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https://d.docs.live.net/b6f93fc8970d2d55/Documents/PERSONAL/PERSONAL DEVELOPMENT/DATA SCIENCE/OpenClassroom Bootcamp/BOOTCAMP/Project 1/"/>
    </mc:Choice>
  </mc:AlternateContent>
  <xr:revisionPtr revIDLastSave="958" documentId="14_{D50D4EDC-9E43-4355-99D8-F2394B162BC8}" xr6:coauthVersionLast="47" xr6:coauthVersionMax="47" xr10:uidLastSave="{D5587C8B-192B-4A60-BD46-D4359EF40AB7}"/>
  <bookViews>
    <workbookView xWindow="-98" yWindow="-98" windowWidth="24196" windowHeight="13096" tabRatio="913" activeTab="6" xr2:uid="{00000000-000D-0000-FFFF-FFFF00000000}"/>
  </bookViews>
  <sheets>
    <sheet name="Cover Sheet" sheetId="13" r:id="rId1"/>
    <sheet name="Summary" sheetId="3" r:id="rId2"/>
    <sheet name="Energy Demand" sheetId="1" r:id="rId3"/>
    <sheet name="Top and Bottom 20 Demand" sheetId="4" r:id="rId4"/>
    <sheet name="Demand Over Time" sheetId="5" r:id="rId5"/>
    <sheet name="Effect of Weather" sheetId="6" r:id="rId6"/>
    <sheet name="Energy_Holidays" sheetId="7" r:id="rId7"/>
    <sheet name="Effect of Temp and Hols" sheetId="8" r:id="rId8"/>
    <sheet name="YoY Demand" sheetId="11" r:id="rId9"/>
    <sheet name="Demand by Day of Week" sheetId="12" r:id="rId10"/>
    <sheet name="_holidays" sheetId="2" state="hidden" r:id="rId11"/>
  </sheets>
  <calcPr calcId="191029" iterateDelta="9.9999999999994451E-4"/>
  <pivotCaches>
    <pivotCache cacheId="43" r:id="rId12"/>
    <pivotCache cacheId="49"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81" i="7" l="1"/>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1379" i="7"/>
  <c r="F1380"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63"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 i="7"/>
  <c r="F2" i="7"/>
  <c r="C2107" i="7"/>
  <c r="B2107" i="7"/>
  <c r="C2106" i="7"/>
  <c r="B2106" i="7"/>
  <c r="C2105" i="7"/>
  <c r="B2105" i="7"/>
  <c r="C2104" i="7"/>
  <c r="B2104" i="7"/>
  <c r="C2103" i="7"/>
  <c r="B2103" i="7"/>
  <c r="C2102" i="7"/>
  <c r="B2102" i="7"/>
  <c r="C2101" i="7"/>
  <c r="B2101" i="7"/>
  <c r="C2100" i="7"/>
  <c r="B2100" i="7"/>
  <c r="C2099" i="7"/>
  <c r="B2099" i="7"/>
  <c r="C2098" i="7"/>
  <c r="B2098" i="7"/>
  <c r="C2097" i="7"/>
  <c r="B2097" i="7"/>
  <c r="C2096" i="7"/>
  <c r="B2096" i="7"/>
  <c r="C2095" i="7"/>
  <c r="B2095" i="7"/>
  <c r="C2094" i="7"/>
  <c r="B2094" i="7"/>
  <c r="C2093" i="7"/>
  <c r="B2093" i="7"/>
  <c r="C2092" i="7"/>
  <c r="B2092" i="7"/>
  <c r="C2091" i="7"/>
  <c r="B2091" i="7"/>
  <c r="C2090" i="7"/>
  <c r="B2090" i="7"/>
  <c r="C2089" i="7"/>
  <c r="B2089" i="7"/>
  <c r="C2088" i="7"/>
  <c r="B2088" i="7"/>
  <c r="C2087" i="7"/>
  <c r="B2087" i="7"/>
  <c r="C2086" i="7"/>
  <c r="B2086" i="7"/>
  <c r="C2085" i="7"/>
  <c r="B2085" i="7"/>
  <c r="C2084" i="7"/>
  <c r="B2084" i="7"/>
  <c r="C2083" i="7"/>
  <c r="B2083" i="7"/>
  <c r="C2082" i="7"/>
  <c r="B2082" i="7"/>
  <c r="C2081" i="7"/>
  <c r="B2081" i="7"/>
  <c r="C2080" i="7"/>
  <c r="B2080" i="7"/>
  <c r="C2079" i="7"/>
  <c r="B2079" i="7"/>
  <c r="C2078" i="7"/>
  <c r="B2078" i="7"/>
  <c r="C2077" i="7"/>
  <c r="B2077" i="7"/>
  <c r="C2076" i="7"/>
  <c r="B2076" i="7"/>
  <c r="C2075" i="7"/>
  <c r="B2075" i="7"/>
  <c r="C2074" i="7"/>
  <c r="B2074" i="7"/>
  <c r="C2073" i="7"/>
  <c r="B2073" i="7"/>
  <c r="C2072" i="7"/>
  <c r="B2072" i="7"/>
  <c r="C2071" i="7"/>
  <c r="B2071" i="7"/>
  <c r="C2070" i="7"/>
  <c r="B2070" i="7"/>
  <c r="C2069" i="7"/>
  <c r="B2069" i="7"/>
  <c r="C2068" i="7"/>
  <c r="B2068" i="7"/>
  <c r="C2067" i="7"/>
  <c r="B2067" i="7"/>
  <c r="C2066" i="7"/>
  <c r="B2066" i="7"/>
  <c r="C2065" i="7"/>
  <c r="B2065" i="7"/>
  <c r="C2064" i="7"/>
  <c r="B2064" i="7"/>
  <c r="C2063" i="7"/>
  <c r="B2063" i="7"/>
  <c r="C2062" i="7"/>
  <c r="B2062" i="7"/>
  <c r="C2061" i="7"/>
  <c r="B2061" i="7"/>
  <c r="C2060" i="7"/>
  <c r="B2060" i="7"/>
  <c r="C2059" i="7"/>
  <c r="B2059" i="7"/>
  <c r="C2058" i="7"/>
  <c r="B2058" i="7"/>
  <c r="C2057" i="7"/>
  <c r="B2057" i="7"/>
  <c r="C2056" i="7"/>
  <c r="B2056" i="7"/>
  <c r="C2055" i="7"/>
  <c r="B2055" i="7"/>
  <c r="C2054" i="7"/>
  <c r="B2054" i="7"/>
  <c r="C2053" i="7"/>
  <c r="B2053" i="7"/>
  <c r="C2052" i="7"/>
  <c r="B2052" i="7"/>
  <c r="C2051" i="7"/>
  <c r="B2051" i="7"/>
  <c r="C2050" i="7"/>
  <c r="B2050" i="7"/>
  <c r="C2049" i="7"/>
  <c r="B2049" i="7"/>
  <c r="C2048" i="7"/>
  <c r="B2048" i="7"/>
  <c r="C2047" i="7"/>
  <c r="B2047" i="7"/>
  <c r="C2046" i="7"/>
  <c r="B2046" i="7"/>
  <c r="C2045" i="7"/>
  <c r="B2045" i="7"/>
  <c r="C2044" i="7"/>
  <c r="B2044" i="7"/>
  <c r="C2043" i="7"/>
  <c r="B2043" i="7"/>
  <c r="C2042" i="7"/>
  <c r="B2042" i="7"/>
  <c r="C2041" i="7"/>
  <c r="B2041" i="7"/>
  <c r="C2040" i="7"/>
  <c r="B2040" i="7"/>
  <c r="C2039" i="7"/>
  <c r="B2039" i="7"/>
  <c r="C2038" i="7"/>
  <c r="B2038" i="7"/>
  <c r="C2037" i="7"/>
  <c r="B2037" i="7"/>
  <c r="C2036" i="7"/>
  <c r="B2036" i="7"/>
  <c r="C2035" i="7"/>
  <c r="B2035" i="7"/>
  <c r="C2034" i="7"/>
  <c r="B2034" i="7"/>
  <c r="C2033" i="7"/>
  <c r="B2033" i="7"/>
  <c r="C2032" i="7"/>
  <c r="B2032" i="7"/>
  <c r="C2031" i="7"/>
  <c r="B2031" i="7"/>
  <c r="C2030" i="7"/>
  <c r="B2030" i="7"/>
  <c r="C2029" i="7"/>
  <c r="B2029" i="7"/>
  <c r="C2028" i="7"/>
  <c r="B2028" i="7"/>
  <c r="C2027" i="7"/>
  <c r="B2027" i="7"/>
  <c r="C2026" i="7"/>
  <c r="B2026" i="7"/>
  <c r="C2025" i="7"/>
  <c r="B2025" i="7"/>
  <c r="C2024" i="7"/>
  <c r="B2024" i="7"/>
  <c r="C2023" i="7"/>
  <c r="B2023" i="7"/>
  <c r="C2022" i="7"/>
  <c r="B2022" i="7"/>
  <c r="C2021" i="7"/>
  <c r="B2021" i="7"/>
  <c r="C2020" i="7"/>
  <c r="B2020" i="7"/>
  <c r="C2019" i="7"/>
  <c r="B2019" i="7"/>
  <c r="C2018" i="7"/>
  <c r="B2018" i="7"/>
  <c r="C2017" i="7"/>
  <c r="B2017" i="7"/>
  <c r="C2016" i="7"/>
  <c r="B2016" i="7"/>
  <c r="C2015" i="7"/>
  <c r="B2015" i="7"/>
  <c r="C2014" i="7"/>
  <c r="B2014" i="7"/>
  <c r="C2013" i="7"/>
  <c r="B2013" i="7"/>
  <c r="C2012" i="7"/>
  <c r="B2012" i="7"/>
  <c r="C2011" i="7"/>
  <c r="B2011" i="7"/>
  <c r="C2010" i="7"/>
  <c r="B2010" i="7"/>
  <c r="C2009" i="7"/>
  <c r="B2009" i="7"/>
  <c r="C2008" i="7"/>
  <c r="B2008" i="7"/>
  <c r="C2007" i="7"/>
  <c r="B2007" i="7"/>
  <c r="C2006" i="7"/>
  <c r="B2006" i="7"/>
  <c r="C2005" i="7"/>
  <c r="B2005" i="7"/>
  <c r="C2004" i="7"/>
  <c r="B2004" i="7"/>
  <c r="C2003" i="7"/>
  <c r="B2003" i="7"/>
  <c r="C2002" i="7"/>
  <c r="B2002" i="7"/>
  <c r="C2001" i="7"/>
  <c r="B2001" i="7"/>
  <c r="C2000" i="7"/>
  <c r="B2000" i="7"/>
  <c r="C1999" i="7"/>
  <c r="B1999" i="7"/>
  <c r="C1998" i="7"/>
  <c r="B1998" i="7"/>
  <c r="C1997" i="7"/>
  <c r="B1997" i="7"/>
  <c r="C1996" i="7"/>
  <c r="B1996" i="7"/>
  <c r="C1995" i="7"/>
  <c r="B1995" i="7"/>
  <c r="C1994" i="7"/>
  <c r="B1994" i="7"/>
  <c r="C1993" i="7"/>
  <c r="B1993" i="7"/>
  <c r="C1992" i="7"/>
  <c r="B1992" i="7"/>
  <c r="C1991" i="7"/>
  <c r="B1991" i="7"/>
  <c r="C1990" i="7"/>
  <c r="B1990" i="7"/>
  <c r="C1989" i="7"/>
  <c r="B1989" i="7"/>
  <c r="C1988" i="7"/>
  <c r="B1988" i="7"/>
  <c r="C1987" i="7"/>
  <c r="B1987" i="7"/>
  <c r="C1986" i="7"/>
  <c r="B1986" i="7"/>
  <c r="C1985" i="7"/>
  <c r="B1985" i="7"/>
  <c r="C1984" i="7"/>
  <c r="B1984" i="7"/>
  <c r="C1983" i="7"/>
  <c r="B1983" i="7"/>
  <c r="C1982" i="7"/>
  <c r="B1982" i="7"/>
  <c r="C1981" i="7"/>
  <c r="B1981" i="7"/>
  <c r="C1980" i="7"/>
  <c r="B1980" i="7"/>
  <c r="C1979" i="7"/>
  <c r="B1979" i="7"/>
  <c r="C1978" i="7"/>
  <c r="B1978" i="7"/>
  <c r="C1977" i="7"/>
  <c r="B1977" i="7"/>
  <c r="C1976" i="7"/>
  <c r="B1976" i="7"/>
  <c r="C1975" i="7"/>
  <c r="B1975" i="7"/>
  <c r="C1974" i="7"/>
  <c r="B1974" i="7"/>
  <c r="C1973" i="7"/>
  <c r="B1973" i="7"/>
  <c r="C1972" i="7"/>
  <c r="B1972" i="7"/>
  <c r="C1971" i="7"/>
  <c r="B1971" i="7"/>
  <c r="C1970" i="7"/>
  <c r="B1970" i="7"/>
  <c r="C1969" i="7"/>
  <c r="B1969" i="7"/>
  <c r="C1968" i="7"/>
  <c r="B1968" i="7"/>
  <c r="C1967" i="7"/>
  <c r="B1967" i="7"/>
  <c r="C1966" i="7"/>
  <c r="B1966" i="7"/>
  <c r="C1965" i="7"/>
  <c r="B1965" i="7"/>
  <c r="C1964" i="7"/>
  <c r="B1964" i="7"/>
  <c r="C1963" i="7"/>
  <c r="B1963" i="7"/>
  <c r="C1962" i="7"/>
  <c r="B1962" i="7"/>
  <c r="C1961" i="7"/>
  <c r="B1961" i="7"/>
  <c r="C1960" i="7"/>
  <c r="B1960" i="7"/>
  <c r="C1959" i="7"/>
  <c r="B1959" i="7"/>
  <c r="C1958" i="7"/>
  <c r="B1958" i="7"/>
  <c r="C1957" i="7"/>
  <c r="B1957" i="7"/>
  <c r="C1956" i="7"/>
  <c r="B1956" i="7"/>
  <c r="C1955" i="7"/>
  <c r="B1955" i="7"/>
  <c r="C1954" i="7"/>
  <c r="B1954" i="7"/>
  <c r="C1953" i="7"/>
  <c r="B1953" i="7"/>
  <c r="C1952" i="7"/>
  <c r="B1952" i="7"/>
  <c r="C1951" i="7"/>
  <c r="B1951" i="7"/>
  <c r="C1950" i="7"/>
  <c r="B1950" i="7"/>
  <c r="C1949" i="7"/>
  <c r="B1949" i="7"/>
  <c r="C1948" i="7"/>
  <c r="B1948" i="7"/>
  <c r="C1947" i="7"/>
  <c r="B1947" i="7"/>
  <c r="C1946" i="7"/>
  <c r="B1946" i="7"/>
  <c r="C1945" i="7"/>
  <c r="B1945" i="7"/>
  <c r="C1944" i="7"/>
  <c r="B1944" i="7"/>
  <c r="C1943" i="7"/>
  <c r="B1943" i="7"/>
  <c r="C1942" i="7"/>
  <c r="B1942" i="7"/>
  <c r="C1941" i="7"/>
  <c r="B1941" i="7"/>
  <c r="C1940" i="7"/>
  <c r="B1940" i="7"/>
  <c r="C1939" i="7"/>
  <c r="B1939" i="7"/>
  <c r="C1938" i="7"/>
  <c r="B1938" i="7"/>
  <c r="C1937" i="7"/>
  <c r="B1937" i="7"/>
  <c r="C1936" i="7"/>
  <c r="B1936" i="7"/>
  <c r="C1935" i="7"/>
  <c r="B1935" i="7"/>
  <c r="C1934" i="7"/>
  <c r="B1934" i="7"/>
  <c r="C1933" i="7"/>
  <c r="B1933" i="7"/>
  <c r="C1932" i="7"/>
  <c r="B1932" i="7"/>
  <c r="C1931" i="7"/>
  <c r="B1931" i="7"/>
  <c r="C1930" i="7"/>
  <c r="B1930" i="7"/>
  <c r="C1929" i="7"/>
  <c r="B1929" i="7"/>
  <c r="C1928" i="7"/>
  <c r="B1928" i="7"/>
  <c r="C1927" i="7"/>
  <c r="B1927" i="7"/>
  <c r="C1926" i="7"/>
  <c r="B1926" i="7"/>
  <c r="C1925" i="7"/>
  <c r="B1925" i="7"/>
  <c r="C1924" i="7"/>
  <c r="B1924" i="7"/>
  <c r="C1923" i="7"/>
  <c r="B1923" i="7"/>
  <c r="C1922" i="7"/>
  <c r="B1922" i="7"/>
  <c r="C1921" i="7"/>
  <c r="B1921" i="7"/>
  <c r="C1920" i="7"/>
  <c r="B1920" i="7"/>
  <c r="C1919" i="7"/>
  <c r="B1919" i="7"/>
  <c r="C1918" i="7"/>
  <c r="B1918" i="7"/>
  <c r="C1917" i="7"/>
  <c r="B1917" i="7"/>
  <c r="C1916" i="7"/>
  <c r="B1916" i="7"/>
  <c r="C1915" i="7"/>
  <c r="B1915" i="7"/>
  <c r="C1914" i="7"/>
  <c r="B1914" i="7"/>
  <c r="C1913" i="7"/>
  <c r="B1913" i="7"/>
  <c r="C1912" i="7"/>
  <c r="B1912" i="7"/>
  <c r="C1911" i="7"/>
  <c r="B1911" i="7"/>
  <c r="C1910" i="7"/>
  <c r="B1910" i="7"/>
  <c r="C1909" i="7"/>
  <c r="B1909" i="7"/>
  <c r="C1908" i="7"/>
  <c r="B1908" i="7"/>
  <c r="C1907" i="7"/>
  <c r="B1907" i="7"/>
  <c r="C1906" i="7"/>
  <c r="B1906" i="7"/>
  <c r="C1905" i="7"/>
  <c r="B1905" i="7"/>
  <c r="C1904" i="7"/>
  <c r="B1904" i="7"/>
  <c r="C1903" i="7"/>
  <c r="B1903" i="7"/>
  <c r="C1902" i="7"/>
  <c r="B1902" i="7"/>
  <c r="C1901" i="7"/>
  <c r="B1901" i="7"/>
  <c r="C1900" i="7"/>
  <c r="B1900" i="7"/>
  <c r="C1899" i="7"/>
  <c r="B1899" i="7"/>
  <c r="C1898" i="7"/>
  <c r="B1898" i="7"/>
  <c r="C1897" i="7"/>
  <c r="B1897" i="7"/>
  <c r="C1896" i="7"/>
  <c r="B1896" i="7"/>
  <c r="C1895" i="7"/>
  <c r="B1895" i="7"/>
  <c r="C1894" i="7"/>
  <c r="B1894" i="7"/>
  <c r="C1893" i="7"/>
  <c r="B1893" i="7"/>
  <c r="C1892" i="7"/>
  <c r="B1892" i="7"/>
  <c r="C1891" i="7"/>
  <c r="B1891" i="7"/>
  <c r="C1890" i="7"/>
  <c r="B1890" i="7"/>
  <c r="C1889" i="7"/>
  <c r="B1889" i="7"/>
  <c r="C1888" i="7"/>
  <c r="B1888" i="7"/>
  <c r="C1887" i="7"/>
  <c r="B1887" i="7"/>
  <c r="C1886" i="7"/>
  <c r="B1886" i="7"/>
  <c r="C1885" i="7"/>
  <c r="B1885" i="7"/>
  <c r="C1884" i="7"/>
  <c r="B1884" i="7"/>
  <c r="C1883" i="7"/>
  <c r="B1883" i="7"/>
  <c r="C1882" i="7"/>
  <c r="B1882" i="7"/>
  <c r="C1881" i="7"/>
  <c r="B1881" i="7"/>
  <c r="C1880" i="7"/>
  <c r="B1880" i="7"/>
  <c r="C1879" i="7"/>
  <c r="B1879" i="7"/>
  <c r="C1878" i="7"/>
  <c r="B1878" i="7"/>
  <c r="C1877" i="7"/>
  <c r="B1877" i="7"/>
  <c r="C1876" i="7"/>
  <c r="B1876" i="7"/>
  <c r="C1875" i="7"/>
  <c r="B1875" i="7"/>
  <c r="C1874" i="7"/>
  <c r="B1874" i="7"/>
  <c r="C1873" i="7"/>
  <c r="B1873" i="7"/>
  <c r="C1872" i="7"/>
  <c r="B1872" i="7"/>
  <c r="C1871" i="7"/>
  <c r="B1871" i="7"/>
  <c r="C1870" i="7"/>
  <c r="B1870" i="7"/>
  <c r="C1869" i="7"/>
  <c r="B1869" i="7"/>
  <c r="C1868" i="7"/>
  <c r="B1868" i="7"/>
  <c r="C1867" i="7"/>
  <c r="B1867" i="7"/>
  <c r="C1866" i="7"/>
  <c r="B1866" i="7"/>
  <c r="C1865" i="7"/>
  <c r="B1865" i="7"/>
  <c r="C1864" i="7"/>
  <c r="B1864" i="7"/>
  <c r="C1863" i="7"/>
  <c r="B1863" i="7"/>
  <c r="C1862" i="7"/>
  <c r="B1862" i="7"/>
  <c r="C1861" i="7"/>
  <c r="B1861" i="7"/>
  <c r="C1860" i="7"/>
  <c r="B1860" i="7"/>
  <c r="C1859" i="7"/>
  <c r="B1859" i="7"/>
  <c r="C1858" i="7"/>
  <c r="B1858" i="7"/>
  <c r="C1857" i="7"/>
  <c r="B1857" i="7"/>
  <c r="C1856" i="7"/>
  <c r="B1856" i="7"/>
  <c r="C1855" i="7"/>
  <c r="B1855" i="7"/>
  <c r="C1854" i="7"/>
  <c r="B1854" i="7"/>
  <c r="C1853" i="7"/>
  <c r="B1853" i="7"/>
  <c r="C1852" i="7"/>
  <c r="B1852" i="7"/>
  <c r="C1851" i="7"/>
  <c r="B1851" i="7"/>
  <c r="C1850" i="7"/>
  <c r="B1850" i="7"/>
  <c r="C1849" i="7"/>
  <c r="B1849" i="7"/>
  <c r="C1848" i="7"/>
  <c r="B1848" i="7"/>
  <c r="C1847" i="7"/>
  <c r="B1847" i="7"/>
  <c r="C1846" i="7"/>
  <c r="B1846" i="7"/>
  <c r="C1845" i="7"/>
  <c r="B1845" i="7"/>
  <c r="C1844" i="7"/>
  <c r="B1844" i="7"/>
  <c r="C1843" i="7"/>
  <c r="B1843" i="7"/>
  <c r="C1842" i="7"/>
  <c r="B1842" i="7"/>
  <c r="C1841" i="7"/>
  <c r="B1841" i="7"/>
  <c r="C1840" i="7"/>
  <c r="B1840" i="7"/>
  <c r="C1839" i="7"/>
  <c r="B1839" i="7"/>
  <c r="C1838" i="7"/>
  <c r="B1838" i="7"/>
  <c r="C1837" i="7"/>
  <c r="B1837" i="7"/>
  <c r="C1836" i="7"/>
  <c r="B1836" i="7"/>
  <c r="C1835" i="7"/>
  <c r="B1835" i="7"/>
  <c r="C1834" i="7"/>
  <c r="B1834" i="7"/>
  <c r="C1833" i="7"/>
  <c r="B1833" i="7"/>
  <c r="C1832" i="7"/>
  <c r="B1832" i="7"/>
  <c r="C1831" i="7"/>
  <c r="B1831" i="7"/>
  <c r="C1830" i="7"/>
  <c r="B1830" i="7"/>
  <c r="C1829" i="7"/>
  <c r="B1829" i="7"/>
  <c r="C1828" i="7"/>
  <c r="B1828" i="7"/>
  <c r="C1827" i="7"/>
  <c r="B1827" i="7"/>
  <c r="C1826" i="7"/>
  <c r="B1826" i="7"/>
  <c r="C1825" i="7"/>
  <c r="B1825" i="7"/>
  <c r="C1824" i="7"/>
  <c r="B1824" i="7"/>
  <c r="C1823" i="7"/>
  <c r="B1823" i="7"/>
  <c r="C1822" i="7"/>
  <c r="B1822" i="7"/>
  <c r="C1821" i="7"/>
  <c r="B1821" i="7"/>
  <c r="C1820" i="7"/>
  <c r="B1820" i="7"/>
  <c r="C1819" i="7"/>
  <c r="B1819" i="7"/>
  <c r="C1818" i="7"/>
  <c r="B1818" i="7"/>
  <c r="C1817" i="7"/>
  <c r="B1817" i="7"/>
  <c r="C1816" i="7"/>
  <c r="B1816" i="7"/>
  <c r="C1815" i="7"/>
  <c r="B1815" i="7"/>
  <c r="C1814" i="7"/>
  <c r="B1814" i="7"/>
  <c r="C1813" i="7"/>
  <c r="B1813" i="7"/>
  <c r="C1812" i="7"/>
  <c r="B1812" i="7"/>
  <c r="C1811" i="7"/>
  <c r="B1811" i="7"/>
  <c r="C1810" i="7"/>
  <c r="B1810" i="7"/>
  <c r="C1809" i="7"/>
  <c r="B1809" i="7"/>
  <c r="C1808" i="7"/>
  <c r="B1808" i="7"/>
  <c r="C1807" i="7"/>
  <c r="B1807" i="7"/>
  <c r="C1806" i="7"/>
  <c r="B1806" i="7"/>
  <c r="C1805" i="7"/>
  <c r="B1805" i="7"/>
  <c r="C1804" i="7"/>
  <c r="B1804" i="7"/>
  <c r="C1803" i="7"/>
  <c r="B1803" i="7"/>
  <c r="C1802" i="7"/>
  <c r="B1802" i="7"/>
  <c r="C1801" i="7"/>
  <c r="B1801" i="7"/>
  <c r="C1800" i="7"/>
  <c r="B1800" i="7"/>
  <c r="C1799" i="7"/>
  <c r="B1799" i="7"/>
  <c r="C1798" i="7"/>
  <c r="B1798" i="7"/>
  <c r="C1797" i="7"/>
  <c r="B1797" i="7"/>
  <c r="C1796" i="7"/>
  <c r="B1796" i="7"/>
  <c r="C1795" i="7"/>
  <c r="B1795" i="7"/>
  <c r="C1794" i="7"/>
  <c r="B1794" i="7"/>
  <c r="C1793" i="7"/>
  <c r="B1793" i="7"/>
  <c r="C1792" i="7"/>
  <c r="B1792" i="7"/>
  <c r="C1791" i="7"/>
  <c r="B1791" i="7"/>
  <c r="C1790" i="7"/>
  <c r="B1790" i="7"/>
  <c r="C1789" i="7"/>
  <c r="B1789" i="7"/>
  <c r="C1788" i="7"/>
  <c r="B1788" i="7"/>
  <c r="C1787" i="7"/>
  <c r="B1787" i="7"/>
  <c r="C1786" i="7"/>
  <c r="B1786" i="7"/>
  <c r="C1785" i="7"/>
  <c r="B1785" i="7"/>
  <c r="C1784" i="7"/>
  <c r="B1784" i="7"/>
  <c r="C1783" i="7"/>
  <c r="B1783" i="7"/>
  <c r="C1782" i="7"/>
  <c r="B1782" i="7"/>
  <c r="C1781" i="7"/>
  <c r="B1781" i="7"/>
  <c r="C1780" i="7"/>
  <c r="B1780" i="7"/>
  <c r="C1779" i="7"/>
  <c r="B1779" i="7"/>
  <c r="C1778" i="7"/>
  <c r="B1778" i="7"/>
  <c r="C1777" i="7"/>
  <c r="B1777" i="7"/>
  <c r="C1776" i="7"/>
  <c r="B1776" i="7"/>
  <c r="C1775" i="7"/>
  <c r="B1775" i="7"/>
  <c r="C1774" i="7"/>
  <c r="B1774" i="7"/>
  <c r="C1773" i="7"/>
  <c r="B1773" i="7"/>
  <c r="C1772" i="7"/>
  <c r="B1772" i="7"/>
  <c r="C1771" i="7"/>
  <c r="B1771" i="7"/>
  <c r="C1770" i="7"/>
  <c r="B1770" i="7"/>
  <c r="C1769" i="7"/>
  <c r="B1769" i="7"/>
  <c r="C1768" i="7"/>
  <c r="B1768" i="7"/>
  <c r="C1767" i="7"/>
  <c r="B1767" i="7"/>
  <c r="C1766" i="7"/>
  <c r="B1766" i="7"/>
  <c r="C1765" i="7"/>
  <c r="B1765" i="7"/>
  <c r="C1764" i="7"/>
  <c r="B1764" i="7"/>
  <c r="C1763" i="7"/>
  <c r="B1763" i="7"/>
  <c r="C1762" i="7"/>
  <c r="B1762" i="7"/>
  <c r="C1761" i="7"/>
  <c r="B1761" i="7"/>
  <c r="C1760" i="7"/>
  <c r="B1760" i="7"/>
  <c r="C1759" i="7"/>
  <c r="B1759" i="7"/>
  <c r="C1758" i="7"/>
  <c r="B1758" i="7"/>
  <c r="C1757" i="7"/>
  <c r="B1757" i="7"/>
  <c r="C1756" i="7"/>
  <c r="B1756" i="7"/>
  <c r="C1755" i="7"/>
  <c r="B1755" i="7"/>
  <c r="C1754" i="7"/>
  <c r="B1754" i="7"/>
  <c r="C1753" i="7"/>
  <c r="B1753" i="7"/>
  <c r="C1752" i="7"/>
  <c r="B1752" i="7"/>
  <c r="C1751" i="7"/>
  <c r="B1751" i="7"/>
  <c r="C1750" i="7"/>
  <c r="B1750" i="7"/>
  <c r="C1749" i="7"/>
  <c r="B1749" i="7"/>
  <c r="C1748" i="7"/>
  <c r="B1748" i="7"/>
  <c r="C1747" i="7"/>
  <c r="B1747" i="7"/>
  <c r="C1746" i="7"/>
  <c r="B1746" i="7"/>
  <c r="C1745" i="7"/>
  <c r="B1745" i="7"/>
  <c r="C1744" i="7"/>
  <c r="B1744" i="7"/>
  <c r="C1743" i="7"/>
  <c r="B1743" i="7"/>
  <c r="C1742" i="7"/>
  <c r="B1742" i="7"/>
  <c r="C1741" i="7"/>
  <c r="B1741" i="7"/>
  <c r="C1740" i="7"/>
  <c r="B1740" i="7"/>
  <c r="C1739" i="7"/>
  <c r="B1739" i="7"/>
  <c r="C1738" i="7"/>
  <c r="B1738" i="7"/>
  <c r="C1737" i="7"/>
  <c r="B1737" i="7"/>
  <c r="C1736" i="7"/>
  <c r="B1736" i="7"/>
  <c r="C1735" i="7"/>
  <c r="B1735" i="7"/>
  <c r="C1734" i="7"/>
  <c r="B1734" i="7"/>
  <c r="C1733" i="7"/>
  <c r="B1733" i="7"/>
  <c r="C1732" i="7"/>
  <c r="B1732" i="7"/>
  <c r="C1731" i="7"/>
  <c r="B1731" i="7"/>
  <c r="C1730" i="7"/>
  <c r="B1730" i="7"/>
  <c r="C1729" i="7"/>
  <c r="B1729" i="7"/>
  <c r="C1728" i="7"/>
  <c r="B1728" i="7"/>
  <c r="C1727" i="7"/>
  <c r="B1727" i="7"/>
  <c r="C1726" i="7"/>
  <c r="B1726" i="7"/>
  <c r="C1725" i="7"/>
  <c r="B1725" i="7"/>
  <c r="C1724" i="7"/>
  <c r="B1724" i="7"/>
  <c r="C1723" i="7"/>
  <c r="B1723" i="7"/>
  <c r="C1722" i="7"/>
  <c r="B1722" i="7"/>
  <c r="C1721" i="7"/>
  <c r="B1721" i="7"/>
  <c r="C1720" i="7"/>
  <c r="B1720" i="7"/>
  <c r="C1719" i="7"/>
  <c r="B1719" i="7"/>
  <c r="C1718" i="7"/>
  <c r="B1718" i="7"/>
  <c r="C1717" i="7"/>
  <c r="B1717" i="7"/>
  <c r="C1716" i="7"/>
  <c r="B1716" i="7"/>
  <c r="C1715" i="7"/>
  <c r="B1715" i="7"/>
  <c r="C1714" i="7"/>
  <c r="B1714" i="7"/>
  <c r="C1713" i="7"/>
  <c r="B1713" i="7"/>
  <c r="C1712" i="7"/>
  <c r="B1712" i="7"/>
  <c r="C1711" i="7"/>
  <c r="B1711" i="7"/>
  <c r="C1710" i="7"/>
  <c r="B1710" i="7"/>
  <c r="C1709" i="7"/>
  <c r="B1709" i="7"/>
  <c r="C1708" i="7"/>
  <c r="B1708" i="7"/>
  <c r="C1707" i="7"/>
  <c r="B1707" i="7"/>
  <c r="C1706" i="7"/>
  <c r="B1706" i="7"/>
  <c r="C1705" i="7"/>
  <c r="B1705" i="7"/>
  <c r="C1704" i="7"/>
  <c r="B1704" i="7"/>
  <c r="C1703" i="7"/>
  <c r="B1703" i="7"/>
  <c r="C1702" i="7"/>
  <c r="B1702" i="7"/>
  <c r="C1701" i="7"/>
  <c r="B1701" i="7"/>
  <c r="C1700" i="7"/>
  <c r="B1700" i="7"/>
  <c r="C1699" i="7"/>
  <c r="B1699" i="7"/>
  <c r="C1698" i="7"/>
  <c r="B1698" i="7"/>
  <c r="C1697" i="7"/>
  <c r="B1697" i="7"/>
  <c r="C1696" i="7"/>
  <c r="B1696" i="7"/>
  <c r="C1695" i="7"/>
  <c r="B1695" i="7"/>
  <c r="C1694" i="7"/>
  <c r="B1694" i="7"/>
  <c r="C1693" i="7"/>
  <c r="B1693" i="7"/>
  <c r="C1692" i="7"/>
  <c r="B1692" i="7"/>
  <c r="C1691" i="7"/>
  <c r="B1691" i="7"/>
  <c r="C1690" i="7"/>
  <c r="B1690" i="7"/>
  <c r="C1689" i="7"/>
  <c r="B1689" i="7"/>
  <c r="C1688" i="7"/>
  <c r="B1688" i="7"/>
  <c r="C1687" i="7"/>
  <c r="B1687" i="7"/>
  <c r="C1686" i="7"/>
  <c r="B1686" i="7"/>
  <c r="C1685" i="7"/>
  <c r="B1685" i="7"/>
  <c r="C1684" i="7"/>
  <c r="B1684" i="7"/>
  <c r="C1683" i="7"/>
  <c r="B1683" i="7"/>
  <c r="C1682" i="7"/>
  <c r="B1682" i="7"/>
  <c r="C1681" i="7"/>
  <c r="B1681" i="7"/>
  <c r="C1680" i="7"/>
  <c r="B1680" i="7"/>
  <c r="C1679" i="7"/>
  <c r="B1679" i="7"/>
  <c r="C1678" i="7"/>
  <c r="B1678" i="7"/>
  <c r="C1677" i="7"/>
  <c r="B1677" i="7"/>
  <c r="C1676" i="7"/>
  <c r="B1676" i="7"/>
  <c r="C1675" i="7"/>
  <c r="B1675" i="7"/>
  <c r="C1674" i="7"/>
  <c r="B1674" i="7"/>
  <c r="C1673" i="7"/>
  <c r="B1673" i="7"/>
  <c r="C1672" i="7"/>
  <c r="B1672" i="7"/>
  <c r="C1671" i="7"/>
  <c r="B1671" i="7"/>
  <c r="C1670" i="7"/>
  <c r="B1670" i="7"/>
  <c r="C1669" i="7"/>
  <c r="B1669" i="7"/>
  <c r="C1668" i="7"/>
  <c r="B1668" i="7"/>
  <c r="C1667" i="7"/>
  <c r="B1667" i="7"/>
  <c r="C1666" i="7"/>
  <c r="B1666" i="7"/>
  <c r="C1665" i="7"/>
  <c r="B1665" i="7"/>
  <c r="C1664" i="7"/>
  <c r="B1664" i="7"/>
  <c r="C1663" i="7"/>
  <c r="B1663" i="7"/>
  <c r="C1662" i="7"/>
  <c r="B1662" i="7"/>
  <c r="C1661" i="7"/>
  <c r="B1661" i="7"/>
  <c r="C1660" i="7"/>
  <c r="B1660" i="7"/>
  <c r="C1659" i="7"/>
  <c r="B1659" i="7"/>
  <c r="C1658" i="7"/>
  <c r="B1658" i="7"/>
  <c r="C1657" i="7"/>
  <c r="B1657" i="7"/>
  <c r="C1656" i="7"/>
  <c r="B1656" i="7"/>
  <c r="C1655" i="7"/>
  <c r="B1655" i="7"/>
  <c r="C1654" i="7"/>
  <c r="B1654" i="7"/>
  <c r="C1653" i="7"/>
  <c r="B1653" i="7"/>
  <c r="C1652" i="7"/>
  <c r="B1652" i="7"/>
  <c r="C1651" i="7"/>
  <c r="B1651" i="7"/>
  <c r="C1650" i="7"/>
  <c r="B1650" i="7"/>
  <c r="C1649" i="7"/>
  <c r="B1649" i="7"/>
  <c r="C1648" i="7"/>
  <c r="B1648" i="7"/>
  <c r="C1647" i="7"/>
  <c r="B1647" i="7"/>
  <c r="C1646" i="7"/>
  <c r="B1646" i="7"/>
  <c r="C1645" i="7"/>
  <c r="B1645" i="7"/>
  <c r="C1644" i="7"/>
  <c r="B1644" i="7"/>
  <c r="C1643" i="7"/>
  <c r="B1643" i="7"/>
  <c r="C1642" i="7"/>
  <c r="B1642" i="7"/>
  <c r="C1641" i="7"/>
  <c r="B1641" i="7"/>
  <c r="C1640" i="7"/>
  <c r="B1640" i="7"/>
  <c r="C1639" i="7"/>
  <c r="B1639" i="7"/>
  <c r="C1638" i="7"/>
  <c r="B1638" i="7"/>
  <c r="C1637" i="7"/>
  <c r="B1637" i="7"/>
  <c r="C1636" i="7"/>
  <c r="B1636" i="7"/>
  <c r="C1635" i="7"/>
  <c r="B1635" i="7"/>
  <c r="C1634" i="7"/>
  <c r="B1634" i="7"/>
  <c r="C1633" i="7"/>
  <c r="B1633" i="7"/>
  <c r="C1632" i="7"/>
  <c r="B1632" i="7"/>
  <c r="C1631" i="7"/>
  <c r="B1631" i="7"/>
  <c r="C1630" i="7"/>
  <c r="B1630" i="7"/>
  <c r="C1629" i="7"/>
  <c r="B1629" i="7"/>
  <c r="C1628" i="7"/>
  <c r="B1628" i="7"/>
  <c r="C1627" i="7"/>
  <c r="B1627" i="7"/>
  <c r="C1626" i="7"/>
  <c r="B1626" i="7"/>
  <c r="C1625" i="7"/>
  <c r="B1625" i="7"/>
  <c r="C1624" i="7"/>
  <c r="B1624" i="7"/>
  <c r="C1623" i="7"/>
  <c r="B1623" i="7"/>
  <c r="C1622" i="7"/>
  <c r="B1622" i="7"/>
  <c r="C1621" i="7"/>
  <c r="B1621" i="7"/>
  <c r="C1620" i="7"/>
  <c r="B1620" i="7"/>
  <c r="C1619" i="7"/>
  <c r="B1619" i="7"/>
  <c r="C1618" i="7"/>
  <c r="B1618" i="7"/>
  <c r="C1617" i="7"/>
  <c r="B1617" i="7"/>
  <c r="C1616" i="7"/>
  <c r="B1616" i="7"/>
  <c r="C1615" i="7"/>
  <c r="B1615" i="7"/>
  <c r="C1614" i="7"/>
  <c r="B1614" i="7"/>
  <c r="C1613" i="7"/>
  <c r="B1613" i="7"/>
  <c r="C1612" i="7"/>
  <c r="B1612" i="7"/>
  <c r="C1611" i="7"/>
  <c r="B1611" i="7"/>
  <c r="C1610" i="7"/>
  <c r="B1610" i="7"/>
  <c r="C1609" i="7"/>
  <c r="B1609" i="7"/>
  <c r="C1608" i="7"/>
  <c r="B1608" i="7"/>
  <c r="C1607" i="7"/>
  <c r="B1607" i="7"/>
  <c r="C1606" i="7"/>
  <c r="B1606" i="7"/>
  <c r="C1605" i="7"/>
  <c r="B1605" i="7"/>
  <c r="C1604" i="7"/>
  <c r="B1604" i="7"/>
  <c r="C1603" i="7"/>
  <c r="B1603" i="7"/>
  <c r="C1602" i="7"/>
  <c r="B1602" i="7"/>
  <c r="C1601" i="7"/>
  <c r="B1601" i="7"/>
  <c r="C1600" i="7"/>
  <c r="B1600" i="7"/>
  <c r="C1599" i="7"/>
  <c r="B1599" i="7"/>
  <c r="C1598" i="7"/>
  <c r="B1598" i="7"/>
  <c r="C1597" i="7"/>
  <c r="B1597" i="7"/>
  <c r="C1596" i="7"/>
  <c r="B1596" i="7"/>
  <c r="C1595" i="7"/>
  <c r="B1595" i="7"/>
  <c r="C1594" i="7"/>
  <c r="B1594" i="7"/>
  <c r="C1593" i="7"/>
  <c r="B1593" i="7"/>
  <c r="C1592" i="7"/>
  <c r="B1592" i="7"/>
  <c r="C1591" i="7"/>
  <c r="B1591" i="7"/>
  <c r="C1590" i="7"/>
  <c r="B1590" i="7"/>
  <c r="C1589" i="7"/>
  <c r="B1589" i="7"/>
  <c r="C1588" i="7"/>
  <c r="B1588" i="7"/>
  <c r="C1587" i="7"/>
  <c r="B1587" i="7"/>
  <c r="C1586" i="7"/>
  <c r="B1586" i="7"/>
  <c r="C1585" i="7"/>
  <c r="B1585" i="7"/>
  <c r="C1584" i="7"/>
  <c r="B1584" i="7"/>
  <c r="C1583" i="7"/>
  <c r="B1583" i="7"/>
  <c r="C1582" i="7"/>
  <c r="B1582" i="7"/>
  <c r="C1581" i="7"/>
  <c r="B1581" i="7"/>
  <c r="C1580" i="7"/>
  <c r="B1580" i="7"/>
  <c r="C1579" i="7"/>
  <c r="B1579" i="7"/>
  <c r="C1578" i="7"/>
  <c r="B1578" i="7"/>
  <c r="C1577" i="7"/>
  <c r="B1577" i="7"/>
  <c r="C1576" i="7"/>
  <c r="B1576" i="7"/>
  <c r="C1575" i="7"/>
  <c r="B1575" i="7"/>
  <c r="C1574" i="7"/>
  <c r="B1574" i="7"/>
  <c r="C1573" i="7"/>
  <c r="B1573" i="7"/>
  <c r="C1572" i="7"/>
  <c r="B1572" i="7"/>
  <c r="C1571" i="7"/>
  <c r="B1571" i="7"/>
  <c r="C1570" i="7"/>
  <c r="B1570" i="7"/>
  <c r="C1569" i="7"/>
  <c r="B1569" i="7"/>
  <c r="C1568" i="7"/>
  <c r="B1568" i="7"/>
  <c r="C1567" i="7"/>
  <c r="B1567" i="7"/>
  <c r="C1566" i="7"/>
  <c r="B1566" i="7"/>
  <c r="C1565" i="7"/>
  <c r="B1565" i="7"/>
  <c r="C1564" i="7"/>
  <c r="B1564" i="7"/>
  <c r="C1563" i="7"/>
  <c r="B1563" i="7"/>
  <c r="C1562" i="7"/>
  <c r="B1562" i="7"/>
  <c r="C1561" i="7"/>
  <c r="B1561" i="7"/>
  <c r="C1560" i="7"/>
  <c r="B1560" i="7"/>
  <c r="C1559" i="7"/>
  <c r="B1559" i="7"/>
  <c r="C1558" i="7"/>
  <c r="B1558" i="7"/>
  <c r="C1557" i="7"/>
  <c r="B1557" i="7"/>
  <c r="C1556" i="7"/>
  <c r="B1556" i="7"/>
  <c r="C1555" i="7"/>
  <c r="B1555" i="7"/>
  <c r="C1554" i="7"/>
  <c r="B1554" i="7"/>
  <c r="C1553" i="7"/>
  <c r="B1553" i="7"/>
  <c r="C1552" i="7"/>
  <c r="B1552" i="7"/>
  <c r="C1551" i="7"/>
  <c r="B1551" i="7"/>
  <c r="C1550" i="7"/>
  <c r="B1550" i="7"/>
  <c r="C1549" i="7"/>
  <c r="B1549" i="7"/>
  <c r="C1548" i="7"/>
  <c r="B1548" i="7"/>
  <c r="C1547" i="7"/>
  <c r="B1547" i="7"/>
  <c r="C1546" i="7"/>
  <c r="B1546" i="7"/>
  <c r="C1545" i="7"/>
  <c r="B1545" i="7"/>
  <c r="C1544" i="7"/>
  <c r="B1544" i="7"/>
  <c r="C1543" i="7"/>
  <c r="B1543" i="7"/>
  <c r="C1542" i="7"/>
  <c r="B1542" i="7"/>
  <c r="C1541" i="7"/>
  <c r="B1541" i="7"/>
  <c r="C1540" i="7"/>
  <c r="B1540" i="7"/>
  <c r="C1539" i="7"/>
  <c r="B1539" i="7"/>
  <c r="C1538" i="7"/>
  <c r="B1538" i="7"/>
  <c r="C1537" i="7"/>
  <c r="B1537" i="7"/>
  <c r="C1536" i="7"/>
  <c r="B1536" i="7"/>
  <c r="C1535" i="7"/>
  <c r="B1535" i="7"/>
  <c r="C1534" i="7"/>
  <c r="B1534" i="7"/>
  <c r="C1533" i="7"/>
  <c r="B1533" i="7"/>
  <c r="C1532" i="7"/>
  <c r="B1532" i="7"/>
  <c r="C1531" i="7"/>
  <c r="B1531" i="7"/>
  <c r="C1530" i="7"/>
  <c r="B1530" i="7"/>
  <c r="C1529" i="7"/>
  <c r="B1529" i="7"/>
  <c r="C1528" i="7"/>
  <c r="B1528" i="7"/>
  <c r="C1527" i="7"/>
  <c r="B1527" i="7"/>
  <c r="C1526" i="7"/>
  <c r="B1526" i="7"/>
  <c r="C1525" i="7"/>
  <c r="B1525" i="7"/>
  <c r="C1524" i="7"/>
  <c r="B1524" i="7"/>
  <c r="C1523" i="7"/>
  <c r="B1523" i="7"/>
  <c r="C1522" i="7"/>
  <c r="B1522" i="7"/>
  <c r="C1521" i="7"/>
  <c r="B1521" i="7"/>
  <c r="C1520" i="7"/>
  <c r="B1520" i="7"/>
  <c r="C1519" i="7"/>
  <c r="B1519" i="7"/>
  <c r="C1518" i="7"/>
  <c r="B1518" i="7"/>
  <c r="C1517" i="7"/>
  <c r="B1517" i="7"/>
  <c r="C1516" i="7"/>
  <c r="B1516" i="7"/>
  <c r="C1515" i="7"/>
  <c r="B1515" i="7"/>
  <c r="C1514" i="7"/>
  <c r="B1514" i="7"/>
  <c r="C1513" i="7"/>
  <c r="B1513" i="7"/>
  <c r="C1512" i="7"/>
  <c r="B1512" i="7"/>
  <c r="C1511" i="7"/>
  <c r="B1511" i="7"/>
  <c r="C1510" i="7"/>
  <c r="B1510" i="7"/>
  <c r="C1509" i="7"/>
  <c r="B1509" i="7"/>
  <c r="C1508" i="7"/>
  <c r="B1508" i="7"/>
  <c r="C1507" i="7"/>
  <c r="B1507" i="7"/>
  <c r="C1506" i="7"/>
  <c r="B1506" i="7"/>
  <c r="C1505" i="7"/>
  <c r="B1505" i="7"/>
  <c r="C1504" i="7"/>
  <c r="B1504" i="7"/>
  <c r="C1503" i="7"/>
  <c r="B1503" i="7"/>
  <c r="C1502" i="7"/>
  <c r="B1502" i="7"/>
  <c r="C1501" i="7"/>
  <c r="B1501" i="7"/>
  <c r="C1500" i="7"/>
  <c r="B1500" i="7"/>
  <c r="C1499" i="7"/>
  <c r="B1499" i="7"/>
  <c r="C1498" i="7"/>
  <c r="B1498" i="7"/>
  <c r="C1497" i="7"/>
  <c r="B1497" i="7"/>
  <c r="C1496" i="7"/>
  <c r="B1496" i="7"/>
  <c r="C1495" i="7"/>
  <c r="B1495" i="7"/>
  <c r="C1494" i="7"/>
  <c r="B1494" i="7"/>
  <c r="C1493" i="7"/>
  <c r="B1493" i="7"/>
  <c r="C1492" i="7"/>
  <c r="B1492" i="7"/>
  <c r="C1491" i="7"/>
  <c r="B1491" i="7"/>
  <c r="C1490" i="7"/>
  <c r="B1490" i="7"/>
  <c r="C1489" i="7"/>
  <c r="B1489" i="7"/>
  <c r="C1488" i="7"/>
  <c r="B1488" i="7"/>
  <c r="C1487" i="7"/>
  <c r="B1487" i="7"/>
  <c r="C1486" i="7"/>
  <c r="B1486" i="7"/>
  <c r="C1485" i="7"/>
  <c r="B1485" i="7"/>
  <c r="C1484" i="7"/>
  <c r="B1484" i="7"/>
  <c r="C1483" i="7"/>
  <c r="B1483" i="7"/>
  <c r="C1482" i="7"/>
  <c r="B1482" i="7"/>
  <c r="C1481" i="7"/>
  <c r="B1481" i="7"/>
  <c r="C1480" i="7"/>
  <c r="B1480" i="7"/>
  <c r="C1479" i="7"/>
  <c r="B1479" i="7"/>
  <c r="C1478" i="7"/>
  <c r="B1478" i="7"/>
  <c r="C1477" i="7"/>
  <c r="B1477" i="7"/>
  <c r="C1476" i="7"/>
  <c r="B1476" i="7"/>
  <c r="C1475" i="7"/>
  <c r="B1475" i="7"/>
  <c r="C1474" i="7"/>
  <c r="B1474" i="7"/>
  <c r="C1473" i="7"/>
  <c r="B1473" i="7"/>
  <c r="C1472" i="7"/>
  <c r="B1472" i="7"/>
  <c r="C1471" i="7"/>
  <c r="B1471" i="7"/>
  <c r="C1470" i="7"/>
  <c r="B1470" i="7"/>
  <c r="C1469" i="7"/>
  <c r="B1469" i="7"/>
  <c r="C1468" i="7"/>
  <c r="B1468" i="7"/>
  <c r="C1467" i="7"/>
  <c r="B1467" i="7"/>
  <c r="C1466" i="7"/>
  <c r="B1466" i="7"/>
  <c r="C1465" i="7"/>
  <c r="B1465" i="7"/>
  <c r="C1464" i="7"/>
  <c r="B1464" i="7"/>
  <c r="C1463" i="7"/>
  <c r="B1463" i="7"/>
  <c r="C1462" i="7"/>
  <c r="B1462" i="7"/>
  <c r="C1461" i="7"/>
  <c r="B1461" i="7"/>
  <c r="C1460" i="7"/>
  <c r="B1460" i="7"/>
  <c r="C1459" i="7"/>
  <c r="B1459" i="7"/>
  <c r="C1458" i="7"/>
  <c r="B1458" i="7"/>
  <c r="C1457" i="7"/>
  <c r="B1457" i="7"/>
  <c r="C1456" i="7"/>
  <c r="B1456" i="7"/>
  <c r="C1455" i="7"/>
  <c r="B1455" i="7"/>
  <c r="C1454" i="7"/>
  <c r="B1454" i="7"/>
  <c r="C1453" i="7"/>
  <c r="B1453" i="7"/>
  <c r="C1452" i="7"/>
  <c r="B1452" i="7"/>
  <c r="C1451" i="7"/>
  <c r="B1451" i="7"/>
  <c r="C1450" i="7"/>
  <c r="B1450" i="7"/>
  <c r="C1449" i="7"/>
  <c r="B1449" i="7"/>
  <c r="C1448" i="7"/>
  <c r="B1448" i="7"/>
  <c r="C1447" i="7"/>
  <c r="B1447" i="7"/>
  <c r="C1446" i="7"/>
  <c r="B1446" i="7"/>
  <c r="C1445" i="7"/>
  <c r="B1445" i="7"/>
  <c r="C1444" i="7"/>
  <c r="B1444" i="7"/>
  <c r="C1443" i="7"/>
  <c r="B1443" i="7"/>
  <c r="C1442" i="7"/>
  <c r="B1442" i="7"/>
  <c r="C1441" i="7"/>
  <c r="B1441" i="7"/>
  <c r="C1440" i="7"/>
  <c r="B1440" i="7"/>
  <c r="C1439" i="7"/>
  <c r="B1439" i="7"/>
  <c r="C1438" i="7"/>
  <c r="B1438" i="7"/>
  <c r="C1437" i="7"/>
  <c r="B1437" i="7"/>
  <c r="C1436" i="7"/>
  <c r="B1436" i="7"/>
  <c r="C1435" i="7"/>
  <c r="B1435" i="7"/>
  <c r="C1434" i="7"/>
  <c r="B1434" i="7"/>
  <c r="C1433" i="7"/>
  <c r="B1433" i="7"/>
  <c r="C1432" i="7"/>
  <c r="B1432" i="7"/>
  <c r="C1431" i="7"/>
  <c r="B1431" i="7"/>
  <c r="C1430" i="7"/>
  <c r="B1430" i="7"/>
  <c r="C1429" i="7"/>
  <c r="B1429" i="7"/>
  <c r="C1428" i="7"/>
  <c r="B1428" i="7"/>
  <c r="C1427" i="7"/>
  <c r="B1427" i="7"/>
  <c r="C1426" i="7"/>
  <c r="B1426" i="7"/>
  <c r="C1425" i="7"/>
  <c r="B1425" i="7"/>
  <c r="C1424" i="7"/>
  <c r="B1424" i="7"/>
  <c r="C1423" i="7"/>
  <c r="B1423" i="7"/>
  <c r="C1422" i="7"/>
  <c r="B1422" i="7"/>
  <c r="C1421" i="7"/>
  <c r="B1421" i="7"/>
  <c r="C1420" i="7"/>
  <c r="B1420" i="7"/>
  <c r="C1419" i="7"/>
  <c r="B1419" i="7"/>
  <c r="C1418" i="7"/>
  <c r="B1418" i="7"/>
  <c r="C1417" i="7"/>
  <c r="B1417" i="7"/>
  <c r="C1416" i="7"/>
  <c r="B1416" i="7"/>
  <c r="C1415" i="7"/>
  <c r="B1415" i="7"/>
  <c r="C1414" i="7"/>
  <c r="B1414" i="7"/>
  <c r="C1413" i="7"/>
  <c r="B1413" i="7"/>
  <c r="C1412" i="7"/>
  <c r="B1412" i="7"/>
  <c r="C1411" i="7"/>
  <c r="B1411" i="7"/>
  <c r="C1410" i="7"/>
  <c r="B1410" i="7"/>
  <c r="C1409" i="7"/>
  <c r="B1409" i="7"/>
  <c r="C1408" i="7"/>
  <c r="B1408" i="7"/>
  <c r="C1407" i="7"/>
  <c r="B1407" i="7"/>
  <c r="C1406" i="7"/>
  <c r="B1406" i="7"/>
  <c r="C1405" i="7"/>
  <c r="B1405" i="7"/>
  <c r="C1404" i="7"/>
  <c r="B1404" i="7"/>
  <c r="C1403" i="7"/>
  <c r="B1403" i="7"/>
  <c r="C1402" i="7"/>
  <c r="B1402" i="7"/>
  <c r="C1401" i="7"/>
  <c r="B1401" i="7"/>
  <c r="C1400" i="7"/>
  <c r="B1400" i="7"/>
  <c r="C1399" i="7"/>
  <c r="B1399" i="7"/>
  <c r="C1398" i="7"/>
  <c r="B1398" i="7"/>
  <c r="C1397" i="7"/>
  <c r="B1397" i="7"/>
  <c r="C1396" i="7"/>
  <c r="B1396" i="7"/>
  <c r="C1395" i="7"/>
  <c r="B1395" i="7"/>
  <c r="C1394" i="7"/>
  <c r="B1394" i="7"/>
  <c r="C1393" i="7"/>
  <c r="B1393" i="7"/>
  <c r="C1392" i="7"/>
  <c r="B1392" i="7"/>
  <c r="C1391" i="7"/>
  <c r="B1391" i="7"/>
  <c r="C1390" i="7"/>
  <c r="B1390" i="7"/>
  <c r="C1389" i="7"/>
  <c r="B1389" i="7"/>
  <c r="C1388" i="7"/>
  <c r="B1388" i="7"/>
  <c r="C1387" i="7"/>
  <c r="B1387" i="7"/>
  <c r="C1386" i="7"/>
  <c r="B1386" i="7"/>
  <c r="C1385" i="7"/>
  <c r="B1385" i="7"/>
  <c r="C1384" i="7"/>
  <c r="B1384" i="7"/>
  <c r="C1383" i="7"/>
  <c r="B1383" i="7"/>
  <c r="C1382" i="7"/>
  <c r="B1382" i="7"/>
  <c r="C1381" i="7"/>
  <c r="B1381" i="7"/>
  <c r="C1380" i="7"/>
  <c r="B1380" i="7"/>
  <c r="C1379" i="7"/>
  <c r="B1379" i="7"/>
  <c r="C1378" i="7"/>
  <c r="B1378" i="7"/>
  <c r="C1377" i="7"/>
  <c r="B1377" i="7"/>
  <c r="C1376" i="7"/>
  <c r="B1376" i="7"/>
  <c r="C1375" i="7"/>
  <c r="B1375" i="7"/>
  <c r="C1374" i="7"/>
  <c r="B1374" i="7"/>
  <c r="C1373" i="7"/>
  <c r="B1373" i="7"/>
  <c r="C1372" i="7"/>
  <c r="B1372" i="7"/>
  <c r="C1371" i="7"/>
  <c r="B1371" i="7"/>
  <c r="C1370" i="7"/>
  <c r="B1370" i="7"/>
  <c r="C1369" i="7"/>
  <c r="B1369" i="7"/>
  <c r="C1368" i="7"/>
  <c r="B1368" i="7"/>
  <c r="C1367" i="7"/>
  <c r="B1367" i="7"/>
  <c r="C1366" i="7"/>
  <c r="B1366" i="7"/>
  <c r="C1365" i="7"/>
  <c r="B1365" i="7"/>
  <c r="C1364" i="7"/>
  <c r="B1364" i="7"/>
  <c r="C1363" i="7"/>
  <c r="B1363" i="7"/>
  <c r="C1362" i="7"/>
  <c r="B1362" i="7"/>
  <c r="C1361" i="7"/>
  <c r="B1361" i="7"/>
  <c r="C1360" i="7"/>
  <c r="B1360" i="7"/>
  <c r="C1359" i="7"/>
  <c r="B1359" i="7"/>
  <c r="C1358" i="7"/>
  <c r="B1358" i="7"/>
  <c r="C1357" i="7"/>
  <c r="B1357" i="7"/>
  <c r="C1356" i="7"/>
  <c r="B1356" i="7"/>
  <c r="C1355" i="7"/>
  <c r="B1355" i="7"/>
  <c r="C1354" i="7"/>
  <c r="B1354" i="7"/>
  <c r="C1353" i="7"/>
  <c r="B1353" i="7"/>
  <c r="C1352" i="7"/>
  <c r="B1352" i="7"/>
  <c r="C1351" i="7"/>
  <c r="B1351" i="7"/>
  <c r="C1350" i="7"/>
  <c r="B1350" i="7"/>
  <c r="C1349" i="7"/>
  <c r="B1349" i="7"/>
  <c r="C1348" i="7"/>
  <c r="B1348" i="7"/>
  <c r="C1347" i="7"/>
  <c r="B1347" i="7"/>
  <c r="C1346" i="7"/>
  <c r="B1346" i="7"/>
  <c r="C1345" i="7"/>
  <c r="B1345" i="7"/>
  <c r="C1344" i="7"/>
  <c r="B1344" i="7"/>
  <c r="C1343" i="7"/>
  <c r="B1343" i="7"/>
  <c r="C1342" i="7"/>
  <c r="B1342" i="7"/>
  <c r="C1341" i="7"/>
  <c r="B1341" i="7"/>
  <c r="C1340" i="7"/>
  <c r="B1340" i="7"/>
  <c r="C1339" i="7"/>
  <c r="B1339" i="7"/>
  <c r="C1338" i="7"/>
  <c r="B1338" i="7"/>
  <c r="C1337" i="7"/>
  <c r="B1337" i="7"/>
  <c r="C1336" i="7"/>
  <c r="B1336" i="7"/>
  <c r="C1335" i="7"/>
  <c r="B1335" i="7"/>
  <c r="C1334" i="7"/>
  <c r="B1334" i="7"/>
  <c r="C1333" i="7"/>
  <c r="B1333" i="7"/>
  <c r="C1332" i="7"/>
  <c r="B1332" i="7"/>
  <c r="C1331" i="7"/>
  <c r="B1331" i="7"/>
  <c r="C1330" i="7"/>
  <c r="B1330" i="7"/>
  <c r="C1329" i="7"/>
  <c r="B1329" i="7"/>
  <c r="C1328" i="7"/>
  <c r="B1328" i="7"/>
  <c r="C1327" i="7"/>
  <c r="B1327" i="7"/>
  <c r="C1326" i="7"/>
  <c r="B1326" i="7"/>
  <c r="C1325" i="7"/>
  <c r="B1325" i="7"/>
  <c r="C1324" i="7"/>
  <c r="B1324" i="7"/>
  <c r="C1323" i="7"/>
  <c r="B1323" i="7"/>
  <c r="C1322" i="7"/>
  <c r="B1322" i="7"/>
  <c r="C1321" i="7"/>
  <c r="B1321" i="7"/>
  <c r="C1320" i="7"/>
  <c r="B1320" i="7"/>
  <c r="C1319" i="7"/>
  <c r="B1319" i="7"/>
  <c r="C1318" i="7"/>
  <c r="B1318" i="7"/>
  <c r="C1317" i="7"/>
  <c r="B1317" i="7"/>
  <c r="C1316" i="7"/>
  <c r="B1316" i="7"/>
  <c r="C1315" i="7"/>
  <c r="B1315" i="7"/>
  <c r="C1314" i="7"/>
  <c r="B1314" i="7"/>
  <c r="C1313" i="7"/>
  <c r="B1313" i="7"/>
  <c r="C1312" i="7"/>
  <c r="B1312" i="7"/>
  <c r="C1311" i="7"/>
  <c r="B1311" i="7"/>
  <c r="C1310" i="7"/>
  <c r="B1310" i="7"/>
  <c r="C1309" i="7"/>
  <c r="B1309" i="7"/>
  <c r="C1308" i="7"/>
  <c r="B1308" i="7"/>
  <c r="C1307" i="7"/>
  <c r="B1307" i="7"/>
  <c r="C1306" i="7"/>
  <c r="B1306" i="7"/>
  <c r="C1305" i="7"/>
  <c r="B1305" i="7"/>
  <c r="C1304" i="7"/>
  <c r="B1304" i="7"/>
  <c r="C1303" i="7"/>
  <c r="B1303" i="7"/>
  <c r="C1302" i="7"/>
  <c r="B1302" i="7"/>
  <c r="C1301" i="7"/>
  <c r="B1301" i="7"/>
  <c r="C1300" i="7"/>
  <c r="B1300" i="7"/>
  <c r="C1299" i="7"/>
  <c r="B1299" i="7"/>
  <c r="C1298" i="7"/>
  <c r="B1298" i="7"/>
  <c r="C1297" i="7"/>
  <c r="B1297" i="7"/>
  <c r="C1296" i="7"/>
  <c r="B1296" i="7"/>
  <c r="C1295" i="7"/>
  <c r="B1295" i="7"/>
  <c r="C1294" i="7"/>
  <c r="B1294" i="7"/>
  <c r="C1293" i="7"/>
  <c r="B1293" i="7"/>
  <c r="C1292" i="7"/>
  <c r="B1292" i="7"/>
  <c r="C1291" i="7"/>
  <c r="B1291" i="7"/>
  <c r="C1290" i="7"/>
  <c r="B1290" i="7"/>
  <c r="C1289" i="7"/>
  <c r="B1289" i="7"/>
  <c r="C1288" i="7"/>
  <c r="B1288" i="7"/>
  <c r="C1287" i="7"/>
  <c r="B1287" i="7"/>
  <c r="C1286" i="7"/>
  <c r="B1286" i="7"/>
  <c r="C1285" i="7"/>
  <c r="B1285" i="7"/>
  <c r="C1284" i="7"/>
  <c r="B1284" i="7"/>
  <c r="C1283" i="7"/>
  <c r="B1283" i="7"/>
  <c r="C1282" i="7"/>
  <c r="B1282" i="7"/>
  <c r="C1281" i="7"/>
  <c r="B1281" i="7"/>
  <c r="C1280" i="7"/>
  <c r="B1280" i="7"/>
  <c r="C1279" i="7"/>
  <c r="B1279" i="7"/>
  <c r="C1278" i="7"/>
  <c r="B1278" i="7"/>
  <c r="C1277" i="7"/>
  <c r="B1277" i="7"/>
  <c r="C1276" i="7"/>
  <c r="B1276" i="7"/>
  <c r="C1275" i="7"/>
  <c r="B1275" i="7"/>
  <c r="C1274" i="7"/>
  <c r="B1274" i="7"/>
  <c r="C1273" i="7"/>
  <c r="B1273" i="7"/>
  <c r="C1272" i="7"/>
  <c r="B1272" i="7"/>
  <c r="C1271" i="7"/>
  <c r="B1271" i="7"/>
  <c r="C1270" i="7"/>
  <c r="B1270" i="7"/>
  <c r="C1269" i="7"/>
  <c r="B1269" i="7"/>
  <c r="C1268" i="7"/>
  <c r="B1268" i="7"/>
  <c r="C1267" i="7"/>
  <c r="B1267" i="7"/>
  <c r="C1266" i="7"/>
  <c r="B1266" i="7"/>
  <c r="C1265" i="7"/>
  <c r="B1265" i="7"/>
  <c r="C1264" i="7"/>
  <c r="B1264" i="7"/>
  <c r="C1263" i="7"/>
  <c r="B1263" i="7"/>
  <c r="C1262" i="7"/>
  <c r="B1262" i="7"/>
  <c r="C1261" i="7"/>
  <c r="B1261" i="7"/>
  <c r="C1260" i="7"/>
  <c r="B1260" i="7"/>
  <c r="C1259" i="7"/>
  <c r="B1259" i="7"/>
  <c r="C1258" i="7"/>
  <c r="B1258" i="7"/>
  <c r="C1257" i="7"/>
  <c r="B1257" i="7"/>
  <c r="C1256" i="7"/>
  <c r="B1256" i="7"/>
  <c r="C1255" i="7"/>
  <c r="B1255" i="7"/>
  <c r="C1254" i="7"/>
  <c r="B1254" i="7"/>
  <c r="C1253" i="7"/>
  <c r="B1253" i="7"/>
  <c r="C1252" i="7"/>
  <c r="B1252" i="7"/>
  <c r="C1251" i="7"/>
  <c r="B1251" i="7"/>
  <c r="C1250" i="7"/>
  <c r="B1250" i="7"/>
  <c r="C1249" i="7"/>
  <c r="B1249" i="7"/>
  <c r="C1248" i="7"/>
  <c r="B1248" i="7"/>
  <c r="C1247" i="7"/>
  <c r="B1247" i="7"/>
  <c r="C1246" i="7"/>
  <c r="B1246" i="7"/>
  <c r="C1245" i="7"/>
  <c r="B1245" i="7"/>
  <c r="C1244" i="7"/>
  <c r="B1244" i="7"/>
  <c r="C1243" i="7"/>
  <c r="B1243" i="7"/>
  <c r="C1242" i="7"/>
  <c r="B1242" i="7"/>
  <c r="C1241" i="7"/>
  <c r="B1241" i="7"/>
  <c r="C1240" i="7"/>
  <c r="B1240" i="7"/>
  <c r="C1239" i="7"/>
  <c r="B1239" i="7"/>
  <c r="C1238" i="7"/>
  <c r="B1238" i="7"/>
  <c r="C1237" i="7"/>
  <c r="B1237" i="7"/>
  <c r="C1236" i="7"/>
  <c r="B1236" i="7"/>
  <c r="C1235" i="7"/>
  <c r="B1235" i="7"/>
  <c r="C1234" i="7"/>
  <c r="B1234" i="7"/>
  <c r="C1233" i="7"/>
  <c r="B1233" i="7"/>
  <c r="C1232" i="7"/>
  <c r="B1232" i="7"/>
  <c r="C1231" i="7"/>
  <c r="B1231" i="7"/>
  <c r="C1230" i="7"/>
  <c r="B1230" i="7"/>
  <c r="C1229" i="7"/>
  <c r="B1229" i="7"/>
  <c r="C1228" i="7"/>
  <c r="B1228" i="7"/>
  <c r="C1227" i="7"/>
  <c r="B1227" i="7"/>
  <c r="C1226" i="7"/>
  <c r="B1226" i="7"/>
  <c r="C1225" i="7"/>
  <c r="B1225" i="7"/>
  <c r="C1224" i="7"/>
  <c r="B1224" i="7"/>
  <c r="C1223" i="7"/>
  <c r="B1223" i="7"/>
  <c r="C1222" i="7"/>
  <c r="B1222" i="7"/>
  <c r="C1221" i="7"/>
  <c r="B1221" i="7"/>
  <c r="C1220" i="7"/>
  <c r="B1220" i="7"/>
  <c r="C1219" i="7"/>
  <c r="B1219" i="7"/>
  <c r="C1218" i="7"/>
  <c r="B1218" i="7"/>
  <c r="C1217" i="7"/>
  <c r="B1217" i="7"/>
  <c r="C1216" i="7"/>
  <c r="B1216" i="7"/>
  <c r="C1215" i="7"/>
  <c r="B1215" i="7"/>
  <c r="C1214" i="7"/>
  <c r="B1214" i="7"/>
  <c r="C1213" i="7"/>
  <c r="B1213" i="7"/>
  <c r="C1212" i="7"/>
  <c r="B1212" i="7"/>
  <c r="C1211" i="7"/>
  <c r="B1211" i="7"/>
  <c r="C1210" i="7"/>
  <c r="B1210" i="7"/>
  <c r="C1209" i="7"/>
  <c r="B1209" i="7"/>
  <c r="C1208" i="7"/>
  <c r="B1208" i="7"/>
  <c r="C1207" i="7"/>
  <c r="B1207" i="7"/>
  <c r="C1206" i="7"/>
  <c r="B1206" i="7"/>
  <c r="C1205" i="7"/>
  <c r="B1205" i="7"/>
  <c r="C1204" i="7"/>
  <c r="B1204" i="7"/>
  <c r="C1203" i="7"/>
  <c r="B1203" i="7"/>
  <c r="C1202" i="7"/>
  <c r="B1202" i="7"/>
  <c r="C1201" i="7"/>
  <c r="B1201" i="7"/>
  <c r="C1200" i="7"/>
  <c r="B1200" i="7"/>
  <c r="C1199" i="7"/>
  <c r="B1199" i="7"/>
  <c r="C1198" i="7"/>
  <c r="B1198" i="7"/>
  <c r="C1197" i="7"/>
  <c r="B1197" i="7"/>
  <c r="C1196" i="7"/>
  <c r="B1196" i="7"/>
  <c r="C1195" i="7"/>
  <c r="B1195" i="7"/>
  <c r="C1194" i="7"/>
  <c r="B1194" i="7"/>
  <c r="C1193" i="7"/>
  <c r="B1193" i="7"/>
  <c r="C1192" i="7"/>
  <c r="B1192" i="7"/>
  <c r="C1191" i="7"/>
  <c r="B1191" i="7"/>
  <c r="C1190" i="7"/>
  <c r="B1190" i="7"/>
  <c r="C1189" i="7"/>
  <c r="B1189" i="7"/>
  <c r="C1188" i="7"/>
  <c r="B1188" i="7"/>
  <c r="C1187" i="7"/>
  <c r="B1187" i="7"/>
  <c r="C1186" i="7"/>
  <c r="B1186" i="7"/>
  <c r="C1185" i="7"/>
  <c r="B1185" i="7"/>
  <c r="C1184" i="7"/>
  <c r="B1184" i="7"/>
  <c r="C1183" i="7"/>
  <c r="B1183" i="7"/>
  <c r="C1182" i="7"/>
  <c r="B1182" i="7"/>
  <c r="C1181" i="7"/>
  <c r="B1181" i="7"/>
  <c r="C1180" i="7"/>
  <c r="B1180" i="7"/>
  <c r="C1179" i="7"/>
  <c r="B1179" i="7"/>
  <c r="C1178" i="7"/>
  <c r="B1178" i="7"/>
  <c r="C1177" i="7"/>
  <c r="B1177" i="7"/>
  <c r="C1176" i="7"/>
  <c r="B1176" i="7"/>
  <c r="C1175" i="7"/>
  <c r="B1175" i="7"/>
  <c r="C1174" i="7"/>
  <c r="B1174" i="7"/>
  <c r="C1173" i="7"/>
  <c r="B1173" i="7"/>
  <c r="C1172" i="7"/>
  <c r="B1172" i="7"/>
  <c r="C1171" i="7"/>
  <c r="B1171" i="7"/>
  <c r="C1170" i="7"/>
  <c r="B1170" i="7"/>
  <c r="C1169" i="7"/>
  <c r="B1169" i="7"/>
  <c r="C1168" i="7"/>
  <c r="B1168" i="7"/>
  <c r="C1167" i="7"/>
  <c r="B1167" i="7"/>
  <c r="C1166" i="7"/>
  <c r="B1166" i="7"/>
  <c r="C1165" i="7"/>
  <c r="B1165" i="7"/>
  <c r="C1164" i="7"/>
  <c r="B1164" i="7"/>
  <c r="C1163" i="7"/>
  <c r="B1163" i="7"/>
  <c r="C1162" i="7"/>
  <c r="B1162" i="7"/>
  <c r="C1161" i="7"/>
  <c r="B1161" i="7"/>
  <c r="C1160" i="7"/>
  <c r="B1160" i="7"/>
  <c r="C1159" i="7"/>
  <c r="B1159" i="7"/>
  <c r="C1158" i="7"/>
  <c r="B1158" i="7"/>
  <c r="C1157" i="7"/>
  <c r="B1157" i="7"/>
  <c r="C1156" i="7"/>
  <c r="B1156" i="7"/>
  <c r="C1155" i="7"/>
  <c r="B1155" i="7"/>
  <c r="C1154" i="7"/>
  <c r="B1154" i="7"/>
  <c r="C1153" i="7"/>
  <c r="B1153" i="7"/>
  <c r="C1152" i="7"/>
  <c r="B1152" i="7"/>
  <c r="C1151" i="7"/>
  <c r="B1151" i="7"/>
  <c r="C1150" i="7"/>
  <c r="B1150" i="7"/>
  <c r="C1149" i="7"/>
  <c r="B1149" i="7"/>
  <c r="C1148" i="7"/>
  <c r="B1148" i="7"/>
  <c r="C1147" i="7"/>
  <c r="B1147" i="7"/>
  <c r="C1146" i="7"/>
  <c r="B1146" i="7"/>
  <c r="C1145" i="7"/>
  <c r="B1145" i="7"/>
  <c r="C1144" i="7"/>
  <c r="B1144" i="7"/>
  <c r="C1143" i="7"/>
  <c r="B1143" i="7"/>
  <c r="C1142" i="7"/>
  <c r="B1142" i="7"/>
  <c r="C1141" i="7"/>
  <c r="B1141" i="7"/>
  <c r="C1140" i="7"/>
  <c r="B1140" i="7"/>
  <c r="C1139" i="7"/>
  <c r="B1139" i="7"/>
  <c r="C1138" i="7"/>
  <c r="B1138" i="7"/>
  <c r="C1137" i="7"/>
  <c r="B1137" i="7"/>
  <c r="C1136" i="7"/>
  <c r="B1136" i="7"/>
  <c r="C1135" i="7"/>
  <c r="B1135" i="7"/>
  <c r="C1134" i="7"/>
  <c r="B1134" i="7"/>
  <c r="C1133" i="7"/>
  <c r="B1133" i="7"/>
  <c r="C1132" i="7"/>
  <c r="B1132" i="7"/>
  <c r="C1131" i="7"/>
  <c r="B1131" i="7"/>
  <c r="C1130" i="7"/>
  <c r="B1130" i="7"/>
  <c r="C1129" i="7"/>
  <c r="B1129" i="7"/>
  <c r="C1128" i="7"/>
  <c r="B1128" i="7"/>
  <c r="C1127" i="7"/>
  <c r="B1127" i="7"/>
  <c r="C1126" i="7"/>
  <c r="B1126" i="7"/>
  <c r="C1125" i="7"/>
  <c r="B1125" i="7"/>
  <c r="C1124" i="7"/>
  <c r="B1124" i="7"/>
  <c r="C1123" i="7"/>
  <c r="B1123" i="7"/>
  <c r="C1122" i="7"/>
  <c r="B1122" i="7"/>
  <c r="C1121" i="7"/>
  <c r="B1121" i="7"/>
  <c r="C1120" i="7"/>
  <c r="B1120" i="7"/>
  <c r="C1119" i="7"/>
  <c r="B1119" i="7"/>
  <c r="C1118" i="7"/>
  <c r="B1118" i="7"/>
  <c r="C1117" i="7"/>
  <c r="B1117" i="7"/>
  <c r="C1116" i="7"/>
  <c r="B1116" i="7"/>
  <c r="C1115" i="7"/>
  <c r="B1115" i="7"/>
  <c r="C1114" i="7"/>
  <c r="B1114" i="7"/>
  <c r="C1113" i="7"/>
  <c r="B1113" i="7"/>
  <c r="C1112" i="7"/>
  <c r="B1112" i="7"/>
  <c r="C1111" i="7"/>
  <c r="B1111" i="7"/>
  <c r="C1110" i="7"/>
  <c r="B1110" i="7"/>
  <c r="C1109" i="7"/>
  <c r="B1109" i="7"/>
  <c r="C1108" i="7"/>
  <c r="B1108" i="7"/>
  <c r="C1107" i="7"/>
  <c r="B1107" i="7"/>
  <c r="C1106" i="7"/>
  <c r="B1106" i="7"/>
  <c r="C1105" i="7"/>
  <c r="B1105" i="7"/>
  <c r="C1104" i="7"/>
  <c r="B1104" i="7"/>
  <c r="C1103" i="7"/>
  <c r="B1103" i="7"/>
  <c r="C1102" i="7"/>
  <c r="B1102" i="7"/>
  <c r="C1101" i="7"/>
  <c r="B1101" i="7"/>
  <c r="C1100" i="7"/>
  <c r="B1100" i="7"/>
  <c r="C1099" i="7"/>
  <c r="B1099" i="7"/>
  <c r="C1098" i="7"/>
  <c r="B1098" i="7"/>
  <c r="C1097" i="7"/>
  <c r="B1097" i="7"/>
  <c r="C1096" i="7"/>
  <c r="B1096" i="7"/>
  <c r="C1095" i="7"/>
  <c r="B1095" i="7"/>
  <c r="C1094" i="7"/>
  <c r="B1094" i="7"/>
  <c r="C1093" i="7"/>
  <c r="B1093" i="7"/>
  <c r="C1092" i="7"/>
  <c r="B1092" i="7"/>
  <c r="C1091" i="7"/>
  <c r="B1091" i="7"/>
  <c r="C1090" i="7"/>
  <c r="B1090" i="7"/>
  <c r="C1089" i="7"/>
  <c r="B1089" i="7"/>
  <c r="C1088" i="7"/>
  <c r="B1088" i="7"/>
  <c r="C1087" i="7"/>
  <c r="B1087" i="7"/>
  <c r="C1086" i="7"/>
  <c r="B1086" i="7"/>
  <c r="C1085" i="7"/>
  <c r="B1085" i="7"/>
  <c r="C1084" i="7"/>
  <c r="B1084" i="7"/>
  <c r="C1083" i="7"/>
  <c r="B1083" i="7"/>
  <c r="C1082" i="7"/>
  <c r="B1082" i="7"/>
  <c r="C1081" i="7"/>
  <c r="B1081" i="7"/>
  <c r="C1080" i="7"/>
  <c r="B1080" i="7"/>
  <c r="C1079" i="7"/>
  <c r="B1079" i="7"/>
  <c r="C1078" i="7"/>
  <c r="B1078" i="7"/>
  <c r="C1077" i="7"/>
  <c r="B1077" i="7"/>
  <c r="C1076" i="7"/>
  <c r="B1076" i="7"/>
  <c r="C1075" i="7"/>
  <c r="B1075" i="7"/>
  <c r="C1074" i="7"/>
  <c r="B1074" i="7"/>
  <c r="C1073" i="7"/>
  <c r="B1073" i="7"/>
  <c r="C1072" i="7"/>
  <c r="B1072" i="7"/>
  <c r="C1071" i="7"/>
  <c r="B1071" i="7"/>
  <c r="C1070" i="7"/>
  <c r="B1070" i="7"/>
  <c r="C1069" i="7"/>
  <c r="B1069" i="7"/>
  <c r="C1068" i="7"/>
  <c r="B1068" i="7"/>
  <c r="C1067" i="7"/>
  <c r="B1067" i="7"/>
  <c r="C1066" i="7"/>
  <c r="B1066" i="7"/>
  <c r="C1065" i="7"/>
  <c r="B1065" i="7"/>
  <c r="C1064" i="7"/>
  <c r="B1064" i="7"/>
  <c r="C1063" i="7"/>
  <c r="B1063" i="7"/>
  <c r="C1062" i="7"/>
  <c r="B1062" i="7"/>
  <c r="C1061" i="7"/>
  <c r="B1061" i="7"/>
  <c r="C1060" i="7"/>
  <c r="B1060" i="7"/>
  <c r="C1059" i="7"/>
  <c r="B1059" i="7"/>
  <c r="C1058" i="7"/>
  <c r="B1058" i="7"/>
  <c r="C1057" i="7"/>
  <c r="B1057" i="7"/>
  <c r="C1056" i="7"/>
  <c r="B1056" i="7"/>
  <c r="C1055" i="7"/>
  <c r="B1055" i="7"/>
  <c r="C1054" i="7"/>
  <c r="B1054" i="7"/>
  <c r="C1053" i="7"/>
  <c r="B1053" i="7"/>
  <c r="C1052" i="7"/>
  <c r="B1052" i="7"/>
  <c r="C1051" i="7"/>
  <c r="B1051" i="7"/>
  <c r="C1050" i="7"/>
  <c r="B1050" i="7"/>
  <c r="C1049" i="7"/>
  <c r="B1049" i="7"/>
  <c r="C1048" i="7"/>
  <c r="B1048" i="7"/>
  <c r="C1047" i="7"/>
  <c r="B1047" i="7"/>
  <c r="C1046" i="7"/>
  <c r="B1046" i="7"/>
  <c r="C1045" i="7"/>
  <c r="B1045" i="7"/>
  <c r="C1044" i="7"/>
  <c r="B1044" i="7"/>
  <c r="C1043" i="7"/>
  <c r="B1043" i="7"/>
  <c r="C1042" i="7"/>
  <c r="B1042" i="7"/>
  <c r="C1041" i="7"/>
  <c r="B1041" i="7"/>
  <c r="C1040" i="7"/>
  <c r="B1040" i="7"/>
  <c r="C1039" i="7"/>
  <c r="B1039" i="7"/>
  <c r="C1038" i="7"/>
  <c r="B1038" i="7"/>
  <c r="C1037" i="7"/>
  <c r="B1037" i="7"/>
  <c r="C1036" i="7"/>
  <c r="B1036" i="7"/>
  <c r="C1035" i="7"/>
  <c r="B1035" i="7"/>
  <c r="C1034" i="7"/>
  <c r="B1034" i="7"/>
  <c r="C1033" i="7"/>
  <c r="B1033" i="7"/>
  <c r="C1032" i="7"/>
  <c r="B1032" i="7"/>
  <c r="C1031" i="7"/>
  <c r="B1031" i="7"/>
  <c r="C1030" i="7"/>
  <c r="B1030" i="7"/>
  <c r="C1029" i="7"/>
  <c r="B1029" i="7"/>
  <c r="C1028" i="7"/>
  <c r="B1028" i="7"/>
  <c r="C1027" i="7"/>
  <c r="B1027" i="7"/>
  <c r="C1026" i="7"/>
  <c r="B1026" i="7"/>
  <c r="C1025" i="7"/>
  <c r="B1025" i="7"/>
  <c r="C1024" i="7"/>
  <c r="B1024" i="7"/>
  <c r="C1023" i="7"/>
  <c r="B1023" i="7"/>
  <c r="C1022" i="7"/>
  <c r="B1022" i="7"/>
  <c r="C1021" i="7"/>
  <c r="B1021" i="7"/>
  <c r="C1020" i="7"/>
  <c r="B1020" i="7"/>
  <c r="C1019" i="7"/>
  <c r="B1019" i="7"/>
  <c r="C1018" i="7"/>
  <c r="B1018" i="7"/>
  <c r="C1017" i="7"/>
  <c r="B1017" i="7"/>
  <c r="C1016" i="7"/>
  <c r="B1016" i="7"/>
  <c r="C1015" i="7"/>
  <c r="B1015" i="7"/>
  <c r="C1014" i="7"/>
  <c r="B1014" i="7"/>
  <c r="C1013" i="7"/>
  <c r="B1013" i="7"/>
  <c r="C1012" i="7"/>
  <c r="B1012" i="7"/>
  <c r="C1011" i="7"/>
  <c r="B1011" i="7"/>
  <c r="C1010" i="7"/>
  <c r="B1010" i="7"/>
  <c r="C1009" i="7"/>
  <c r="B1009" i="7"/>
  <c r="C1008" i="7"/>
  <c r="B1008" i="7"/>
  <c r="C1007" i="7"/>
  <c r="B1007" i="7"/>
  <c r="C1006" i="7"/>
  <c r="B1006" i="7"/>
  <c r="C1005" i="7"/>
  <c r="B1005" i="7"/>
  <c r="C1004" i="7"/>
  <c r="B1004" i="7"/>
  <c r="C1003" i="7"/>
  <c r="B1003" i="7"/>
  <c r="C1002" i="7"/>
  <c r="B1002" i="7"/>
  <c r="C1001" i="7"/>
  <c r="B1001" i="7"/>
  <c r="C1000" i="7"/>
  <c r="B1000" i="7"/>
  <c r="C999" i="7"/>
  <c r="B999" i="7"/>
  <c r="C998" i="7"/>
  <c r="B998" i="7"/>
  <c r="C997" i="7"/>
  <c r="B997" i="7"/>
  <c r="C996" i="7"/>
  <c r="B996" i="7"/>
  <c r="C995" i="7"/>
  <c r="B995" i="7"/>
  <c r="C994" i="7"/>
  <c r="B994" i="7"/>
  <c r="C993" i="7"/>
  <c r="B993" i="7"/>
  <c r="C992" i="7"/>
  <c r="B992" i="7"/>
  <c r="C991" i="7"/>
  <c r="B991" i="7"/>
  <c r="C990" i="7"/>
  <c r="B990" i="7"/>
  <c r="C989" i="7"/>
  <c r="B989" i="7"/>
  <c r="C988" i="7"/>
  <c r="B988" i="7"/>
  <c r="C987" i="7"/>
  <c r="B987" i="7"/>
  <c r="C986" i="7"/>
  <c r="B986" i="7"/>
  <c r="C985" i="7"/>
  <c r="B985" i="7"/>
  <c r="C984" i="7"/>
  <c r="B984" i="7"/>
  <c r="C983" i="7"/>
  <c r="B983" i="7"/>
  <c r="C982" i="7"/>
  <c r="B982" i="7"/>
  <c r="C981" i="7"/>
  <c r="B981" i="7"/>
  <c r="C980" i="7"/>
  <c r="B980" i="7"/>
  <c r="C979" i="7"/>
  <c r="B979" i="7"/>
  <c r="C978" i="7"/>
  <c r="B978" i="7"/>
  <c r="C977" i="7"/>
  <c r="B977" i="7"/>
  <c r="C976" i="7"/>
  <c r="B976" i="7"/>
  <c r="C975" i="7"/>
  <c r="B975" i="7"/>
  <c r="C974" i="7"/>
  <c r="B974" i="7"/>
  <c r="C973" i="7"/>
  <c r="B973" i="7"/>
  <c r="C972" i="7"/>
  <c r="B972" i="7"/>
  <c r="C971" i="7"/>
  <c r="B971" i="7"/>
  <c r="C970" i="7"/>
  <c r="B970" i="7"/>
  <c r="C969" i="7"/>
  <c r="B969" i="7"/>
  <c r="C968" i="7"/>
  <c r="B968" i="7"/>
  <c r="C967" i="7"/>
  <c r="B967" i="7"/>
  <c r="C966" i="7"/>
  <c r="B966" i="7"/>
  <c r="C965" i="7"/>
  <c r="B965" i="7"/>
  <c r="C964" i="7"/>
  <c r="B964" i="7"/>
  <c r="C963" i="7"/>
  <c r="B963" i="7"/>
  <c r="C962" i="7"/>
  <c r="B962" i="7"/>
  <c r="C961" i="7"/>
  <c r="B961" i="7"/>
  <c r="C960" i="7"/>
  <c r="B960" i="7"/>
  <c r="C959" i="7"/>
  <c r="B959" i="7"/>
  <c r="C958" i="7"/>
  <c r="B958" i="7"/>
  <c r="C957" i="7"/>
  <c r="B957" i="7"/>
  <c r="C956" i="7"/>
  <c r="B956" i="7"/>
  <c r="C955" i="7"/>
  <c r="B955" i="7"/>
  <c r="C954" i="7"/>
  <c r="B954" i="7"/>
  <c r="C953" i="7"/>
  <c r="B953" i="7"/>
  <c r="C952" i="7"/>
  <c r="B952" i="7"/>
  <c r="C951" i="7"/>
  <c r="B951" i="7"/>
  <c r="C950" i="7"/>
  <c r="B950" i="7"/>
  <c r="C949" i="7"/>
  <c r="B949" i="7"/>
  <c r="C948" i="7"/>
  <c r="B948" i="7"/>
  <c r="C947" i="7"/>
  <c r="B947" i="7"/>
  <c r="C946" i="7"/>
  <c r="B946" i="7"/>
  <c r="C945" i="7"/>
  <c r="B945" i="7"/>
  <c r="C944" i="7"/>
  <c r="B944" i="7"/>
  <c r="C943" i="7"/>
  <c r="B943" i="7"/>
  <c r="C942" i="7"/>
  <c r="B942" i="7"/>
  <c r="C941" i="7"/>
  <c r="B941" i="7"/>
  <c r="C940" i="7"/>
  <c r="B940" i="7"/>
  <c r="C939" i="7"/>
  <c r="B939" i="7"/>
  <c r="C938" i="7"/>
  <c r="B938" i="7"/>
  <c r="C937" i="7"/>
  <c r="B937" i="7"/>
  <c r="C936" i="7"/>
  <c r="B936" i="7"/>
  <c r="C935" i="7"/>
  <c r="B935" i="7"/>
  <c r="C934" i="7"/>
  <c r="B934" i="7"/>
  <c r="C933" i="7"/>
  <c r="B933" i="7"/>
  <c r="C932" i="7"/>
  <c r="B932" i="7"/>
  <c r="C931" i="7"/>
  <c r="B931" i="7"/>
  <c r="C930" i="7"/>
  <c r="B930" i="7"/>
  <c r="C929" i="7"/>
  <c r="B929" i="7"/>
  <c r="C928" i="7"/>
  <c r="B928" i="7"/>
  <c r="C927" i="7"/>
  <c r="B927" i="7"/>
  <c r="C926" i="7"/>
  <c r="B926" i="7"/>
  <c r="C925" i="7"/>
  <c r="B925" i="7"/>
  <c r="C924" i="7"/>
  <c r="B924" i="7"/>
  <c r="C923" i="7"/>
  <c r="B923" i="7"/>
  <c r="C922" i="7"/>
  <c r="B922" i="7"/>
  <c r="C921" i="7"/>
  <c r="B921" i="7"/>
  <c r="C920" i="7"/>
  <c r="B920" i="7"/>
  <c r="C919" i="7"/>
  <c r="B919" i="7"/>
  <c r="C918" i="7"/>
  <c r="B918" i="7"/>
  <c r="C917" i="7"/>
  <c r="B917" i="7"/>
  <c r="C916" i="7"/>
  <c r="B916" i="7"/>
  <c r="C915" i="7"/>
  <c r="B915" i="7"/>
  <c r="C914" i="7"/>
  <c r="B914" i="7"/>
  <c r="C913" i="7"/>
  <c r="B913" i="7"/>
  <c r="C912" i="7"/>
  <c r="B912" i="7"/>
  <c r="C911" i="7"/>
  <c r="B911" i="7"/>
  <c r="C910" i="7"/>
  <c r="B910" i="7"/>
  <c r="C909" i="7"/>
  <c r="B909" i="7"/>
  <c r="C908" i="7"/>
  <c r="B908" i="7"/>
  <c r="C907" i="7"/>
  <c r="B907" i="7"/>
  <c r="C906" i="7"/>
  <c r="B906" i="7"/>
  <c r="C905" i="7"/>
  <c r="B905" i="7"/>
  <c r="C904" i="7"/>
  <c r="B904" i="7"/>
  <c r="C903" i="7"/>
  <c r="B903" i="7"/>
  <c r="C902" i="7"/>
  <c r="B902" i="7"/>
  <c r="C901" i="7"/>
  <c r="B901" i="7"/>
  <c r="C900" i="7"/>
  <c r="B900" i="7"/>
  <c r="C899" i="7"/>
  <c r="B899" i="7"/>
  <c r="C898" i="7"/>
  <c r="B898" i="7"/>
  <c r="C897" i="7"/>
  <c r="B897" i="7"/>
  <c r="C896" i="7"/>
  <c r="B896" i="7"/>
  <c r="C895" i="7"/>
  <c r="B895" i="7"/>
  <c r="C894" i="7"/>
  <c r="B894" i="7"/>
  <c r="C893" i="7"/>
  <c r="B893" i="7"/>
  <c r="C892" i="7"/>
  <c r="B892" i="7"/>
  <c r="C891" i="7"/>
  <c r="B891" i="7"/>
  <c r="C890" i="7"/>
  <c r="B890" i="7"/>
  <c r="C889" i="7"/>
  <c r="B889" i="7"/>
  <c r="C888" i="7"/>
  <c r="B888" i="7"/>
  <c r="C887" i="7"/>
  <c r="B887" i="7"/>
  <c r="C886" i="7"/>
  <c r="B886" i="7"/>
  <c r="C885" i="7"/>
  <c r="B885" i="7"/>
  <c r="C884" i="7"/>
  <c r="B884" i="7"/>
  <c r="C883" i="7"/>
  <c r="B883" i="7"/>
  <c r="C882" i="7"/>
  <c r="B882" i="7"/>
  <c r="C881" i="7"/>
  <c r="B881" i="7"/>
  <c r="C880" i="7"/>
  <c r="B880" i="7"/>
  <c r="C879" i="7"/>
  <c r="B879" i="7"/>
  <c r="C878" i="7"/>
  <c r="B878" i="7"/>
  <c r="C877" i="7"/>
  <c r="B877" i="7"/>
  <c r="C876" i="7"/>
  <c r="B876" i="7"/>
  <c r="C875" i="7"/>
  <c r="B875" i="7"/>
  <c r="C874" i="7"/>
  <c r="B874" i="7"/>
  <c r="C873" i="7"/>
  <c r="B873" i="7"/>
  <c r="C872" i="7"/>
  <c r="B872" i="7"/>
  <c r="C871" i="7"/>
  <c r="B871" i="7"/>
  <c r="C870" i="7"/>
  <c r="B870" i="7"/>
  <c r="C869" i="7"/>
  <c r="B869" i="7"/>
  <c r="C868" i="7"/>
  <c r="B868" i="7"/>
  <c r="C867" i="7"/>
  <c r="B867" i="7"/>
  <c r="C866" i="7"/>
  <c r="B866" i="7"/>
  <c r="C865" i="7"/>
  <c r="B865" i="7"/>
  <c r="C864" i="7"/>
  <c r="B864" i="7"/>
  <c r="C863" i="7"/>
  <c r="B863" i="7"/>
  <c r="C862" i="7"/>
  <c r="B862" i="7"/>
  <c r="C861" i="7"/>
  <c r="B861" i="7"/>
  <c r="C860" i="7"/>
  <c r="B860" i="7"/>
  <c r="C859" i="7"/>
  <c r="B859" i="7"/>
  <c r="C858" i="7"/>
  <c r="B858" i="7"/>
  <c r="C857" i="7"/>
  <c r="B857" i="7"/>
  <c r="C856" i="7"/>
  <c r="B856" i="7"/>
  <c r="C855" i="7"/>
  <c r="B855" i="7"/>
  <c r="C854" i="7"/>
  <c r="B854" i="7"/>
  <c r="C853" i="7"/>
  <c r="B853" i="7"/>
  <c r="C852" i="7"/>
  <c r="B852" i="7"/>
  <c r="C851" i="7"/>
  <c r="B851" i="7"/>
  <c r="C850" i="7"/>
  <c r="B850" i="7"/>
  <c r="C849" i="7"/>
  <c r="B849" i="7"/>
  <c r="C848" i="7"/>
  <c r="B848" i="7"/>
  <c r="C847" i="7"/>
  <c r="B847" i="7"/>
  <c r="C846" i="7"/>
  <c r="B846" i="7"/>
  <c r="C845" i="7"/>
  <c r="B845" i="7"/>
  <c r="C844" i="7"/>
  <c r="B844" i="7"/>
  <c r="C843" i="7"/>
  <c r="B843" i="7"/>
  <c r="C842" i="7"/>
  <c r="B842" i="7"/>
  <c r="C841" i="7"/>
  <c r="B841" i="7"/>
  <c r="C840" i="7"/>
  <c r="B840" i="7"/>
  <c r="C839" i="7"/>
  <c r="B839" i="7"/>
  <c r="C838" i="7"/>
  <c r="B838" i="7"/>
  <c r="C837" i="7"/>
  <c r="B837" i="7"/>
  <c r="C836" i="7"/>
  <c r="B836" i="7"/>
  <c r="C835" i="7"/>
  <c r="B835" i="7"/>
  <c r="C834" i="7"/>
  <c r="B834" i="7"/>
  <c r="C833" i="7"/>
  <c r="B833" i="7"/>
  <c r="C832" i="7"/>
  <c r="B832" i="7"/>
  <c r="C831" i="7"/>
  <c r="B831" i="7"/>
  <c r="C830" i="7"/>
  <c r="B830" i="7"/>
  <c r="C829" i="7"/>
  <c r="B829" i="7"/>
  <c r="C828" i="7"/>
  <c r="B828" i="7"/>
  <c r="C827" i="7"/>
  <c r="B827" i="7"/>
  <c r="C826" i="7"/>
  <c r="B826" i="7"/>
  <c r="C825" i="7"/>
  <c r="B825" i="7"/>
  <c r="C824" i="7"/>
  <c r="B824" i="7"/>
  <c r="C823" i="7"/>
  <c r="B823" i="7"/>
  <c r="C822" i="7"/>
  <c r="B822" i="7"/>
  <c r="C821" i="7"/>
  <c r="B821" i="7"/>
  <c r="C820" i="7"/>
  <c r="B820" i="7"/>
  <c r="C819" i="7"/>
  <c r="B819" i="7"/>
  <c r="C818" i="7"/>
  <c r="B818" i="7"/>
  <c r="C817" i="7"/>
  <c r="B817" i="7"/>
  <c r="C816" i="7"/>
  <c r="B816" i="7"/>
  <c r="C815" i="7"/>
  <c r="B815" i="7"/>
  <c r="C814" i="7"/>
  <c r="B814" i="7"/>
  <c r="C813" i="7"/>
  <c r="B813" i="7"/>
  <c r="C812" i="7"/>
  <c r="B812" i="7"/>
  <c r="C811" i="7"/>
  <c r="B811" i="7"/>
  <c r="C810" i="7"/>
  <c r="B810" i="7"/>
  <c r="C809" i="7"/>
  <c r="B809" i="7"/>
  <c r="C808" i="7"/>
  <c r="B808" i="7"/>
  <c r="C807" i="7"/>
  <c r="B807" i="7"/>
  <c r="C806" i="7"/>
  <c r="B806" i="7"/>
  <c r="C805" i="7"/>
  <c r="B805" i="7"/>
  <c r="C804" i="7"/>
  <c r="B804" i="7"/>
  <c r="C803" i="7"/>
  <c r="B803" i="7"/>
  <c r="C802" i="7"/>
  <c r="B802" i="7"/>
  <c r="C801" i="7"/>
  <c r="B801" i="7"/>
  <c r="C800" i="7"/>
  <c r="B800" i="7"/>
  <c r="C799" i="7"/>
  <c r="B799" i="7"/>
  <c r="C798" i="7"/>
  <c r="B798" i="7"/>
  <c r="C797" i="7"/>
  <c r="B797" i="7"/>
  <c r="C796" i="7"/>
  <c r="B796" i="7"/>
  <c r="C795" i="7"/>
  <c r="B795" i="7"/>
  <c r="C794" i="7"/>
  <c r="B794" i="7"/>
  <c r="C793" i="7"/>
  <c r="B793" i="7"/>
  <c r="C792" i="7"/>
  <c r="B792" i="7"/>
  <c r="C791" i="7"/>
  <c r="B791" i="7"/>
  <c r="C790" i="7"/>
  <c r="B790" i="7"/>
  <c r="C789" i="7"/>
  <c r="B789" i="7"/>
  <c r="C788" i="7"/>
  <c r="B788" i="7"/>
  <c r="C787" i="7"/>
  <c r="B787" i="7"/>
  <c r="C786" i="7"/>
  <c r="B786" i="7"/>
  <c r="C785" i="7"/>
  <c r="B785" i="7"/>
  <c r="C784" i="7"/>
  <c r="B784" i="7"/>
  <c r="C783" i="7"/>
  <c r="B783" i="7"/>
  <c r="C782" i="7"/>
  <c r="B782" i="7"/>
  <c r="C781" i="7"/>
  <c r="B781" i="7"/>
  <c r="C780" i="7"/>
  <c r="B780" i="7"/>
  <c r="C779" i="7"/>
  <c r="B779" i="7"/>
  <c r="C778" i="7"/>
  <c r="B778" i="7"/>
  <c r="C777" i="7"/>
  <c r="B777" i="7"/>
  <c r="C776" i="7"/>
  <c r="B776" i="7"/>
  <c r="C775" i="7"/>
  <c r="B775" i="7"/>
  <c r="C774" i="7"/>
  <c r="B774" i="7"/>
  <c r="C773" i="7"/>
  <c r="B773" i="7"/>
  <c r="C772" i="7"/>
  <c r="B772" i="7"/>
  <c r="C771" i="7"/>
  <c r="B771" i="7"/>
  <c r="C770" i="7"/>
  <c r="B770" i="7"/>
  <c r="C769" i="7"/>
  <c r="B769" i="7"/>
  <c r="C768" i="7"/>
  <c r="B768" i="7"/>
  <c r="C767" i="7"/>
  <c r="B767" i="7"/>
  <c r="C766" i="7"/>
  <c r="B766" i="7"/>
  <c r="C765" i="7"/>
  <c r="B765" i="7"/>
  <c r="C764" i="7"/>
  <c r="B764" i="7"/>
  <c r="C763" i="7"/>
  <c r="B763" i="7"/>
  <c r="C762" i="7"/>
  <c r="B762" i="7"/>
  <c r="C761" i="7"/>
  <c r="B761" i="7"/>
  <c r="C760" i="7"/>
  <c r="B760" i="7"/>
  <c r="C759" i="7"/>
  <c r="B759" i="7"/>
  <c r="C758" i="7"/>
  <c r="B758" i="7"/>
  <c r="C757" i="7"/>
  <c r="B757" i="7"/>
  <c r="C756" i="7"/>
  <c r="B756" i="7"/>
  <c r="C755" i="7"/>
  <c r="B755" i="7"/>
  <c r="C754" i="7"/>
  <c r="B754" i="7"/>
  <c r="C753" i="7"/>
  <c r="B753" i="7"/>
  <c r="C752" i="7"/>
  <c r="B752" i="7"/>
  <c r="C751" i="7"/>
  <c r="B751" i="7"/>
  <c r="C750" i="7"/>
  <c r="B750" i="7"/>
  <c r="C749" i="7"/>
  <c r="B749" i="7"/>
  <c r="C748" i="7"/>
  <c r="B748" i="7"/>
  <c r="C747" i="7"/>
  <c r="B747" i="7"/>
  <c r="C746" i="7"/>
  <c r="B746" i="7"/>
  <c r="C745" i="7"/>
  <c r="B745" i="7"/>
  <c r="C744" i="7"/>
  <c r="B744" i="7"/>
  <c r="C743" i="7"/>
  <c r="B743" i="7"/>
  <c r="C742" i="7"/>
  <c r="B742" i="7"/>
  <c r="C741" i="7"/>
  <c r="B741" i="7"/>
  <c r="C740" i="7"/>
  <c r="B740" i="7"/>
  <c r="C739" i="7"/>
  <c r="B739" i="7"/>
  <c r="C738" i="7"/>
  <c r="B738" i="7"/>
  <c r="C737" i="7"/>
  <c r="B737" i="7"/>
  <c r="C736" i="7"/>
  <c r="B736" i="7"/>
  <c r="C735" i="7"/>
  <c r="B735" i="7"/>
  <c r="C734" i="7"/>
  <c r="B734" i="7"/>
  <c r="C733" i="7"/>
  <c r="B733" i="7"/>
  <c r="C732" i="7"/>
  <c r="B732" i="7"/>
  <c r="C731" i="7"/>
  <c r="B731" i="7"/>
  <c r="C730" i="7"/>
  <c r="B730" i="7"/>
  <c r="C729" i="7"/>
  <c r="B729" i="7"/>
  <c r="C728" i="7"/>
  <c r="B728" i="7"/>
  <c r="C727" i="7"/>
  <c r="B727" i="7"/>
  <c r="C726" i="7"/>
  <c r="B726" i="7"/>
  <c r="C725" i="7"/>
  <c r="B725" i="7"/>
  <c r="C724" i="7"/>
  <c r="B724" i="7"/>
  <c r="C723" i="7"/>
  <c r="B723" i="7"/>
  <c r="C722" i="7"/>
  <c r="B722" i="7"/>
  <c r="C721" i="7"/>
  <c r="B721" i="7"/>
  <c r="C720" i="7"/>
  <c r="B720" i="7"/>
  <c r="C719" i="7"/>
  <c r="B719" i="7"/>
  <c r="C718" i="7"/>
  <c r="B718" i="7"/>
  <c r="C717" i="7"/>
  <c r="B717" i="7"/>
  <c r="C716" i="7"/>
  <c r="B716" i="7"/>
  <c r="C715" i="7"/>
  <c r="B715" i="7"/>
  <c r="C714" i="7"/>
  <c r="B714" i="7"/>
  <c r="C713" i="7"/>
  <c r="B713" i="7"/>
  <c r="C712" i="7"/>
  <c r="B712" i="7"/>
  <c r="C711" i="7"/>
  <c r="B711" i="7"/>
  <c r="C710" i="7"/>
  <c r="B710" i="7"/>
  <c r="C709" i="7"/>
  <c r="B709" i="7"/>
  <c r="C708" i="7"/>
  <c r="B708" i="7"/>
  <c r="C707" i="7"/>
  <c r="B707" i="7"/>
  <c r="C706" i="7"/>
  <c r="B706" i="7"/>
  <c r="C705" i="7"/>
  <c r="B705" i="7"/>
  <c r="C704" i="7"/>
  <c r="B704" i="7"/>
  <c r="C703" i="7"/>
  <c r="B703" i="7"/>
  <c r="C702" i="7"/>
  <c r="B702" i="7"/>
  <c r="C701" i="7"/>
  <c r="B701" i="7"/>
  <c r="C700" i="7"/>
  <c r="B700" i="7"/>
  <c r="C699" i="7"/>
  <c r="B699" i="7"/>
  <c r="C698" i="7"/>
  <c r="B698" i="7"/>
  <c r="C697" i="7"/>
  <c r="B697" i="7"/>
  <c r="C696" i="7"/>
  <c r="B696" i="7"/>
  <c r="C695" i="7"/>
  <c r="B695" i="7"/>
  <c r="C694" i="7"/>
  <c r="B694" i="7"/>
  <c r="C693" i="7"/>
  <c r="B693" i="7"/>
  <c r="C692" i="7"/>
  <c r="B692" i="7"/>
  <c r="C691" i="7"/>
  <c r="B691" i="7"/>
  <c r="C690" i="7"/>
  <c r="B690" i="7"/>
  <c r="C689" i="7"/>
  <c r="B689" i="7"/>
  <c r="C688" i="7"/>
  <c r="B688" i="7"/>
  <c r="C687" i="7"/>
  <c r="B687" i="7"/>
  <c r="C686" i="7"/>
  <c r="B686" i="7"/>
  <c r="C685" i="7"/>
  <c r="B685" i="7"/>
  <c r="C684" i="7"/>
  <c r="B684" i="7"/>
  <c r="C683" i="7"/>
  <c r="B683" i="7"/>
  <c r="C682" i="7"/>
  <c r="B682" i="7"/>
  <c r="C681" i="7"/>
  <c r="B681" i="7"/>
  <c r="C680" i="7"/>
  <c r="B680" i="7"/>
  <c r="C679" i="7"/>
  <c r="B679" i="7"/>
  <c r="C678" i="7"/>
  <c r="B678" i="7"/>
  <c r="C677" i="7"/>
  <c r="B677" i="7"/>
  <c r="C676" i="7"/>
  <c r="B676" i="7"/>
  <c r="C675" i="7"/>
  <c r="B675" i="7"/>
  <c r="C674" i="7"/>
  <c r="B674" i="7"/>
  <c r="C673" i="7"/>
  <c r="B673" i="7"/>
  <c r="C672" i="7"/>
  <c r="B672" i="7"/>
  <c r="C671" i="7"/>
  <c r="B671" i="7"/>
  <c r="C670" i="7"/>
  <c r="B670" i="7"/>
  <c r="C669" i="7"/>
  <c r="B669" i="7"/>
  <c r="C668" i="7"/>
  <c r="B668" i="7"/>
  <c r="C667" i="7"/>
  <c r="B667" i="7"/>
  <c r="C666" i="7"/>
  <c r="B666" i="7"/>
  <c r="C665" i="7"/>
  <c r="B665" i="7"/>
  <c r="C664" i="7"/>
  <c r="B664" i="7"/>
  <c r="C663" i="7"/>
  <c r="B663" i="7"/>
  <c r="C662" i="7"/>
  <c r="B662" i="7"/>
  <c r="C661" i="7"/>
  <c r="B661" i="7"/>
  <c r="C660" i="7"/>
  <c r="B660" i="7"/>
  <c r="C659" i="7"/>
  <c r="B659" i="7"/>
  <c r="C658" i="7"/>
  <c r="B658" i="7"/>
  <c r="C657" i="7"/>
  <c r="B657" i="7"/>
  <c r="C656" i="7"/>
  <c r="B656" i="7"/>
  <c r="C655" i="7"/>
  <c r="B655" i="7"/>
  <c r="C654" i="7"/>
  <c r="B654" i="7"/>
  <c r="C653" i="7"/>
  <c r="B653" i="7"/>
  <c r="C652" i="7"/>
  <c r="B652" i="7"/>
  <c r="C651" i="7"/>
  <c r="B651" i="7"/>
  <c r="C650" i="7"/>
  <c r="B650" i="7"/>
  <c r="C649" i="7"/>
  <c r="B649" i="7"/>
  <c r="C648" i="7"/>
  <c r="B648" i="7"/>
  <c r="C647" i="7"/>
  <c r="B647" i="7"/>
  <c r="C646" i="7"/>
  <c r="B646" i="7"/>
  <c r="C645" i="7"/>
  <c r="B645" i="7"/>
  <c r="C644" i="7"/>
  <c r="B644" i="7"/>
  <c r="C643" i="7"/>
  <c r="B643" i="7"/>
  <c r="C642" i="7"/>
  <c r="B642" i="7"/>
  <c r="C641" i="7"/>
  <c r="B641" i="7"/>
  <c r="C640" i="7"/>
  <c r="B640" i="7"/>
  <c r="C639" i="7"/>
  <c r="B639" i="7"/>
  <c r="C638" i="7"/>
  <c r="B638" i="7"/>
  <c r="C637" i="7"/>
  <c r="B637" i="7"/>
  <c r="C636" i="7"/>
  <c r="B636" i="7"/>
  <c r="C635" i="7"/>
  <c r="B635" i="7"/>
  <c r="C634" i="7"/>
  <c r="B634" i="7"/>
  <c r="C633" i="7"/>
  <c r="B633" i="7"/>
  <c r="C632" i="7"/>
  <c r="B632" i="7"/>
  <c r="C631" i="7"/>
  <c r="B631" i="7"/>
  <c r="C630" i="7"/>
  <c r="B630" i="7"/>
  <c r="C629" i="7"/>
  <c r="B629" i="7"/>
  <c r="C628" i="7"/>
  <c r="B628" i="7"/>
  <c r="C627" i="7"/>
  <c r="B627" i="7"/>
  <c r="C626" i="7"/>
  <c r="B626" i="7"/>
  <c r="C625" i="7"/>
  <c r="B625" i="7"/>
  <c r="C624" i="7"/>
  <c r="B624" i="7"/>
  <c r="C623" i="7"/>
  <c r="B623" i="7"/>
  <c r="C622" i="7"/>
  <c r="B622" i="7"/>
  <c r="C621" i="7"/>
  <c r="B621" i="7"/>
  <c r="C620" i="7"/>
  <c r="B620" i="7"/>
  <c r="C619" i="7"/>
  <c r="B619" i="7"/>
  <c r="C618" i="7"/>
  <c r="B618" i="7"/>
  <c r="C617" i="7"/>
  <c r="B617" i="7"/>
  <c r="C616" i="7"/>
  <c r="B616" i="7"/>
  <c r="C615" i="7"/>
  <c r="B615" i="7"/>
  <c r="C614" i="7"/>
  <c r="B614" i="7"/>
  <c r="C613" i="7"/>
  <c r="B613" i="7"/>
  <c r="C612" i="7"/>
  <c r="B612" i="7"/>
  <c r="C611" i="7"/>
  <c r="B611" i="7"/>
  <c r="C610" i="7"/>
  <c r="B610" i="7"/>
  <c r="C609" i="7"/>
  <c r="B609" i="7"/>
  <c r="C608" i="7"/>
  <c r="B608" i="7"/>
  <c r="C607" i="7"/>
  <c r="B607" i="7"/>
  <c r="C606" i="7"/>
  <c r="B606" i="7"/>
  <c r="C605" i="7"/>
  <c r="B605" i="7"/>
  <c r="C604" i="7"/>
  <c r="B604" i="7"/>
  <c r="C603" i="7"/>
  <c r="B603" i="7"/>
  <c r="C602" i="7"/>
  <c r="B602" i="7"/>
  <c r="C601" i="7"/>
  <c r="B601" i="7"/>
  <c r="C600" i="7"/>
  <c r="B600" i="7"/>
  <c r="C599" i="7"/>
  <c r="B599" i="7"/>
  <c r="C598" i="7"/>
  <c r="B598" i="7"/>
  <c r="C597" i="7"/>
  <c r="B597" i="7"/>
  <c r="C596" i="7"/>
  <c r="B596" i="7"/>
  <c r="C595" i="7"/>
  <c r="B595" i="7"/>
  <c r="C594" i="7"/>
  <c r="B594" i="7"/>
  <c r="C593" i="7"/>
  <c r="B593" i="7"/>
  <c r="C592" i="7"/>
  <c r="B592" i="7"/>
  <c r="C591" i="7"/>
  <c r="B591" i="7"/>
  <c r="C590" i="7"/>
  <c r="B590" i="7"/>
  <c r="C589" i="7"/>
  <c r="B589" i="7"/>
  <c r="C588" i="7"/>
  <c r="B588" i="7"/>
  <c r="C587" i="7"/>
  <c r="B587" i="7"/>
  <c r="C586" i="7"/>
  <c r="B586" i="7"/>
  <c r="C585" i="7"/>
  <c r="B585" i="7"/>
  <c r="C584" i="7"/>
  <c r="B584" i="7"/>
  <c r="C583" i="7"/>
  <c r="B583" i="7"/>
  <c r="C582" i="7"/>
  <c r="B582" i="7"/>
  <c r="C581" i="7"/>
  <c r="B581" i="7"/>
  <c r="C580" i="7"/>
  <c r="B580" i="7"/>
  <c r="C579" i="7"/>
  <c r="B579" i="7"/>
  <c r="C578" i="7"/>
  <c r="B578" i="7"/>
  <c r="C577" i="7"/>
  <c r="B577" i="7"/>
  <c r="C576" i="7"/>
  <c r="B576" i="7"/>
  <c r="C575" i="7"/>
  <c r="B575" i="7"/>
  <c r="C574" i="7"/>
  <c r="B574" i="7"/>
  <c r="C573" i="7"/>
  <c r="B573" i="7"/>
  <c r="C572" i="7"/>
  <c r="B572" i="7"/>
  <c r="C571" i="7"/>
  <c r="B571" i="7"/>
  <c r="C570" i="7"/>
  <c r="B570" i="7"/>
  <c r="C569" i="7"/>
  <c r="B569" i="7"/>
  <c r="C568" i="7"/>
  <c r="B568" i="7"/>
  <c r="C567" i="7"/>
  <c r="B567" i="7"/>
  <c r="C566" i="7"/>
  <c r="B566" i="7"/>
  <c r="C565" i="7"/>
  <c r="B565" i="7"/>
  <c r="C564" i="7"/>
  <c r="B564" i="7"/>
  <c r="C563" i="7"/>
  <c r="B563" i="7"/>
  <c r="C562" i="7"/>
  <c r="B562" i="7"/>
  <c r="C561" i="7"/>
  <c r="B561" i="7"/>
  <c r="C560" i="7"/>
  <c r="B560" i="7"/>
  <c r="C559" i="7"/>
  <c r="B559" i="7"/>
  <c r="C558" i="7"/>
  <c r="B558" i="7"/>
  <c r="C557" i="7"/>
  <c r="B557" i="7"/>
  <c r="C556" i="7"/>
  <c r="B556" i="7"/>
  <c r="C555" i="7"/>
  <c r="B555" i="7"/>
  <c r="C554" i="7"/>
  <c r="B554" i="7"/>
  <c r="C553" i="7"/>
  <c r="B553" i="7"/>
  <c r="C552" i="7"/>
  <c r="B552" i="7"/>
  <c r="C551" i="7"/>
  <c r="B551" i="7"/>
  <c r="C550" i="7"/>
  <c r="B550" i="7"/>
  <c r="C549" i="7"/>
  <c r="B549" i="7"/>
  <c r="C548" i="7"/>
  <c r="B548" i="7"/>
  <c r="C547" i="7"/>
  <c r="B547" i="7"/>
  <c r="C546" i="7"/>
  <c r="B546" i="7"/>
  <c r="C545" i="7"/>
  <c r="B545" i="7"/>
  <c r="C544" i="7"/>
  <c r="B544" i="7"/>
  <c r="C543" i="7"/>
  <c r="B543" i="7"/>
  <c r="C542" i="7"/>
  <c r="B542" i="7"/>
  <c r="C541" i="7"/>
  <c r="B541" i="7"/>
  <c r="C540" i="7"/>
  <c r="B540" i="7"/>
  <c r="C539" i="7"/>
  <c r="B539" i="7"/>
  <c r="C538" i="7"/>
  <c r="B538" i="7"/>
  <c r="C537" i="7"/>
  <c r="B537" i="7"/>
  <c r="C536" i="7"/>
  <c r="B536" i="7"/>
  <c r="C535" i="7"/>
  <c r="B535" i="7"/>
  <c r="C534" i="7"/>
  <c r="B534" i="7"/>
  <c r="C533" i="7"/>
  <c r="B533" i="7"/>
  <c r="C532" i="7"/>
  <c r="B532" i="7"/>
  <c r="C531" i="7"/>
  <c r="B531" i="7"/>
  <c r="C530" i="7"/>
  <c r="B530" i="7"/>
  <c r="C529" i="7"/>
  <c r="B529" i="7"/>
  <c r="C528" i="7"/>
  <c r="B528" i="7"/>
  <c r="C527" i="7"/>
  <c r="B527" i="7"/>
  <c r="C526" i="7"/>
  <c r="B526" i="7"/>
  <c r="C525" i="7"/>
  <c r="B525" i="7"/>
  <c r="C524" i="7"/>
  <c r="B524" i="7"/>
  <c r="C523" i="7"/>
  <c r="B523" i="7"/>
  <c r="C522" i="7"/>
  <c r="B522" i="7"/>
  <c r="C521" i="7"/>
  <c r="B521" i="7"/>
  <c r="C520" i="7"/>
  <c r="B520" i="7"/>
  <c r="C519" i="7"/>
  <c r="B519" i="7"/>
  <c r="C518" i="7"/>
  <c r="B518" i="7"/>
  <c r="C517" i="7"/>
  <c r="B517" i="7"/>
  <c r="C516" i="7"/>
  <c r="B516" i="7"/>
  <c r="C515" i="7"/>
  <c r="B515" i="7"/>
  <c r="C514" i="7"/>
  <c r="B514" i="7"/>
  <c r="C513" i="7"/>
  <c r="B513" i="7"/>
  <c r="C512" i="7"/>
  <c r="B512" i="7"/>
  <c r="C511" i="7"/>
  <c r="B511" i="7"/>
  <c r="C510" i="7"/>
  <c r="B510" i="7"/>
  <c r="C509" i="7"/>
  <c r="B509" i="7"/>
  <c r="C508" i="7"/>
  <c r="B508" i="7"/>
  <c r="C507" i="7"/>
  <c r="B507" i="7"/>
  <c r="C506" i="7"/>
  <c r="B506" i="7"/>
  <c r="C505" i="7"/>
  <c r="B505" i="7"/>
  <c r="C504" i="7"/>
  <c r="B504" i="7"/>
  <c r="C503" i="7"/>
  <c r="B503" i="7"/>
  <c r="C502" i="7"/>
  <c r="B502" i="7"/>
  <c r="C501" i="7"/>
  <c r="B501" i="7"/>
  <c r="C500" i="7"/>
  <c r="B500" i="7"/>
  <c r="C499" i="7"/>
  <c r="B499" i="7"/>
  <c r="C498" i="7"/>
  <c r="B498" i="7"/>
  <c r="C497" i="7"/>
  <c r="B497" i="7"/>
  <c r="C496" i="7"/>
  <c r="B496" i="7"/>
  <c r="C495" i="7"/>
  <c r="B495" i="7"/>
  <c r="C494" i="7"/>
  <c r="B494" i="7"/>
  <c r="C493" i="7"/>
  <c r="B493" i="7"/>
  <c r="C492" i="7"/>
  <c r="B492" i="7"/>
  <c r="C491" i="7"/>
  <c r="B491" i="7"/>
  <c r="C490" i="7"/>
  <c r="B490" i="7"/>
  <c r="C489" i="7"/>
  <c r="B489" i="7"/>
  <c r="C488" i="7"/>
  <c r="B488" i="7"/>
  <c r="C487" i="7"/>
  <c r="B487" i="7"/>
  <c r="C486" i="7"/>
  <c r="B486" i="7"/>
  <c r="C485" i="7"/>
  <c r="B485" i="7"/>
  <c r="C484" i="7"/>
  <c r="B484" i="7"/>
  <c r="C483" i="7"/>
  <c r="B483" i="7"/>
  <c r="C482" i="7"/>
  <c r="B482" i="7"/>
  <c r="C481" i="7"/>
  <c r="B481" i="7"/>
  <c r="C480" i="7"/>
  <c r="B480" i="7"/>
  <c r="C479" i="7"/>
  <c r="B479" i="7"/>
  <c r="C478" i="7"/>
  <c r="B478" i="7"/>
  <c r="C477" i="7"/>
  <c r="B477" i="7"/>
  <c r="C476" i="7"/>
  <c r="B476" i="7"/>
  <c r="C475" i="7"/>
  <c r="B475" i="7"/>
  <c r="C474" i="7"/>
  <c r="B474" i="7"/>
  <c r="C473" i="7"/>
  <c r="B473" i="7"/>
  <c r="C472" i="7"/>
  <c r="B472" i="7"/>
  <c r="C471" i="7"/>
  <c r="B471" i="7"/>
  <c r="C470" i="7"/>
  <c r="B470" i="7"/>
  <c r="C469" i="7"/>
  <c r="B469" i="7"/>
  <c r="C468" i="7"/>
  <c r="B468" i="7"/>
  <c r="C467" i="7"/>
  <c r="B467" i="7"/>
  <c r="C466" i="7"/>
  <c r="B466" i="7"/>
  <c r="C465" i="7"/>
  <c r="B465" i="7"/>
  <c r="C464" i="7"/>
  <c r="B464" i="7"/>
  <c r="C463" i="7"/>
  <c r="B463" i="7"/>
  <c r="C462" i="7"/>
  <c r="B462" i="7"/>
  <c r="C461" i="7"/>
  <c r="B461" i="7"/>
  <c r="C460" i="7"/>
  <c r="B460" i="7"/>
  <c r="C459" i="7"/>
  <c r="B459" i="7"/>
  <c r="C458" i="7"/>
  <c r="B458" i="7"/>
  <c r="C457" i="7"/>
  <c r="B457" i="7"/>
  <c r="C456" i="7"/>
  <c r="B456" i="7"/>
  <c r="C455" i="7"/>
  <c r="B455" i="7"/>
  <c r="C454" i="7"/>
  <c r="B454" i="7"/>
  <c r="C453" i="7"/>
  <c r="B453" i="7"/>
  <c r="C452" i="7"/>
  <c r="B452" i="7"/>
  <c r="C451" i="7"/>
  <c r="B451" i="7"/>
  <c r="C450" i="7"/>
  <c r="B450" i="7"/>
  <c r="C449" i="7"/>
  <c r="B449" i="7"/>
  <c r="C448" i="7"/>
  <c r="B448" i="7"/>
  <c r="C447" i="7"/>
  <c r="B447" i="7"/>
  <c r="C446" i="7"/>
  <c r="B446" i="7"/>
  <c r="C445" i="7"/>
  <c r="B445" i="7"/>
  <c r="C444" i="7"/>
  <c r="B444" i="7"/>
  <c r="C443" i="7"/>
  <c r="B443" i="7"/>
  <c r="C442" i="7"/>
  <c r="B442" i="7"/>
  <c r="C441" i="7"/>
  <c r="B441" i="7"/>
  <c r="C440" i="7"/>
  <c r="B440" i="7"/>
  <c r="C439" i="7"/>
  <c r="B439" i="7"/>
  <c r="C438" i="7"/>
  <c r="B438" i="7"/>
  <c r="C437" i="7"/>
  <c r="B437" i="7"/>
  <c r="C436" i="7"/>
  <c r="B436" i="7"/>
  <c r="C435" i="7"/>
  <c r="B435" i="7"/>
  <c r="C434" i="7"/>
  <c r="B434" i="7"/>
  <c r="C433" i="7"/>
  <c r="B433" i="7"/>
  <c r="C432" i="7"/>
  <c r="B432" i="7"/>
  <c r="C431" i="7"/>
  <c r="B431" i="7"/>
  <c r="C430" i="7"/>
  <c r="B430" i="7"/>
  <c r="C429" i="7"/>
  <c r="B429" i="7"/>
  <c r="C428" i="7"/>
  <c r="B428" i="7"/>
  <c r="C427" i="7"/>
  <c r="B427" i="7"/>
  <c r="C426" i="7"/>
  <c r="B426" i="7"/>
  <c r="C425" i="7"/>
  <c r="B425" i="7"/>
  <c r="C424" i="7"/>
  <c r="B424" i="7"/>
  <c r="C423" i="7"/>
  <c r="B423" i="7"/>
  <c r="C422" i="7"/>
  <c r="B422" i="7"/>
  <c r="C421" i="7"/>
  <c r="B421" i="7"/>
  <c r="C420" i="7"/>
  <c r="B420" i="7"/>
  <c r="C419" i="7"/>
  <c r="B419" i="7"/>
  <c r="C418" i="7"/>
  <c r="B418" i="7"/>
  <c r="C417" i="7"/>
  <c r="B417" i="7"/>
  <c r="C416" i="7"/>
  <c r="B416" i="7"/>
  <c r="C415" i="7"/>
  <c r="B415" i="7"/>
  <c r="C414" i="7"/>
  <c r="B414" i="7"/>
  <c r="C413" i="7"/>
  <c r="B413" i="7"/>
  <c r="C412" i="7"/>
  <c r="B412" i="7"/>
  <c r="C411" i="7"/>
  <c r="B411" i="7"/>
  <c r="C410" i="7"/>
  <c r="B410" i="7"/>
  <c r="C409" i="7"/>
  <c r="B409" i="7"/>
  <c r="C408" i="7"/>
  <c r="B408" i="7"/>
  <c r="C407" i="7"/>
  <c r="B407" i="7"/>
  <c r="C406" i="7"/>
  <c r="B406" i="7"/>
  <c r="C405" i="7"/>
  <c r="B405" i="7"/>
  <c r="C404" i="7"/>
  <c r="B404" i="7"/>
  <c r="C403" i="7"/>
  <c r="B403" i="7"/>
  <c r="C402" i="7"/>
  <c r="B402" i="7"/>
  <c r="C401" i="7"/>
  <c r="B401" i="7"/>
  <c r="C400" i="7"/>
  <c r="B400" i="7"/>
  <c r="C399" i="7"/>
  <c r="B399" i="7"/>
  <c r="C398" i="7"/>
  <c r="B398" i="7"/>
  <c r="C397" i="7"/>
  <c r="B397" i="7"/>
  <c r="C396" i="7"/>
  <c r="B396" i="7"/>
  <c r="C395" i="7"/>
  <c r="B395" i="7"/>
  <c r="C394" i="7"/>
  <c r="B394" i="7"/>
  <c r="C393" i="7"/>
  <c r="B393" i="7"/>
  <c r="C392" i="7"/>
  <c r="B392" i="7"/>
  <c r="C391" i="7"/>
  <c r="B391" i="7"/>
  <c r="C390" i="7"/>
  <c r="B390" i="7"/>
  <c r="C389" i="7"/>
  <c r="B389" i="7"/>
  <c r="C388" i="7"/>
  <c r="B388" i="7"/>
  <c r="C387" i="7"/>
  <c r="B387" i="7"/>
  <c r="C386" i="7"/>
  <c r="B386" i="7"/>
  <c r="C385" i="7"/>
  <c r="B385" i="7"/>
  <c r="C384" i="7"/>
  <c r="B384" i="7"/>
  <c r="C383" i="7"/>
  <c r="B383" i="7"/>
  <c r="C382" i="7"/>
  <c r="B382" i="7"/>
  <c r="C381" i="7"/>
  <c r="B381" i="7"/>
  <c r="C380" i="7"/>
  <c r="B380" i="7"/>
  <c r="C379" i="7"/>
  <c r="B379" i="7"/>
  <c r="C378" i="7"/>
  <c r="B378" i="7"/>
  <c r="C377" i="7"/>
  <c r="B377" i="7"/>
  <c r="C376" i="7"/>
  <c r="B376" i="7"/>
  <c r="C375" i="7"/>
  <c r="B375" i="7"/>
  <c r="C374" i="7"/>
  <c r="B374" i="7"/>
  <c r="C373" i="7"/>
  <c r="B373" i="7"/>
  <c r="C372" i="7"/>
  <c r="B372" i="7"/>
  <c r="C371" i="7"/>
  <c r="B371" i="7"/>
  <c r="C370" i="7"/>
  <c r="B370" i="7"/>
  <c r="C369" i="7"/>
  <c r="B369" i="7"/>
  <c r="C368" i="7"/>
  <c r="B368" i="7"/>
  <c r="C367" i="7"/>
  <c r="B367" i="7"/>
  <c r="C366" i="7"/>
  <c r="B366" i="7"/>
  <c r="C365" i="7"/>
  <c r="B365" i="7"/>
  <c r="C364" i="7"/>
  <c r="B364" i="7"/>
  <c r="C363" i="7"/>
  <c r="B363" i="7"/>
  <c r="C362" i="7"/>
  <c r="B362" i="7"/>
  <c r="C361" i="7"/>
  <c r="B361" i="7"/>
  <c r="C360" i="7"/>
  <c r="B360" i="7"/>
  <c r="C359" i="7"/>
  <c r="B359" i="7"/>
  <c r="C358" i="7"/>
  <c r="B358" i="7"/>
  <c r="C357" i="7"/>
  <c r="B357" i="7"/>
  <c r="C356" i="7"/>
  <c r="B356" i="7"/>
  <c r="C355" i="7"/>
  <c r="B355" i="7"/>
  <c r="C354" i="7"/>
  <c r="B354" i="7"/>
  <c r="C353" i="7"/>
  <c r="B353" i="7"/>
  <c r="C352" i="7"/>
  <c r="B352" i="7"/>
  <c r="C351" i="7"/>
  <c r="B351" i="7"/>
  <c r="C350" i="7"/>
  <c r="B350" i="7"/>
  <c r="C349" i="7"/>
  <c r="B349" i="7"/>
  <c r="C348" i="7"/>
  <c r="B348" i="7"/>
  <c r="C347" i="7"/>
  <c r="B347" i="7"/>
  <c r="C346" i="7"/>
  <c r="B346" i="7"/>
  <c r="C345" i="7"/>
  <c r="B345" i="7"/>
  <c r="C344" i="7"/>
  <c r="B344" i="7"/>
  <c r="C343" i="7"/>
  <c r="B343" i="7"/>
  <c r="C342" i="7"/>
  <c r="B342" i="7"/>
  <c r="C341" i="7"/>
  <c r="B341" i="7"/>
  <c r="C340" i="7"/>
  <c r="B340" i="7"/>
  <c r="C339" i="7"/>
  <c r="B339" i="7"/>
  <c r="C338" i="7"/>
  <c r="B338" i="7"/>
  <c r="C337" i="7"/>
  <c r="B337" i="7"/>
  <c r="C336" i="7"/>
  <c r="B336" i="7"/>
  <c r="C335" i="7"/>
  <c r="B335" i="7"/>
  <c r="C334" i="7"/>
  <c r="B334" i="7"/>
  <c r="C333" i="7"/>
  <c r="B333" i="7"/>
  <c r="C332" i="7"/>
  <c r="B332" i="7"/>
  <c r="C331" i="7"/>
  <c r="B331" i="7"/>
  <c r="C330" i="7"/>
  <c r="B330" i="7"/>
  <c r="C329" i="7"/>
  <c r="B329" i="7"/>
  <c r="C328" i="7"/>
  <c r="B328" i="7"/>
  <c r="C327" i="7"/>
  <c r="B327" i="7"/>
  <c r="C326" i="7"/>
  <c r="B326" i="7"/>
  <c r="C325" i="7"/>
  <c r="B325" i="7"/>
  <c r="C324" i="7"/>
  <c r="B324" i="7"/>
  <c r="C323" i="7"/>
  <c r="B323" i="7"/>
  <c r="C322" i="7"/>
  <c r="B322" i="7"/>
  <c r="C321" i="7"/>
  <c r="B321" i="7"/>
  <c r="C320" i="7"/>
  <c r="B320" i="7"/>
  <c r="C319" i="7"/>
  <c r="B319" i="7"/>
  <c r="C318" i="7"/>
  <c r="B318" i="7"/>
  <c r="C317" i="7"/>
  <c r="B317" i="7"/>
  <c r="C316" i="7"/>
  <c r="B316" i="7"/>
  <c r="C315" i="7"/>
  <c r="B315" i="7"/>
  <c r="C314" i="7"/>
  <c r="B314" i="7"/>
  <c r="C313" i="7"/>
  <c r="B313" i="7"/>
  <c r="C312" i="7"/>
  <c r="B312" i="7"/>
  <c r="C311" i="7"/>
  <c r="B311" i="7"/>
  <c r="C310" i="7"/>
  <c r="B310" i="7"/>
  <c r="C309" i="7"/>
  <c r="B309" i="7"/>
  <c r="C308" i="7"/>
  <c r="B308" i="7"/>
  <c r="C307" i="7"/>
  <c r="B307" i="7"/>
  <c r="C306" i="7"/>
  <c r="B306" i="7"/>
  <c r="C305" i="7"/>
  <c r="B305" i="7"/>
  <c r="C304" i="7"/>
  <c r="B304" i="7"/>
  <c r="C303" i="7"/>
  <c r="B303" i="7"/>
  <c r="C302" i="7"/>
  <c r="B302" i="7"/>
  <c r="C301" i="7"/>
  <c r="B301" i="7"/>
  <c r="C300" i="7"/>
  <c r="B300" i="7"/>
  <c r="C299" i="7"/>
  <c r="B299" i="7"/>
  <c r="C298" i="7"/>
  <c r="B298" i="7"/>
  <c r="C297" i="7"/>
  <c r="B297" i="7"/>
  <c r="C296" i="7"/>
  <c r="B296" i="7"/>
  <c r="C295" i="7"/>
  <c r="B295" i="7"/>
  <c r="C294" i="7"/>
  <c r="B294" i="7"/>
  <c r="C293" i="7"/>
  <c r="B293" i="7"/>
  <c r="C292" i="7"/>
  <c r="B292" i="7"/>
  <c r="C291" i="7"/>
  <c r="B291" i="7"/>
  <c r="C290" i="7"/>
  <c r="B290" i="7"/>
  <c r="C289" i="7"/>
  <c r="B289" i="7"/>
  <c r="C288" i="7"/>
  <c r="B288" i="7"/>
  <c r="C287" i="7"/>
  <c r="B287" i="7"/>
  <c r="C286" i="7"/>
  <c r="B286" i="7"/>
  <c r="C285" i="7"/>
  <c r="B285" i="7"/>
  <c r="C284" i="7"/>
  <c r="B284" i="7"/>
  <c r="C283" i="7"/>
  <c r="B283" i="7"/>
  <c r="C282" i="7"/>
  <c r="B282" i="7"/>
  <c r="C281" i="7"/>
  <c r="B281" i="7"/>
  <c r="C280" i="7"/>
  <c r="B280" i="7"/>
  <c r="C279" i="7"/>
  <c r="B279" i="7"/>
  <c r="C278" i="7"/>
  <c r="B278" i="7"/>
  <c r="C277" i="7"/>
  <c r="B277" i="7"/>
  <c r="C276" i="7"/>
  <c r="B276" i="7"/>
  <c r="C275" i="7"/>
  <c r="B275" i="7"/>
  <c r="C274" i="7"/>
  <c r="B274" i="7"/>
  <c r="C273" i="7"/>
  <c r="B273" i="7"/>
  <c r="C272" i="7"/>
  <c r="B272" i="7"/>
  <c r="C271" i="7"/>
  <c r="B271" i="7"/>
  <c r="C270" i="7"/>
  <c r="B270" i="7"/>
  <c r="C269" i="7"/>
  <c r="B269" i="7"/>
  <c r="C268" i="7"/>
  <c r="B268" i="7"/>
  <c r="C267" i="7"/>
  <c r="B267" i="7"/>
  <c r="C266" i="7"/>
  <c r="B266" i="7"/>
  <c r="C265" i="7"/>
  <c r="B265" i="7"/>
  <c r="C264" i="7"/>
  <c r="B264" i="7"/>
  <c r="C263" i="7"/>
  <c r="B263" i="7"/>
  <c r="C262" i="7"/>
  <c r="B262" i="7"/>
  <c r="C261" i="7"/>
  <c r="B261" i="7"/>
  <c r="C260" i="7"/>
  <c r="B260" i="7"/>
  <c r="C259" i="7"/>
  <c r="B259" i="7"/>
  <c r="C258" i="7"/>
  <c r="B258" i="7"/>
  <c r="C257" i="7"/>
  <c r="B257" i="7"/>
  <c r="C256" i="7"/>
  <c r="B256" i="7"/>
  <c r="C255" i="7"/>
  <c r="B255" i="7"/>
  <c r="C254" i="7"/>
  <c r="B254" i="7"/>
  <c r="C253" i="7"/>
  <c r="B253" i="7"/>
  <c r="C252" i="7"/>
  <c r="B252" i="7"/>
  <c r="C251" i="7"/>
  <c r="B251" i="7"/>
  <c r="C250" i="7"/>
  <c r="B250" i="7"/>
  <c r="C249" i="7"/>
  <c r="B249" i="7"/>
  <c r="C248" i="7"/>
  <c r="B248" i="7"/>
  <c r="C247" i="7"/>
  <c r="B247" i="7"/>
  <c r="C246" i="7"/>
  <c r="B246" i="7"/>
  <c r="C245" i="7"/>
  <c r="B245" i="7"/>
  <c r="C244" i="7"/>
  <c r="B244" i="7"/>
  <c r="C243" i="7"/>
  <c r="B243" i="7"/>
  <c r="C242" i="7"/>
  <c r="B242" i="7"/>
  <c r="C241" i="7"/>
  <c r="B241" i="7"/>
  <c r="C240" i="7"/>
  <c r="B240" i="7"/>
  <c r="C239" i="7"/>
  <c r="B239" i="7"/>
  <c r="C238" i="7"/>
  <c r="B238" i="7"/>
  <c r="C237" i="7"/>
  <c r="B237" i="7"/>
  <c r="C236" i="7"/>
  <c r="B236" i="7"/>
  <c r="C235" i="7"/>
  <c r="B235" i="7"/>
  <c r="C234" i="7"/>
  <c r="B234" i="7"/>
  <c r="C233" i="7"/>
  <c r="B233" i="7"/>
  <c r="C232" i="7"/>
  <c r="B232" i="7"/>
  <c r="C231" i="7"/>
  <c r="B231" i="7"/>
  <c r="C230" i="7"/>
  <c r="B230" i="7"/>
  <c r="C229" i="7"/>
  <c r="B229" i="7"/>
  <c r="C228" i="7"/>
  <c r="B228" i="7"/>
  <c r="C227" i="7"/>
  <c r="B227" i="7"/>
  <c r="C226" i="7"/>
  <c r="B226" i="7"/>
  <c r="C225" i="7"/>
  <c r="B225" i="7"/>
  <c r="C224" i="7"/>
  <c r="B224" i="7"/>
  <c r="C223" i="7"/>
  <c r="B223" i="7"/>
  <c r="C222" i="7"/>
  <c r="B222" i="7"/>
  <c r="C221" i="7"/>
  <c r="B221" i="7"/>
  <c r="C220" i="7"/>
  <c r="B220" i="7"/>
  <c r="C219" i="7"/>
  <c r="B219" i="7"/>
  <c r="C218" i="7"/>
  <c r="B218" i="7"/>
  <c r="C217" i="7"/>
  <c r="B217" i="7"/>
  <c r="C216" i="7"/>
  <c r="B216" i="7"/>
  <c r="C215" i="7"/>
  <c r="B215" i="7"/>
  <c r="C214" i="7"/>
  <c r="B214" i="7"/>
  <c r="C213" i="7"/>
  <c r="B213" i="7"/>
  <c r="C212" i="7"/>
  <c r="B212" i="7"/>
  <c r="C211" i="7"/>
  <c r="B211" i="7"/>
  <c r="C210" i="7"/>
  <c r="B210" i="7"/>
  <c r="C209" i="7"/>
  <c r="B209" i="7"/>
  <c r="C208" i="7"/>
  <c r="B208" i="7"/>
  <c r="C207" i="7"/>
  <c r="B207" i="7"/>
  <c r="C206" i="7"/>
  <c r="B206" i="7"/>
  <c r="C205" i="7"/>
  <c r="B205" i="7"/>
  <c r="C204" i="7"/>
  <c r="B204" i="7"/>
  <c r="C203" i="7"/>
  <c r="B203" i="7"/>
  <c r="C202" i="7"/>
  <c r="B202" i="7"/>
  <c r="C201" i="7"/>
  <c r="B201" i="7"/>
  <c r="C200" i="7"/>
  <c r="B200" i="7"/>
  <c r="C199" i="7"/>
  <c r="B199" i="7"/>
  <c r="C198" i="7"/>
  <c r="B198" i="7"/>
  <c r="C197" i="7"/>
  <c r="B197" i="7"/>
  <c r="C196" i="7"/>
  <c r="B196" i="7"/>
  <c r="C195" i="7"/>
  <c r="B195" i="7"/>
  <c r="C194" i="7"/>
  <c r="B194" i="7"/>
  <c r="C193" i="7"/>
  <c r="B193" i="7"/>
  <c r="C192" i="7"/>
  <c r="B192" i="7"/>
  <c r="C191" i="7"/>
  <c r="B191" i="7"/>
  <c r="C190" i="7"/>
  <c r="B190" i="7"/>
  <c r="C189" i="7"/>
  <c r="B189" i="7"/>
  <c r="C188" i="7"/>
  <c r="B188" i="7"/>
  <c r="C187" i="7"/>
  <c r="B187" i="7"/>
  <c r="C186" i="7"/>
  <c r="B186" i="7"/>
  <c r="C185" i="7"/>
  <c r="B185" i="7"/>
  <c r="C184" i="7"/>
  <c r="B184" i="7"/>
  <c r="C183" i="7"/>
  <c r="B183" i="7"/>
  <c r="C182" i="7"/>
  <c r="B182" i="7"/>
  <c r="C181" i="7"/>
  <c r="B181" i="7"/>
  <c r="C180" i="7"/>
  <c r="B180" i="7"/>
  <c r="C179" i="7"/>
  <c r="B179" i="7"/>
  <c r="C178" i="7"/>
  <c r="B178" i="7"/>
  <c r="C177" i="7"/>
  <c r="B177" i="7"/>
  <c r="C176" i="7"/>
  <c r="B176" i="7"/>
  <c r="C175" i="7"/>
  <c r="B175" i="7"/>
  <c r="C174" i="7"/>
  <c r="B174" i="7"/>
  <c r="C173" i="7"/>
  <c r="B173" i="7"/>
  <c r="C172" i="7"/>
  <c r="B172" i="7"/>
  <c r="C171" i="7"/>
  <c r="B171" i="7"/>
  <c r="C170" i="7"/>
  <c r="B170" i="7"/>
  <c r="C169" i="7"/>
  <c r="B169" i="7"/>
  <c r="C168" i="7"/>
  <c r="B168" i="7"/>
  <c r="C167" i="7"/>
  <c r="B167" i="7"/>
  <c r="C166" i="7"/>
  <c r="B166" i="7"/>
  <c r="C165" i="7"/>
  <c r="B165" i="7"/>
  <c r="C164" i="7"/>
  <c r="B164" i="7"/>
  <c r="C163" i="7"/>
  <c r="B163" i="7"/>
  <c r="C162" i="7"/>
  <c r="H162" i="7" s="1"/>
  <c r="B162" i="7"/>
  <c r="F162" i="7" s="1"/>
  <c r="C161" i="7"/>
  <c r="H161" i="7" s="1"/>
  <c r="B161" i="7"/>
  <c r="F161" i="7" s="1"/>
  <c r="C160" i="7"/>
  <c r="H160" i="7" s="1"/>
  <c r="B160" i="7"/>
  <c r="F160" i="7" s="1"/>
  <c r="C159" i="7"/>
  <c r="H159" i="7" s="1"/>
  <c r="B159" i="7"/>
  <c r="F159" i="7" s="1"/>
  <c r="C158" i="7"/>
  <c r="H158" i="7" s="1"/>
  <c r="B158" i="7"/>
  <c r="F158" i="7" s="1"/>
  <c r="C157" i="7"/>
  <c r="H157" i="7" s="1"/>
  <c r="B157" i="7"/>
  <c r="F157" i="7" s="1"/>
  <c r="C156" i="7"/>
  <c r="H156" i="7" s="1"/>
  <c r="B156" i="7"/>
  <c r="F156" i="7" s="1"/>
  <c r="C155" i="7"/>
  <c r="H155" i="7" s="1"/>
  <c r="B155" i="7"/>
  <c r="F155" i="7" s="1"/>
  <c r="C154" i="7"/>
  <c r="H154" i="7" s="1"/>
  <c r="B154" i="7"/>
  <c r="F154" i="7" s="1"/>
  <c r="C153" i="7"/>
  <c r="H153" i="7" s="1"/>
  <c r="B153" i="7"/>
  <c r="F153" i="7" s="1"/>
  <c r="C152" i="7"/>
  <c r="H152" i="7" s="1"/>
  <c r="B152" i="7"/>
  <c r="F152" i="7" s="1"/>
  <c r="C151" i="7"/>
  <c r="H151" i="7" s="1"/>
  <c r="B151" i="7"/>
  <c r="F151" i="7" s="1"/>
  <c r="C150" i="7"/>
  <c r="H150" i="7" s="1"/>
  <c r="B150" i="7"/>
  <c r="F150" i="7" s="1"/>
  <c r="C149" i="7"/>
  <c r="H149" i="7" s="1"/>
  <c r="B149" i="7"/>
  <c r="F149" i="7" s="1"/>
  <c r="C148" i="7"/>
  <c r="H148" i="7" s="1"/>
  <c r="B148" i="7"/>
  <c r="F148" i="7" s="1"/>
  <c r="C147" i="7"/>
  <c r="H147" i="7" s="1"/>
  <c r="B147" i="7"/>
  <c r="F147" i="7" s="1"/>
  <c r="C146" i="7"/>
  <c r="H146" i="7" s="1"/>
  <c r="B146" i="7"/>
  <c r="F146" i="7" s="1"/>
  <c r="C145" i="7"/>
  <c r="H145" i="7" s="1"/>
  <c r="B145" i="7"/>
  <c r="F145" i="7" s="1"/>
  <c r="C144" i="7"/>
  <c r="H144" i="7" s="1"/>
  <c r="B144" i="7"/>
  <c r="F144" i="7" s="1"/>
  <c r="C143" i="7"/>
  <c r="H143" i="7" s="1"/>
  <c r="B143" i="7"/>
  <c r="F143" i="7" s="1"/>
  <c r="C142" i="7"/>
  <c r="H142" i="7" s="1"/>
  <c r="B142" i="7"/>
  <c r="F142" i="7" s="1"/>
  <c r="C141" i="7"/>
  <c r="H141" i="7" s="1"/>
  <c r="B141" i="7"/>
  <c r="F141" i="7" s="1"/>
  <c r="C140" i="7"/>
  <c r="H140" i="7" s="1"/>
  <c r="B140" i="7"/>
  <c r="F140" i="7" s="1"/>
  <c r="C139" i="7"/>
  <c r="H139" i="7" s="1"/>
  <c r="B139" i="7"/>
  <c r="F139" i="7" s="1"/>
  <c r="C138" i="7"/>
  <c r="H138" i="7" s="1"/>
  <c r="B138" i="7"/>
  <c r="F138" i="7" s="1"/>
  <c r="C137" i="7"/>
  <c r="H137" i="7" s="1"/>
  <c r="B137" i="7"/>
  <c r="F137" i="7" s="1"/>
  <c r="C136" i="7"/>
  <c r="H136" i="7" s="1"/>
  <c r="B136" i="7"/>
  <c r="F136" i="7" s="1"/>
  <c r="C135" i="7"/>
  <c r="H135" i="7" s="1"/>
  <c r="B135" i="7"/>
  <c r="F135" i="7" s="1"/>
  <c r="C134" i="7"/>
  <c r="H134" i="7" s="1"/>
  <c r="B134" i="7"/>
  <c r="F134" i="7" s="1"/>
  <c r="C133" i="7"/>
  <c r="H133" i="7" s="1"/>
  <c r="B133" i="7"/>
  <c r="F133" i="7" s="1"/>
  <c r="C132" i="7"/>
  <c r="H132" i="7" s="1"/>
  <c r="B132" i="7"/>
  <c r="F132" i="7" s="1"/>
  <c r="C131" i="7"/>
  <c r="H131" i="7" s="1"/>
  <c r="B131" i="7"/>
  <c r="F131" i="7" s="1"/>
  <c r="C130" i="7"/>
  <c r="H130" i="7" s="1"/>
  <c r="B130" i="7"/>
  <c r="F130" i="7" s="1"/>
  <c r="C129" i="7"/>
  <c r="H129" i="7" s="1"/>
  <c r="B129" i="7"/>
  <c r="F129" i="7" s="1"/>
  <c r="C128" i="7"/>
  <c r="H128" i="7" s="1"/>
  <c r="B128" i="7"/>
  <c r="F128" i="7" s="1"/>
  <c r="C127" i="7"/>
  <c r="H127" i="7" s="1"/>
  <c r="B127" i="7"/>
  <c r="F127" i="7" s="1"/>
  <c r="C126" i="7"/>
  <c r="H126" i="7" s="1"/>
  <c r="B126" i="7"/>
  <c r="F126" i="7" s="1"/>
  <c r="C125" i="7"/>
  <c r="H125" i="7" s="1"/>
  <c r="B125" i="7"/>
  <c r="F125" i="7" s="1"/>
  <c r="C124" i="7"/>
  <c r="H124" i="7" s="1"/>
  <c r="B124" i="7"/>
  <c r="F124" i="7" s="1"/>
  <c r="C123" i="7"/>
  <c r="H123" i="7" s="1"/>
  <c r="B123" i="7"/>
  <c r="C122" i="7"/>
  <c r="B122" i="7"/>
  <c r="C121" i="7"/>
  <c r="B121" i="7"/>
  <c r="C120" i="7"/>
  <c r="B120" i="7"/>
  <c r="C119" i="7"/>
  <c r="B119" i="7"/>
  <c r="C118" i="7"/>
  <c r="B118" i="7"/>
  <c r="C117" i="7"/>
  <c r="B117" i="7"/>
  <c r="C116" i="7"/>
  <c r="B116" i="7"/>
  <c r="C115" i="7"/>
  <c r="B115" i="7"/>
  <c r="C114" i="7"/>
  <c r="B114" i="7"/>
  <c r="C113" i="7"/>
  <c r="B113" i="7"/>
  <c r="C112" i="7"/>
  <c r="B112" i="7"/>
  <c r="C111" i="7"/>
  <c r="B111" i="7"/>
  <c r="C110" i="7"/>
  <c r="B110" i="7"/>
  <c r="C109" i="7"/>
  <c r="B109" i="7"/>
  <c r="C108" i="7"/>
  <c r="B108" i="7"/>
  <c r="C107" i="7"/>
  <c r="B107" i="7"/>
  <c r="C106" i="7"/>
  <c r="B106" i="7"/>
  <c r="C105" i="7"/>
  <c r="B105" i="7"/>
  <c r="C104" i="7"/>
  <c r="B104" i="7"/>
  <c r="C103" i="7"/>
  <c r="B103" i="7"/>
  <c r="C102" i="7"/>
  <c r="B102" i="7"/>
  <c r="C101" i="7"/>
  <c r="B101" i="7"/>
  <c r="C100" i="7"/>
  <c r="B100" i="7"/>
  <c r="C99" i="7"/>
  <c r="B99" i="7"/>
  <c r="C98" i="7"/>
  <c r="B98" i="7"/>
  <c r="C97" i="7"/>
  <c r="B97" i="7"/>
  <c r="C96" i="7"/>
  <c r="B96" i="7"/>
  <c r="C95" i="7"/>
  <c r="B95" i="7"/>
  <c r="C94" i="7"/>
  <c r="B94" i="7"/>
  <c r="C93" i="7"/>
  <c r="B93" i="7"/>
  <c r="C92" i="7"/>
  <c r="B92" i="7"/>
  <c r="C91" i="7"/>
  <c r="B91" i="7"/>
  <c r="C90" i="7"/>
  <c r="B90" i="7"/>
  <c r="C89" i="7"/>
  <c r="B89" i="7"/>
  <c r="C88" i="7"/>
  <c r="B88" i="7"/>
  <c r="C87" i="7"/>
  <c r="B87" i="7"/>
  <c r="C86" i="7"/>
  <c r="B86" i="7"/>
  <c r="C85" i="7"/>
  <c r="B85" i="7"/>
  <c r="C84" i="7"/>
  <c r="B84" i="7"/>
  <c r="C83" i="7"/>
  <c r="B83" i="7"/>
  <c r="C82" i="7"/>
  <c r="B82" i="7"/>
  <c r="C81" i="7"/>
  <c r="B81" i="7"/>
  <c r="C80" i="7"/>
  <c r="B80" i="7"/>
  <c r="C79" i="7"/>
  <c r="B79" i="7"/>
  <c r="C78" i="7"/>
  <c r="B78" i="7"/>
  <c r="C77" i="7"/>
  <c r="B77" i="7"/>
  <c r="C76" i="7"/>
  <c r="B76" i="7"/>
  <c r="C75" i="7"/>
  <c r="B75" i="7"/>
  <c r="C74" i="7"/>
  <c r="B74" i="7"/>
  <c r="C73" i="7"/>
  <c r="B73" i="7"/>
  <c r="C72" i="7"/>
  <c r="B72" i="7"/>
  <c r="C71" i="7"/>
  <c r="B71" i="7"/>
  <c r="C70" i="7"/>
  <c r="B70" i="7"/>
  <c r="C69" i="7"/>
  <c r="B69" i="7"/>
  <c r="C68" i="7"/>
  <c r="B68" i="7"/>
  <c r="C67" i="7"/>
  <c r="B67" i="7"/>
  <c r="C66" i="7"/>
  <c r="B66" i="7"/>
  <c r="C65" i="7"/>
  <c r="B65" i="7"/>
  <c r="C64" i="7"/>
  <c r="B64" i="7"/>
  <c r="C63" i="7"/>
  <c r="B63" i="7"/>
  <c r="C62" i="7"/>
  <c r="B62" i="7"/>
  <c r="C61" i="7"/>
  <c r="B61" i="7"/>
  <c r="C60" i="7"/>
  <c r="B60" i="7"/>
  <c r="C59" i="7"/>
  <c r="B59" i="7"/>
  <c r="C58" i="7"/>
  <c r="B58" i="7"/>
  <c r="C57" i="7"/>
  <c r="B57" i="7"/>
  <c r="C56" i="7"/>
  <c r="B56" i="7"/>
  <c r="C55" i="7"/>
  <c r="B55" i="7"/>
  <c r="C54" i="7"/>
  <c r="B54" i="7"/>
  <c r="C53" i="7"/>
  <c r="B53" i="7"/>
  <c r="C52" i="7"/>
  <c r="B52" i="7"/>
  <c r="C51" i="7"/>
  <c r="B51" i="7"/>
  <c r="C50" i="7"/>
  <c r="B50" i="7"/>
  <c r="C49" i="7"/>
  <c r="B49" i="7"/>
  <c r="C48" i="7"/>
  <c r="B48" i="7"/>
  <c r="C47" i="7"/>
  <c r="B47" i="7"/>
  <c r="C46" i="7"/>
  <c r="B46" i="7"/>
  <c r="C45" i="7"/>
  <c r="B45" i="7"/>
  <c r="C44" i="7"/>
  <c r="B44" i="7"/>
  <c r="C43" i="7"/>
  <c r="B43" i="7"/>
  <c r="C42" i="7"/>
  <c r="B42" i="7"/>
  <c r="C41" i="7"/>
  <c r="B41" i="7"/>
  <c r="C40" i="7"/>
  <c r="B40" i="7"/>
  <c r="C39" i="7"/>
  <c r="B39" i="7"/>
  <c r="C38" i="7"/>
  <c r="B38" i="7"/>
  <c r="C37" i="7"/>
  <c r="B37" i="7"/>
  <c r="C36" i="7"/>
  <c r="B36" i="7"/>
  <c r="C35" i="7"/>
  <c r="B35" i="7"/>
  <c r="C34" i="7"/>
  <c r="B34" i="7"/>
  <c r="C33" i="7"/>
  <c r="B33" i="7"/>
  <c r="C32" i="7"/>
  <c r="B32" i="7"/>
  <c r="C31" i="7"/>
  <c r="B31" i="7"/>
  <c r="C30" i="7"/>
  <c r="B30" i="7"/>
  <c r="C29" i="7"/>
  <c r="B29" i="7"/>
  <c r="C28" i="7"/>
  <c r="B28" i="7"/>
  <c r="C27" i="7"/>
  <c r="B27" i="7"/>
  <c r="C26" i="7"/>
  <c r="B26" i="7"/>
  <c r="C25" i="7"/>
  <c r="B25" i="7"/>
  <c r="C24" i="7"/>
  <c r="B24" i="7"/>
  <c r="C23" i="7"/>
  <c r="B23" i="7"/>
  <c r="C22" i="7"/>
  <c r="B22" i="7"/>
  <c r="C21" i="7"/>
  <c r="B21" i="7"/>
  <c r="C20" i="7"/>
  <c r="B20" i="7"/>
  <c r="C19" i="7"/>
  <c r="B19" i="7"/>
  <c r="C18" i="7"/>
  <c r="B18" i="7"/>
  <c r="C17" i="7"/>
  <c r="B17" i="7"/>
  <c r="C16" i="7"/>
  <c r="B16" i="7"/>
  <c r="C15" i="7"/>
  <c r="B15" i="7"/>
  <c r="C14" i="7"/>
  <c r="B14" i="7"/>
  <c r="C13" i="7"/>
  <c r="B13" i="7"/>
  <c r="C12" i="7"/>
  <c r="B12" i="7"/>
  <c r="C11" i="7"/>
  <c r="B11" i="7"/>
  <c r="C10" i="7"/>
  <c r="B10" i="7"/>
  <c r="C9" i="7"/>
  <c r="B9" i="7"/>
  <c r="C8" i="7"/>
  <c r="B8" i="7"/>
  <c r="C7" i="7"/>
  <c r="B7" i="7"/>
  <c r="C6" i="7"/>
  <c r="B6" i="7"/>
  <c r="C5" i="7"/>
  <c r="B5" i="7"/>
  <c r="C4" i="7"/>
  <c r="B4" i="7"/>
  <c r="C3" i="7"/>
  <c r="B3" i="7"/>
  <c r="C2" i="7"/>
  <c r="I2" i="7" s="1"/>
  <c r="P46" i="4"/>
  <c r="I46" i="4"/>
  <c r="H46" i="4"/>
  <c r="G46" i="4"/>
  <c r="F46" i="4"/>
  <c r="E46" i="4"/>
  <c r="D46" i="4"/>
  <c r="P29" i="4"/>
  <c r="I29" i="4"/>
  <c r="H29" i="4"/>
  <c r="G29" i="4"/>
  <c r="F29" i="4"/>
  <c r="E29" i="4"/>
  <c r="D29" i="4"/>
  <c r="P5" i="4"/>
  <c r="I5" i="4"/>
  <c r="H5" i="4"/>
  <c r="G5" i="4"/>
  <c r="F5" i="4"/>
  <c r="E5" i="4"/>
  <c r="D5" i="4"/>
  <c r="P20" i="4"/>
  <c r="I20" i="4"/>
  <c r="H20" i="4"/>
  <c r="G20" i="4"/>
  <c r="F20" i="4"/>
  <c r="E20" i="4"/>
  <c r="D20" i="4"/>
  <c r="P33" i="4"/>
  <c r="I33" i="4"/>
  <c r="H33" i="4"/>
  <c r="G33" i="4"/>
  <c r="F33" i="4"/>
  <c r="E33" i="4"/>
  <c r="D33" i="4"/>
  <c r="P32" i="4"/>
  <c r="I32" i="4"/>
  <c r="H32" i="4"/>
  <c r="G32" i="4"/>
  <c r="F32" i="4"/>
  <c r="E32" i="4"/>
  <c r="D32" i="4"/>
  <c r="P42" i="4"/>
  <c r="I42" i="4"/>
  <c r="H42" i="4"/>
  <c r="G42" i="4"/>
  <c r="F42" i="4"/>
  <c r="E42" i="4"/>
  <c r="D42" i="4"/>
  <c r="P40" i="4"/>
  <c r="I40" i="4"/>
  <c r="H40" i="4"/>
  <c r="G40" i="4"/>
  <c r="F40" i="4"/>
  <c r="E40" i="4"/>
  <c r="D40" i="4"/>
  <c r="P8" i="4"/>
  <c r="I8" i="4"/>
  <c r="H8" i="4"/>
  <c r="G8" i="4"/>
  <c r="F8" i="4"/>
  <c r="E8" i="4"/>
  <c r="D8" i="4"/>
  <c r="P6" i="4"/>
  <c r="I6" i="4"/>
  <c r="H6" i="4"/>
  <c r="G6" i="4"/>
  <c r="F6" i="4"/>
  <c r="E6" i="4"/>
  <c r="D6" i="4"/>
  <c r="P17" i="4"/>
  <c r="I17" i="4"/>
  <c r="H17" i="4"/>
  <c r="G17" i="4"/>
  <c r="F17" i="4"/>
  <c r="E17" i="4"/>
  <c r="D17" i="4"/>
  <c r="P16" i="4"/>
  <c r="I16" i="4"/>
  <c r="H16" i="4"/>
  <c r="G16" i="4"/>
  <c r="F16" i="4"/>
  <c r="E16" i="4"/>
  <c r="D16" i="4"/>
  <c r="P45" i="4"/>
  <c r="I45" i="4"/>
  <c r="H45" i="4"/>
  <c r="G45" i="4"/>
  <c r="F45" i="4"/>
  <c r="E45" i="4"/>
  <c r="D45" i="4"/>
  <c r="P30" i="4"/>
  <c r="I30" i="4"/>
  <c r="H30" i="4"/>
  <c r="G30" i="4"/>
  <c r="F30" i="4"/>
  <c r="E30" i="4"/>
  <c r="D30" i="4"/>
  <c r="P37" i="4"/>
  <c r="I37" i="4"/>
  <c r="H37" i="4"/>
  <c r="G37" i="4"/>
  <c r="F37" i="4"/>
  <c r="E37" i="4"/>
  <c r="D37" i="4"/>
  <c r="P35" i="4"/>
  <c r="I35" i="4"/>
  <c r="H35" i="4"/>
  <c r="G35" i="4"/>
  <c r="F35" i="4"/>
  <c r="E35" i="4"/>
  <c r="D35" i="4"/>
  <c r="P13" i="4"/>
  <c r="I13" i="4"/>
  <c r="H13" i="4"/>
  <c r="G13" i="4"/>
  <c r="F13" i="4"/>
  <c r="E13" i="4"/>
  <c r="D13" i="4"/>
  <c r="P9" i="4"/>
  <c r="I9" i="4"/>
  <c r="H9" i="4"/>
  <c r="G9" i="4"/>
  <c r="F9" i="4"/>
  <c r="E9" i="4"/>
  <c r="D9" i="4"/>
  <c r="P12" i="4"/>
  <c r="I12" i="4"/>
  <c r="H12" i="4"/>
  <c r="G12" i="4"/>
  <c r="F12" i="4"/>
  <c r="E12" i="4"/>
  <c r="D12" i="4"/>
  <c r="P7" i="4"/>
  <c r="I7" i="4"/>
  <c r="H7" i="4"/>
  <c r="G7" i="4"/>
  <c r="F7" i="4"/>
  <c r="E7" i="4"/>
  <c r="D7" i="4"/>
  <c r="P21" i="4"/>
  <c r="I21" i="4"/>
  <c r="H21" i="4"/>
  <c r="G21" i="4"/>
  <c r="F21" i="4"/>
  <c r="E21" i="4"/>
  <c r="D21" i="4"/>
  <c r="P31" i="4"/>
  <c r="I31" i="4"/>
  <c r="H31" i="4"/>
  <c r="G31" i="4"/>
  <c r="F31" i="4"/>
  <c r="E31" i="4"/>
  <c r="D31" i="4"/>
  <c r="P48" i="4"/>
  <c r="I48" i="4"/>
  <c r="H48" i="4"/>
  <c r="G48" i="4"/>
  <c r="F48" i="4"/>
  <c r="E48" i="4"/>
  <c r="D48" i="4"/>
  <c r="P22" i="4"/>
  <c r="I22" i="4"/>
  <c r="H22" i="4"/>
  <c r="G22" i="4"/>
  <c r="F22" i="4"/>
  <c r="E22" i="4"/>
  <c r="D22" i="4"/>
  <c r="P34" i="4"/>
  <c r="I34" i="4"/>
  <c r="H34" i="4"/>
  <c r="G34" i="4"/>
  <c r="F34" i="4"/>
  <c r="E34" i="4"/>
  <c r="D34" i="4"/>
  <c r="P43" i="4"/>
  <c r="I43" i="4"/>
  <c r="H43" i="4"/>
  <c r="G43" i="4"/>
  <c r="F43" i="4"/>
  <c r="E43" i="4"/>
  <c r="D43" i="4"/>
  <c r="P18" i="4"/>
  <c r="I18" i="4"/>
  <c r="H18" i="4"/>
  <c r="G18" i="4"/>
  <c r="F18" i="4"/>
  <c r="E18" i="4"/>
  <c r="D18" i="4"/>
  <c r="P38" i="4"/>
  <c r="I38" i="4"/>
  <c r="H38" i="4"/>
  <c r="G38" i="4"/>
  <c r="F38" i="4"/>
  <c r="E38" i="4"/>
  <c r="D38" i="4"/>
  <c r="P44" i="4"/>
  <c r="I44" i="4"/>
  <c r="H44" i="4"/>
  <c r="G44" i="4"/>
  <c r="F44" i="4"/>
  <c r="E44" i="4"/>
  <c r="D44" i="4"/>
  <c r="P47" i="4"/>
  <c r="I47" i="4"/>
  <c r="H47" i="4"/>
  <c r="G47" i="4"/>
  <c r="F47" i="4"/>
  <c r="E47" i="4"/>
  <c r="D47" i="4"/>
  <c r="P41" i="4"/>
  <c r="I41" i="4"/>
  <c r="H41" i="4"/>
  <c r="G41" i="4"/>
  <c r="F41" i="4"/>
  <c r="E41" i="4"/>
  <c r="D41" i="4"/>
  <c r="P36" i="4"/>
  <c r="I36" i="4"/>
  <c r="H36" i="4"/>
  <c r="G36" i="4"/>
  <c r="F36" i="4"/>
  <c r="E36" i="4"/>
  <c r="D36" i="4"/>
  <c r="P39" i="4"/>
  <c r="I39" i="4"/>
  <c r="H39" i="4"/>
  <c r="G39" i="4"/>
  <c r="F39" i="4"/>
  <c r="E39" i="4"/>
  <c r="D39" i="4"/>
  <c r="P10" i="4"/>
  <c r="I10" i="4"/>
  <c r="H10" i="4"/>
  <c r="G10" i="4"/>
  <c r="F10" i="4"/>
  <c r="E10" i="4"/>
  <c r="D10" i="4"/>
  <c r="P15" i="4"/>
  <c r="I15" i="4"/>
  <c r="H15" i="4"/>
  <c r="G15" i="4"/>
  <c r="F15" i="4"/>
  <c r="E15" i="4"/>
  <c r="D15" i="4"/>
  <c r="P11" i="4"/>
  <c r="I11" i="4"/>
  <c r="H11" i="4"/>
  <c r="G11" i="4"/>
  <c r="F11" i="4"/>
  <c r="E11" i="4"/>
  <c r="D11" i="4"/>
  <c r="P19" i="4"/>
  <c r="I19" i="4"/>
  <c r="H19" i="4"/>
  <c r="G19" i="4"/>
  <c r="F19" i="4"/>
  <c r="E19" i="4"/>
  <c r="D19" i="4"/>
  <c r="P14" i="4"/>
  <c r="I14" i="4"/>
  <c r="H14" i="4"/>
  <c r="G14" i="4"/>
  <c r="F14" i="4"/>
  <c r="E14" i="4"/>
  <c r="D14" i="4"/>
  <c r="P24" i="4"/>
  <c r="I24" i="4"/>
  <c r="H24" i="4"/>
  <c r="G24" i="4"/>
  <c r="F24" i="4"/>
  <c r="E24" i="4"/>
  <c r="D24" i="4"/>
  <c r="P23" i="4"/>
  <c r="I23" i="4"/>
  <c r="H23" i="4"/>
  <c r="G23" i="4"/>
  <c r="F23" i="4"/>
  <c r="E23" i="4"/>
  <c r="D23" i="4"/>
  <c r="F17" i="3"/>
  <c r="G17" i="3" s="1"/>
  <c r="F16" i="3"/>
  <c r="G16" i="3" s="1"/>
  <c r="G10" i="3"/>
  <c r="G9" i="3"/>
  <c r="H9" i="3" s="1"/>
  <c r="G8" i="3"/>
  <c r="H8" i="3" s="1"/>
  <c r="E10" i="3"/>
  <c r="E9" i="3"/>
  <c r="F9" i="3" s="1"/>
  <c r="E8" i="3"/>
  <c r="F8" i="3"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D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 i="1"/>
  <c r="F4" i="7" l="1"/>
  <c r="G4" i="7"/>
  <c r="F6" i="7"/>
  <c r="G6" i="7"/>
  <c r="F8" i="7"/>
  <c r="G8" i="7"/>
  <c r="F10" i="7"/>
  <c r="G10" i="7"/>
  <c r="F12" i="7"/>
  <c r="G12" i="7"/>
  <c r="F14" i="7"/>
  <c r="G14" i="7"/>
  <c r="F16" i="7"/>
  <c r="G16" i="7"/>
  <c r="F18" i="7"/>
  <c r="G18" i="7"/>
  <c r="F20" i="7"/>
  <c r="G20" i="7"/>
  <c r="F22" i="7"/>
  <c r="G22" i="7"/>
  <c r="F24" i="7"/>
  <c r="G24" i="7"/>
  <c r="F26" i="7"/>
  <c r="G26" i="7"/>
  <c r="F28" i="7"/>
  <c r="G28" i="7"/>
  <c r="F30" i="7"/>
  <c r="G30" i="7"/>
  <c r="F32" i="7"/>
  <c r="G32" i="7"/>
  <c r="F34" i="7"/>
  <c r="G34" i="7"/>
  <c r="F36" i="7"/>
  <c r="G36" i="7"/>
  <c r="F38" i="7"/>
  <c r="G38" i="7"/>
  <c r="F40" i="7"/>
  <c r="G40" i="7"/>
  <c r="F42" i="7"/>
  <c r="G42" i="7"/>
  <c r="F44" i="7"/>
  <c r="G44" i="7"/>
  <c r="F46" i="7"/>
  <c r="G46" i="7"/>
  <c r="F48" i="7"/>
  <c r="G48" i="7"/>
  <c r="F50" i="7"/>
  <c r="G50" i="7"/>
  <c r="F52" i="7"/>
  <c r="G52" i="7"/>
  <c r="F54" i="7"/>
  <c r="G54" i="7"/>
  <c r="F56" i="7"/>
  <c r="G56" i="7"/>
  <c r="G58" i="7"/>
  <c r="F58" i="7"/>
  <c r="G60" i="7"/>
  <c r="F60" i="7"/>
  <c r="G62" i="7"/>
  <c r="F62" i="7"/>
  <c r="G64" i="7"/>
  <c r="F64" i="7"/>
  <c r="G66" i="7"/>
  <c r="F66" i="7"/>
  <c r="G68" i="7"/>
  <c r="F68" i="7"/>
  <c r="G70" i="7"/>
  <c r="F70" i="7"/>
  <c r="G72" i="7"/>
  <c r="F72" i="7"/>
  <c r="G74" i="7"/>
  <c r="F74" i="7"/>
  <c r="G76" i="7"/>
  <c r="F76" i="7"/>
  <c r="G78" i="7"/>
  <c r="F78" i="7"/>
  <c r="G80" i="7"/>
  <c r="F80" i="7"/>
  <c r="G82" i="7"/>
  <c r="F82" i="7"/>
  <c r="G84" i="7"/>
  <c r="F84" i="7"/>
  <c r="G86" i="7"/>
  <c r="F86" i="7"/>
  <c r="F88" i="7"/>
  <c r="G88" i="7"/>
  <c r="F90" i="7"/>
  <c r="G90" i="7"/>
  <c r="F92" i="7"/>
  <c r="G92" i="7"/>
  <c r="F94" i="7"/>
  <c r="G94" i="7"/>
  <c r="F96" i="7"/>
  <c r="G96" i="7"/>
  <c r="F98" i="7"/>
  <c r="G98" i="7"/>
  <c r="F100" i="7"/>
  <c r="G100" i="7"/>
  <c r="F102" i="7"/>
  <c r="G102" i="7"/>
  <c r="F104" i="7"/>
  <c r="G104" i="7"/>
  <c r="F106" i="7"/>
  <c r="G106" i="7"/>
  <c r="F108" i="7"/>
  <c r="G108" i="7"/>
  <c r="F110" i="7"/>
  <c r="G110" i="7"/>
  <c r="F112" i="7"/>
  <c r="G112" i="7"/>
  <c r="F114" i="7"/>
  <c r="G114" i="7"/>
  <c r="F116" i="7"/>
  <c r="G116" i="7"/>
  <c r="F118" i="7"/>
  <c r="G118" i="7"/>
  <c r="F120" i="7"/>
  <c r="G120" i="7"/>
  <c r="F122" i="7"/>
  <c r="G122" i="7"/>
  <c r="G162" i="7"/>
  <c r="G161" i="7"/>
  <c r="G160" i="7"/>
  <c r="G159" i="7"/>
  <c r="G158" i="7"/>
  <c r="G157" i="7"/>
  <c r="G156" i="7"/>
  <c r="G155" i="7"/>
  <c r="G154" i="7"/>
  <c r="G153" i="7"/>
  <c r="G152" i="7"/>
  <c r="G151" i="7"/>
  <c r="G150" i="7"/>
  <c r="G149" i="7"/>
  <c r="G148" i="7"/>
  <c r="G147" i="7"/>
  <c r="G146" i="7"/>
  <c r="G145" i="7"/>
  <c r="G144" i="7"/>
  <c r="G143" i="7"/>
  <c r="G142" i="7"/>
  <c r="G141" i="7"/>
  <c r="G140" i="7"/>
  <c r="G139" i="7"/>
  <c r="G138" i="7"/>
  <c r="G137" i="7"/>
  <c r="G136" i="7"/>
  <c r="G135" i="7"/>
  <c r="G134" i="7"/>
  <c r="G133" i="7"/>
  <c r="G132" i="7"/>
  <c r="G131" i="7"/>
  <c r="G130" i="7"/>
  <c r="G129" i="7"/>
  <c r="G128" i="7"/>
  <c r="G127" i="7"/>
  <c r="G126" i="7"/>
  <c r="G125" i="7"/>
  <c r="G124" i="7"/>
  <c r="H4" i="7"/>
  <c r="I4" i="7"/>
  <c r="H6" i="7"/>
  <c r="I6" i="7"/>
  <c r="H8" i="7"/>
  <c r="I8" i="7"/>
  <c r="H10" i="7"/>
  <c r="I10" i="7"/>
  <c r="H12" i="7"/>
  <c r="I12" i="7"/>
  <c r="H14" i="7"/>
  <c r="I14" i="7"/>
  <c r="H16" i="7"/>
  <c r="I16" i="7"/>
  <c r="H18" i="7"/>
  <c r="I18" i="7"/>
  <c r="H20" i="7"/>
  <c r="I20" i="7"/>
  <c r="H22" i="7"/>
  <c r="I22" i="7"/>
  <c r="H24" i="7"/>
  <c r="I24" i="7"/>
  <c r="H26" i="7"/>
  <c r="I26" i="7"/>
  <c r="H28" i="7"/>
  <c r="I28" i="7"/>
  <c r="H30" i="7"/>
  <c r="I30" i="7"/>
  <c r="H32" i="7"/>
  <c r="I32" i="7"/>
  <c r="H34" i="7"/>
  <c r="I34" i="7"/>
  <c r="H36" i="7"/>
  <c r="I36" i="7"/>
  <c r="H38" i="7"/>
  <c r="I38" i="7"/>
  <c r="H40" i="7"/>
  <c r="I40" i="7"/>
  <c r="H42" i="7"/>
  <c r="I42" i="7"/>
  <c r="H44" i="7"/>
  <c r="I44" i="7"/>
  <c r="H46" i="7"/>
  <c r="I46" i="7"/>
  <c r="H48" i="7"/>
  <c r="I48" i="7"/>
  <c r="H50" i="7"/>
  <c r="I50" i="7"/>
  <c r="H52" i="7"/>
  <c r="I52" i="7"/>
  <c r="H54" i="7"/>
  <c r="I54" i="7"/>
  <c r="H56" i="7"/>
  <c r="I56" i="7"/>
  <c r="H58" i="7"/>
  <c r="I58" i="7"/>
  <c r="I60" i="7"/>
  <c r="H60" i="7"/>
  <c r="H62" i="7"/>
  <c r="I62" i="7"/>
  <c r="I64" i="7"/>
  <c r="H64" i="7"/>
  <c r="H66" i="7"/>
  <c r="I66" i="7"/>
  <c r="I68" i="7"/>
  <c r="H68" i="7"/>
  <c r="H70" i="7"/>
  <c r="I70" i="7"/>
  <c r="I72" i="7"/>
  <c r="H72" i="7"/>
  <c r="H74" i="7"/>
  <c r="I74" i="7"/>
  <c r="I76" i="7"/>
  <c r="H76" i="7"/>
  <c r="H78" i="7"/>
  <c r="I78" i="7"/>
  <c r="I80" i="7"/>
  <c r="H80" i="7"/>
  <c r="H82" i="7"/>
  <c r="I82" i="7"/>
  <c r="I84" i="7"/>
  <c r="H84" i="7"/>
  <c r="H86" i="7"/>
  <c r="I86" i="7"/>
  <c r="H88" i="7"/>
  <c r="I88" i="7"/>
  <c r="H90" i="7"/>
  <c r="I90" i="7"/>
  <c r="H92" i="7"/>
  <c r="I92" i="7"/>
  <c r="H94" i="7"/>
  <c r="I94" i="7"/>
  <c r="H96" i="7"/>
  <c r="I96" i="7"/>
  <c r="H98" i="7"/>
  <c r="I98" i="7"/>
  <c r="H100" i="7"/>
  <c r="I100" i="7"/>
  <c r="H102" i="7"/>
  <c r="I102" i="7"/>
  <c r="H104" i="7"/>
  <c r="I104" i="7"/>
  <c r="H106" i="7"/>
  <c r="I106" i="7"/>
  <c r="H108" i="7"/>
  <c r="I108" i="7"/>
  <c r="H110" i="7"/>
  <c r="I110" i="7"/>
  <c r="H112" i="7"/>
  <c r="I112" i="7"/>
  <c r="H114" i="7"/>
  <c r="I114" i="7"/>
  <c r="H116" i="7"/>
  <c r="I116" i="7"/>
  <c r="H118" i="7"/>
  <c r="I118" i="7"/>
  <c r="H120" i="7"/>
  <c r="I120" i="7"/>
  <c r="H122" i="7"/>
  <c r="I122" i="7"/>
  <c r="F3" i="7"/>
  <c r="G3" i="7"/>
  <c r="F5" i="7"/>
  <c r="G5" i="7"/>
  <c r="F7" i="7"/>
  <c r="G7" i="7"/>
  <c r="F9" i="7"/>
  <c r="G9" i="7"/>
  <c r="F11" i="7"/>
  <c r="G11" i="7"/>
  <c r="F13" i="7"/>
  <c r="G13" i="7"/>
  <c r="F15" i="7"/>
  <c r="G15" i="7"/>
  <c r="F17" i="7"/>
  <c r="G17" i="7"/>
  <c r="F19" i="7"/>
  <c r="G19" i="7"/>
  <c r="F21" i="7"/>
  <c r="G21" i="7"/>
  <c r="F23" i="7"/>
  <c r="G23" i="7"/>
  <c r="F25" i="7"/>
  <c r="G25" i="7"/>
  <c r="F27" i="7"/>
  <c r="G27" i="7"/>
  <c r="F29" i="7"/>
  <c r="G29" i="7"/>
  <c r="F31" i="7"/>
  <c r="G31" i="7"/>
  <c r="F33" i="7"/>
  <c r="G33" i="7"/>
  <c r="F35" i="7"/>
  <c r="G35" i="7"/>
  <c r="F37" i="7"/>
  <c r="G37" i="7"/>
  <c r="F39" i="7"/>
  <c r="G39" i="7"/>
  <c r="F41" i="7"/>
  <c r="G41" i="7"/>
  <c r="F43" i="7"/>
  <c r="G43" i="7"/>
  <c r="F45" i="7"/>
  <c r="G45" i="7"/>
  <c r="F47" i="7"/>
  <c r="G47" i="7"/>
  <c r="F49" i="7"/>
  <c r="G49" i="7"/>
  <c r="F51" i="7"/>
  <c r="G51" i="7"/>
  <c r="F53" i="7"/>
  <c r="G53" i="7"/>
  <c r="F55" i="7"/>
  <c r="G55" i="7"/>
  <c r="F57" i="7"/>
  <c r="G57" i="7"/>
  <c r="G59" i="7"/>
  <c r="F59" i="7"/>
  <c r="G61" i="7"/>
  <c r="F61" i="7"/>
  <c r="G63" i="7"/>
  <c r="F63" i="7"/>
  <c r="G65" i="7"/>
  <c r="F65" i="7"/>
  <c r="G67" i="7"/>
  <c r="F67" i="7"/>
  <c r="G69" i="7"/>
  <c r="F69" i="7"/>
  <c r="G71" i="7"/>
  <c r="F71" i="7"/>
  <c r="G73" i="7"/>
  <c r="F73" i="7"/>
  <c r="G75" i="7"/>
  <c r="F75" i="7"/>
  <c r="G77" i="7"/>
  <c r="F77" i="7"/>
  <c r="G79" i="7"/>
  <c r="F79" i="7"/>
  <c r="G81" i="7"/>
  <c r="F81" i="7"/>
  <c r="G83" i="7"/>
  <c r="F83" i="7"/>
  <c r="G85" i="7"/>
  <c r="F85" i="7"/>
  <c r="G87" i="7"/>
  <c r="F87" i="7"/>
  <c r="F89" i="7"/>
  <c r="G89" i="7"/>
  <c r="F91" i="7"/>
  <c r="G91" i="7"/>
  <c r="F93" i="7"/>
  <c r="G93" i="7"/>
  <c r="F95" i="7"/>
  <c r="G95" i="7"/>
  <c r="F97" i="7"/>
  <c r="G97" i="7"/>
  <c r="F99" i="7"/>
  <c r="G99" i="7"/>
  <c r="F101" i="7"/>
  <c r="G101" i="7"/>
  <c r="F103" i="7"/>
  <c r="G103" i="7"/>
  <c r="F105" i="7"/>
  <c r="G105" i="7"/>
  <c r="F107" i="7"/>
  <c r="G107" i="7"/>
  <c r="F109" i="7"/>
  <c r="G109" i="7"/>
  <c r="F111" i="7"/>
  <c r="G111" i="7"/>
  <c r="F113" i="7"/>
  <c r="G113" i="7"/>
  <c r="F115" i="7"/>
  <c r="G115" i="7"/>
  <c r="F117" i="7"/>
  <c r="G117" i="7"/>
  <c r="F119" i="7"/>
  <c r="G119" i="7"/>
  <c r="F121" i="7"/>
  <c r="G121" i="7"/>
  <c r="F123" i="7"/>
  <c r="G123" i="7"/>
  <c r="H2"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H3" i="7"/>
  <c r="I3" i="7"/>
  <c r="H5" i="7"/>
  <c r="I5" i="7"/>
  <c r="H7" i="7"/>
  <c r="I7" i="7"/>
  <c r="H9" i="7"/>
  <c r="I9" i="7"/>
  <c r="H11" i="7"/>
  <c r="I11" i="7"/>
  <c r="H13" i="7"/>
  <c r="I13" i="7"/>
  <c r="H15" i="7"/>
  <c r="I15" i="7"/>
  <c r="H17" i="7"/>
  <c r="I17" i="7"/>
  <c r="H19" i="7"/>
  <c r="I19" i="7"/>
  <c r="H21" i="7"/>
  <c r="I21" i="7"/>
  <c r="H23" i="7"/>
  <c r="I23" i="7"/>
  <c r="H25" i="7"/>
  <c r="I25" i="7"/>
  <c r="H27" i="7"/>
  <c r="I27" i="7"/>
  <c r="H29" i="7"/>
  <c r="I29" i="7"/>
  <c r="H31" i="7"/>
  <c r="I31" i="7"/>
  <c r="H33" i="7"/>
  <c r="I33" i="7"/>
  <c r="H35" i="7"/>
  <c r="I35" i="7"/>
  <c r="H37" i="7"/>
  <c r="I37" i="7"/>
  <c r="H39" i="7"/>
  <c r="I39" i="7"/>
  <c r="H41" i="7"/>
  <c r="I41" i="7"/>
  <c r="H43" i="7"/>
  <c r="I43" i="7"/>
  <c r="H45" i="7"/>
  <c r="I45" i="7"/>
  <c r="H47" i="7"/>
  <c r="I47" i="7"/>
  <c r="H49" i="7"/>
  <c r="I49" i="7"/>
  <c r="H51" i="7"/>
  <c r="I51" i="7"/>
  <c r="H53" i="7"/>
  <c r="I53" i="7"/>
  <c r="H55" i="7"/>
  <c r="I55" i="7"/>
  <c r="H57" i="7"/>
  <c r="I57" i="7"/>
  <c r="H59" i="7"/>
  <c r="I59" i="7"/>
  <c r="H61" i="7"/>
  <c r="I61" i="7"/>
  <c r="H63" i="7"/>
  <c r="I63" i="7"/>
  <c r="H65" i="7"/>
  <c r="I65" i="7"/>
  <c r="H67" i="7"/>
  <c r="I67" i="7"/>
  <c r="H69" i="7"/>
  <c r="I69" i="7"/>
  <c r="H71" i="7"/>
  <c r="I71" i="7"/>
  <c r="H73" i="7"/>
  <c r="I73" i="7"/>
  <c r="H75" i="7"/>
  <c r="I75" i="7"/>
  <c r="H77" i="7"/>
  <c r="I77" i="7"/>
  <c r="H79" i="7"/>
  <c r="I79" i="7"/>
  <c r="H81" i="7"/>
  <c r="I81" i="7"/>
  <c r="H83" i="7"/>
  <c r="I83" i="7"/>
  <c r="H85" i="7"/>
  <c r="I85" i="7"/>
  <c r="H87" i="7"/>
  <c r="I87" i="7"/>
  <c r="H89" i="7"/>
  <c r="I89" i="7"/>
  <c r="H91" i="7"/>
  <c r="I91" i="7"/>
  <c r="H93" i="7"/>
  <c r="I93" i="7"/>
  <c r="H95" i="7"/>
  <c r="I95" i="7"/>
  <c r="H97" i="7"/>
  <c r="I97" i="7"/>
  <c r="H99" i="7"/>
  <c r="I99" i="7"/>
  <c r="H101" i="7"/>
  <c r="I101" i="7"/>
  <c r="H103" i="7"/>
  <c r="I103" i="7"/>
  <c r="H105" i="7"/>
  <c r="I105" i="7"/>
  <c r="H107" i="7"/>
  <c r="I107" i="7"/>
  <c r="H109" i="7"/>
  <c r="I109" i="7"/>
  <c r="H111" i="7"/>
  <c r="I111" i="7"/>
  <c r="H113" i="7"/>
  <c r="I113" i="7"/>
  <c r="H115" i="7"/>
  <c r="I115" i="7"/>
  <c r="H117" i="7"/>
  <c r="I117" i="7"/>
  <c r="H119" i="7"/>
  <c r="I119" i="7"/>
  <c r="H121" i="7"/>
  <c r="I121" i="7"/>
</calcChain>
</file>

<file path=xl/sharedStrings.xml><?xml version="1.0" encoding="utf-8"?>
<sst xmlns="http://schemas.openxmlformats.org/spreadsheetml/2006/main" count="4393" uniqueCount="90">
  <si>
    <t>date</t>
  </si>
  <si>
    <t>RRP</t>
  </si>
  <si>
    <t>school_day</t>
  </si>
  <si>
    <t>holiday</t>
  </si>
  <si>
    <t>N</t>
  </si>
  <si>
    <t>Y</t>
  </si>
  <si>
    <t>DATE</t>
  </si>
  <si>
    <t>DAY OF WEEK</t>
  </si>
  <si>
    <t>MONTH</t>
  </si>
  <si>
    <t>YEAR</t>
  </si>
  <si>
    <t>WEEK</t>
  </si>
  <si>
    <t>DEMAND</t>
  </si>
  <si>
    <t>RAINFALL</t>
  </si>
  <si>
    <t>SCHOOL_DAY</t>
  </si>
  <si>
    <t>HOLIDAY</t>
  </si>
  <si>
    <t>REVENUE</t>
  </si>
  <si>
    <t>MIN TEMPERATURE</t>
  </si>
  <si>
    <t>MAX TEMPERATURE</t>
  </si>
  <si>
    <t>SOLAR EXPOSURE</t>
  </si>
  <si>
    <t>Demand</t>
  </si>
  <si>
    <t>Date</t>
  </si>
  <si>
    <t>Revenue</t>
  </si>
  <si>
    <t>Min</t>
  </si>
  <si>
    <t>Max</t>
  </si>
  <si>
    <t>Mean</t>
  </si>
  <si>
    <t xml:space="preserve">SUMMARY </t>
  </si>
  <si>
    <t>Max Saturday</t>
  </si>
  <si>
    <t>`</t>
  </si>
  <si>
    <t>Max Sunday</t>
  </si>
  <si>
    <t>Bottom 20 Days for Demand</t>
  </si>
  <si>
    <r>
      <t>Energy demand was higher -top 20 when the maximum temperaturewas also high- above 33.5</t>
    </r>
    <r>
      <rPr>
        <vertAlign val="superscript"/>
        <sz val="11"/>
        <rFont val="Nunito"/>
      </rPr>
      <t>o</t>
    </r>
    <r>
      <rPr>
        <sz val="11"/>
        <rFont val="Nunito"/>
      </rPr>
      <t>C 
while the bottom 20 demand happened when the maximum temperature was low i.e below 27.3</t>
    </r>
    <r>
      <rPr>
        <vertAlign val="superscript"/>
        <sz val="11"/>
        <rFont val="Nunito"/>
      </rPr>
      <t>o</t>
    </r>
    <r>
      <rPr>
        <sz val="11"/>
        <rFont val="Nunito"/>
      </rPr>
      <t>C.
Also, the highest demand happened mostly on weekdays while the bottom 20 demand happened mostly on weekends.</t>
    </r>
  </si>
  <si>
    <t>From the graph the energy demand varies cyclical around the year with peaks usually in the early months of the year</t>
  </si>
  <si>
    <t>There is generally a higher demand for electricity when the temperature is higher and also as it gets colder.
This is evidenced by the peak electricity demands on the lower and upper ends of the maximum temperature, which tails off at the mid temperatures.</t>
  </si>
  <si>
    <t>RANK</t>
  </si>
  <si>
    <t>There is a flat correlation between solar exposure and electricity demand, that is, there is a constant level of electricity demand but at low and high values of solar exposure. Also, there are more instances of lower solar exposure.</t>
  </si>
  <si>
    <t>There are fewer days with rainfall above 10mm however, there is no diect effect of the rainfall on electricity demand as there is both high and low demands on days with relatively same amount of rainfall</t>
  </si>
  <si>
    <t>SCHOOL</t>
  </si>
  <si>
    <t>NO SCHOOL</t>
  </si>
  <si>
    <t>WORKING DAY</t>
  </si>
  <si>
    <t>The shape of the demand curve based on the maximum temperature per day is constant for both school days and non-school days, however, from the trendline, we can see that there is a higher demand on school days as against non-school days</t>
  </si>
  <si>
    <t>Similarly to the chart on the left, the shape of the demand curve based on the maximum temperature per day is constant for both public holidays and workdays, but there is a higher demand on workdays as shown from the trendline.</t>
  </si>
  <si>
    <t>2015</t>
  </si>
  <si>
    <t>2016</t>
  </si>
  <si>
    <t>2017</t>
  </si>
  <si>
    <t>2018</t>
  </si>
  <si>
    <t>2019</t>
  </si>
  <si>
    <t>2020</t>
  </si>
  <si>
    <t>Grand Total</t>
  </si>
  <si>
    <t>January</t>
  </si>
  <si>
    <t>February</t>
  </si>
  <si>
    <t>March</t>
  </si>
  <si>
    <t>April</t>
  </si>
  <si>
    <t>May</t>
  </si>
  <si>
    <t>June</t>
  </si>
  <si>
    <t>July</t>
  </si>
  <si>
    <t>August</t>
  </si>
  <si>
    <t>September</t>
  </si>
  <si>
    <t>October</t>
  </si>
  <si>
    <t>November</t>
  </si>
  <si>
    <t>December</t>
  </si>
  <si>
    <t>Total Monthly Demand per Year</t>
  </si>
  <si>
    <t>The electricity demand is affected by the conditions of specific months as shown. All the months of the different years follow the same pattern of electricity demand with the highest around July.</t>
  </si>
  <si>
    <t>Monday</t>
  </si>
  <si>
    <t>Tuesday</t>
  </si>
  <si>
    <t>Wednesday</t>
  </si>
  <si>
    <t>Thursday</t>
  </si>
  <si>
    <t>Friday</t>
  </si>
  <si>
    <t>Saturday</t>
  </si>
  <si>
    <t>Sunday</t>
  </si>
  <si>
    <t>Introduction</t>
  </si>
  <si>
    <t>1. What does demand look like over time?</t>
  </si>
  <si>
    <t>2. What does extreme demand look like, and under what circumstances does this happen?</t>
  </si>
  <si>
    <t>3. How do factors like the weather and holidays affect demand?</t>
  </si>
  <si>
    <t xml:space="preserve">DataSpace assists its clients to draw valuable insights from their raw business data which in turn supports the client’s business decisions. 
</t>
  </si>
  <si>
    <r>
      <t xml:space="preserve">AusEnergy is a supplier of </t>
    </r>
    <r>
      <rPr>
        <sz val="12"/>
        <color rgb="FF271A38"/>
        <rFont val="Nunito"/>
      </rPr>
      <t xml:space="preserve">domestic and industrial energy in Australia and is currently concerned about its ability to efficiently manage the supply of electricity. </t>
    </r>
  </si>
  <si>
    <t>As a first step towards assisting the client, we set out to answer the following key questions:</t>
  </si>
  <si>
    <t>List of Analysis</t>
  </si>
  <si>
    <t>Summary</t>
  </si>
  <si>
    <t>Energy Demand</t>
  </si>
  <si>
    <t>Top and Bottom 20 Demand</t>
  </si>
  <si>
    <t>Demand Over Time</t>
  </si>
  <si>
    <t>Effect of Weather</t>
  </si>
  <si>
    <t>Energy_Holidays</t>
  </si>
  <si>
    <t>Effect of Temp and Hols</t>
  </si>
  <si>
    <t>YoY Demand</t>
  </si>
  <si>
    <t>Demand by Day of Week</t>
  </si>
  <si>
    <t>Go back to cover sheet</t>
  </si>
  <si>
    <t>Day of Week Sum of DEMAND</t>
  </si>
  <si>
    <t>As a junior data analyst with DataSpace, I was given the task to work on this brief for AusEnergy.</t>
  </si>
  <si>
    <t>All the analysis that seeks to answer these questions is presented in the below-referenced worksheets: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</si>
</sst>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7" formatCode="[$-F800]dddd\,\ mmmm\ dd\,\ yyyy"/>
    <numFmt numFmtId="168" formatCode="_-[$$-C09]* #,##0.00_-;\-[$$-C09]* #,##0.00_-;_-[$$-C09]* &quot;-&quot;??_-;_-@_-"/>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0"/>
      <name val="Nunito"/>
    </font>
    <font>
      <sz val="11"/>
      <color theme="1"/>
      <name val="Nunito"/>
    </font>
    <font>
      <sz val="11"/>
      <color theme="0"/>
      <name val="Nunito"/>
    </font>
    <font>
      <b/>
      <sz val="16"/>
      <color theme="1"/>
      <name val="Nunito"/>
    </font>
    <font>
      <b/>
      <sz val="11"/>
      <name val="Nunito"/>
    </font>
    <font>
      <sz val="11"/>
      <name val="Nunito"/>
    </font>
    <font>
      <vertAlign val="superscript"/>
      <sz val="11"/>
      <name val="Nunito"/>
    </font>
    <font>
      <sz val="14"/>
      <color theme="1"/>
      <name val="Calibri"/>
      <family val="2"/>
      <scheme val="minor"/>
    </font>
    <font>
      <sz val="14"/>
      <color theme="1"/>
      <name val="Nunito"/>
    </font>
    <font>
      <sz val="10"/>
      <color theme="1"/>
      <name val="Nunito"/>
    </font>
    <font>
      <sz val="12"/>
      <color theme="1"/>
      <name val="Nunito"/>
    </font>
    <font>
      <b/>
      <sz val="12"/>
      <color theme="1"/>
      <name val="Nunito"/>
    </font>
    <font>
      <sz val="12"/>
      <color rgb="FF271A38"/>
      <name val="Nunito"/>
    </font>
    <font>
      <b/>
      <sz val="14"/>
      <color theme="1"/>
      <name val="Nunito"/>
    </font>
    <font>
      <u/>
      <sz val="11"/>
      <color theme="10"/>
      <name val="Calibri"/>
      <family val="2"/>
      <scheme val="minor"/>
    </font>
    <font>
      <u/>
      <sz val="12"/>
      <color theme="10"/>
      <name val="Nunito"/>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indexed="64"/>
      </patternFill>
    </fill>
    <fill>
      <patternFill patternType="solid">
        <fgColor theme="0"/>
        <bgColor theme="0" tint="-0.14999847407452621"/>
      </patternFill>
    </fill>
    <fill>
      <patternFill patternType="solid">
        <fgColor theme="0"/>
        <bgColor indexed="64"/>
      </patternFill>
    </fill>
    <fill>
      <patternFill patternType="solid">
        <fgColor theme="1" tint="0.34998626667073579"/>
        <bgColor theme="0" tint="-0.14999847407452621"/>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8" tint="0.59999389629810485"/>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style="thin">
        <color indexed="64"/>
      </right>
      <top style="thin">
        <color indexed="64"/>
      </top>
      <bottom style="thin">
        <color indexed="64"/>
      </bottom>
      <diagonal/>
    </border>
    <border>
      <left style="thin">
        <color theme="1"/>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3" fillId="0" borderId="0" applyNumberFormat="0" applyFill="0" applyBorder="0" applyAlignment="0" applyProtection="0"/>
  </cellStyleXfs>
  <cellXfs count="105">
    <xf numFmtId="0" fontId="0" fillId="0" borderId="0" xfId="0"/>
    <xf numFmtId="14" fontId="0" fillId="0" borderId="0" xfId="0" applyNumberFormat="1"/>
    <xf numFmtId="0" fontId="19" fillId="33" borderId="13" xfId="0" applyFont="1" applyFill="1" applyBorder="1" applyAlignment="1"/>
    <xf numFmtId="0" fontId="19" fillId="33" borderId="13" xfId="0" applyFont="1" applyFill="1" applyBorder="1" applyAlignment="1">
      <alignment horizontal="center"/>
    </xf>
    <xf numFmtId="0" fontId="19" fillId="33" borderId="13" xfId="0" applyFont="1" applyFill="1" applyBorder="1"/>
    <xf numFmtId="2" fontId="19" fillId="33" borderId="13" xfId="1" applyNumberFormat="1" applyFont="1" applyFill="1" applyBorder="1" applyAlignment="1">
      <alignment horizontal="center"/>
    </xf>
    <xf numFmtId="2" fontId="19" fillId="33" borderId="13" xfId="0" applyNumberFormat="1" applyFont="1" applyFill="1" applyBorder="1" applyAlignment="1">
      <alignment horizontal="center"/>
    </xf>
    <xf numFmtId="164" fontId="19" fillId="33" borderId="13" xfId="1" applyNumberFormat="1" applyFont="1" applyFill="1" applyBorder="1"/>
    <xf numFmtId="168" fontId="19" fillId="33" borderId="13" xfId="1" applyNumberFormat="1" applyFont="1" applyFill="1" applyBorder="1"/>
    <xf numFmtId="0" fontId="20" fillId="0" borderId="0" xfId="0" applyFont="1"/>
    <xf numFmtId="167" fontId="19" fillId="37" borderId="12" xfId="0" applyNumberFormat="1" applyFont="1" applyFill="1" applyBorder="1" applyAlignment="1">
      <alignment horizontal="left"/>
    </xf>
    <xf numFmtId="14" fontId="20" fillId="35" borderId="14" xfId="0" applyNumberFormat="1" applyFont="1" applyFill="1" applyBorder="1"/>
    <xf numFmtId="1" fontId="20" fillId="35" borderId="14" xfId="0" applyNumberFormat="1" applyFont="1" applyFill="1" applyBorder="1" applyAlignment="1">
      <alignment horizontal="center"/>
    </xf>
    <xf numFmtId="0" fontId="20" fillId="35" borderId="14" xfId="0" applyFont="1" applyFill="1" applyBorder="1" applyAlignment="1">
      <alignment horizontal="center"/>
    </xf>
    <xf numFmtId="2" fontId="20" fillId="35" borderId="14" xfId="1" applyNumberFormat="1" applyFont="1" applyFill="1" applyBorder="1" applyAlignment="1">
      <alignment horizontal="center"/>
    </xf>
    <xf numFmtId="2" fontId="20" fillId="35" borderId="14" xfId="0" applyNumberFormat="1" applyFont="1" applyFill="1" applyBorder="1" applyAlignment="1">
      <alignment horizontal="center"/>
    </xf>
    <xf numFmtId="164" fontId="20" fillId="35" borderId="14" xfId="1" applyNumberFormat="1" applyFont="1" applyFill="1" applyBorder="1"/>
    <xf numFmtId="168" fontId="20" fillId="35" borderId="14" xfId="1" applyNumberFormat="1" applyFont="1" applyFill="1" applyBorder="1"/>
    <xf numFmtId="14" fontId="20" fillId="0" borderId="0" xfId="0" applyNumberFormat="1" applyFont="1"/>
    <xf numFmtId="167" fontId="19" fillId="38" borderId="12" xfId="0" applyNumberFormat="1" applyFont="1" applyFill="1" applyBorder="1" applyAlignment="1">
      <alignment horizontal="left"/>
    </xf>
    <xf numFmtId="0" fontId="20" fillId="36" borderId="14" xfId="0" applyFont="1" applyFill="1" applyBorder="1" applyAlignment="1">
      <alignment horizontal="center"/>
    </xf>
    <xf numFmtId="2" fontId="20" fillId="36" borderId="14" xfId="1" applyNumberFormat="1" applyFont="1" applyFill="1" applyBorder="1" applyAlignment="1">
      <alignment horizontal="center"/>
    </xf>
    <xf numFmtId="2" fontId="20" fillId="36" borderId="14" xfId="0" applyNumberFormat="1" applyFont="1" applyFill="1" applyBorder="1" applyAlignment="1">
      <alignment horizontal="center"/>
    </xf>
    <xf numFmtId="167" fontId="19" fillId="38" borderId="10" xfId="0" applyNumberFormat="1" applyFont="1" applyFill="1" applyBorder="1" applyAlignment="1">
      <alignment horizontal="left"/>
    </xf>
    <xf numFmtId="167" fontId="21" fillId="34" borderId="0" xfId="0" applyNumberFormat="1" applyFont="1" applyFill="1" applyAlignment="1">
      <alignment horizontal="left"/>
    </xf>
    <xf numFmtId="0" fontId="20" fillId="0" borderId="0" xfId="0" applyFont="1" applyAlignment="1">
      <alignment horizontal="center"/>
    </xf>
    <xf numFmtId="2" fontId="20" fillId="0" borderId="0" xfId="1" applyNumberFormat="1" applyFont="1" applyAlignment="1">
      <alignment horizontal="center"/>
    </xf>
    <xf numFmtId="2" fontId="20" fillId="0" borderId="0" xfId="0" applyNumberFormat="1" applyFont="1" applyAlignment="1">
      <alignment horizontal="center"/>
    </xf>
    <xf numFmtId="164" fontId="20" fillId="0" borderId="0" xfId="1" applyNumberFormat="1" applyFont="1"/>
    <xf numFmtId="168" fontId="20" fillId="0" borderId="0" xfId="1" applyNumberFormat="1" applyFont="1"/>
    <xf numFmtId="0" fontId="19" fillId="33" borderId="13" xfId="0" applyFont="1" applyFill="1" applyBorder="1" applyAlignment="1">
      <alignment horizontal="left"/>
    </xf>
    <xf numFmtId="14" fontId="20" fillId="35" borderId="14" xfId="0" applyNumberFormat="1" applyFont="1" applyFill="1" applyBorder="1" applyAlignment="1">
      <alignment horizontal="left"/>
    </xf>
    <xf numFmtId="14" fontId="20" fillId="36" borderId="14" xfId="0" applyNumberFormat="1" applyFont="1" applyFill="1" applyBorder="1" applyAlignment="1">
      <alignment horizontal="left"/>
    </xf>
    <xf numFmtId="0" fontId="20" fillId="0" borderId="0" xfId="0" applyFont="1" applyAlignment="1">
      <alignment horizontal="left"/>
    </xf>
    <xf numFmtId="164" fontId="20" fillId="35" borderId="14" xfId="1" applyNumberFormat="1" applyFont="1" applyFill="1" applyBorder="1" applyAlignment="1">
      <alignment horizontal="left"/>
    </xf>
    <xf numFmtId="0" fontId="19" fillId="33" borderId="0" xfId="0" applyFont="1" applyFill="1" applyBorder="1" applyAlignment="1"/>
    <xf numFmtId="0" fontId="20" fillId="0" borderId="0" xfId="0" applyFont="1" applyFill="1"/>
    <xf numFmtId="167" fontId="19" fillId="0" borderId="12" xfId="0" applyNumberFormat="1" applyFont="1" applyFill="1" applyBorder="1" applyAlignment="1">
      <alignment horizontal="left"/>
    </xf>
    <xf numFmtId="14" fontId="20" fillId="0" borderId="14" xfId="0" applyNumberFormat="1" applyFont="1" applyFill="1" applyBorder="1" applyAlignment="1">
      <alignment horizontal="left"/>
    </xf>
    <xf numFmtId="14" fontId="20" fillId="0" borderId="14" xfId="0" applyNumberFormat="1" applyFont="1" applyFill="1" applyBorder="1"/>
    <xf numFmtId="1" fontId="20" fillId="0" borderId="14" xfId="0" applyNumberFormat="1" applyFont="1" applyFill="1" applyBorder="1" applyAlignment="1">
      <alignment horizontal="center"/>
    </xf>
    <xf numFmtId="0" fontId="20" fillId="0" borderId="14" xfId="0" applyFont="1" applyFill="1" applyBorder="1" applyAlignment="1">
      <alignment horizontal="center"/>
    </xf>
    <xf numFmtId="2" fontId="20" fillId="0" borderId="14" xfId="1" applyNumberFormat="1" applyFont="1" applyFill="1" applyBorder="1" applyAlignment="1">
      <alignment horizontal="center"/>
    </xf>
    <xf numFmtId="2" fontId="20" fillId="0" borderId="14" xfId="0" applyNumberFormat="1" applyFont="1" applyFill="1" applyBorder="1" applyAlignment="1">
      <alignment horizontal="center"/>
    </xf>
    <xf numFmtId="168" fontId="20" fillId="0" borderId="14" xfId="1" applyNumberFormat="1" applyFont="1" applyFill="1" applyBorder="1"/>
    <xf numFmtId="167" fontId="23" fillId="34" borderId="16" xfId="0" applyNumberFormat="1" applyFont="1" applyFill="1" applyBorder="1" applyAlignment="1">
      <alignment horizontal="left"/>
    </xf>
    <xf numFmtId="167" fontId="23" fillId="34" borderId="17" xfId="0" applyNumberFormat="1" applyFont="1" applyFill="1" applyBorder="1" applyAlignment="1">
      <alignment horizontal="left"/>
    </xf>
    <xf numFmtId="14" fontId="20" fillId="0" borderId="18" xfId="0" applyNumberFormat="1" applyFont="1" applyFill="1" applyBorder="1" applyAlignment="1">
      <alignment horizontal="left"/>
    </xf>
    <xf numFmtId="14" fontId="20" fillId="0" borderId="19" xfId="0" applyNumberFormat="1" applyFont="1" applyFill="1" applyBorder="1" applyAlignment="1">
      <alignment horizontal="left"/>
    </xf>
    <xf numFmtId="167" fontId="19" fillId="0" borderId="15" xfId="0" applyNumberFormat="1" applyFont="1" applyFill="1" applyBorder="1" applyAlignment="1">
      <alignment horizontal="left"/>
    </xf>
    <xf numFmtId="14" fontId="20" fillId="0" borderId="20" xfId="0" applyNumberFormat="1" applyFont="1" applyFill="1" applyBorder="1" applyAlignment="1">
      <alignment horizontal="left"/>
    </xf>
    <xf numFmtId="167" fontId="21" fillId="0" borderId="0" xfId="0" applyNumberFormat="1" applyFont="1" applyFill="1" applyAlignment="1">
      <alignment horizontal="left"/>
    </xf>
    <xf numFmtId="167" fontId="24" fillId="39" borderId="16" xfId="0" applyNumberFormat="1" applyFont="1" applyFill="1" applyBorder="1" applyAlignment="1">
      <alignment horizontal="left" vertical="top" wrapText="1"/>
    </xf>
    <xf numFmtId="167" fontId="24" fillId="39" borderId="21" xfId="0" applyNumberFormat="1" applyFont="1" applyFill="1" applyBorder="1" applyAlignment="1">
      <alignment horizontal="left" vertical="top" wrapText="1"/>
    </xf>
    <xf numFmtId="167" fontId="24" fillId="39" borderId="17" xfId="0" applyNumberFormat="1" applyFont="1" applyFill="1" applyBorder="1" applyAlignment="1">
      <alignment horizontal="left" vertical="top" wrapText="1"/>
    </xf>
    <xf numFmtId="0" fontId="22" fillId="34" borderId="16" xfId="0" applyFont="1" applyFill="1" applyBorder="1" applyAlignment="1">
      <alignment horizontal="center"/>
    </xf>
    <xf numFmtId="0" fontId="22" fillId="34" borderId="17" xfId="0" applyFont="1" applyFill="1" applyBorder="1" applyAlignment="1">
      <alignment horizontal="center"/>
    </xf>
    <xf numFmtId="0" fontId="20" fillId="0" borderId="0" xfId="0" applyFont="1" applyAlignment="1">
      <alignment wrapText="1"/>
    </xf>
    <xf numFmtId="0" fontId="26" fillId="0" borderId="0" xfId="0" applyFont="1"/>
    <xf numFmtId="0" fontId="29" fillId="34" borderId="16" xfId="0" applyFont="1" applyFill="1" applyBorder="1" applyAlignment="1">
      <alignment horizontal="left" vertical="top" wrapText="1"/>
    </xf>
    <xf numFmtId="0" fontId="29" fillId="34" borderId="21" xfId="0" applyFont="1" applyFill="1" applyBorder="1" applyAlignment="1">
      <alignment horizontal="left" vertical="top" wrapText="1"/>
    </xf>
    <xf numFmtId="0" fontId="29" fillId="34" borderId="17" xfId="0" applyFont="1" applyFill="1" applyBorder="1" applyAlignment="1">
      <alignment horizontal="left" vertical="top" wrapText="1"/>
    </xf>
    <xf numFmtId="167" fontId="19" fillId="37" borderId="13" xfId="0" applyNumberFormat="1" applyFont="1" applyFill="1" applyBorder="1" applyAlignment="1">
      <alignment horizontal="left"/>
    </xf>
    <xf numFmtId="167" fontId="19" fillId="38" borderId="13" xfId="0" applyNumberFormat="1" applyFont="1" applyFill="1" applyBorder="1" applyAlignment="1">
      <alignment horizontal="left"/>
    </xf>
    <xf numFmtId="0" fontId="20" fillId="0" borderId="14" xfId="0" applyFont="1" applyBorder="1" applyAlignment="1">
      <alignment horizontal="center"/>
    </xf>
    <xf numFmtId="167" fontId="19" fillId="38" borderId="11" xfId="0" applyNumberFormat="1" applyFont="1" applyFill="1" applyBorder="1" applyAlignment="1">
      <alignment horizontal="left"/>
    </xf>
    <xf numFmtId="164" fontId="19" fillId="33" borderId="13" xfId="1" applyNumberFormat="1" applyFont="1" applyFill="1" applyBorder="1" applyAlignment="1">
      <alignment horizontal="center"/>
    </xf>
    <xf numFmtId="164" fontId="20" fillId="35" borderId="14" xfId="1" applyNumberFormat="1" applyFont="1" applyFill="1" applyBorder="1" applyAlignment="1">
      <alignment horizontal="center"/>
    </xf>
    <xf numFmtId="164" fontId="20" fillId="0" borderId="0" xfId="1" applyNumberFormat="1" applyFont="1" applyAlignment="1">
      <alignment horizontal="center"/>
    </xf>
    <xf numFmtId="168" fontId="19" fillId="33" borderId="13" xfId="1" applyNumberFormat="1" applyFont="1" applyFill="1" applyBorder="1" applyAlignment="1">
      <alignment horizontal="center"/>
    </xf>
    <xf numFmtId="168" fontId="20" fillId="0" borderId="0" xfId="1" applyNumberFormat="1" applyFont="1" applyAlignment="1">
      <alignment horizontal="center"/>
    </xf>
    <xf numFmtId="164" fontId="20" fillId="0" borderId="0" xfId="0" applyNumberFormat="1" applyFont="1"/>
    <xf numFmtId="0" fontId="20" fillId="0" borderId="0" xfId="0" pivotButton="1" applyFont="1" applyAlignment="1">
      <alignment horizontal="center" wrapText="1"/>
    </xf>
    <xf numFmtId="0" fontId="28" fillId="0" borderId="0" xfId="0" applyFont="1"/>
    <xf numFmtId="164" fontId="28" fillId="0" borderId="0" xfId="0" applyNumberFormat="1" applyFont="1"/>
    <xf numFmtId="164" fontId="28" fillId="0" borderId="0" xfId="1" applyNumberFormat="1" applyFont="1"/>
    <xf numFmtId="0" fontId="28" fillId="0" borderId="22" xfId="0" applyFont="1" applyBorder="1"/>
    <xf numFmtId="0" fontId="28" fillId="0" borderId="23" xfId="0" applyFont="1" applyBorder="1"/>
    <xf numFmtId="164" fontId="28" fillId="0" borderId="23" xfId="0" applyNumberFormat="1" applyFont="1" applyBorder="1"/>
    <xf numFmtId="164" fontId="28" fillId="0" borderId="24" xfId="0" applyNumberFormat="1" applyFont="1" applyBorder="1"/>
    <xf numFmtId="164" fontId="28" fillId="0" borderId="25" xfId="0" applyNumberFormat="1" applyFont="1" applyBorder="1"/>
    <xf numFmtId="164" fontId="28" fillId="0" borderId="0" xfId="0" applyNumberFormat="1" applyFont="1" applyBorder="1"/>
    <xf numFmtId="164" fontId="28" fillId="0" borderId="26" xfId="0" applyNumberFormat="1" applyFont="1" applyBorder="1"/>
    <xf numFmtId="164" fontId="28" fillId="0" borderId="27" xfId="0" applyNumberFormat="1" applyFont="1" applyBorder="1"/>
    <xf numFmtId="164" fontId="28" fillId="0" borderId="28" xfId="0" applyNumberFormat="1" applyFont="1" applyBorder="1"/>
    <xf numFmtId="164" fontId="28" fillId="0" borderId="29" xfId="0" applyNumberFormat="1" applyFont="1" applyBorder="1"/>
    <xf numFmtId="164" fontId="28" fillId="0" borderId="22" xfId="0" applyNumberFormat="1" applyFont="1" applyBorder="1"/>
    <xf numFmtId="164" fontId="28" fillId="0" borderId="30" xfId="0" applyNumberFormat="1" applyFont="1" applyBorder="1"/>
    <xf numFmtId="164" fontId="28" fillId="0" borderId="31" xfId="0" applyNumberFormat="1" applyFont="1" applyBorder="1"/>
    <xf numFmtId="164" fontId="28" fillId="0" borderId="32" xfId="0" applyNumberFormat="1" applyFont="1" applyBorder="1"/>
    <xf numFmtId="164" fontId="30" fillId="40" borderId="0" xfId="0" applyNumberFormat="1" applyFont="1" applyFill="1"/>
    <xf numFmtId="0" fontId="0" fillId="36" borderId="0" xfId="0" applyFill="1" applyBorder="1"/>
    <xf numFmtId="0" fontId="29" fillId="36" borderId="0" xfId="0" applyFont="1" applyFill="1" applyBorder="1" applyAlignment="1">
      <alignment vertical="center"/>
    </xf>
    <xf numFmtId="0" fontId="31" fillId="36" borderId="0" xfId="0" applyFont="1" applyFill="1" applyBorder="1" applyAlignment="1">
      <alignment horizontal="left" vertical="center" indent="1"/>
    </xf>
    <xf numFmtId="0" fontId="0" fillId="36" borderId="0" xfId="0" applyFill="1" applyBorder="1" applyAlignment="1">
      <alignment horizontal="center"/>
    </xf>
    <xf numFmtId="0" fontId="32" fillId="39" borderId="0" xfId="0" applyFont="1" applyFill="1" applyBorder="1" applyAlignment="1">
      <alignment horizontal="left"/>
    </xf>
    <xf numFmtId="0" fontId="34" fillId="36" borderId="0" xfId="43" applyFont="1" applyFill="1" applyBorder="1" applyAlignment="1">
      <alignment vertical="center"/>
    </xf>
    <xf numFmtId="0" fontId="34" fillId="0" borderId="0" xfId="43" applyFont="1" applyAlignment="1">
      <alignment horizontal="left"/>
    </xf>
    <xf numFmtId="0" fontId="33" fillId="36" borderId="0" xfId="43" applyFill="1" applyBorder="1"/>
    <xf numFmtId="0" fontId="27" fillId="34" borderId="16" xfId="0" applyFont="1" applyFill="1" applyBorder="1" applyAlignment="1">
      <alignment horizontal="center" vertical="top" wrapText="1"/>
    </xf>
    <xf numFmtId="0" fontId="27" fillId="34" borderId="21" xfId="0" applyFont="1" applyFill="1" applyBorder="1" applyAlignment="1">
      <alignment horizontal="center" vertical="top" wrapText="1"/>
    </xf>
    <xf numFmtId="0" fontId="27" fillId="34" borderId="17" xfId="0" applyFont="1" applyFill="1" applyBorder="1" applyAlignment="1">
      <alignment horizontal="center" vertical="top" wrapText="1"/>
    </xf>
    <xf numFmtId="0" fontId="28" fillId="0" borderId="0" xfId="0" applyFont="1" applyAlignment="1">
      <alignment horizontal="center"/>
    </xf>
    <xf numFmtId="1" fontId="28" fillId="0" borderId="0" xfId="0" applyNumberFormat="1" applyFont="1" applyAlignment="1">
      <alignment horizontal="center"/>
    </xf>
    <xf numFmtId="0" fontId="28" fillId="0" borderId="0" xfId="0" pivotButton="1" applyFont="1" applyAlignment="1">
      <alignment horizontal="lef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83">
    <dxf>
      <font>
        <b/>
        <i val="0"/>
        <color theme="9" tint="-0.24994659260841701"/>
      </font>
    </dxf>
    <dxf>
      <font>
        <b/>
        <i val="0"/>
        <color rgb="FF9C0006"/>
      </font>
    </dxf>
    <dxf>
      <font>
        <b/>
        <i val="0"/>
        <color theme="9" tint="-0.24994659260841701"/>
      </font>
    </dxf>
    <dxf>
      <font>
        <b/>
        <i val="0"/>
        <color rgb="FF9C0006"/>
      </font>
    </dxf>
    <dxf>
      <font>
        <color rgb="FF006100"/>
      </font>
      <fill>
        <patternFill>
          <bgColor rgb="FFC6EFCE"/>
        </patternFill>
      </fill>
    </dxf>
    <dxf>
      <fill>
        <patternFill>
          <bgColor rgb="FFFF0000"/>
        </patternFill>
      </fill>
    </dxf>
    <dxf>
      <fill>
        <patternFill>
          <bgColor theme="9" tint="-0.24994659260841701"/>
        </patternFill>
      </fill>
    </dxf>
    <dxf>
      <fill>
        <patternFill>
          <bgColor rgb="FFFF0000"/>
        </patternFill>
      </fill>
    </dxf>
    <dxf>
      <font>
        <b/>
        <i val="0"/>
        <color theme="9" tint="-0.24994659260841701"/>
      </font>
    </dxf>
    <dxf>
      <font>
        <b/>
        <i val="0"/>
        <color rgb="FF9C0006"/>
      </font>
    </dxf>
    <dxf>
      <font>
        <b/>
        <i val="0"/>
        <color theme="9" tint="-0.24994659260841701"/>
      </font>
    </dxf>
    <dxf>
      <font>
        <b/>
        <i val="0"/>
        <color rgb="FF9C0006"/>
      </font>
    </dxf>
    <dxf>
      <font>
        <color rgb="FF006100"/>
      </font>
      <fill>
        <patternFill>
          <bgColor rgb="FFC6EFCE"/>
        </patternFill>
      </fill>
    </dxf>
    <dxf>
      <fill>
        <patternFill>
          <bgColor rgb="FFFF0000"/>
        </patternFill>
      </fill>
    </dxf>
    <dxf>
      <fill>
        <patternFill>
          <bgColor theme="9" tint="-0.24994659260841701"/>
        </patternFill>
      </fill>
    </dxf>
    <dxf>
      <fill>
        <patternFill>
          <bgColor rgb="FFFF0000"/>
        </patternFill>
      </fill>
    </dxf>
    <dxf>
      <font>
        <b/>
        <i val="0"/>
        <color theme="9" tint="-0.24994659260841701"/>
      </font>
    </dxf>
    <dxf>
      <font>
        <b/>
        <i val="0"/>
        <color rgb="FF9C0006"/>
      </font>
    </dxf>
    <dxf>
      <alignment horizontal="center"/>
    </dxf>
    <dxf>
      <alignment horizontal="left"/>
    </dxf>
    <dxf>
      <alignment horizontal="center"/>
    </dxf>
    <dxf>
      <alignment horizontal="center"/>
    </dxf>
    <dxf>
      <alignment horizontal="center"/>
    </dxf>
    <dxf>
      <alignment horizontal="left"/>
    </dxf>
    <dxf>
      <alignment wrapText="1"/>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b/>
      </font>
    </dxf>
    <dxf>
      <font>
        <sz val="12"/>
      </font>
    </dxf>
    <dxf>
      <fill>
        <patternFill patternType="solid">
          <bgColor theme="8" tint="0.59999389629810485"/>
        </patternFill>
      </fill>
    </dxf>
    <dxf>
      <fill>
        <patternFill patternType="solid">
          <bgColor theme="8" tint="0.59999389629810485"/>
        </patternFill>
      </fill>
    </dxf>
    <dxf>
      <font>
        <sz val="12"/>
      </font>
    </dxf>
    <dxf>
      <font>
        <b/>
      </fon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wrapText="1"/>
    </dxf>
    <dxf>
      <font>
        <color theme="4" tint="0.79998168889431442"/>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font>
        <name val="Nunito"/>
        <scheme val="none"/>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colors>
    <mruColors>
      <color rgb="FF72AF2F"/>
      <color rgb="FFFF3F3F"/>
      <color rgb="FFF4307B"/>
      <color rgb="FFF54427"/>
      <color rgb="FFF65A40"/>
      <color rgb="FFEE85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Nunito" pitchFamily="2" charset="0"/>
              </a:rPr>
              <a:t> Electricity Demand Over Time </a:t>
            </a:r>
          </a:p>
        </c:rich>
      </c:tx>
      <c:overlay val="0"/>
      <c:spPr>
        <a:solidFill>
          <a:schemeClr val="bg1">
            <a:lumMod val="85000"/>
          </a:schemeClr>
        </a:solidFill>
        <a:ln>
          <a:solidFill>
            <a:schemeClr val="tx1">
              <a:lumMod val="50000"/>
              <a:lumOff val="50000"/>
            </a:schemeClr>
          </a:solid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 Demand'!$L$1</c:f>
              <c:strCache>
                <c:ptCount val="1"/>
                <c:pt idx="0">
                  <c:v> DEMAND </c:v>
                </c:pt>
              </c:strCache>
            </c:strRef>
          </c:tx>
          <c:spPr>
            <a:ln w="19050" cap="rnd">
              <a:solidFill>
                <a:srgbClr val="EE853E"/>
              </a:solidFill>
              <a:round/>
            </a:ln>
            <a:effectLst/>
          </c:spPr>
          <c:marker>
            <c:symbol val="none"/>
          </c:marker>
          <c:cat>
            <c:numRef>
              <c:f>'Energy Demand'!$A$2:$A$2107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1"/>
          <c:extLst>
            <c:ext xmlns:c16="http://schemas.microsoft.com/office/drawing/2014/chart" uri="{C3380CC4-5D6E-409C-BE32-E72D297353CC}">
              <c16:uniqueId val="{00000000-AC97-400D-97FB-C2288870AC3A}"/>
            </c:ext>
          </c:extLst>
        </c:ser>
        <c:dLbls>
          <c:showLegendKey val="0"/>
          <c:showVal val="0"/>
          <c:showCatName val="0"/>
          <c:showSerName val="0"/>
          <c:showPercent val="0"/>
          <c:showBubbleSize val="0"/>
        </c:dLbls>
        <c:smooth val="0"/>
        <c:axId val="1370152208"/>
        <c:axId val="1370156784"/>
      </c:lineChart>
      <c:dateAx>
        <c:axId val="1370152208"/>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0"/>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370156784"/>
        <c:crosses val="autoZero"/>
        <c:auto val="0"/>
        <c:lblOffset val="100"/>
        <c:baseTimeUnit val="days"/>
        <c:majorUnit val="3"/>
        <c:majorTimeUnit val="months"/>
      </c:dateAx>
      <c:valAx>
        <c:axId val="137015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sz="1200" b="1">
                    <a:latin typeface="Nunito" pitchFamily="2" charset="0"/>
                  </a:rPr>
                  <a:t>Electricity Demand</a:t>
                </a:r>
                <a:r>
                  <a:rPr lang="en-GB" sz="1200" b="1" baseline="0">
                    <a:latin typeface="Nunito" pitchFamily="2" charset="0"/>
                  </a:rPr>
                  <a:t>  (MWh)</a:t>
                </a:r>
                <a:endParaRPr lang="en-GB" sz="1200" b="1">
                  <a:latin typeface="Nunito" pitchFamily="2" charset="0"/>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Nunito" pitchFamily="2" charset="0"/>
                <a:ea typeface="+mn-ea"/>
                <a:cs typeface="+mn-cs"/>
              </a:defRPr>
            </a:pPr>
            <a:endParaRPr lang="en-US"/>
          </a:p>
        </c:txPr>
        <c:crossAx val="137015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 Maximum Temperature Effect</a:t>
            </a:r>
            <a:r>
              <a:rPr lang="en-US" b="1" baseline="0">
                <a:solidFill>
                  <a:sysClr val="windowText" lastClr="000000"/>
                </a:solidFill>
                <a:latin typeface="Nunito" pitchFamily="2" charset="0"/>
              </a:rPr>
              <a:t> on Electricty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chemeClr val="accent1"/>
              </a:solidFill>
              <a:ln w="3175">
                <a:solidFill>
                  <a:schemeClr val="accent1"/>
                </a:solidFill>
              </a:ln>
              <a:effectLst/>
            </c:spPr>
          </c:marker>
          <c:xVal>
            <c:numRef>
              <c:f>'Energy Demand'!$I$2:$I$2107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AC0F-4062-A63F-7000060F5E4B}"/>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Maximum</a:t>
                </a:r>
                <a:r>
                  <a:rPr lang="en-GB" sz="900" b="1" i="0" baseline="0">
                    <a:solidFill>
                      <a:sysClr val="windowText" lastClr="000000"/>
                    </a:solidFill>
                    <a:latin typeface="Nunito" pitchFamily="2" charset="0"/>
                  </a:rPr>
                  <a:t> Temperature during the day (</a:t>
                </a:r>
                <a:r>
                  <a:rPr lang="en-GB" sz="900" b="1" i="0" baseline="30000">
                    <a:solidFill>
                      <a:sysClr val="windowText" lastClr="000000"/>
                    </a:solidFill>
                    <a:latin typeface="Nunito" pitchFamily="2" charset="0"/>
                  </a:rPr>
                  <a:t>o</a:t>
                </a:r>
                <a:r>
                  <a:rPr lang="en-GB" sz="900" b="1" i="0" baseline="0">
                    <a:solidFill>
                      <a:sysClr val="windowText" lastClr="000000"/>
                    </a:solidFill>
                    <a:latin typeface="Nunito" pitchFamily="2" charset="0"/>
                  </a:rPr>
                  <a:t>C)</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 Solar</a:t>
            </a:r>
            <a:r>
              <a:rPr lang="en-US" b="1" baseline="0">
                <a:solidFill>
                  <a:sysClr val="windowText" lastClr="000000"/>
                </a:solidFill>
                <a:latin typeface="Nunito" pitchFamily="2" charset="0"/>
              </a:rPr>
              <a:t> Exposure </a:t>
            </a:r>
            <a:r>
              <a:rPr lang="en-US" b="1">
                <a:solidFill>
                  <a:sysClr val="windowText" lastClr="000000"/>
                </a:solidFill>
                <a:latin typeface="Nunito" pitchFamily="2" charset="0"/>
              </a:rPr>
              <a:t>Effect</a:t>
            </a:r>
            <a:r>
              <a:rPr lang="en-US" b="1" baseline="0">
                <a:solidFill>
                  <a:sysClr val="windowText" lastClr="000000"/>
                </a:solidFill>
                <a:latin typeface="Nunito" pitchFamily="2" charset="0"/>
              </a:rPr>
              <a:t> on Electricty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chemeClr val="accent2">
                  <a:lumMod val="75000"/>
                </a:schemeClr>
              </a:solidFill>
              <a:ln w="3175">
                <a:noFill/>
              </a:ln>
              <a:effectLst/>
            </c:spPr>
          </c:marker>
          <c:xVal>
            <c:numRef>
              <c:f>'Energy Demand'!$J$2:$J$2107</c:f>
              <c:numCache>
                <c:formatCode>0.00</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EEB4-4A2B-97BE-51216A83879D}"/>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Solar Exposure </a:t>
                </a:r>
                <a:r>
                  <a:rPr lang="en-GB" sz="900" b="1" i="0" baseline="0">
                    <a:solidFill>
                      <a:sysClr val="windowText" lastClr="000000"/>
                    </a:solidFill>
                    <a:latin typeface="Nunito" pitchFamily="2" charset="0"/>
                  </a:rPr>
                  <a:t>during the day (</a:t>
                </a:r>
                <a:r>
                  <a:rPr lang="en-GB" sz="900" b="1" i="0" u="none" strike="noStrike" baseline="0">
                    <a:solidFill>
                      <a:sysClr val="windowText" lastClr="000000"/>
                    </a:solidFill>
                  </a:rPr>
                  <a:t>MJ/m^2</a:t>
                </a:r>
                <a:r>
                  <a:rPr lang="en-GB" sz="900" b="1" i="0" baseline="0">
                    <a:solidFill>
                      <a:sysClr val="windowText" lastClr="000000"/>
                    </a:solidFill>
                    <a:latin typeface="Nunito" pitchFamily="2" charset="0"/>
                  </a:rPr>
                  <a:t>)</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latin typeface="Nunito" pitchFamily="2" charset="0"/>
              </a:rPr>
              <a:t>Rainfall Effect</a:t>
            </a:r>
            <a:r>
              <a:rPr lang="en-US" b="1" baseline="0">
                <a:solidFill>
                  <a:sysClr val="windowText" lastClr="000000"/>
                </a:solidFill>
                <a:latin typeface="Nunito" pitchFamily="2" charset="0"/>
              </a:rPr>
              <a:t> on Electricty Demand</a:t>
            </a:r>
            <a:r>
              <a:rPr lang="en-US" b="1">
                <a:solidFill>
                  <a:sysClr val="windowText" lastClr="000000"/>
                </a:solidFill>
                <a:latin typeface="Nunito" pitchFamily="2" charset="0"/>
              </a:rPr>
              <a:t> </a:t>
            </a:r>
          </a:p>
        </c:rich>
      </c:tx>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chemeClr val="accent6">
                  <a:lumMod val="75000"/>
                </a:schemeClr>
              </a:solidFill>
              <a:ln w="3175">
                <a:noFill/>
              </a:ln>
              <a:effectLst/>
            </c:spPr>
          </c:marker>
          <c:xVal>
            <c:numRef>
              <c:f>'Energy Demand'!$K$2:$K$2107</c:f>
              <c:numCache>
                <c:formatCode>0.00</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Demand'!$L$2:$L$2107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63D-4C82-9528-66C36FB1C5FA}"/>
            </c:ext>
          </c:extLst>
        </c:ser>
        <c:dLbls>
          <c:showLegendKey val="0"/>
          <c:showVal val="0"/>
          <c:showCatName val="0"/>
          <c:showSerName val="0"/>
          <c:showPercent val="0"/>
          <c:showBubbleSize val="0"/>
        </c:dLbls>
        <c:axId val="1379562000"/>
        <c:axId val="1379584880"/>
      </c:scatterChart>
      <c:valAx>
        <c:axId val="137956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r>
                  <a:rPr lang="en-GB" sz="900" b="1" i="0">
                    <a:solidFill>
                      <a:sysClr val="windowText" lastClr="000000"/>
                    </a:solidFill>
                    <a:latin typeface="Nunito" pitchFamily="2" charset="0"/>
                  </a:rPr>
                  <a:t>Rainfall </a:t>
                </a:r>
                <a:r>
                  <a:rPr lang="en-GB" sz="900" b="1" i="0" baseline="0">
                    <a:solidFill>
                      <a:sysClr val="windowText" lastClr="000000"/>
                    </a:solidFill>
                    <a:latin typeface="Nunito" pitchFamily="2" charset="0"/>
                  </a:rPr>
                  <a:t>during the day (</a:t>
                </a:r>
                <a:r>
                  <a:rPr lang="en-GB" sz="900" b="1" i="0" u="none" strike="noStrike" baseline="0">
                    <a:solidFill>
                      <a:sysClr val="windowText" lastClr="000000"/>
                    </a:solidFill>
                    <a:latin typeface="Nunito" pitchFamily="2" charset="0"/>
                  </a:rPr>
                  <a:t>mm</a:t>
                </a:r>
                <a:r>
                  <a:rPr lang="en-GB" sz="900" b="1" i="0" baseline="0">
                    <a:solidFill>
                      <a:sysClr val="windowText" lastClr="000000"/>
                    </a:solidFill>
                    <a:latin typeface="Nunito" pitchFamily="2" charset="0"/>
                  </a:rPr>
                  <a:t>)</a:t>
                </a:r>
                <a:endParaRPr lang="en-GB" sz="900" b="1" i="0">
                  <a:solidFill>
                    <a:sysClr val="windowText" lastClr="000000"/>
                  </a:solidFill>
                  <a:latin typeface="Nunito" pitchFamily="2" charset="0"/>
                </a:endParaRPr>
              </a:p>
            </c:rich>
          </c:tx>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84880"/>
        <c:crosses val="autoZero"/>
        <c:crossBetween val="midCat"/>
      </c:valAx>
      <c:valAx>
        <c:axId val="13795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sz="900" b="1" i="0" baseline="0">
                    <a:solidFill>
                      <a:sysClr val="windowText" lastClr="000000"/>
                    </a:solidFill>
                    <a:effectLst/>
                    <a:latin typeface="Nunito" pitchFamily="2" charset="0"/>
                  </a:rPr>
                  <a:t>Total Daily Electricity Demand  (MWh)</a:t>
                </a:r>
                <a:endParaRPr lang="en-GB" sz="900">
                  <a:solidFill>
                    <a:sysClr val="windowText" lastClr="000000"/>
                  </a:solidFill>
                  <a:effectLst/>
                  <a:latin typeface="Nunito" pitchFamily="2"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7956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Effects of Temperature</a:t>
            </a:r>
            <a:r>
              <a:rPr lang="en-GB" b="1" baseline="0">
                <a:solidFill>
                  <a:sysClr val="windowText" lastClr="000000"/>
                </a:solidFill>
              </a:rPr>
              <a:t> and School Holidays on Electricity Demand</a:t>
            </a:r>
            <a:endParaRPr lang="en-GB" b="1">
              <a:solidFill>
                <a:sysClr val="windowText" lastClr="000000"/>
              </a:solidFill>
            </a:endParaRPr>
          </a:p>
        </c:rich>
      </c:tx>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lotArea>
      <c:layout/>
      <c:scatterChart>
        <c:scatterStyle val="lineMarker"/>
        <c:varyColors val="0"/>
        <c:ser>
          <c:idx val="0"/>
          <c:order val="0"/>
          <c:tx>
            <c:strRef>
              <c:f>Energy_Holidays!$F$1</c:f>
              <c:strCache>
                <c:ptCount val="1"/>
                <c:pt idx="0">
                  <c:v> SCHOOL </c:v>
                </c:pt>
              </c:strCache>
            </c:strRef>
          </c:tx>
          <c:spPr>
            <a:ln w="19050" cap="rnd">
              <a:noFill/>
              <a:round/>
            </a:ln>
            <a:effectLst/>
          </c:spPr>
          <c:marker>
            <c:symbol val="circle"/>
            <c:size val="5"/>
            <c:spPr>
              <a:solidFill>
                <a:schemeClr val="accent1">
                  <a:lumMod val="75000"/>
                </a:schemeClr>
              </a:solidFill>
              <a:ln w="3175">
                <a:solidFill>
                  <a:schemeClr val="accent1"/>
                </a:solidFill>
              </a:ln>
              <a:effectLst/>
            </c:spPr>
          </c:marker>
          <c:trendline>
            <c:spPr>
              <a:ln w="28575" cap="rnd">
                <a:solidFill>
                  <a:schemeClr val="accent6">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_-* #,##0_-;\-* #,##0_-;_-* "-"??_-;_-@_-</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EA4A-4223-B277-552C4718313A}"/>
            </c:ext>
          </c:extLst>
        </c:ser>
        <c:ser>
          <c:idx val="1"/>
          <c:order val="1"/>
          <c:tx>
            <c:strRef>
              <c:f>Energy_Holidays!$G$1</c:f>
              <c:strCache>
                <c:ptCount val="1"/>
                <c:pt idx="0">
                  <c:v> NO SCHOOL </c:v>
                </c:pt>
              </c:strCache>
            </c:strRef>
          </c:tx>
          <c:spPr>
            <a:ln w="19050" cap="rnd">
              <a:noFill/>
              <a:round/>
            </a:ln>
            <a:effectLst/>
          </c:spPr>
          <c:marker>
            <c:symbol val="circle"/>
            <c:size val="5"/>
            <c:spPr>
              <a:solidFill>
                <a:schemeClr val="accent2"/>
              </a:solidFill>
              <a:ln w="3175">
                <a:solidFill>
                  <a:schemeClr val="accent2"/>
                </a:solidFill>
              </a:ln>
              <a:effectLst/>
            </c:spPr>
          </c:marker>
          <c:trendline>
            <c:spPr>
              <a:ln w="28575" cap="rnd">
                <a:solidFill>
                  <a:schemeClr val="accent1">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EA4A-4223-B277-552C4718313A}"/>
            </c:ext>
          </c:extLst>
        </c:ser>
        <c:dLbls>
          <c:showLegendKey val="0"/>
          <c:showVal val="0"/>
          <c:showCatName val="0"/>
          <c:showSerName val="0"/>
          <c:showPercent val="0"/>
          <c:showBubbleSize val="0"/>
        </c:dLbls>
        <c:axId val="1885448496"/>
        <c:axId val="1885456816"/>
      </c:scatterChart>
      <c:valAx>
        <c:axId val="188544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100" b="1" i="0" baseline="0">
                    <a:solidFill>
                      <a:sysClr val="windowText" lastClr="000000"/>
                    </a:solidFill>
                    <a:effectLst/>
                  </a:rPr>
                  <a:t>Maximum Temperature during the day (</a:t>
                </a:r>
                <a:r>
                  <a:rPr lang="en-GB" sz="1100" b="1" i="0" baseline="30000">
                    <a:solidFill>
                      <a:sysClr val="windowText" lastClr="000000"/>
                    </a:solidFill>
                    <a:effectLst/>
                  </a:rPr>
                  <a:t>o</a:t>
                </a:r>
                <a:r>
                  <a:rPr lang="en-GB" sz="1100" b="1" i="0" baseline="0">
                    <a:solidFill>
                      <a:sysClr val="windowText" lastClr="000000"/>
                    </a:solidFill>
                    <a:effectLst/>
                  </a:rPr>
                  <a:t>C)</a:t>
                </a:r>
                <a:endParaRPr lang="en-GB"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885456816"/>
        <c:crosses val="autoZero"/>
        <c:crossBetween val="midCat"/>
      </c:valAx>
      <c:valAx>
        <c:axId val="1885456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Total Daily Electricity Demand  (MWh)</a:t>
                </a:r>
                <a:endParaRPr lang="en-GB" sz="1050">
                  <a:solidFill>
                    <a:sysClr val="windowText" lastClr="000000"/>
                  </a:solidFil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8854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Effects of Temperature</a:t>
            </a:r>
            <a:r>
              <a:rPr lang="en-GB" b="1" baseline="0">
                <a:solidFill>
                  <a:sysClr val="windowText" lastClr="000000"/>
                </a:solidFill>
              </a:rPr>
              <a:t> and Public Holidays on Electricity Demand</a:t>
            </a:r>
            <a:endParaRPr lang="en-GB" b="1">
              <a:solidFill>
                <a:sysClr val="windowText" lastClr="000000"/>
              </a:solidFill>
            </a:endParaRPr>
          </a:p>
        </c:rich>
      </c:tx>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 HOLIDAY </c:v>
                </c:pt>
              </c:strCache>
            </c:strRef>
          </c:tx>
          <c:spPr>
            <a:ln w="19050" cap="rnd">
              <a:noFill/>
              <a:round/>
            </a:ln>
            <a:effectLst/>
          </c:spPr>
          <c:marker>
            <c:symbol val="circle"/>
            <c:size val="5"/>
            <c:spPr>
              <a:solidFill>
                <a:srgbClr val="F4307B"/>
              </a:solidFill>
              <a:ln w="3175">
                <a:noFill/>
              </a:ln>
              <a:effectLst/>
            </c:spPr>
          </c:marker>
          <c:trendline>
            <c:spPr>
              <a:ln w="31750" cap="rnd">
                <a:solidFill>
                  <a:schemeClr val="accent5">
                    <a:lumMod val="75000"/>
                  </a:schemeClr>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_-* #,##0_-;\-* #,##0_-;_-* "-"??_-;_-@_-</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4923-4527-96F6-6389B0333D66}"/>
            </c:ext>
          </c:extLst>
        </c:ser>
        <c:ser>
          <c:idx val="1"/>
          <c:order val="1"/>
          <c:tx>
            <c:strRef>
              <c:f>Energy_Holidays!$I$1</c:f>
              <c:strCache>
                <c:ptCount val="1"/>
                <c:pt idx="0">
                  <c:v> WORKING DAY </c:v>
                </c:pt>
              </c:strCache>
            </c:strRef>
          </c:tx>
          <c:spPr>
            <a:ln w="25400" cap="rnd">
              <a:noFill/>
              <a:round/>
            </a:ln>
            <a:effectLst/>
          </c:spPr>
          <c:marker>
            <c:symbol val="circle"/>
            <c:size val="5"/>
            <c:spPr>
              <a:solidFill>
                <a:schemeClr val="accent1">
                  <a:lumMod val="40000"/>
                  <a:lumOff val="60000"/>
                </a:schemeClr>
              </a:solidFill>
              <a:ln w="9525">
                <a:noFill/>
              </a:ln>
              <a:effectLst/>
            </c:spPr>
          </c:marker>
          <c:trendline>
            <c:spPr>
              <a:ln w="28575" cap="rnd">
                <a:solidFill>
                  <a:schemeClr val="accent2"/>
                </a:solidFill>
                <a:prstDash val="solid"/>
              </a:ln>
              <a:effectLst/>
            </c:spPr>
            <c:trendlineType val="poly"/>
            <c:order val="2"/>
            <c:dispRSqr val="0"/>
            <c:dispEq val="0"/>
          </c:trendline>
          <c:xVal>
            <c:numRef>
              <c:f>Energy_Holidays!$E$2:$E$2107</c:f>
              <c:numCache>
                <c:formatCode>0.00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_-* #,##0_-;\-* #,##0_-;_-* "-"??_-;_-@_-</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4923-4527-96F6-6389B0333D66}"/>
            </c:ext>
          </c:extLst>
        </c:ser>
        <c:dLbls>
          <c:showLegendKey val="0"/>
          <c:showVal val="0"/>
          <c:showCatName val="0"/>
          <c:showSerName val="0"/>
          <c:showPercent val="0"/>
          <c:showBubbleSize val="0"/>
        </c:dLbls>
        <c:axId val="1885448496"/>
        <c:axId val="1885456816"/>
      </c:scatterChart>
      <c:valAx>
        <c:axId val="188544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Maximum Temperature during the day (</a:t>
                </a:r>
                <a:r>
                  <a:rPr lang="en-GB" sz="1050" b="1" i="0" baseline="30000">
                    <a:solidFill>
                      <a:sysClr val="windowText" lastClr="000000"/>
                    </a:solidFill>
                    <a:effectLst/>
                  </a:rPr>
                  <a:t>o</a:t>
                </a:r>
                <a:r>
                  <a:rPr lang="en-GB" sz="1050" b="1" i="0" baseline="0">
                    <a:solidFill>
                      <a:sysClr val="windowText" lastClr="000000"/>
                    </a:solidFill>
                    <a:effectLst/>
                  </a:rPr>
                  <a:t>C)</a:t>
                </a:r>
                <a:endParaRPr lang="en-GB" sz="105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Nunito" pitchFamily="2" charset="0"/>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885456816"/>
        <c:crosses val="autoZero"/>
        <c:crossBetween val="midCat"/>
      </c:valAx>
      <c:valAx>
        <c:axId val="1885456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r>
                  <a:rPr lang="en-GB" sz="1050" b="1" i="0" baseline="0">
                    <a:solidFill>
                      <a:sysClr val="windowText" lastClr="000000"/>
                    </a:solidFill>
                    <a:effectLst/>
                  </a:rPr>
                  <a:t>Total Daily Electricity Demand  (MWh)</a:t>
                </a:r>
                <a:endParaRPr lang="en-GB" sz="1050">
                  <a:solidFill>
                    <a:sysClr val="windowText" lastClr="000000"/>
                  </a:solidFil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Nunito" pitchFamily="2" charset="0"/>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Nunito" pitchFamily="2" charset="0"/>
                <a:ea typeface="+mn-ea"/>
                <a:cs typeface="+mn-cs"/>
              </a:defRPr>
            </a:pPr>
            <a:endParaRPr lang="en-US"/>
          </a:p>
        </c:txPr>
        <c:crossAx val="1885448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Nunito" pitchFamily="2"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Analysis.xlsx]YoY Demand!PivotTable27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r>
              <a:rPr lang="en-GB" b="1">
                <a:solidFill>
                  <a:sysClr val="windowText" lastClr="000000"/>
                </a:solidFill>
              </a:rPr>
              <a:t>Year on Year Electricity</a:t>
            </a:r>
            <a:r>
              <a:rPr lang="en-GB" b="1" baseline="0">
                <a:solidFill>
                  <a:sysClr val="windowText" lastClr="000000"/>
                </a:solidFill>
              </a:rPr>
              <a:t> Demand</a:t>
            </a:r>
            <a:endParaRPr lang="en-GB" b="1">
              <a:solidFill>
                <a:sysClr val="windowText" lastClr="000000"/>
              </a:solidFill>
            </a:endParaRPr>
          </a:p>
        </c:rich>
      </c:tx>
      <c:layout>
        <c:manualLayout>
          <c:xMode val="edge"/>
          <c:yMode val="edge"/>
          <c:x val="0.31685609656688324"/>
          <c:y val="3.1143456222969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unito" pitchFamily="2" charset="0"/>
              <a:ea typeface="+mn-ea"/>
              <a:cs typeface="+mn-cs"/>
            </a:defRPr>
          </a:pPr>
          <a:endParaRPr lang="en-US"/>
        </a:p>
      </c:txPr>
    </c:title>
    <c:autoTitleDeleted val="0"/>
    <c:pivotFmts>
      <c:pivotFmt>
        <c:idx val="0"/>
        <c:spPr>
          <a:ln w="317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Nunito"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Demand'!$C$3:$C$4</c:f>
              <c:strCache>
                <c:ptCount val="1"/>
                <c:pt idx="0">
                  <c:v>2015</c:v>
                </c:pt>
              </c:strCache>
            </c:strRef>
          </c:tx>
          <c:spPr>
            <a:ln w="31750" cap="rnd">
              <a:solidFill>
                <a:schemeClr val="accent1"/>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_-* #,##0_-;\-* #,##0_-;_-* "-"??_-;_-@_-</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1"/>
          <c:extLst>
            <c:ext xmlns:c16="http://schemas.microsoft.com/office/drawing/2014/chart" uri="{C3380CC4-5D6E-409C-BE32-E72D297353CC}">
              <c16:uniqueId val="{00000000-7105-440F-9694-E4BA4E28B705}"/>
            </c:ext>
          </c:extLst>
        </c:ser>
        <c:ser>
          <c:idx val="1"/>
          <c:order val="1"/>
          <c:tx>
            <c:strRef>
              <c:f>'YoY Demand'!$D$3:$D$4</c:f>
              <c:strCache>
                <c:ptCount val="1"/>
                <c:pt idx="0">
                  <c:v>2016</c:v>
                </c:pt>
              </c:strCache>
            </c:strRef>
          </c:tx>
          <c:spPr>
            <a:ln w="31750" cap="rnd">
              <a:solidFill>
                <a:schemeClr val="accent2"/>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_-* #,##0_-;\-* #,##0_-;_-* "-"??_-;_-@_-</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1"/>
          <c:extLst>
            <c:ext xmlns:c16="http://schemas.microsoft.com/office/drawing/2014/chart" uri="{C3380CC4-5D6E-409C-BE32-E72D297353CC}">
              <c16:uniqueId val="{00000001-7105-440F-9694-E4BA4E28B705}"/>
            </c:ext>
          </c:extLst>
        </c:ser>
        <c:ser>
          <c:idx val="2"/>
          <c:order val="2"/>
          <c:tx>
            <c:strRef>
              <c:f>'YoY Demand'!$E$3:$E$4</c:f>
              <c:strCache>
                <c:ptCount val="1"/>
                <c:pt idx="0">
                  <c:v>2017</c:v>
                </c:pt>
              </c:strCache>
            </c:strRef>
          </c:tx>
          <c:spPr>
            <a:ln w="31750" cap="rnd">
              <a:solidFill>
                <a:schemeClr val="accent3"/>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_-* #,##0_-;\-* #,##0_-;_-* "-"??_-;_-@_-</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1"/>
          <c:extLst>
            <c:ext xmlns:c16="http://schemas.microsoft.com/office/drawing/2014/chart" uri="{C3380CC4-5D6E-409C-BE32-E72D297353CC}">
              <c16:uniqueId val="{00000002-7105-440F-9694-E4BA4E28B705}"/>
            </c:ext>
          </c:extLst>
        </c:ser>
        <c:ser>
          <c:idx val="3"/>
          <c:order val="3"/>
          <c:tx>
            <c:strRef>
              <c:f>'YoY Demand'!$F$3:$F$4</c:f>
              <c:strCache>
                <c:ptCount val="1"/>
                <c:pt idx="0">
                  <c:v>2018</c:v>
                </c:pt>
              </c:strCache>
            </c:strRef>
          </c:tx>
          <c:spPr>
            <a:ln w="25400" cap="rnd">
              <a:solidFill>
                <a:schemeClr val="accent4"/>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_-* #,##0_-;\-* #,##0_-;_-* "-"??_-;_-@_-</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1"/>
          <c:extLst>
            <c:ext xmlns:c16="http://schemas.microsoft.com/office/drawing/2014/chart" uri="{C3380CC4-5D6E-409C-BE32-E72D297353CC}">
              <c16:uniqueId val="{00000003-7105-440F-9694-E4BA4E28B705}"/>
            </c:ext>
          </c:extLst>
        </c:ser>
        <c:ser>
          <c:idx val="4"/>
          <c:order val="4"/>
          <c:tx>
            <c:strRef>
              <c:f>'YoY Demand'!$G$3:$G$4</c:f>
              <c:strCache>
                <c:ptCount val="1"/>
                <c:pt idx="0">
                  <c:v>2019</c:v>
                </c:pt>
              </c:strCache>
            </c:strRef>
          </c:tx>
          <c:spPr>
            <a:ln w="31750" cap="rnd">
              <a:solidFill>
                <a:schemeClr val="accent5"/>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_-* #,##0_-;\-* #,##0_-;_-* "-"??_-;_-@_-</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1"/>
          <c:extLst>
            <c:ext xmlns:c16="http://schemas.microsoft.com/office/drawing/2014/chart" uri="{C3380CC4-5D6E-409C-BE32-E72D297353CC}">
              <c16:uniqueId val="{00000004-7105-440F-9694-E4BA4E28B705}"/>
            </c:ext>
          </c:extLst>
        </c:ser>
        <c:ser>
          <c:idx val="5"/>
          <c:order val="5"/>
          <c:tx>
            <c:strRef>
              <c:f>'YoY Demand'!$H$3:$H$4</c:f>
              <c:strCache>
                <c:ptCount val="1"/>
                <c:pt idx="0">
                  <c:v>2020</c:v>
                </c:pt>
              </c:strCache>
            </c:strRef>
          </c:tx>
          <c:spPr>
            <a:ln w="31750" cap="rnd">
              <a:solidFill>
                <a:schemeClr val="accent6"/>
              </a:solidFill>
              <a:round/>
            </a:ln>
            <a:effectLst/>
          </c:spPr>
          <c:marker>
            <c:symbol val="none"/>
          </c:marker>
          <c:cat>
            <c:strRef>
              <c:f>'YoY Demand'!$B$5:$B$17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Demand'!$H$5:$H$17</c:f>
              <c:numCache>
                <c:formatCode>_-* #,##0_-;\-* #,##0_-;_-* "-"??_-;_-@_-</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1"/>
          <c:extLst>
            <c:ext xmlns:c16="http://schemas.microsoft.com/office/drawing/2014/chart" uri="{C3380CC4-5D6E-409C-BE32-E72D297353CC}">
              <c16:uniqueId val="{00000005-7105-440F-9694-E4BA4E28B705}"/>
            </c:ext>
          </c:extLst>
        </c:ser>
        <c:dLbls>
          <c:showLegendKey val="0"/>
          <c:showVal val="0"/>
          <c:showCatName val="0"/>
          <c:showSerName val="0"/>
          <c:showPercent val="0"/>
          <c:showBubbleSize val="0"/>
        </c:dLbls>
        <c:smooth val="0"/>
        <c:axId val="1380530800"/>
        <c:axId val="1380528304"/>
      </c:lineChart>
      <c:catAx>
        <c:axId val="138053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r>
                  <a:rPr lang="en-GB" sz="1050" b="1">
                    <a:solidFill>
                      <a:sysClr val="windowText" lastClr="000000"/>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80528304"/>
        <c:crosses val="autoZero"/>
        <c:auto val="1"/>
        <c:lblAlgn val="ctr"/>
        <c:lblOffset val="100"/>
        <c:noMultiLvlLbl val="0"/>
      </c:catAx>
      <c:valAx>
        <c:axId val="138052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r>
                  <a:rPr lang="en-GB" sz="1050" b="1">
                    <a:solidFill>
                      <a:sysClr val="windowText" lastClr="000000"/>
                    </a:solidFill>
                  </a:rPr>
                  <a:t>Total</a:t>
                </a:r>
                <a:r>
                  <a:rPr lang="en-GB" sz="1050" b="1" baseline="0">
                    <a:solidFill>
                      <a:sysClr val="windowText" lastClr="000000"/>
                    </a:solidFill>
                  </a:rPr>
                  <a:t> Electrictiy Demand</a:t>
                </a:r>
                <a:endParaRPr lang="en-GB" sz="105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Nunito" pitchFamily="2" charset="0"/>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crossAx val="138053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Nunito"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Nunito"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37110</xdr:colOff>
      <xdr:row>1</xdr:row>
      <xdr:rowOff>74220</xdr:rowOff>
    </xdr:from>
    <xdr:to>
      <xdr:col>16</xdr:col>
      <xdr:colOff>513361</xdr:colOff>
      <xdr:row>6</xdr:row>
      <xdr:rowOff>146969</xdr:rowOff>
    </xdr:to>
    <xdr:pic>
      <xdr:nvPicPr>
        <xdr:cNvPr id="3" name="Picture 2">
          <a:extLst>
            <a:ext uri="{FF2B5EF4-FFF2-40B4-BE49-F238E27FC236}">
              <a16:creationId xmlns:a16="http://schemas.microsoft.com/office/drawing/2014/main" id="{9A310C6B-4A12-4E8A-AF8F-79DB833EF9BB}"/>
            </a:ext>
          </a:extLst>
        </xdr:cNvPr>
        <xdr:cNvPicPr>
          <a:picLocks noChangeAspect="1"/>
        </xdr:cNvPicPr>
      </xdr:nvPicPr>
      <xdr:blipFill>
        <a:blip xmlns:r="http://schemas.openxmlformats.org/officeDocument/2006/relationships" r:embed="rId1"/>
        <a:stretch>
          <a:fillRect/>
        </a:stretch>
      </xdr:blipFill>
      <xdr:spPr>
        <a:xfrm>
          <a:off x="8479724" y="253588"/>
          <a:ext cx="2424546" cy="9695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45357</xdr:colOff>
      <xdr:row>18</xdr:row>
      <xdr:rowOff>124732</xdr:rowOff>
    </xdr:from>
    <xdr:to>
      <xdr:col>11</xdr:col>
      <xdr:colOff>325476</xdr:colOff>
      <xdr:row>23</xdr:row>
      <xdr:rowOff>105027</xdr:rowOff>
    </xdr:to>
    <xdr:pic>
      <xdr:nvPicPr>
        <xdr:cNvPr id="3" name="Picture 2">
          <a:extLst>
            <a:ext uri="{FF2B5EF4-FFF2-40B4-BE49-F238E27FC236}">
              <a16:creationId xmlns:a16="http://schemas.microsoft.com/office/drawing/2014/main" id="{8B3E2F77-6538-4B79-ABA0-00CF5367E08D}"/>
            </a:ext>
          </a:extLst>
        </xdr:cNvPr>
        <xdr:cNvPicPr>
          <a:picLocks noChangeAspect="1"/>
        </xdr:cNvPicPr>
      </xdr:nvPicPr>
      <xdr:blipFill>
        <a:blip xmlns:r="http://schemas.openxmlformats.org/officeDocument/2006/relationships" r:embed="rId1"/>
        <a:stretch>
          <a:fillRect/>
        </a:stretch>
      </xdr:blipFill>
      <xdr:spPr>
        <a:xfrm>
          <a:off x="7211786" y="3679599"/>
          <a:ext cx="2219136" cy="887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619125</xdr:colOff>
      <xdr:row>50</xdr:row>
      <xdr:rowOff>1243013</xdr:rowOff>
    </xdr:from>
    <xdr:to>
      <xdr:col>15</xdr:col>
      <xdr:colOff>1199961</xdr:colOff>
      <xdr:row>53</xdr:row>
      <xdr:rowOff>182589</xdr:rowOff>
    </xdr:to>
    <xdr:pic>
      <xdr:nvPicPr>
        <xdr:cNvPr id="5" name="Picture 4">
          <a:extLst>
            <a:ext uri="{FF2B5EF4-FFF2-40B4-BE49-F238E27FC236}">
              <a16:creationId xmlns:a16="http://schemas.microsoft.com/office/drawing/2014/main" id="{DEC49394-D1A6-7BDA-20FA-2EBAFFC0B9E3}"/>
            </a:ext>
          </a:extLst>
        </xdr:cNvPr>
        <xdr:cNvPicPr>
          <a:picLocks noChangeAspect="1"/>
        </xdr:cNvPicPr>
      </xdr:nvPicPr>
      <xdr:blipFill>
        <a:blip xmlns:r="http://schemas.openxmlformats.org/officeDocument/2006/relationships" r:embed="rId1"/>
        <a:stretch>
          <a:fillRect/>
        </a:stretch>
      </xdr:blipFill>
      <xdr:spPr>
        <a:xfrm>
          <a:off x="13873163" y="11506201"/>
          <a:ext cx="2219136" cy="1030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39358</xdr:colOff>
      <xdr:row>3</xdr:row>
      <xdr:rowOff>11075</xdr:rowOff>
    </xdr:from>
    <xdr:to>
      <xdr:col>20</xdr:col>
      <xdr:colOff>110755</xdr:colOff>
      <xdr:row>29</xdr:row>
      <xdr:rowOff>51167</xdr:rowOff>
    </xdr:to>
    <xdr:graphicFrame macro="">
      <xdr:nvGraphicFramePr>
        <xdr:cNvPr id="4" name="Chart 3">
          <a:extLst>
            <a:ext uri="{FF2B5EF4-FFF2-40B4-BE49-F238E27FC236}">
              <a16:creationId xmlns:a16="http://schemas.microsoft.com/office/drawing/2014/main" id="{9BC42F5C-A974-4D2C-BBA2-6877462E7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248478</xdr:colOff>
      <xdr:row>32</xdr:row>
      <xdr:rowOff>1042228</xdr:rowOff>
    </xdr:from>
    <xdr:to>
      <xdr:col>17</xdr:col>
      <xdr:colOff>521201</xdr:colOff>
      <xdr:row>38</xdr:row>
      <xdr:rowOff>8790</xdr:rowOff>
    </xdr:to>
    <xdr:pic>
      <xdr:nvPicPr>
        <xdr:cNvPr id="6" name="Picture 5">
          <a:extLst>
            <a:ext uri="{FF2B5EF4-FFF2-40B4-BE49-F238E27FC236}">
              <a16:creationId xmlns:a16="http://schemas.microsoft.com/office/drawing/2014/main" id="{91979B4A-1300-4D51-B700-110E2EAD3AAE}"/>
            </a:ext>
          </a:extLst>
        </xdr:cNvPr>
        <xdr:cNvPicPr>
          <a:picLocks noChangeAspect="1"/>
        </xdr:cNvPicPr>
      </xdr:nvPicPr>
      <xdr:blipFill>
        <a:blip xmlns:r="http://schemas.openxmlformats.org/officeDocument/2006/relationships" r:embed="rId2"/>
        <a:stretch>
          <a:fillRect/>
        </a:stretch>
      </xdr:blipFill>
      <xdr:spPr>
        <a:xfrm>
          <a:off x="9331739" y="6840054"/>
          <a:ext cx="2219136" cy="10303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180973</xdr:rowOff>
    </xdr:from>
    <xdr:to>
      <xdr:col>14</xdr:col>
      <xdr:colOff>642938</xdr:colOff>
      <xdr:row>23</xdr:row>
      <xdr:rowOff>104774</xdr:rowOff>
    </xdr:to>
    <xdr:graphicFrame macro="">
      <xdr:nvGraphicFramePr>
        <xdr:cNvPr id="2" name="Chart 1">
          <a:extLst>
            <a:ext uri="{FF2B5EF4-FFF2-40B4-BE49-F238E27FC236}">
              <a16:creationId xmlns:a16="http://schemas.microsoft.com/office/drawing/2014/main" id="{85ACC4A2-23CC-4048-81C3-C2D52AB82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xdr:row>
      <xdr:rowOff>0</xdr:rowOff>
    </xdr:from>
    <xdr:to>
      <xdr:col>29</xdr:col>
      <xdr:colOff>42863</xdr:colOff>
      <xdr:row>23</xdr:row>
      <xdr:rowOff>105739</xdr:rowOff>
    </xdr:to>
    <xdr:graphicFrame macro="">
      <xdr:nvGraphicFramePr>
        <xdr:cNvPr id="3" name="Chart 2">
          <a:extLst>
            <a:ext uri="{FF2B5EF4-FFF2-40B4-BE49-F238E27FC236}">
              <a16:creationId xmlns:a16="http://schemas.microsoft.com/office/drawing/2014/main" id="{63C13C48-A3C3-4BE7-8956-70D00F6BF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0</xdr:colOff>
      <xdr:row>2</xdr:row>
      <xdr:rowOff>0</xdr:rowOff>
    </xdr:from>
    <xdr:to>
      <xdr:col>43</xdr:col>
      <xdr:colOff>42862</xdr:colOff>
      <xdr:row>23</xdr:row>
      <xdr:rowOff>105739</xdr:rowOff>
    </xdr:to>
    <xdr:graphicFrame macro="">
      <xdr:nvGraphicFramePr>
        <xdr:cNvPr id="4" name="Chart 3">
          <a:extLst>
            <a:ext uri="{FF2B5EF4-FFF2-40B4-BE49-F238E27FC236}">
              <a16:creationId xmlns:a16="http://schemas.microsoft.com/office/drawing/2014/main" id="{0B71BCA8-CE1B-4365-8716-5E16DF4F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38</xdr:col>
      <xdr:colOff>615842</xdr:colOff>
      <xdr:row>31</xdr:row>
      <xdr:rowOff>106746</xdr:rowOff>
    </xdr:from>
    <xdr:to>
      <xdr:col>43</xdr:col>
      <xdr:colOff>316666</xdr:colOff>
      <xdr:row>37</xdr:row>
      <xdr:rowOff>168138</xdr:rowOff>
    </xdr:to>
    <xdr:pic>
      <xdr:nvPicPr>
        <xdr:cNvPr id="5" name="Picture 4">
          <a:extLst>
            <a:ext uri="{FF2B5EF4-FFF2-40B4-BE49-F238E27FC236}">
              <a16:creationId xmlns:a16="http://schemas.microsoft.com/office/drawing/2014/main" id="{3B088DB0-EB14-4695-9CB8-3ED45F841AC9}"/>
            </a:ext>
          </a:extLst>
        </xdr:cNvPr>
        <xdr:cNvPicPr>
          <a:picLocks noChangeAspect="1"/>
        </xdr:cNvPicPr>
      </xdr:nvPicPr>
      <xdr:blipFill>
        <a:blip xmlns:r="http://schemas.openxmlformats.org/officeDocument/2006/relationships" r:embed="rId4"/>
        <a:stretch>
          <a:fillRect/>
        </a:stretch>
      </xdr:blipFill>
      <xdr:spPr>
        <a:xfrm>
          <a:off x="25265885" y="6922048"/>
          <a:ext cx="2944252" cy="13669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628223</xdr:colOff>
      <xdr:row>3</xdr:row>
      <xdr:rowOff>12510</xdr:rowOff>
    </xdr:from>
    <xdr:to>
      <xdr:col>14</xdr:col>
      <xdr:colOff>824552</xdr:colOff>
      <xdr:row>25</xdr:row>
      <xdr:rowOff>94966</xdr:rowOff>
    </xdr:to>
    <xdr:graphicFrame macro="">
      <xdr:nvGraphicFramePr>
        <xdr:cNvPr id="3" name="Chart 2">
          <a:extLst>
            <a:ext uri="{FF2B5EF4-FFF2-40B4-BE49-F238E27FC236}">
              <a16:creationId xmlns:a16="http://schemas.microsoft.com/office/drawing/2014/main" id="{2271B950-069E-4EE9-BE2E-20206E93B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xdr:row>
      <xdr:rowOff>0</xdr:rowOff>
    </xdr:from>
    <xdr:to>
      <xdr:col>29</xdr:col>
      <xdr:colOff>221317</xdr:colOff>
      <xdr:row>25</xdr:row>
      <xdr:rowOff>84044</xdr:rowOff>
    </xdr:to>
    <xdr:graphicFrame macro="">
      <xdr:nvGraphicFramePr>
        <xdr:cNvPr id="4" name="Chart 3">
          <a:extLst>
            <a:ext uri="{FF2B5EF4-FFF2-40B4-BE49-F238E27FC236}">
              <a16:creationId xmlns:a16="http://schemas.microsoft.com/office/drawing/2014/main" id="{F424176A-5343-4AFC-9571-9A4E0DDC3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396874</xdr:colOff>
      <xdr:row>28</xdr:row>
      <xdr:rowOff>0</xdr:rowOff>
    </xdr:from>
    <xdr:to>
      <xdr:col>31</xdr:col>
      <xdr:colOff>40733</xdr:colOff>
      <xdr:row>33</xdr:row>
      <xdr:rowOff>68994</xdr:rowOff>
    </xdr:to>
    <xdr:pic>
      <xdr:nvPicPr>
        <xdr:cNvPr id="5" name="Picture 4">
          <a:extLst>
            <a:ext uri="{FF2B5EF4-FFF2-40B4-BE49-F238E27FC236}">
              <a16:creationId xmlns:a16="http://schemas.microsoft.com/office/drawing/2014/main" id="{264272AF-49AA-4B26-BF3C-2627C8B4360F}"/>
            </a:ext>
          </a:extLst>
        </xdr:cNvPr>
        <xdr:cNvPicPr>
          <a:picLocks noChangeAspect="1"/>
        </xdr:cNvPicPr>
      </xdr:nvPicPr>
      <xdr:blipFill>
        <a:blip xmlns:r="http://schemas.openxmlformats.org/officeDocument/2006/relationships" r:embed="rId3"/>
        <a:stretch>
          <a:fillRect/>
        </a:stretch>
      </xdr:blipFill>
      <xdr:spPr>
        <a:xfrm>
          <a:off x="17991667" y="6217709"/>
          <a:ext cx="2219136" cy="10303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2380</xdr:colOff>
      <xdr:row>19</xdr:row>
      <xdr:rowOff>109538</xdr:rowOff>
    </xdr:from>
    <xdr:to>
      <xdr:col>9</xdr:col>
      <xdr:colOff>257175</xdr:colOff>
      <xdr:row>41</xdr:row>
      <xdr:rowOff>0</xdr:rowOff>
    </xdr:to>
    <xdr:graphicFrame macro="">
      <xdr:nvGraphicFramePr>
        <xdr:cNvPr id="2" name="Chart 1">
          <a:extLst>
            <a:ext uri="{FF2B5EF4-FFF2-40B4-BE49-F238E27FC236}">
              <a16:creationId xmlns:a16="http://schemas.microsoft.com/office/drawing/2014/main" id="{835DCCC9-0B5C-43DC-45A6-115499F06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342900</xdr:colOff>
      <xdr:row>42</xdr:row>
      <xdr:rowOff>1071563</xdr:rowOff>
    </xdr:from>
    <xdr:to>
      <xdr:col>10</xdr:col>
      <xdr:colOff>622128</xdr:colOff>
      <xdr:row>47</xdr:row>
      <xdr:rowOff>139797</xdr:rowOff>
    </xdr:to>
    <xdr:pic>
      <xdr:nvPicPr>
        <xdr:cNvPr id="3" name="Picture 2">
          <a:extLst>
            <a:ext uri="{FF2B5EF4-FFF2-40B4-BE49-F238E27FC236}">
              <a16:creationId xmlns:a16="http://schemas.microsoft.com/office/drawing/2014/main" id="{258A08F1-4CC0-4070-AAE0-08193EA8A146}"/>
            </a:ext>
          </a:extLst>
        </xdr:cNvPr>
        <xdr:cNvPicPr>
          <a:picLocks noChangeAspect="1"/>
        </xdr:cNvPicPr>
      </xdr:nvPicPr>
      <xdr:blipFill>
        <a:blip xmlns:r="http://schemas.openxmlformats.org/officeDocument/2006/relationships" r:embed="rId2"/>
        <a:stretch>
          <a:fillRect/>
        </a:stretch>
      </xdr:blipFill>
      <xdr:spPr>
        <a:xfrm>
          <a:off x="8210550" y="9872663"/>
          <a:ext cx="1942911" cy="9826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41</xdr:col>
      <xdr:colOff>371475</xdr:colOff>
      <xdr:row>60</xdr:row>
      <xdr:rowOff>38100</xdr:rowOff>
    </xdr:from>
    <xdr:to>
      <xdr:col>43</xdr:col>
      <xdr:colOff>952311</xdr:colOff>
      <xdr:row>65</xdr:row>
      <xdr:rowOff>84162</xdr:rowOff>
    </xdr:to>
    <xdr:pic>
      <xdr:nvPicPr>
        <xdr:cNvPr id="2" name="Picture 1">
          <a:extLst>
            <a:ext uri="{FF2B5EF4-FFF2-40B4-BE49-F238E27FC236}">
              <a16:creationId xmlns:a16="http://schemas.microsoft.com/office/drawing/2014/main" id="{02473668-8D54-4AE3-8C3D-C3DA9D50E8E1}"/>
            </a:ext>
          </a:extLst>
        </xdr:cNvPr>
        <xdr:cNvPicPr>
          <a:picLocks noChangeAspect="1"/>
        </xdr:cNvPicPr>
      </xdr:nvPicPr>
      <xdr:blipFill>
        <a:blip xmlns:r="http://schemas.openxmlformats.org/officeDocument/2006/relationships" r:embed="rId1"/>
        <a:stretch>
          <a:fillRect/>
        </a:stretch>
      </xdr:blipFill>
      <xdr:spPr>
        <a:xfrm>
          <a:off x="34185225" y="11477625"/>
          <a:ext cx="2219136" cy="103031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 refreshedDate="44871.075422569447" createdVersion="8" refreshedVersion="8" minRefreshableVersion="3" recordCount="2100" xr:uid="{56B290FC-68E3-4495-953A-C7CC27F9207F}">
  <cacheSource type="worksheet">
    <worksheetSource ref="A1:N2101" sheet="Energy Demand"/>
  </cacheSource>
  <cacheFields count="14">
    <cacheField name="DATE" numFmtId="167">
      <sharedItems containsSemiMixedTypes="0" containsNonDate="0" containsDate="1" containsString="0" minDate="2015-01-01T00:00:00" maxDate="2020-10-01T00:00:00"/>
    </cacheField>
    <cacheField name="DAY OF WEEK" numFmtId="14">
      <sharedItems/>
    </cacheField>
    <cacheField name="MONTH" numFmtId="14">
      <sharedItems count="12">
        <s v="January"/>
        <s v="February"/>
        <s v="March"/>
        <s v="April"/>
        <s v="May"/>
        <s v="June"/>
        <s v="July"/>
        <s v="August"/>
        <s v="September"/>
        <s v="October"/>
        <s v="November"/>
        <s v="December"/>
      </sharedItems>
    </cacheField>
    <cacheField name="YEAR" numFmtId="14">
      <sharedItems count="6">
        <s v="2015"/>
        <s v="2016"/>
        <s v="2017"/>
        <s v="2018"/>
        <s v="2019"/>
        <s v="2020"/>
      </sharedItems>
    </cacheField>
    <cacheField name="WEEK" numFmtId="1">
      <sharedItems containsSemiMixedTypes="0" containsString="0" containsNumber="1" containsInteger="1" minValue="1" maxValue="53"/>
    </cacheField>
    <cacheField name="SCHOOL_DAY" numFmtId="0">
      <sharedItems/>
    </cacheField>
    <cacheField name="HOLIDAY" numFmtId="0">
      <sharedItems/>
    </cacheField>
    <cacheField name="MIN TEMPERATURE" numFmtId="2">
      <sharedItems containsSemiMixedTypes="0" containsString="0" containsNumber="1" minValue="0.6" maxValue="28"/>
    </cacheField>
    <cacheField name="MAX TEMPERATURE" numFmtId="2">
      <sharedItems containsSemiMixedTypes="0" containsString="0" containsNumber="1" minValue="9" maxValue="43.5"/>
    </cacheField>
    <cacheField name="SOLAR EXPOSURE" numFmtId="2">
      <sharedItems containsString="0" containsBlank="1" containsNumber="1" minValue="0.7" maxValue="33.299999999999997"/>
    </cacheField>
    <cacheField name="RAINFALL" numFmtId="2">
      <sharedItems containsString="0" containsBlank="1" containsNumber="1" minValue="0" maxValue="54.6"/>
    </cacheField>
    <cacheField name="DEMAND" numFmtId="164">
      <sharedItems containsSemiMixedTypes="0" containsString="0" containsNumber="1" minValue="85094.375" maxValue="170653.84"/>
    </cacheField>
    <cacheField name="RRP" numFmtId="168">
      <sharedItems containsSemiMixedTypes="0" containsString="0" containsNumber="1" minValue="-1.7614234529999999" maxValue="4549.6451049999996"/>
    </cacheField>
    <cacheField name="REVENUE" numFmtId="168">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 refreshedDate="44871.094206134258" createdVersion="8" refreshedVersion="8" minRefreshableVersion="3" recordCount="2106" xr:uid="{20F3E67A-6AED-4856-A8BE-A8E049969859}">
  <cacheSource type="worksheet">
    <worksheetSource ref="A1:N2107" sheet="Energy Demand"/>
  </cacheSource>
  <cacheFields count="14">
    <cacheField name="DATE" numFmtId="167">
      <sharedItems containsSemiMixedTypes="0" containsNonDate="0" containsDate="1" containsString="0" minDate="2015-01-01T00:00:00" maxDate="2020-10-07T00:00:00"/>
    </cacheField>
    <cacheField name="DAY OF WEEK" numFmtId="14">
      <sharedItems count="7">
        <s v="Thursday"/>
        <s v="Friday"/>
        <s v="Saturday"/>
        <s v="Sunday"/>
        <s v="Monday"/>
        <s v="Tuesday"/>
        <s v="Wednesday"/>
      </sharedItems>
    </cacheField>
    <cacheField name="MONTH" numFmtId="14">
      <sharedItems/>
    </cacheField>
    <cacheField name="YEAR" numFmtId="14">
      <sharedItems count="6">
        <s v="2015"/>
        <s v="2016"/>
        <s v="2017"/>
        <s v="2018"/>
        <s v="2019"/>
        <s v="2020"/>
      </sharedItems>
    </cacheField>
    <cacheField name="WEEK" numFmtId="1">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_DAY" numFmtId="0">
      <sharedItems/>
    </cacheField>
    <cacheField name="HOLIDAY" numFmtId="0">
      <sharedItems/>
    </cacheField>
    <cacheField name="MIN TEMPERATURE" numFmtId="2">
      <sharedItems containsSemiMixedTypes="0" containsString="0" containsNumber="1" minValue="0.6" maxValue="28"/>
    </cacheField>
    <cacheField name="MAX TEMPERATURE" numFmtId="2">
      <sharedItems containsSemiMixedTypes="0" containsString="0" containsNumber="1" minValue="9" maxValue="43.5"/>
    </cacheField>
    <cacheField name="SOLAR EXPOSURE" numFmtId="2">
      <sharedItems containsString="0" containsBlank="1" containsNumber="1" minValue="0.7" maxValue="33.299999999999997"/>
    </cacheField>
    <cacheField name="RAINFALL" numFmtId="2">
      <sharedItems containsString="0" containsBlank="1" containsNumber="1" minValue="0" maxValue="54.6"/>
    </cacheField>
    <cacheField name="DEMAND" numFmtId="164">
      <sharedItems containsSemiMixedTypes="0" containsString="0" containsNumber="1" minValue="85094.375" maxValue="170653.84"/>
    </cacheField>
    <cacheField name="RRP" numFmtId="168">
      <sharedItems containsSemiMixedTypes="0" containsString="0" containsNumber="1" minValue="-6.0760283690000003" maxValue="4549.6451049999996"/>
    </cacheField>
    <cacheField name="REVENUE" numFmtId="168">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9DA582-AA2B-4D4D-AAB5-6717FB0E15E2}" name="PivotTable27" cacheId="43"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
  <location ref="B3:I17" firstHeaderRow="1" firstDataRow="2" firstDataCol="1"/>
  <pivotFields count="14">
    <pivotField numFmtId="167"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numFmtId="1" showAll="0"/>
    <pivotField showAll="0"/>
    <pivotField showAll="0"/>
    <pivotField numFmtId="2" showAll="0"/>
    <pivotField numFmtId="2" showAll="0"/>
    <pivotField showAll="0"/>
    <pivotField showAll="0"/>
    <pivotField dataField="1" numFmtId="164" showAll="0"/>
    <pivotField numFmtId="168" showAll="0"/>
    <pivotField numFmtId="168"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Total Monthly Demand per Year" fld="11" baseField="0" baseItem="0" numFmtId="164"/>
  </dataFields>
  <formats count="18">
    <format dxfId="182">
      <pivotArea outline="0" collapsedLevelsAreSubtotals="1" fieldPosition="0"/>
    </format>
    <format dxfId="181">
      <pivotArea field="3" type="button" dataOnly="0" labelOnly="1" outline="0" axis="axisCol" fieldPosition="0"/>
    </format>
    <format dxfId="180">
      <pivotArea type="topRight" dataOnly="0" labelOnly="1" outline="0" fieldPosition="0"/>
    </format>
    <format dxfId="179">
      <pivotArea dataOnly="0" labelOnly="1" fieldPosition="0">
        <references count="1">
          <reference field="3" count="0"/>
        </references>
      </pivotArea>
    </format>
    <format dxfId="178">
      <pivotArea dataOnly="0" labelOnly="1" grandCol="1" outline="0" fieldPosition="0"/>
    </format>
    <format dxfId="177">
      <pivotArea type="all" dataOnly="0" outline="0" fieldPosition="0"/>
    </format>
    <format dxfId="176">
      <pivotArea outline="0" collapsedLevelsAreSubtotals="1" fieldPosition="0"/>
    </format>
    <format dxfId="175">
      <pivotArea type="origin" dataOnly="0" labelOnly="1" outline="0" fieldPosition="0"/>
    </format>
    <format dxfId="174">
      <pivotArea field="3" type="button" dataOnly="0" labelOnly="1" outline="0" axis="axisCol" fieldPosition="0"/>
    </format>
    <format dxfId="173">
      <pivotArea type="topRight" dataOnly="0" labelOnly="1" outline="0" fieldPosition="0"/>
    </format>
    <format dxfId="172">
      <pivotArea field="2" type="button" dataOnly="0" labelOnly="1" outline="0" axis="axisRow" fieldPosition="0"/>
    </format>
    <format dxfId="171">
      <pivotArea dataOnly="0" labelOnly="1" fieldPosition="0">
        <references count="1">
          <reference field="2" count="0"/>
        </references>
      </pivotArea>
    </format>
    <format dxfId="170">
      <pivotArea dataOnly="0" labelOnly="1" grandRow="1" outline="0" fieldPosition="0"/>
    </format>
    <format dxfId="169">
      <pivotArea dataOnly="0" labelOnly="1" fieldPosition="0">
        <references count="1">
          <reference field="3" count="0"/>
        </references>
      </pivotArea>
    </format>
    <format dxfId="168">
      <pivotArea dataOnly="0" labelOnly="1" grandCol="1" outline="0" fieldPosition="0"/>
    </format>
    <format dxfId="167">
      <pivotArea field="3" type="button" dataOnly="0" labelOnly="1" outline="0" axis="axisCol" fieldPosition="0"/>
    </format>
    <format dxfId="166">
      <pivotArea type="origin" dataOnly="0" labelOnly="1" outline="0" fieldPosition="0"/>
    </format>
    <format dxfId="165">
      <pivotArea type="origin" dataOnly="0" labelOnly="1" outline="0"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65624-85C2-469B-9812-682628DE0A60}" name="PivotTable28" cacheId="49"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3:AR59" firstHeaderRow="1" firstDataRow="3" firstDataCol="1"/>
  <pivotFields count="14">
    <pivotField numFmtId="167" showAll="0"/>
    <pivotField axis="axisCol" showAll="0" defaultSubtotal="0">
      <items count="7">
        <item x="4"/>
        <item x="5"/>
        <item x="6"/>
        <item x="0"/>
        <item x="1"/>
        <item x="2"/>
        <item x="3"/>
      </items>
    </pivotField>
    <pivotField showAll="0"/>
    <pivotField axis="axisCol" showAll="0">
      <items count="7">
        <item x="0"/>
        <item x="1"/>
        <item x="2"/>
        <item x="3"/>
        <item x="4"/>
        <item x="5"/>
        <item t="default"/>
      </items>
    </pivotField>
    <pivotField axis="axisRow" numFmtId="1"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numFmtId="2" showAll="0"/>
    <pivotField numFmtId="2" showAll="0"/>
    <pivotField showAll="0"/>
    <pivotField showAll="0"/>
    <pivotField dataField="1" numFmtId="164" showAll="0"/>
    <pivotField numFmtId="168" showAll="0"/>
    <pivotField numFmtId="168" showAl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1"/>
    <field x="3"/>
  </colFields>
  <colItems count="43">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i>
      <x v="5"/>
      <x/>
    </i>
    <i r="1">
      <x v="1"/>
    </i>
    <i r="1">
      <x v="2"/>
    </i>
    <i r="1">
      <x v="3"/>
    </i>
    <i r="1">
      <x v="4"/>
    </i>
    <i r="1">
      <x v="5"/>
    </i>
    <i>
      <x v="6"/>
      <x/>
    </i>
    <i r="1">
      <x v="1"/>
    </i>
    <i r="1">
      <x v="2"/>
    </i>
    <i r="1">
      <x v="3"/>
    </i>
    <i r="1">
      <x v="4"/>
    </i>
    <i r="1">
      <x v="5"/>
    </i>
    <i t="grand">
      <x/>
    </i>
  </colItems>
  <dataFields count="1">
    <dataField name="Day of Week Sum of DEMAND" fld="11" baseField="0" baseItem="0" numFmtId="164"/>
  </dataFields>
  <formats count="75">
    <format dxfId="164">
      <pivotArea outline="0" collapsedLevelsAreSubtotals="1" fieldPosition="0"/>
    </format>
    <format dxfId="163">
      <pivotArea type="topRight" dataOnly="0" labelOnly="1" outline="0" fieldPosition="0"/>
    </format>
    <format dxfId="162">
      <pivotArea dataOnly="0" labelOnly="1" fieldPosition="0">
        <references count="1">
          <reference field="1" count="0"/>
        </references>
      </pivotArea>
    </format>
    <format dxfId="161">
      <pivotArea dataOnly="0" labelOnly="1" fieldPosition="0">
        <references count="1">
          <reference field="1" count="0" defaultSubtotal="1"/>
        </references>
      </pivotArea>
    </format>
    <format dxfId="160">
      <pivotArea dataOnly="0" labelOnly="1" grandCol="1" outline="0" fieldPosition="0"/>
    </format>
    <format dxfId="159">
      <pivotArea dataOnly="0" labelOnly="1" fieldPosition="0">
        <references count="2">
          <reference field="1" count="1" selected="0">
            <x v="0"/>
          </reference>
          <reference field="3" count="0"/>
        </references>
      </pivotArea>
    </format>
    <format dxfId="158">
      <pivotArea dataOnly="0" labelOnly="1" fieldPosition="0">
        <references count="2">
          <reference field="1" count="1" selected="0">
            <x v="1"/>
          </reference>
          <reference field="3" count="0"/>
        </references>
      </pivotArea>
    </format>
    <format dxfId="157">
      <pivotArea dataOnly="0" labelOnly="1" fieldPosition="0">
        <references count="2">
          <reference field="1" count="1" selected="0">
            <x v="2"/>
          </reference>
          <reference field="3" count="0"/>
        </references>
      </pivotArea>
    </format>
    <format dxfId="156">
      <pivotArea dataOnly="0" labelOnly="1" fieldPosition="0">
        <references count="2">
          <reference field="1" count="1" selected="0">
            <x v="3"/>
          </reference>
          <reference field="3" count="0"/>
        </references>
      </pivotArea>
    </format>
    <format dxfId="155">
      <pivotArea dataOnly="0" labelOnly="1" fieldPosition="0">
        <references count="2">
          <reference field="1" count="1" selected="0">
            <x v="4"/>
          </reference>
          <reference field="3" count="0"/>
        </references>
      </pivotArea>
    </format>
    <format dxfId="154">
      <pivotArea dataOnly="0" labelOnly="1" fieldPosition="0">
        <references count="2">
          <reference field="1" count="1" selected="0">
            <x v="5"/>
          </reference>
          <reference field="3" count="0"/>
        </references>
      </pivotArea>
    </format>
    <format dxfId="153">
      <pivotArea dataOnly="0" labelOnly="1" fieldPosition="0">
        <references count="2">
          <reference field="1" count="1" selected="0">
            <x v="6"/>
          </reference>
          <reference field="3" count="0"/>
        </references>
      </pivotArea>
    </format>
    <format dxfId="152">
      <pivotArea type="all" dataOnly="0" outline="0" fieldPosition="0"/>
    </format>
    <format dxfId="151">
      <pivotArea outline="0" collapsedLevelsAreSubtotals="1" fieldPosition="0"/>
    </format>
    <format dxfId="150">
      <pivotArea type="origin" dataOnly="0" labelOnly="1" outline="0" fieldPosition="0"/>
    </format>
    <format dxfId="149">
      <pivotArea type="topRight" dataOnly="0" labelOnly="1" outline="0" fieldPosition="0"/>
    </format>
    <format dxfId="148">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7">
      <pivotArea dataOnly="0" labelOnly="1" fieldPosition="0">
        <references count="1">
          <reference field="4" count="3">
            <x v="50"/>
            <x v="51"/>
            <x v="52"/>
          </reference>
        </references>
      </pivotArea>
    </format>
    <format dxfId="146">
      <pivotArea dataOnly="0" labelOnly="1" grandRow="1" outline="0" fieldPosition="0"/>
    </format>
    <format dxfId="145">
      <pivotArea dataOnly="0" labelOnly="1" fieldPosition="0">
        <references count="1">
          <reference field="1" count="0"/>
        </references>
      </pivotArea>
    </format>
    <format dxfId="144">
      <pivotArea dataOnly="0" labelOnly="1" grandCol="1" outline="0" fieldPosition="0"/>
    </format>
    <format dxfId="143">
      <pivotArea dataOnly="0" labelOnly="1" fieldPosition="0">
        <references count="2">
          <reference field="1" count="1" selected="0">
            <x v="0"/>
          </reference>
          <reference field="3" count="0"/>
        </references>
      </pivotArea>
    </format>
    <format dxfId="142">
      <pivotArea dataOnly="0" labelOnly="1" fieldPosition="0">
        <references count="2">
          <reference field="1" count="1" selected="0">
            <x v="1"/>
          </reference>
          <reference field="3" count="0"/>
        </references>
      </pivotArea>
    </format>
    <format dxfId="141">
      <pivotArea dataOnly="0" labelOnly="1" fieldPosition="0">
        <references count="2">
          <reference field="1" count="1" selected="0">
            <x v="2"/>
          </reference>
          <reference field="3" count="0"/>
        </references>
      </pivotArea>
    </format>
    <format dxfId="140">
      <pivotArea dataOnly="0" labelOnly="1" fieldPosition="0">
        <references count="2">
          <reference field="1" count="1" selected="0">
            <x v="3"/>
          </reference>
          <reference field="3" count="0"/>
        </references>
      </pivotArea>
    </format>
    <format dxfId="139">
      <pivotArea dataOnly="0" labelOnly="1" fieldPosition="0">
        <references count="2">
          <reference field="1" count="1" selected="0">
            <x v="4"/>
          </reference>
          <reference field="3" count="0"/>
        </references>
      </pivotArea>
    </format>
    <format dxfId="138">
      <pivotArea dataOnly="0" labelOnly="1" fieldPosition="0">
        <references count="2">
          <reference field="1" count="1" selected="0">
            <x v="5"/>
          </reference>
          <reference field="3" count="0"/>
        </references>
      </pivotArea>
    </format>
    <format dxfId="137">
      <pivotArea dataOnly="0" labelOnly="1" fieldPosition="0">
        <references count="2">
          <reference field="1" count="1" selected="0">
            <x v="6"/>
          </reference>
          <reference field="3" count="0"/>
        </references>
      </pivotArea>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type="topRight" dataOnly="0" labelOnly="1" outline="0" fieldPosition="0"/>
    </format>
    <format dxfId="132">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1">
      <pivotArea dataOnly="0" labelOnly="1" fieldPosition="0">
        <references count="1">
          <reference field="4" count="3">
            <x v="50"/>
            <x v="51"/>
            <x v="52"/>
          </reference>
        </references>
      </pivotArea>
    </format>
    <format dxfId="130">
      <pivotArea dataOnly="0" labelOnly="1" grandRow="1" outline="0" fieldPosition="0"/>
    </format>
    <format dxfId="129">
      <pivotArea dataOnly="0" labelOnly="1" fieldPosition="0">
        <references count="1">
          <reference field="1" count="0"/>
        </references>
      </pivotArea>
    </format>
    <format dxfId="128">
      <pivotArea dataOnly="0" labelOnly="1" grandCol="1" outline="0" fieldPosition="0"/>
    </format>
    <format dxfId="127">
      <pivotArea dataOnly="0" labelOnly="1" fieldPosition="0">
        <references count="2">
          <reference field="1" count="1" selected="0">
            <x v="0"/>
          </reference>
          <reference field="3" count="0"/>
        </references>
      </pivotArea>
    </format>
    <format dxfId="126">
      <pivotArea dataOnly="0" labelOnly="1" fieldPosition="0">
        <references count="2">
          <reference field="1" count="1" selected="0">
            <x v="1"/>
          </reference>
          <reference field="3" count="0"/>
        </references>
      </pivotArea>
    </format>
    <format dxfId="125">
      <pivotArea dataOnly="0" labelOnly="1" fieldPosition="0">
        <references count="2">
          <reference field="1" count="1" selected="0">
            <x v="2"/>
          </reference>
          <reference field="3" count="0"/>
        </references>
      </pivotArea>
    </format>
    <format dxfId="124">
      <pivotArea dataOnly="0" labelOnly="1" fieldPosition="0">
        <references count="2">
          <reference field="1" count="1" selected="0">
            <x v="3"/>
          </reference>
          <reference field="3" count="0"/>
        </references>
      </pivotArea>
    </format>
    <format dxfId="123">
      <pivotArea dataOnly="0" labelOnly="1" fieldPosition="0">
        <references count="2">
          <reference field="1" count="1" selected="0">
            <x v="4"/>
          </reference>
          <reference field="3" count="0"/>
        </references>
      </pivotArea>
    </format>
    <format dxfId="122">
      <pivotArea dataOnly="0" labelOnly="1" fieldPosition="0">
        <references count="2">
          <reference field="1" count="1" selected="0">
            <x v="5"/>
          </reference>
          <reference field="3" count="0"/>
        </references>
      </pivotArea>
    </format>
    <format dxfId="121">
      <pivotArea dataOnly="0" labelOnly="1" fieldPosition="0">
        <references count="2">
          <reference field="1" count="1" selected="0">
            <x v="6"/>
          </reference>
          <reference field="3" count="0"/>
        </references>
      </pivotArea>
    </format>
    <format dxfId="120">
      <pivotArea type="topRight" dataOnly="0" labelOnly="1" outline="0" offset="A1:D1" fieldPosition="0"/>
    </format>
    <format dxfId="119">
      <pivotArea dataOnly="0" labelOnly="1" fieldPosition="0">
        <references count="1">
          <reference field="1" count="1">
            <x v="0"/>
          </reference>
        </references>
      </pivotArea>
    </format>
    <format dxfId="118">
      <pivotArea dataOnly="0" labelOnly="1" fieldPosition="0">
        <references count="2">
          <reference field="1" count="1" selected="0">
            <x v="0"/>
          </reference>
          <reference field="3" count="0"/>
        </references>
      </pivotArea>
    </format>
    <format dxfId="117">
      <pivotArea type="topRight" dataOnly="0" labelOnly="1" outline="0" offset="E1:J1" fieldPosition="0"/>
    </format>
    <format dxfId="116">
      <pivotArea dataOnly="0" labelOnly="1" fieldPosition="0">
        <references count="1">
          <reference field="1" count="1">
            <x v="1"/>
          </reference>
        </references>
      </pivotArea>
    </format>
    <format dxfId="115">
      <pivotArea dataOnly="0" labelOnly="1" fieldPosition="0">
        <references count="2">
          <reference field="1" count="1" selected="0">
            <x v="1"/>
          </reference>
          <reference field="3" count="0"/>
        </references>
      </pivotArea>
    </format>
    <format dxfId="114">
      <pivotArea type="topRight" dataOnly="0" labelOnly="1" outline="0" offset="K1:P1" fieldPosition="0"/>
    </format>
    <format dxfId="113">
      <pivotArea dataOnly="0" labelOnly="1" fieldPosition="0">
        <references count="1">
          <reference field="1" count="1">
            <x v="2"/>
          </reference>
        </references>
      </pivotArea>
    </format>
    <format dxfId="112">
      <pivotArea dataOnly="0" labelOnly="1" fieldPosition="0">
        <references count="2">
          <reference field="1" count="1" selected="0">
            <x v="2"/>
          </reference>
          <reference field="3" count="0"/>
        </references>
      </pivotArea>
    </format>
    <format dxfId="111">
      <pivotArea type="topRight" dataOnly="0" labelOnly="1" outline="0" offset="Q1:V1" fieldPosition="0"/>
    </format>
    <format dxfId="110">
      <pivotArea dataOnly="0" labelOnly="1" fieldPosition="0">
        <references count="1">
          <reference field="1" count="1">
            <x v="3"/>
          </reference>
        </references>
      </pivotArea>
    </format>
    <format dxfId="109">
      <pivotArea dataOnly="0" labelOnly="1" fieldPosition="0">
        <references count="2">
          <reference field="1" count="1" selected="0">
            <x v="3"/>
          </reference>
          <reference field="3" count="0"/>
        </references>
      </pivotArea>
    </format>
    <format dxfId="108">
      <pivotArea type="topRight" dataOnly="0" labelOnly="1" outline="0" offset="W1:AB1" fieldPosition="0"/>
    </format>
    <format dxfId="107">
      <pivotArea dataOnly="0" labelOnly="1" fieldPosition="0">
        <references count="1">
          <reference field="1" count="1">
            <x v="4"/>
          </reference>
        </references>
      </pivotArea>
    </format>
    <format dxfId="106">
      <pivotArea dataOnly="0" labelOnly="1" fieldPosition="0">
        <references count="2">
          <reference field="1" count="1" selected="0">
            <x v="4"/>
          </reference>
          <reference field="3" count="0"/>
        </references>
      </pivotArea>
    </format>
    <format dxfId="105">
      <pivotArea type="topRight" dataOnly="0" labelOnly="1" outline="0" offset="AC1:AH1" fieldPosition="0"/>
    </format>
    <format dxfId="104">
      <pivotArea dataOnly="0" labelOnly="1" fieldPosition="0">
        <references count="1">
          <reference field="1" count="1">
            <x v="5"/>
          </reference>
        </references>
      </pivotArea>
    </format>
    <format dxfId="103">
      <pivotArea dataOnly="0" labelOnly="1" fieldPosition="0">
        <references count="2">
          <reference field="1" count="1" selected="0">
            <x v="5"/>
          </reference>
          <reference field="3" count="0"/>
        </references>
      </pivotArea>
    </format>
    <format dxfId="102">
      <pivotArea type="topRight" dataOnly="0" labelOnly="1" outline="0" offset="AI1:AN1" fieldPosition="0"/>
    </format>
    <format dxfId="101">
      <pivotArea dataOnly="0" labelOnly="1" fieldPosition="0">
        <references count="1">
          <reference field="1" count="1">
            <x v="6"/>
          </reference>
        </references>
      </pivotArea>
    </format>
    <format dxfId="100">
      <pivotArea dataOnly="0" labelOnly="1" fieldPosition="0">
        <references count="2">
          <reference field="1" count="1" selected="0">
            <x v="6"/>
          </reference>
          <reference field="3" count="0"/>
        </references>
      </pivotArea>
    </format>
    <format dxfId="99">
      <pivotArea type="topRight" dataOnly="0" labelOnly="1" outline="0" offset="AO1" fieldPosition="0"/>
    </format>
    <format dxfId="98">
      <pivotArea dataOnly="0" labelOnly="1" grandCol="1" outline="0" fieldPosition="0"/>
    </format>
    <format dxfId="97">
      <pivotArea grandRow="1" grandCol="1" outline="0" collapsedLevelsAreSubtotals="1" fieldPosition="0"/>
    </format>
    <format dxfId="96">
      <pivotArea grandRow="1" grandCol="1" outline="0" collapsedLevelsAreSubtotals="1" fieldPosition="0"/>
    </format>
    <format dxfId="95">
      <pivotArea grandRow="1" grandCol="1" outline="0" collapsedLevelsAreSubtotals="1" fieldPosition="0"/>
    </format>
    <format dxfId="24">
      <pivotArea type="origin" dataOnly="0" labelOnly="1" outline="0" fieldPosition="0"/>
    </format>
    <format dxfId="22">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
      <pivotArea dataOnly="0" labelOnly="1" fieldPosition="0">
        <references count="1">
          <reference field="4" count="3">
            <x v="50"/>
            <x v="51"/>
            <x v="52"/>
          </reference>
        </references>
      </pivotArea>
    </format>
    <format dxfId="20">
      <pivotArea dataOnly="0" labelOnly="1" grandRow="1" outline="0" fieldPosition="0"/>
    </format>
    <format dxfId="19">
      <pivotArea type="origin" dataOnly="0" labelOnly="1" outline="0" fieldPosition="0"/>
    </format>
  </formats>
  <conditionalFormats count="1">
    <conditionalFormat scope="field" priority="1">
      <pivotAreas count="1">
        <pivotArea outline="0" collapsedLevelsAreSubtotals="1" fieldPosition="0">
          <references count="3">
            <reference field="4294967294" count="1" selected="0">
              <x v="0"/>
            </reference>
            <reference field="3" count="0" selected="0"/>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3F9C1-7A8A-47AA-9D8F-B38B7245FDE5}">
  <dimension ref="A1:R47"/>
  <sheetViews>
    <sheetView topLeftCell="A29" zoomScale="110" workbookViewId="0">
      <selection activeCell="G24" sqref="G24"/>
    </sheetView>
  </sheetViews>
  <sheetFormatPr defaultColWidth="0" defaultRowHeight="14.25" zeroHeight="1" x14ac:dyDescent="0.45"/>
  <cols>
    <col min="1" max="18" width="9.06640625" style="91" customWidth="1"/>
    <col min="19" max="16384" width="9.06640625" hidden="1"/>
  </cols>
  <sheetData>
    <row r="1" spans="2:3" x14ac:dyDescent="0.45"/>
    <row r="2" spans="2:3" x14ac:dyDescent="0.45"/>
    <row r="3" spans="2:3" x14ac:dyDescent="0.45"/>
    <row r="4" spans="2:3" x14ac:dyDescent="0.45"/>
    <row r="5" spans="2:3" x14ac:dyDescent="0.45"/>
    <row r="6" spans="2:3" x14ac:dyDescent="0.45"/>
    <row r="7" spans="2:3" x14ac:dyDescent="0.45"/>
    <row r="8" spans="2:3" ht="20.65" x14ac:dyDescent="0.75">
      <c r="B8" s="95" t="s">
        <v>69</v>
      </c>
      <c r="C8" s="95"/>
    </row>
    <row r="9" spans="2:3" x14ac:dyDescent="0.45"/>
    <row r="10" spans="2:3" ht="17.649999999999999" x14ac:dyDescent="0.45">
      <c r="B10" s="92" t="s">
        <v>73</v>
      </c>
    </row>
    <row r="11" spans="2:3" ht="17.649999999999999" x14ac:dyDescent="0.45">
      <c r="B11" s="92" t="s">
        <v>88</v>
      </c>
    </row>
    <row r="12" spans="2:3" ht="17.649999999999999" x14ac:dyDescent="0.45">
      <c r="B12" s="92"/>
    </row>
    <row r="13" spans="2:3" ht="17.649999999999999" x14ac:dyDescent="0.45">
      <c r="B13" s="92" t="s">
        <v>74</v>
      </c>
    </row>
    <row r="14" spans="2:3" x14ac:dyDescent="0.45"/>
    <row r="15" spans="2:3" ht="17.649999999999999" x14ac:dyDescent="0.45">
      <c r="B15" s="92" t="s">
        <v>75</v>
      </c>
    </row>
    <row r="16" spans="2:3" ht="17.649999999999999" x14ac:dyDescent="0.45">
      <c r="B16" s="92"/>
    </row>
    <row r="17" spans="2:5" ht="17.649999999999999" x14ac:dyDescent="0.45">
      <c r="B17" s="93" t="s">
        <v>70</v>
      </c>
    </row>
    <row r="18" spans="2:5" ht="17.649999999999999" x14ac:dyDescent="0.45">
      <c r="B18" s="93" t="s">
        <v>71</v>
      </c>
    </row>
    <row r="19" spans="2:5" ht="17.649999999999999" x14ac:dyDescent="0.45">
      <c r="B19" s="93" t="s">
        <v>72</v>
      </c>
    </row>
    <row r="20" spans="2:5" x14ac:dyDescent="0.45"/>
    <row r="21" spans="2:5" ht="17.649999999999999" x14ac:dyDescent="0.45">
      <c r="B21" s="92" t="s">
        <v>89</v>
      </c>
    </row>
    <row r="22" spans="2:5" x14ac:dyDescent="0.45"/>
    <row r="23" spans="2:5" ht="20.65" x14ac:dyDescent="0.75">
      <c r="B23" s="95" t="s">
        <v>76</v>
      </c>
      <c r="C23" s="95"/>
      <c r="E23" s="92"/>
    </row>
    <row r="24" spans="2:5" x14ac:dyDescent="0.45"/>
    <row r="25" spans="2:5" ht="17.649999999999999" x14ac:dyDescent="0.45">
      <c r="B25" s="94">
        <v>1</v>
      </c>
      <c r="C25" s="96" t="s">
        <v>77</v>
      </c>
    </row>
    <row r="26" spans="2:5" ht="17.649999999999999" x14ac:dyDescent="0.45">
      <c r="B26" s="94">
        <v>2</v>
      </c>
      <c r="C26" s="96" t="s">
        <v>78</v>
      </c>
      <c r="D26" s="96"/>
    </row>
    <row r="27" spans="2:5" ht="17.649999999999999" x14ac:dyDescent="0.45">
      <c r="B27" s="94">
        <v>3</v>
      </c>
      <c r="C27" s="96" t="s">
        <v>79</v>
      </c>
      <c r="D27" s="98"/>
      <c r="E27" s="98"/>
    </row>
    <row r="28" spans="2:5" ht="17.649999999999999" x14ac:dyDescent="0.45">
      <c r="B28" s="94">
        <v>4</v>
      </c>
      <c r="C28" s="96" t="s">
        <v>80</v>
      </c>
      <c r="D28" s="98"/>
    </row>
    <row r="29" spans="2:5" ht="17.649999999999999" x14ac:dyDescent="0.45">
      <c r="B29" s="94">
        <v>5</v>
      </c>
      <c r="C29" s="96" t="s">
        <v>81</v>
      </c>
      <c r="D29" s="98"/>
    </row>
    <row r="30" spans="2:5" ht="17.649999999999999" x14ac:dyDescent="0.45">
      <c r="B30" s="94">
        <v>6</v>
      </c>
      <c r="C30" s="96" t="s">
        <v>82</v>
      </c>
      <c r="D30" s="98"/>
    </row>
    <row r="31" spans="2:5" ht="17.649999999999999" x14ac:dyDescent="0.45">
      <c r="B31" s="94">
        <v>7</v>
      </c>
      <c r="C31" s="96" t="s">
        <v>83</v>
      </c>
      <c r="D31" s="98"/>
      <c r="E31" s="98"/>
    </row>
    <row r="32" spans="2:5" ht="17.649999999999999" x14ac:dyDescent="0.45">
      <c r="B32" s="94">
        <v>8</v>
      </c>
      <c r="C32" s="96" t="s">
        <v>84</v>
      </c>
      <c r="D32" s="98"/>
    </row>
    <row r="33" spans="2:5" ht="17.649999999999999" x14ac:dyDescent="0.45">
      <c r="B33" s="94">
        <v>9</v>
      </c>
      <c r="C33" s="96" t="s">
        <v>85</v>
      </c>
      <c r="D33" s="98"/>
      <c r="E33" s="98"/>
    </row>
    <row r="34" spans="2:5" x14ac:dyDescent="0.45"/>
    <row r="35" spans="2:5" x14ac:dyDescent="0.45"/>
    <row r="36" spans="2:5" x14ac:dyDescent="0.45"/>
    <row r="37" spans="2:5" x14ac:dyDescent="0.45"/>
    <row r="38" spans="2:5" x14ac:dyDescent="0.45"/>
    <row r="39" spans="2:5" x14ac:dyDescent="0.45"/>
    <row r="40" spans="2:5" x14ac:dyDescent="0.45"/>
    <row r="41" spans="2:5" x14ac:dyDescent="0.45"/>
    <row r="42" spans="2:5" x14ac:dyDescent="0.45"/>
    <row r="43" spans="2:5" x14ac:dyDescent="0.45"/>
    <row r="44" spans="2:5" x14ac:dyDescent="0.45"/>
    <row r="45" spans="2:5" x14ac:dyDescent="0.45"/>
    <row r="46" spans="2:5" x14ac:dyDescent="0.45"/>
    <row r="47" spans="2:5" x14ac:dyDescent="0.45"/>
  </sheetData>
  <mergeCells count="2">
    <mergeCell ref="B8:C8"/>
    <mergeCell ref="B23:C23"/>
  </mergeCells>
  <hyperlinks>
    <hyperlink ref="C25" location="Summary!A1" display="Summary" xr:uid="{BABDA1C6-858F-4385-A046-5B93FCB18EFD}"/>
    <hyperlink ref="C26:D26" location="'Energy Demand'!A1" display="Energy Demand" xr:uid="{2F2CB0F5-23A2-4CC9-AB9E-3B77C36CAE31}"/>
    <hyperlink ref="C27:E27" location="'Top and Bottom 20 Demand'!A1" display="Top and Bottom 20 Demand" xr:uid="{D896D8EE-597F-46E2-8D0D-83D16BDC3954}"/>
    <hyperlink ref="C28:D28" location="'Demand Over Time'!A1" display="Demand Over Time" xr:uid="{10AD7B0D-A4CB-4A82-8768-24F439FD3FF0}"/>
    <hyperlink ref="C29:D29" location="'Effect of Weather'!A1" display="Effect of Weather" xr:uid="{B01E7E60-8034-4F2E-94E4-BE3D04872754}"/>
    <hyperlink ref="C30:D30" location="Energy_Holidays!A1" display="Energy_Holidays" xr:uid="{19360953-9BD1-4520-BDF7-A7D2449A3C84}"/>
    <hyperlink ref="C31:E31" location="'Effect of Temp and Hols'!A1" display="Effect of Temp and Hols" xr:uid="{8CDE8A77-D281-4417-8636-5604FD465286}"/>
    <hyperlink ref="C32:D32" location="'YoY Demand'!A1" display="YoY Demand" xr:uid="{71CE0835-3F7F-4291-859B-D3AA6AEADD7A}"/>
    <hyperlink ref="C33:E33" location="'Demand by Day of Week'!A1" display="Demand by Day of Week" xr:uid="{94AE477C-7437-4A1A-A704-384457378A2A}"/>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18C8A-1768-4C61-B5DD-949E188F557C}">
  <sheetPr>
    <tabColor theme="8" tint="-0.499984740745262"/>
  </sheetPr>
  <dimension ref="A1:H26"/>
  <sheetViews>
    <sheetView zoomScale="84" workbookViewId="0">
      <selection activeCell="B24" sqref="B24:D24"/>
    </sheetView>
  </sheetViews>
  <sheetFormatPr defaultColWidth="0" defaultRowHeight="14.25" zeroHeight="1" x14ac:dyDescent="0.45"/>
  <cols>
    <col min="1" max="3" width="9.06640625" customWidth="1"/>
    <col min="4" max="4" width="7.73046875" customWidth="1"/>
    <col min="5" max="5" width="13.86328125" bestFit="1" customWidth="1"/>
    <col min="6" max="6" width="14.53125" customWidth="1"/>
    <col min="7" max="7" width="20.6640625" customWidth="1"/>
    <col min="8" max="8" width="16.46484375" customWidth="1"/>
    <col min="9" max="12" width="9.06640625" customWidth="1"/>
    <col min="13" max="16384" width="9.06640625" hidden="1"/>
  </cols>
  <sheetData>
    <row r="1" spans="4:8" x14ac:dyDescent="0.45"/>
    <row r="2" spans="4:8" x14ac:dyDescent="0.45"/>
    <row r="3" spans="4:8" ht="14.65" thickBot="1" x14ac:dyDescent="0.5"/>
    <row r="4" spans="4:8" ht="24" thickBot="1" x14ac:dyDescent="0.9">
      <c r="F4" s="55" t="s">
        <v>25</v>
      </c>
      <c r="G4" s="56"/>
    </row>
    <row r="5" spans="4:8" x14ac:dyDescent="0.45"/>
    <row r="6" spans="4:8" x14ac:dyDescent="0.45"/>
    <row r="7" spans="4:8" ht="16.149999999999999" x14ac:dyDescent="0.6">
      <c r="E7" s="30" t="s">
        <v>19</v>
      </c>
      <c r="F7" s="30" t="s">
        <v>20</v>
      </c>
      <c r="G7" s="30" t="s">
        <v>21</v>
      </c>
      <c r="H7" s="30" t="s">
        <v>20</v>
      </c>
    </row>
    <row r="8" spans="4:8" ht="16.149999999999999" x14ac:dyDescent="0.6">
      <c r="D8" s="30" t="s">
        <v>22</v>
      </c>
      <c r="E8" s="34">
        <f>MIN('Energy Demand'!$L$2:$L$2107)</f>
        <v>85094.375</v>
      </c>
      <c r="F8" s="31">
        <f>INDEX('Energy Demand'!$A$2:$A$2107,MATCH(E8,'Energy Demand'!$L$2:$L$2107,0))</f>
        <v>43094</v>
      </c>
      <c r="G8" s="17">
        <f>MIN('Energy Demand'!$N$2:$N$2107)</f>
        <v>-605086.3586105532</v>
      </c>
      <c r="H8" s="31">
        <f>INDEX('Energy Demand'!$A$2:$A$2107,MATCH(G8,'Energy Demand'!$N$2:$N$2107,0))</f>
        <v>44106</v>
      </c>
    </row>
    <row r="9" spans="4:8" ht="16.149999999999999" x14ac:dyDescent="0.6">
      <c r="D9" s="30" t="s">
        <v>23</v>
      </c>
      <c r="E9" s="34">
        <f>MAX('Energy Demand'!$L$2:$L$2107)</f>
        <v>170653.84</v>
      </c>
      <c r="F9" s="31">
        <f>INDEX('Energy Demand'!$A$2:$A$2107,MATCH(E9,'Energy Demand'!$L$2:$L$2107,0))</f>
        <v>43861</v>
      </c>
      <c r="G9" s="17">
        <f>MAX('Energy Demand'!$N$2:$N$2107)</f>
        <v>709250294.69111621</v>
      </c>
      <c r="H9" s="31">
        <f>INDEX('Energy Demand'!$A$2:$A$2107,MATCH(G9,'Energy Demand'!$N$2:$N$2107,0))</f>
        <v>43489</v>
      </c>
    </row>
    <row r="10" spans="4:8" ht="16.149999999999999" x14ac:dyDescent="0.6">
      <c r="D10" s="30" t="s">
        <v>24</v>
      </c>
      <c r="E10" s="34">
        <f>AVERAGE('Energy Demand'!$L$2:$L$2107)</f>
        <v>120035.47650284915</v>
      </c>
      <c r="F10" s="31"/>
      <c r="G10" s="17">
        <f>AVERAGE('Energy Demand'!$N$2:$N$2107)</f>
        <v>9521591.4845048822</v>
      </c>
      <c r="H10" s="31"/>
    </row>
    <row r="11" spans="4:8" x14ac:dyDescent="0.45"/>
    <row r="12" spans="4:8" x14ac:dyDescent="0.45"/>
    <row r="13" spans="4:8" x14ac:dyDescent="0.45"/>
    <row r="14" spans="4:8" x14ac:dyDescent="0.45"/>
    <row r="15" spans="4:8" ht="16.149999999999999" x14ac:dyDescent="0.6">
      <c r="F15" s="30" t="s">
        <v>19</v>
      </c>
      <c r="G15" s="30" t="s">
        <v>20</v>
      </c>
    </row>
    <row r="16" spans="4:8" ht="16.149999999999999" x14ac:dyDescent="0.6">
      <c r="E16" s="35" t="s">
        <v>26</v>
      </c>
      <c r="F16" s="34">
        <f>_xlfn.MAXIFS('Energy Demand'!$L$2:$L$2107,'Energy Demand'!$B$2:$B$2107,"Saturday")</f>
        <v>154924.89000000001</v>
      </c>
      <c r="G16" s="31">
        <f>INDEX('Energy Demand'!$A$2:$A$2107,MATCH(Summary!F16,'Energy Demand'!$L$2:$L$2107,0))</f>
        <v>42357</v>
      </c>
    </row>
    <row r="17" spans="2:7" ht="16.149999999999999" x14ac:dyDescent="0.6">
      <c r="E17" s="35" t="s">
        <v>28</v>
      </c>
      <c r="F17" s="34">
        <f>_xlfn.MAXIFS('Energy Demand'!$L$2:$L$2107,'Energy Demand'!$B$2:$B$2107,"Sunday")</f>
        <v>159436.69</v>
      </c>
      <c r="G17" s="31">
        <f>INDEX('Energy Demand'!$A$2:$A$2107,MATCH(Summary!F17,'Energy Demand'!$L$2:$L$2107,0))</f>
        <v>43128</v>
      </c>
    </row>
    <row r="18" spans="2:7" x14ac:dyDescent="0.45"/>
    <row r="19" spans="2:7" x14ac:dyDescent="0.45"/>
    <row r="20" spans="2:7" x14ac:dyDescent="0.45"/>
    <row r="21" spans="2:7" x14ac:dyDescent="0.45"/>
    <row r="22" spans="2:7" x14ac:dyDescent="0.45">
      <c r="E22" t="s">
        <v>27</v>
      </c>
    </row>
    <row r="23" spans="2:7" x14ac:dyDescent="0.45"/>
    <row r="24" spans="2:7" ht="17.649999999999999" x14ac:dyDescent="0.65">
      <c r="B24" s="97" t="s">
        <v>86</v>
      </c>
      <c r="C24" s="97"/>
      <c r="D24" s="97"/>
    </row>
    <row r="25" spans="2:7" x14ac:dyDescent="0.45"/>
    <row r="26" spans="2:7" x14ac:dyDescent="0.45"/>
  </sheetData>
  <mergeCells count="2">
    <mergeCell ref="F4:G4"/>
    <mergeCell ref="B24:D24"/>
  </mergeCells>
  <conditionalFormatting sqref="G8:G10">
    <cfRule type="cellIs" dxfId="17" priority="1" operator="lessThan">
      <formula>1000000</formula>
    </cfRule>
    <cfRule type="cellIs" dxfId="16" priority="2" operator="greaterThan">
      <formula>10000000</formula>
    </cfRule>
  </conditionalFormatting>
  <hyperlinks>
    <hyperlink ref="B24" location="'Cover Sheet'!A1" display="Go back to cover sheet" xr:uid="{E2267578-1D4C-4ADC-9401-701C23A24D92}"/>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59999389629810485"/>
  </sheetPr>
  <dimension ref="A1:S2107"/>
  <sheetViews>
    <sheetView workbookViewId="0">
      <pane xSplit="1" ySplit="1" topLeftCell="I2" activePane="bottomRight" state="frozen"/>
      <selection pane="topRight" activeCell="B1" sqref="B1"/>
      <selection pane="bottomLeft" activeCell="A2" sqref="A2"/>
      <selection pane="bottomRight" activeCell="P15" sqref="P15"/>
    </sheetView>
  </sheetViews>
  <sheetFormatPr defaultColWidth="0" defaultRowHeight="16.149999999999999" x14ac:dyDescent="0.6"/>
  <cols>
    <col min="1" max="1" width="18.6640625" style="24" bestFit="1" customWidth="1"/>
    <col min="2" max="2" width="14.3984375" style="33" bestFit="1" customWidth="1"/>
    <col min="3" max="3" width="10.33203125" style="33" bestFit="1" customWidth="1"/>
    <col min="4" max="4" width="11" style="9" bestFit="1" customWidth="1"/>
    <col min="5" max="5" width="6.53125" style="25" bestFit="1" customWidth="1"/>
    <col min="6" max="6" width="14.19921875" style="25" bestFit="1" customWidth="1"/>
    <col min="7" max="7" width="9.59765625" style="25" bestFit="1" customWidth="1"/>
    <col min="8" max="8" width="19.46484375" style="26" bestFit="1" customWidth="1"/>
    <col min="9" max="9" width="20.19921875" style="26" bestFit="1" customWidth="1"/>
    <col min="10" max="10" width="18.3984375" style="27" bestFit="1" customWidth="1"/>
    <col min="11" max="11" width="10.33203125" style="27" bestFit="1" customWidth="1"/>
    <col min="12" max="12" width="11.265625" style="28" bestFit="1" customWidth="1"/>
    <col min="13" max="13" width="11.46484375" style="29" bestFit="1" customWidth="1"/>
    <col min="14" max="14" width="17.73046875" style="29" bestFit="1" customWidth="1"/>
    <col min="15" max="15" width="4.53125" style="9" customWidth="1"/>
    <col min="16" max="16" width="23.33203125" style="9" customWidth="1"/>
    <col min="17" max="17" width="6.06640625" style="9" customWidth="1"/>
    <col min="18" max="18" width="15.53125" style="9" hidden="1" customWidth="1"/>
    <col min="19" max="19" width="8.6640625" style="9" hidden="1" customWidth="1"/>
    <col min="20" max="16384" width="2.19921875" style="9" hidden="1"/>
  </cols>
  <sheetData>
    <row r="1" spans="1:18" x14ac:dyDescent="0.6">
      <c r="A1" s="2" t="s">
        <v>6</v>
      </c>
      <c r="B1" s="30" t="s">
        <v>7</v>
      </c>
      <c r="C1" s="30" t="s">
        <v>8</v>
      </c>
      <c r="D1" s="4" t="s">
        <v>9</v>
      </c>
      <c r="E1" s="3" t="s">
        <v>10</v>
      </c>
      <c r="F1" s="3" t="s">
        <v>13</v>
      </c>
      <c r="G1" s="3" t="s">
        <v>14</v>
      </c>
      <c r="H1" s="5" t="s">
        <v>16</v>
      </c>
      <c r="I1" s="5" t="s">
        <v>17</v>
      </c>
      <c r="J1" s="6" t="s">
        <v>18</v>
      </c>
      <c r="K1" s="6" t="s">
        <v>12</v>
      </c>
      <c r="L1" s="7" t="s">
        <v>11</v>
      </c>
      <c r="M1" s="8" t="s">
        <v>1</v>
      </c>
      <c r="N1" s="8" t="s">
        <v>15</v>
      </c>
    </row>
    <row r="2" spans="1:18" ht="17.649999999999999" x14ac:dyDescent="0.65">
      <c r="A2" s="10">
        <v>42005</v>
      </c>
      <c r="B2" s="31" t="str">
        <f>TEXT('Energy Demand'!$A2,"dddd")</f>
        <v>Thursday</v>
      </c>
      <c r="C2" s="31" t="str">
        <f>TEXT('Energy Demand'!$A2,"mmmm")</f>
        <v>January</v>
      </c>
      <c r="D2" s="11" t="str">
        <f>TEXT(A2,"yyyy")</f>
        <v>2015</v>
      </c>
      <c r="E2" s="12">
        <f>WEEKNUM(A2,1)</f>
        <v>1</v>
      </c>
      <c r="F2" s="13" t="str">
        <f>VLOOKUP(A2,_holidays!$A$2:$B$2107,2,1)</f>
        <v>N</v>
      </c>
      <c r="G2" s="13" t="str">
        <f>VLOOKUP(A2,_holidays!$A$2:$C$2107,3,1)</f>
        <v>Y</v>
      </c>
      <c r="H2" s="14">
        <v>13.3</v>
      </c>
      <c r="I2" s="14">
        <v>26.9</v>
      </c>
      <c r="J2" s="15">
        <v>23.6</v>
      </c>
      <c r="K2" s="15">
        <v>0</v>
      </c>
      <c r="L2" s="16">
        <v>99635.03</v>
      </c>
      <c r="M2" s="17">
        <v>25.633696430000001</v>
      </c>
      <c r="N2" s="17">
        <f>'Energy Demand'!$L2*'Energy Demand'!$M2</f>
        <v>2554014.1128139431</v>
      </c>
      <c r="P2" s="97" t="s">
        <v>86</v>
      </c>
      <c r="Q2" s="97"/>
      <c r="R2" s="97"/>
    </row>
    <row r="3" spans="1:18" x14ac:dyDescent="0.6">
      <c r="A3" s="19">
        <v>42006</v>
      </c>
      <c r="B3" s="32" t="str">
        <f>TEXT('Energy Demand'!$A3,"dddd")</f>
        <v>Friday</v>
      </c>
      <c r="C3" s="31" t="str">
        <f>TEXT('Energy Demand'!$A3,"mmmm")</f>
        <v>January</v>
      </c>
      <c r="D3" s="11" t="str">
        <f t="shared" ref="D3:D66" si="0">TEXT(A3,"yyyy")</f>
        <v>2015</v>
      </c>
      <c r="E3" s="12">
        <f t="shared" ref="E3:E66" si="1">WEEKNUM(A3,1)</f>
        <v>1</v>
      </c>
      <c r="F3" s="20" t="str">
        <f>VLOOKUP(A3,_holidays!$A$2:$B$2107,2,1)</f>
        <v>N</v>
      </c>
      <c r="G3" s="20" t="str">
        <f>VLOOKUP(A3,_holidays!$A$2:$C$2107,3,1)</f>
        <v>N</v>
      </c>
      <c r="H3" s="21">
        <v>15.4</v>
      </c>
      <c r="I3" s="21">
        <v>38.799999999999997</v>
      </c>
      <c r="J3" s="22">
        <v>26.8</v>
      </c>
      <c r="K3" s="22">
        <v>0</v>
      </c>
      <c r="L3" s="16">
        <v>129606.01</v>
      </c>
      <c r="M3" s="17">
        <v>33.138987559999997</v>
      </c>
      <c r="N3" s="17">
        <f>'Energy Demand'!$L3*'Energy Demand'!$M3</f>
        <v>4295011.9530912349</v>
      </c>
    </row>
    <row r="4" spans="1:18" x14ac:dyDescent="0.6">
      <c r="A4" s="10">
        <v>42007</v>
      </c>
      <c r="B4" s="31" t="str">
        <f>TEXT('Energy Demand'!$A4,"dddd")</f>
        <v>Saturday</v>
      </c>
      <c r="C4" s="31" t="str">
        <f>TEXT('Energy Demand'!$A4,"mmmm")</f>
        <v>January</v>
      </c>
      <c r="D4" s="11" t="str">
        <f t="shared" si="0"/>
        <v>2015</v>
      </c>
      <c r="E4" s="12">
        <f t="shared" si="1"/>
        <v>1</v>
      </c>
      <c r="F4" s="13" t="str">
        <f>VLOOKUP(A4,_holidays!$A$2:$B$2107,2,1)</f>
        <v>N</v>
      </c>
      <c r="G4" s="13" t="str">
        <f>VLOOKUP(A4,_holidays!$A$2:$C$2107,3,1)</f>
        <v>N</v>
      </c>
      <c r="H4" s="14">
        <v>20</v>
      </c>
      <c r="I4" s="14">
        <v>38.200000000000003</v>
      </c>
      <c r="J4" s="15">
        <v>26.5</v>
      </c>
      <c r="K4" s="15">
        <v>0</v>
      </c>
      <c r="L4" s="16">
        <v>142300.54</v>
      </c>
      <c r="M4" s="17">
        <v>34.564854830000002</v>
      </c>
      <c r="N4" s="17">
        <f>'Energy Demand'!$L4*'Energy Demand'!$M4</f>
        <v>4918597.5073306086</v>
      </c>
    </row>
    <row r="5" spans="1:18" x14ac:dyDescent="0.6">
      <c r="A5" s="19">
        <v>42008</v>
      </c>
      <c r="B5" s="32" t="str">
        <f>TEXT('Energy Demand'!$A5,"dddd")</f>
        <v>Sunday</v>
      </c>
      <c r="C5" s="31" t="str">
        <f>TEXT('Energy Demand'!$A5,"mmmm")</f>
        <v>January</v>
      </c>
      <c r="D5" s="11" t="str">
        <f t="shared" si="0"/>
        <v>2015</v>
      </c>
      <c r="E5" s="12">
        <f t="shared" si="1"/>
        <v>2</v>
      </c>
      <c r="F5" s="20" t="str">
        <f>VLOOKUP(A5,_holidays!$A$2:$B$2107,2,1)</f>
        <v>N</v>
      </c>
      <c r="G5" s="20" t="str">
        <f>VLOOKUP(A5,_holidays!$A$2:$C$2107,3,1)</f>
        <v>N</v>
      </c>
      <c r="H5" s="21">
        <v>16.3</v>
      </c>
      <c r="I5" s="21">
        <v>21.4</v>
      </c>
      <c r="J5" s="22">
        <v>25.2</v>
      </c>
      <c r="K5" s="22">
        <v>4.2</v>
      </c>
      <c r="L5" s="16">
        <v>104330.715</v>
      </c>
      <c r="M5" s="17">
        <v>25.005560240000001</v>
      </c>
      <c r="N5" s="17">
        <f>'Energy Demand'!$L5*'Energy Demand'!$M5</f>
        <v>2608847.9788147719</v>
      </c>
    </row>
    <row r="6" spans="1:18" x14ac:dyDescent="0.6">
      <c r="A6" s="10">
        <v>42009</v>
      </c>
      <c r="B6" s="31" t="str">
        <f>TEXT('Energy Demand'!$A6,"dddd")</f>
        <v>Monday</v>
      </c>
      <c r="C6" s="31" t="str">
        <f>TEXT('Energy Demand'!$A6,"mmmm")</f>
        <v>January</v>
      </c>
      <c r="D6" s="11" t="str">
        <f t="shared" si="0"/>
        <v>2015</v>
      </c>
      <c r="E6" s="12">
        <f t="shared" si="1"/>
        <v>2</v>
      </c>
      <c r="F6" s="13" t="str">
        <f>VLOOKUP(A6,_holidays!$A$2:$B$2107,2,1)</f>
        <v>N</v>
      </c>
      <c r="G6" s="13" t="str">
        <f>VLOOKUP(A6,_holidays!$A$2:$C$2107,3,1)</f>
        <v>N</v>
      </c>
      <c r="H6" s="14">
        <v>15</v>
      </c>
      <c r="I6" s="14">
        <v>22</v>
      </c>
      <c r="J6" s="15">
        <v>30.7</v>
      </c>
      <c r="K6" s="15">
        <v>0</v>
      </c>
      <c r="L6" s="16">
        <v>118132.2</v>
      </c>
      <c r="M6" s="17">
        <v>26.724176279999998</v>
      </c>
      <c r="N6" s="17">
        <f>'Energy Demand'!$L6*'Energy Demand'!$M6</f>
        <v>3156985.7371442155</v>
      </c>
    </row>
    <row r="7" spans="1:18" x14ac:dyDescent="0.6">
      <c r="A7" s="19">
        <v>42010</v>
      </c>
      <c r="B7" s="32" t="str">
        <f>TEXT('Energy Demand'!$A7,"dddd")</f>
        <v>Tuesday</v>
      </c>
      <c r="C7" s="31" t="str">
        <f>TEXT('Energy Demand'!$A7,"mmmm")</f>
        <v>January</v>
      </c>
      <c r="D7" s="11" t="str">
        <f t="shared" si="0"/>
        <v>2015</v>
      </c>
      <c r="E7" s="12">
        <f t="shared" si="1"/>
        <v>2</v>
      </c>
      <c r="F7" s="20" t="str">
        <f>VLOOKUP(A7,_holidays!$A$2:$B$2107,2,1)</f>
        <v>N</v>
      </c>
      <c r="G7" s="20" t="str">
        <f>VLOOKUP(A7,_holidays!$A$2:$C$2107,3,1)</f>
        <v>N</v>
      </c>
      <c r="H7" s="21">
        <v>17.7</v>
      </c>
      <c r="I7" s="21">
        <v>26</v>
      </c>
      <c r="J7" s="22">
        <v>31.6</v>
      </c>
      <c r="K7" s="22">
        <v>0</v>
      </c>
      <c r="L7" s="16">
        <v>130672.485</v>
      </c>
      <c r="M7" s="17">
        <v>31.282310729999999</v>
      </c>
      <c r="N7" s="17">
        <f>'Energy Demand'!$L7*'Energy Demand'!$M7</f>
        <v>4087737.279631264</v>
      </c>
    </row>
    <row r="8" spans="1:18" x14ac:dyDescent="0.6">
      <c r="A8" s="10">
        <v>42011</v>
      </c>
      <c r="B8" s="31" t="str">
        <f>TEXT('Energy Demand'!$A8,"dddd")</f>
        <v>Wednesday</v>
      </c>
      <c r="C8" s="31" t="str">
        <f>TEXT('Energy Demand'!$A8,"mmmm")</f>
        <v>January</v>
      </c>
      <c r="D8" s="11" t="str">
        <f t="shared" si="0"/>
        <v>2015</v>
      </c>
      <c r="E8" s="12">
        <f t="shared" si="1"/>
        <v>2</v>
      </c>
      <c r="F8" s="13" t="str">
        <f>VLOOKUP(A8,_holidays!$A$2:$B$2107,2,1)</f>
        <v>N</v>
      </c>
      <c r="G8" s="13" t="str">
        <f>VLOOKUP(A8,_holidays!$A$2:$C$2107,3,1)</f>
        <v>N</v>
      </c>
      <c r="H8" s="14">
        <v>18.899999999999999</v>
      </c>
      <c r="I8" s="14">
        <v>37.4</v>
      </c>
      <c r="J8" s="15">
        <v>20.7</v>
      </c>
      <c r="K8" s="15">
        <v>0</v>
      </c>
      <c r="L8" s="16">
        <v>153514.82</v>
      </c>
      <c r="M8" s="17">
        <v>48.312309380000002</v>
      </c>
      <c r="N8" s="17">
        <f>'Energy Demand'!$L8*'Energy Demand'!$M8</f>
        <v>7416655.4782550121</v>
      </c>
    </row>
    <row r="9" spans="1:18" x14ac:dyDescent="0.6">
      <c r="A9" s="19">
        <v>42012</v>
      </c>
      <c r="B9" s="32" t="str">
        <f>TEXT('Energy Demand'!$A9,"dddd")</f>
        <v>Thursday</v>
      </c>
      <c r="C9" s="31" t="str">
        <f>TEXT('Energy Demand'!$A9,"mmmm")</f>
        <v>January</v>
      </c>
      <c r="D9" s="11" t="str">
        <f t="shared" si="0"/>
        <v>2015</v>
      </c>
      <c r="E9" s="12">
        <f t="shared" si="1"/>
        <v>2</v>
      </c>
      <c r="F9" s="20" t="str">
        <f>VLOOKUP(A9,_holidays!$A$2:$B$2107,2,1)</f>
        <v>N</v>
      </c>
      <c r="G9" s="20" t="str">
        <f>VLOOKUP(A9,_holidays!$A$2:$C$2107,3,1)</f>
        <v>N</v>
      </c>
      <c r="H9" s="21">
        <v>23.1</v>
      </c>
      <c r="I9" s="21">
        <v>28.2</v>
      </c>
      <c r="J9" s="22">
        <v>13.5</v>
      </c>
      <c r="K9" s="22">
        <v>19.399999999999999</v>
      </c>
      <c r="L9" s="16">
        <v>142015.655</v>
      </c>
      <c r="M9" s="17">
        <v>49.117280299999997</v>
      </c>
      <c r="N9" s="17">
        <f>'Energy Demand'!$L9*'Energy Demand'!$M9</f>
        <v>6975422.7336230958</v>
      </c>
    </row>
    <row r="10" spans="1:18" x14ac:dyDescent="0.6">
      <c r="A10" s="10">
        <v>42013</v>
      </c>
      <c r="B10" s="31" t="str">
        <f>TEXT('Energy Demand'!$A10,"dddd")</f>
        <v>Friday</v>
      </c>
      <c r="C10" s="31" t="str">
        <f>TEXT('Energy Demand'!$A10,"mmmm")</f>
        <v>January</v>
      </c>
      <c r="D10" s="11" t="str">
        <f t="shared" si="0"/>
        <v>2015</v>
      </c>
      <c r="E10" s="12">
        <f t="shared" si="1"/>
        <v>2</v>
      </c>
      <c r="F10" s="13" t="str">
        <f>VLOOKUP(A10,_holidays!$A$2:$B$2107,2,1)</f>
        <v>N</v>
      </c>
      <c r="G10" s="13" t="str">
        <f>VLOOKUP(A10,_holidays!$A$2:$C$2107,3,1)</f>
        <v>N</v>
      </c>
      <c r="H10" s="14">
        <v>16.5</v>
      </c>
      <c r="I10" s="14">
        <v>18</v>
      </c>
      <c r="J10" s="15">
        <v>3.1</v>
      </c>
      <c r="K10" s="15">
        <v>1.2</v>
      </c>
      <c r="L10" s="16">
        <v>121801.155</v>
      </c>
      <c r="M10" s="17">
        <v>34.490675449999998</v>
      </c>
      <c r="N10" s="17">
        <f>'Energy Demand'!$L10*'Energy Demand'!$M10</f>
        <v>4201004.1065401444</v>
      </c>
    </row>
    <row r="11" spans="1:18" x14ac:dyDescent="0.6">
      <c r="A11" s="19">
        <v>42014</v>
      </c>
      <c r="B11" s="32" t="str">
        <f>TEXT('Energy Demand'!$A11,"dddd")</f>
        <v>Saturday</v>
      </c>
      <c r="C11" s="31" t="str">
        <f>TEXT('Energy Demand'!$A11,"mmmm")</f>
        <v>January</v>
      </c>
      <c r="D11" s="11" t="str">
        <f t="shared" si="0"/>
        <v>2015</v>
      </c>
      <c r="E11" s="12">
        <f t="shared" si="1"/>
        <v>2</v>
      </c>
      <c r="F11" s="20" t="str">
        <f>VLOOKUP(A11,_holidays!$A$2:$B$2107,2,1)</f>
        <v>N</v>
      </c>
      <c r="G11" s="20" t="str">
        <f>VLOOKUP(A11,_holidays!$A$2:$C$2107,3,1)</f>
        <v>N</v>
      </c>
      <c r="H11" s="21">
        <v>13.6</v>
      </c>
      <c r="I11" s="21">
        <v>21.7</v>
      </c>
      <c r="J11" s="22">
        <v>5.6</v>
      </c>
      <c r="K11" s="22">
        <v>5.2</v>
      </c>
      <c r="L11" s="16">
        <v>103043.66</v>
      </c>
      <c r="M11" s="17">
        <v>20.229824900000001</v>
      </c>
      <c r="N11" s="17">
        <f>'Energy Demand'!$L11*'Energy Demand'!$M11</f>
        <v>2084555.1988551342</v>
      </c>
    </row>
    <row r="12" spans="1:18" x14ac:dyDescent="0.6">
      <c r="A12" s="10">
        <v>42015</v>
      </c>
      <c r="B12" s="31" t="str">
        <f>TEXT('Energy Demand'!$A12,"dddd")</f>
        <v>Sunday</v>
      </c>
      <c r="C12" s="31" t="str">
        <f>TEXT('Energy Demand'!$A12,"mmmm")</f>
        <v>January</v>
      </c>
      <c r="D12" s="11" t="str">
        <f t="shared" si="0"/>
        <v>2015</v>
      </c>
      <c r="E12" s="12">
        <f t="shared" si="1"/>
        <v>3</v>
      </c>
      <c r="F12" s="13" t="str">
        <f>VLOOKUP(A12,_holidays!$A$2:$B$2107,2,1)</f>
        <v>N</v>
      </c>
      <c r="G12" s="13" t="str">
        <f>VLOOKUP(A12,_holidays!$A$2:$C$2107,3,1)</f>
        <v>N</v>
      </c>
      <c r="H12" s="14">
        <v>15.6</v>
      </c>
      <c r="I12" s="14">
        <v>27.5</v>
      </c>
      <c r="J12" s="15">
        <v>29.9</v>
      </c>
      <c r="K12" s="15">
        <v>0</v>
      </c>
      <c r="L12" s="16">
        <v>99865.755000000005</v>
      </c>
      <c r="M12" s="17">
        <v>18.23476806</v>
      </c>
      <c r="N12" s="17">
        <f>'Energy Demand'!$L12*'Energy Demand'!$M12</f>
        <v>1821028.8795617854</v>
      </c>
    </row>
    <row r="13" spans="1:18" x14ac:dyDescent="0.6">
      <c r="A13" s="19">
        <v>42016</v>
      </c>
      <c r="B13" s="32" t="str">
        <f>TEXT('Energy Demand'!$A13,"dddd")</f>
        <v>Monday</v>
      </c>
      <c r="C13" s="31" t="str">
        <f>TEXT('Energy Demand'!$A13,"mmmm")</f>
        <v>January</v>
      </c>
      <c r="D13" s="11" t="str">
        <f t="shared" si="0"/>
        <v>2015</v>
      </c>
      <c r="E13" s="12">
        <f t="shared" si="1"/>
        <v>3</v>
      </c>
      <c r="F13" s="20" t="str">
        <f>VLOOKUP(A13,_holidays!$A$2:$B$2107,2,1)</f>
        <v>N</v>
      </c>
      <c r="G13" s="20" t="str">
        <f>VLOOKUP(A13,_holidays!$A$2:$C$2107,3,1)</f>
        <v>N</v>
      </c>
      <c r="H13" s="21">
        <v>16.100000000000001</v>
      </c>
      <c r="I13" s="21">
        <v>31.3</v>
      </c>
      <c r="J13" s="22">
        <v>31.6</v>
      </c>
      <c r="K13" s="22">
        <v>0</v>
      </c>
      <c r="L13" s="16">
        <v>131261.125</v>
      </c>
      <c r="M13" s="17">
        <v>33.694810169999997</v>
      </c>
      <c r="N13" s="17">
        <f>'Energy Demand'!$L13*'Energy Demand'!$M13</f>
        <v>4422818.6895756405</v>
      </c>
    </row>
    <row r="14" spans="1:18" x14ac:dyDescent="0.6">
      <c r="A14" s="10">
        <v>42017</v>
      </c>
      <c r="B14" s="31" t="str">
        <f>TEXT('Energy Demand'!$A14,"dddd")</f>
        <v>Tuesday</v>
      </c>
      <c r="C14" s="31" t="str">
        <f>TEXT('Energy Demand'!$A14,"mmmm")</f>
        <v>January</v>
      </c>
      <c r="D14" s="11" t="str">
        <f t="shared" si="0"/>
        <v>2015</v>
      </c>
      <c r="E14" s="12">
        <f t="shared" si="1"/>
        <v>3</v>
      </c>
      <c r="F14" s="13" t="str">
        <f>VLOOKUP(A14,_holidays!$A$2:$B$2107,2,1)</f>
        <v>N</v>
      </c>
      <c r="G14" s="13" t="str">
        <f>VLOOKUP(A14,_holidays!$A$2:$C$2107,3,1)</f>
        <v>N</v>
      </c>
      <c r="H14" s="14">
        <v>20.2</v>
      </c>
      <c r="I14" s="14">
        <v>25.6</v>
      </c>
      <c r="J14" s="15">
        <v>4.2</v>
      </c>
      <c r="K14" s="15">
        <v>0</v>
      </c>
      <c r="L14" s="16">
        <v>126527.36</v>
      </c>
      <c r="M14" s="17">
        <v>27.53786427</v>
      </c>
      <c r="N14" s="17">
        <f>'Energy Demand'!$L14*'Energy Demand'!$M14</f>
        <v>3484293.2661214271</v>
      </c>
    </row>
    <row r="15" spans="1:18" x14ac:dyDescent="0.6">
      <c r="A15" s="19">
        <v>42018</v>
      </c>
      <c r="B15" s="32" t="str">
        <f>TEXT('Energy Demand'!$A15,"dddd")</f>
        <v>Wednesday</v>
      </c>
      <c r="C15" s="31" t="str">
        <f>TEXT('Energy Demand'!$A15,"mmmm")</f>
        <v>January</v>
      </c>
      <c r="D15" s="11" t="str">
        <f t="shared" si="0"/>
        <v>2015</v>
      </c>
      <c r="E15" s="12">
        <f t="shared" si="1"/>
        <v>3</v>
      </c>
      <c r="F15" s="20" t="str">
        <f>VLOOKUP(A15,_holidays!$A$2:$B$2107,2,1)</f>
        <v>N</v>
      </c>
      <c r="G15" s="20" t="str">
        <f>VLOOKUP(A15,_holidays!$A$2:$C$2107,3,1)</f>
        <v>N</v>
      </c>
      <c r="H15" s="21">
        <v>18.3</v>
      </c>
      <c r="I15" s="21">
        <v>22.7</v>
      </c>
      <c r="J15" s="22">
        <v>15.2</v>
      </c>
      <c r="K15" s="22">
        <v>15.8</v>
      </c>
      <c r="L15" s="16">
        <v>119741.62</v>
      </c>
      <c r="M15" s="17">
        <v>29.018516609999999</v>
      </c>
      <c r="N15" s="17">
        <f>'Energy Demand'!$L15*'Energy Demand'!$M15</f>
        <v>3474724.1888783081</v>
      </c>
    </row>
    <row r="16" spans="1:18" x14ac:dyDescent="0.6">
      <c r="A16" s="10">
        <v>42019</v>
      </c>
      <c r="B16" s="31" t="str">
        <f>TEXT('Energy Demand'!$A16,"dddd")</f>
        <v>Thursday</v>
      </c>
      <c r="C16" s="31" t="str">
        <f>TEXT('Energy Demand'!$A16,"mmmm")</f>
        <v>January</v>
      </c>
      <c r="D16" s="11" t="str">
        <f t="shared" si="0"/>
        <v>2015</v>
      </c>
      <c r="E16" s="12">
        <f t="shared" si="1"/>
        <v>3</v>
      </c>
      <c r="F16" s="13" t="str">
        <f>VLOOKUP(A16,_holidays!$A$2:$B$2107,2,1)</f>
        <v>N</v>
      </c>
      <c r="G16" s="13" t="str">
        <f>VLOOKUP(A16,_holidays!$A$2:$C$2107,3,1)</f>
        <v>N</v>
      </c>
      <c r="H16" s="14">
        <v>15.8</v>
      </c>
      <c r="I16" s="14">
        <v>20</v>
      </c>
      <c r="J16" s="15">
        <v>14.6</v>
      </c>
      <c r="K16" s="15">
        <v>0</v>
      </c>
      <c r="L16" s="16">
        <v>118411.22</v>
      </c>
      <c r="M16" s="17">
        <v>30.93653879</v>
      </c>
      <c r="N16" s="17">
        <f>'Energy Demand'!$L16*'Energy Demand'!$M16</f>
        <v>3663233.3007012238</v>
      </c>
    </row>
    <row r="17" spans="1:14" x14ac:dyDescent="0.6">
      <c r="A17" s="19">
        <v>42020</v>
      </c>
      <c r="B17" s="32" t="str">
        <f>TEXT('Energy Demand'!$A17,"dddd")</f>
        <v>Friday</v>
      </c>
      <c r="C17" s="31" t="str">
        <f>TEXT('Energy Demand'!$A17,"mmmm")</f>
        <v>January</v>
      </c>
      <c r="D17" s="11" t="str">
        <f t="shared" si="0"/>
        <v>2015</v>
      </c>
      <c r="E17" s="12">
        <f t="shared" si="1"/>
        <v>3</v>
      </c>
      <c r="F17" s="20" t="str">
        <f>VLOOKUP(A17,_holidays!$A$2:$B$2107,2,1)</f>
        <v>N</v>
      </c>
      <c r="G17" s="20" t="str">
        <f>VLOOKUP(A17,_holidays!$A$2:$C$2107,3,1)</f>
        <v>N</v>
      </c>
      <c r="H17" s="21">
        <v>13.1</v>
      </c>
      <c r="I17" s="21">
        <v>27.3</v>
      </c>
      <c r="J17" s="22">
        <v>30.3</v>
      </c>
      <c r="K17" s="22">
        <v>0</v>
      </c>
      <c r="L17" s="16">
        <v>116690.765</v>
      </c>
      <c r="M17" s="17">
        <v>23.015190879999999</v>
      </c>
      <c r="N17" s="17">
        <f>'Energy Demand'!$L17*'Energy Demand'!$M17</f>
        <v>2685660.2304082229</v>
      </c>
    </row>
    <row r="18" spans="1:14" x14ac:dyDescent="0.6">
      <c r="A18" s="10">
        <v>42021</v>
      </c>
      <c r="B18" s="31" t="str">
        <f>TEXT('Energy Demand'!$A18,"dddd")</f>
        <v>Saturday</v>
      </c>
      <c r="C18" s="31" t="str">
        <f>TEXT('Energy Demand'!$A18,"mmmm")</f>
        <v>January</v>
      </c>
      <c r="D18" s="11" t="str">
        <f t="shared" si="0"/>
        <v>2015</v>
      </c>
      <c r="E18" s="12">
        <f t="shared" si="1"/>
        <v>3</v>
      </c>
      <c r="F18" s="13" t="str">
        <f>VLOOKUP(A18,_holidays!$A$2:$B$2107,2,1)</f>
        <v>N</v>
      </c>
      <c r="G18" s="13" t="str">
        <f>VLOOKUP(A18,_holidays!$A$2:$C$2107,3,1)</f>
        <v>N</v>
      </c>
      <c r="H18" s="14">
        <v>15.9</v>
      </c>
      <c r="I18" s="14">
        <v>25</v>
      </c>
      <c r="J18" s="15">
        <v>27.5</v>
      </c>
      <c r="K18" s="15">
        <v>0</v>
      </c>
      <c r="L18" s="16">
        <v>99371.31</v>
      </c>
      <c r="M18" s="17">
        <v>18.99492729</v>
      </c>
      <c r="N18" s="17">
        <f>'Energy Demand'!$L18*'Energy Demand'!$M18</f>
        <v>1887550.8081620499</v>
      </c>
    </row>
    <row r="19" spans="1:14" x14ac:dyDescent="0.6">
      <c r="A19" s="19">
        <v>42022</v>
      </c>
      <c r="B19" s="32" t="str">
        <f>TEXT('Energy Demand'!$A19,"dddd")</f>
        <v>Sunday</v>
      </c>
      <c r="C19" s="31" t="str">
        <f>TEXT('Energy Demand'!$A19,"mmmm")</f>
        <v>January</v>
      </c>
      <c r="D19" s="11" t="str">
        <f t="shared" si="0"/>
        <v>2015</v>
      </c>
      <c r="E19" s="12">
        <f t="shared" si="1"/>
        <v>4</v>
      </c>
      <c r="F19" s="20" t="str">
        <f>VLOOKUP(A19,_holidays!$A$2:$B$2107,2,1)</f>
        <v>N</v>
      </c>
      <c r="G19" s="20" t="str">
        <f>VLOOKUP(A19,_holidays!$A$2:$C$2107,3,1)</f>
        <v>N</v>
      </c>
      <c r="H19" s="21">
        <v>15.3</v>
      </c>
      <c r="I19" s="21">
        <v>19.5</v>
      </c>
      <c r="J19" s="22">
        <v>23.4</v>
      </c>
      <c r="K19" s="22">
        <v>0</v>
      </c>
      <c r="L19" s="16">
        <v>97728.75</v>
      </c>
      <c r="M19" s="17">
        <v>17.00868088</v>
      </c>
      <c r="N19" s="17">
        <f>'Energy Demand'!$L19*'Energy Demand'!$M19</f>
        <v>1662237.1215512999</v>
      </c>
    </row>
    <row r="20" spans="1:14" x14ac:dyDescent="0.6">
      <c r="A20" s="10">
        <v>42023</v>
      </c>
      <c r="B20" s="31" t="str">
        <f>TEXT('Energy Demand'!$A20,"dddd")</f>
        <v>Monday</v>
      </c>
      <c r="C20" s="31" t="str">
        <f>TEXT('Energy Demand'!$A20,"mmmm")</f>
        <v>January</v>
      </c>
      <c r="D20" s="11" t="str">
        <f t="shared" si="0"/>
        <v>2015</v>
      </c>
      <c r="E20" s="12">
        <f t="shared" si="1"/>
        <v>4</v>
      </c>
      <c r="F20" s="13" t="str">
        <f>VLOOKUP(A20,_holidays!$A$2:$B$2107,2,1)</f>
        <v>N</v>
      </c>
      <c r="G20" s="13" t="str">
        <f>VLOOKUP(A20,_holidays!$A$2:$C$2107,3,1)</f>
        <v>N</v>
      </c>
      <c r="H20" s="14">
        <v>13.5</v>
      </c>
      <c r="I20" s="14">
        <v>23.6</v>
      </c>
      <c r="J20" s="15">
        <v>29</v>
      </c>
      <c r="K20" s="15">
        <v>0</v>
      </c>
      <c r="L20" s="16">
        <v>116883.15</v>
      </c>
      <c r="M20" s="17">
        <v>26.927876189999999</v>
      </c>
      <c r="N20" s="17">
        <f>'Energy Demand'!$L20*'Energy Demand'!$M20</f>
        <v>3147414.9918971984</v>
      </c>
    </row>
    <row r="21" spans="1:14" x14ac:dyDescent="0.6">
      <c r="A21" s="19">
        <v>42024</v>
      </c>
      <c r="B21" s="32" t="str">
        <f>TEXT('Energy Demand'!$A21,"dddd")</f>
        <v>Tuesday</v>
      </c>
      <c r="C21" s="31" t="str">
        <f>TEXT('Energy Demand'!$A21,"mmmm")</f>
        <v>January</v>
      </c>
      <c r="D21" s="11" t="str">
        <f t="shared" si="0"/>
        <v>2015</v>
      </c>
      <c r="E21" s="12">
        <f t="shared" si="1"/>
        <v>4</v>
      </c>
      <c r="F21" s="20" t="str">
        <f>VLOOKUP(A21,_holidays!$A$2:$B$2107,2,1)</f>
        <v>N</v>
      </c>
      <c r="G21" s="20" t="str">
        <f>VLOOKUP(A21,_holidays!$A$2:$C$2107,3,1)</f>
        <v>N</v>
      </c>
      <c r="H21" s="21">
        <v>13</v>
      </c>
      <c r="I21" s="21">
        <v>30.4</v>
      </c>
      <c r="J21" s="22">
        <v>19.600000000000001</v>
      </c>
      <c r="K21" s="22">
        <v>0</v>
      </c>
      <c r="L21" s="16">
        <v>128968.125</v>
      </c>
      <c r="M21" s="17">
        <v>23.078074139999998</v>
      </c>
      <c r="N21" s="17">
        <f>'Energy Demand'!$L21*'Energy Demand'!$M21</f>
        <v>2976335.9504467873</v>
      </c>
    </row>
    <row r="22" spans="1:14" x14ac:dyDescent="0.6">
      <c r="A22" s="10">
        <v>42025</v>
      </c>
      <c r="B22" s="31" t="str">
        <f>TEXT('Energy Demand'!$A22,"dddd")</f>
        <v>Wednesday</v>
      </c>
      <c r="C22" s="31" t="str">
        <f>TEXT('Energy Demand'!$A22,"mmmm")</f>
        <v>January</v>
      </c>
      <c r="D22" s="11" t="str">
        <f t="shared" si="0"/>
        <v>2015</v>
      </c>
      <c r="E22" s="12">
        <f t="shared" si="1"/>
        <v>4</v>
      </c>
      <c r="F22" s="13" t="str">
        <f>VLOOKUP(A22,_holidays!$A$2:$B$2107,2,1)</f>
        <v>N</v>
      </c>
      <c r="G22" s="13" t="str">
        <f>VLOOKUP(A22,_holidays!$A$2:$C$2107,3,1)</f>
        <v>N</v>
      </c>
      <c r="H22" s="14">
        <v>19.7</v>
      </c>
      <c r="I22" s="14">
        <v>33.1</v>
      </c>
      <c r="J22" s="15">
        <v>25.8</v>
      </c>
      <c r="K22" s="15">
        <v>0</v>
      </c>
      <c r="L22" s="16">
        <v>148702.505</v>
      </c>
      <c r="M22" s="17">
        <v>34.443415459999997</v>
      </c>
      <c r="N22" s="17">
        <f>'Energy Demand'!$L22*'Energy Demand'!$M22</f>
        <v>5121822.159657727</v>
      </c>
    </row>
    <row r="23" spans="1:14" x14ac:dyDescent="0.6">
      <c r="A23" s="19">
        <v>42026</v>
      </c>
      <c r="B23" s="32" t="str">
        <f>TEXT('Energy Demand'!$A23,"dddd")</f>
        <v>Thursday</v>
      </c>
      <c r="C23" s="31" t="str">
        <f>TEXT('Energy Demand'!$A23,"mmmm")</f>
        <v>January</v>
      </c>
      <c r="D23" s="11" t="str">
        <f t="shared" si="0"/>
        <v>2015</v>
      </c>
      <c r="E23" s="12">
        <f t="shared" si="1"/>
        <v>4</v>
      </c>
      <c r="F23" s="20" t="str">
        <f>VLOOKUP(A23,_holidays!$A$2:$B$2107,2,1)</f>
        <v>N</v>
      </c>
      <c r="G23" s="20" t="str">
        <f>VLOOKUP(A23,_holidays!$A$2:$C$2107,3,1)</f>
        <v>N</v>
      </c>
      <c r="H23" s="21">
        <v>18.7</v>
      </c>
      <c r="I23" s="21">
        <v>35.799999999999997</v>
      </c>
      <c r="J23" s="22">
        <v>23.1</v>
      </c>
      <c r="K23" s="22">
        <v>0</v>
      </c>
      <c r="L23" s="16">
        <v>153232.1</v>
      </c>
      <c r="M23" s="17">
        <v>35.230761399999999</v>
      </c>
      <c r="N23" s="17">
        <f>'Energy Demand'!$L23*'Energy Demand'!$M23</f>
        <v>5398483.5539209396</v>
      </c>
    </row>
    <row r="24" spans="1:14" x14ac:dyDescent="0.6">
      <c r="A24" s="10">
        <v>42027</v>
      </c>
      <c r="B24" s="31" t="str">
        <f>TEXT('Energy Demand'!$A24,"dddd")</f>
        <v>Friday</v>
      </c>
      <c r="C24" s="31" t="str">
        <f>TEXT('Energy Demand'!$A24,"mmmm")</f>
        <v>January</v>
      </c>
      <c r="D24" s="11" t="str">
        <f t="shared" si="0"/>
        <v>2015</v>
      </c>
      <c r="E24" s="12">
        <f t="shared" si="1"/>
        <v>4</v>
      </c>
      <c r="F24" s="13" t="str">
        <f>VLOOKUP(A24,_holidays!$A$2:$B$2107,2,1)</f>
        <v>N</v>
      </c>
      <c r="G24" s="13" t="str">
        <f>VLOOKUP(A24,_holidays!$A$2:$C$2107,3,1)</f>
        <v>N</v>
      </c>
      <c r="H24" s="14">
        <v>20.2</v>
      </c>
      <c r="I24" s="14">
        <v>25</v>
      </c>
      <c r="J24" s="15">
        <v>28.6</v>
      </c>
      <c r="K24" s="15">
        <v>0</v>
      </c>
      <c r="L24" s="16">
        <v>138095.20000000001</v>
      </c>
      <c r="M24" s="17">
        <v>40.604200220000003</v>
      </c>
      <c r="N24" s="17">
        <f>'Energy Demand'!$L24*'Energy Demand'!$M24</f>
        <v>5607245.1502209445</v>
      </c>
    </row>
    <row r="25" spans="1:14" x14ac:dyDescent="0.6">
      <c r="A25" s="19">
        <v>42028</v>
      </c>
      <c r="B25" s="32" t="str">
        <f>TEXT('Energy Demand'!$A25,"dddd")</f>
        <v>Saturday</v>
      </c>
      <c r="C25" s="31" t="str">
        <f>TEXT('Energy Demand'!$A25,"mmmm")</f>
        <v>January</v>
      </c>
      <c r="D25" s="11" t="str">
        <f t="shared" si="0"/>
        <v>2015</v>
      </c>
      <c r="E25" s="12">
        <f t="shared" si="1"/>
        <v>4</v>
      </c>
      <c r="F25" s="20" t="str">
        <f>VLOOKUP(A25,_holidays!$A$2:$B$2107,2,1)</f>
        <v>N</v>
      </c>
      <c r="G25" s="20" t="str">
        <f>VLOOKUP(A25,_holidays!$A$2:$C$2107,3,1)</f>
        <v>N</v>
      </c>
      <c r="H25" s="21">
        <v>15.8</v>
      </c>
      <c r="I25" s="21">
        <v>26.3</v>
      </c>
      <c r="J25" s="22">
        <v>30.3</v>
      </c>
      <c r="K25" s="22">
        <v>0</v>
      </c>
      <c r="L25" s="16">
        <v>116310.59</v>
      </c>
      <c r="M25" s="17">
        <v>20.922000149999999</v>
      </c>
      <c r="N25" s="17">
        <f>'Energy Demand'!$L25*'Energy Demand'!$M25</f>
        <v>2433450.1814265884</v>
      </c>
    </row>
    <row r="26" spans="1:14" x14ac:dyDescent="0.6">
      <c r="A26" s="10">
        <v>42029</v>
      </c>
      <c r="B26" s="31" t="str">
        <f>TEXT('Energy Demand'!$A26,"dddd")</f>
        <v>Sunday</v>
      </c>
      <c r="C26" s="31" t="str">
        <f>TEXT('Energy Demand'!$A26,"mmmm")</f>
        <v>January</v>
      </c>
      <c r="D26" s="11" t="str">
        <f t="shared" si="0"/>
        <v>2015</v>
      </c>
      <c r="E26" s="12">
        <f t="shared" si="1"/>
        <v>5</v>
      </c>
      <c r="F26" s="13" t="str">
        <f>VLOOKUP(A26,_holidays!$A$2:$B$2107,2,1)</f>
        <v>N</v>
      </c>
      <c r="G26" s="13" t="str">
        <f>VLOOKUP(A26,_holidays!$A$2:$C$2107,3,1)</f>
        <v>N</v>
      </c>
      <c r="H26" s="14">
        <v>14.7</v>
      </c>
      <c r="I26" s="14">
        <v>22</v>
      </c>
      <c r="J26" s="15">
        <v>25.4</v>
      </c>
      <c r="K26" s="15">
        <v>0</v>
      </c>
      <c r="L26" s="16">
        <v>97959.46</v>
      </c>
      <c r="M26" s="17">
        <v>16.5414177</v>
      </c>
      <c r="N26" s="17">
        <f>'Energy Demand'!$L26*'Energy Demand'!$M26</f>
        <v>1620388.3455264422</v>
      </c>
    </row>
    <row r="27" spans="1:14" x14ac:dyDescent="0.6">
      <c r="A27" s="19">
        <v>42030</v>
      </c>
      <c r="B27" s="32" t="str">
        <f>TEXT('Energy Demand'!$A27,"dddd")</f>
        <v>Monday</v>
      </c>
      <c r="C27" s="31" t="str">
        <f>TEXT('Energy Demand'!$A27,"mmmm")</f>
        <v>January</v>
      </c>
      <c r="D27" s="11" t="str">
        <f t="shared" si="0"/>
        <v>2015</v>
      </c>
      <c r="E27" s="12">
        <f t="shared" si="1"/>
        <v>5</v>
      </c>
      <c r="F27" s="20" t="str">
        <f>VLOOKUP(A27,_holidays!$A$2:$B$2107,2,1)</f>
        <v>N</v>
      </c>
      <c r="G27" s="20" t="str">
        <f>VLOOKUP(A27,_holidays!$A$2:$C$2107,3,1)</f>
        <v>Y</v>
      </c>
      <c r="H27" s="21">
        <v>11.6</v>
      </c>
      <c r="I27" s="21">
        <v>19.8</v>
      </c>
      <c r="J27" s="22">
        <v>19.899999999999999</v>
      </c>
      <c r="K27" s="22">
        <v>1</v>
      </c>
      <c r="L27" s="16">
        <v>103769.48</v>
      </c>
      <c r="M27" s="17">
        <v>16.9360128</v>
      </c>
      <c r="N27" s="17">
        <f>'Energy Demand'!$L27*'Energy Demand'!$M27</f>
        <v>1757441.2415293439</v>
      </c>
    </row>
    <row r="28" spans="1:14" x14ac:dyDescent="0.6">
      <c r="A28" s="10">
        <v>42031</v>
      </c>
      <c r="B28" s="31" t="str">
        <f>TEXT('Energy Demand'!$A28,"dddd")</f>
        <v>Tuesday</v>
      </c>
      <c r="C28" s="31" t="str">
        <f>TEXT('Energy Demand'!$A28,"mmmm")</f>
        <v>January</v>
      </c>
      <c r="D28" s="11" t="str">
        <f t="shared" si="0"/>
        <v>2015</v>
      </c>
      <c r="E28" s="12">
        <f t="shared" si="1"/>
        <v>5</v>
      </c>
      <c r="F28" s="13" t="str">
        <f>VLOOKUP(A28,_holidays!$A$2:$B$2107,2,1)</f>
        <v>N</v>
      </c>
      <c r="G28" s="13" t="str">
        <f>VLOOKUP(A28,_holidays!$A$2:$C$2107,3,1)</f>
        <v>N</v>
      </c>
      <c r="H28" s="14">
        <v>11.7</v>
      </c>
      <c r="I28" s="14">
        <v>19.100000000000001</v>
      </c>
      <c r="J28" s="15">
        <v>17.7</v>
      </c>
      <c r="K28" s="15">
        <v>0.6</v>
      </c>
      <c r="L28" s="16">
        <v>118393.31</v>
      </c>
      <c r="M28" s="17">
        <v>21.206288600000001</v>
      </c>
      <c r="N28" s="17">
        <f>'Energy Demand'!$L28*'Energy Demand'!$M28</f>
        <v>2510682.7001692662</v>
      </c>
    </row>
    <row r="29" spans="1:14" x14ac:dyDescent="0.6">
      <c r="A29" s="19">
        <v>42032</v>
      </c>
      <c r="B29" s="32" t="str">
        <f>TEXT('Energy Demand'!$A29,"dddd")</f>
        <v>Wednesday</v>
      </c>
      <c r="C29" s="31" t="str">
        <f>TEXT('Energy Demand'!$A29,"mmmm")</f>
        <v>January</v>
      </c>
      <c r="D29" s="11" t="str">
        <f t="shared" si="0"/>
        <v>2015</v>
      </c>
      <c r="E29" s="12">
        <f t="shared" si="1"/>
        <v>5</v>
      </c>
      <c r="F29" s="20" t="str">
        <f>VLOOKUP(A29,_holidays!$A$2:$B$2107,2,1)</f>
        <v>N</v>
      </c>
      <c r="G29" s="20" t="str">
        <f>VLOOKUP(A29,_holidays!$A$2:$C$2107,3,1)</f>
        <v>N</v>
      </c>
      <c r="H29" s="21">
        <v>13.3</v>
      </c>
      <c r="I29" s="21">
        <v>25.4</v>
      </c>
      <c r="J29" s="22">
        <v>27</v>
      </c>
      <c r="K29" s="22">
        <v>0</v>
      </c>
      <c r="L29" s="16">
        <v>116763.72500000001</v>
      </c>
      <c r="M29" s="17">
        <v>17.02383824</v>
      </c>
      <c r="N29" s="17">
        <f>'Energy Demand'!$L29*'Energy Demand'!$M29</f>
        <v>1987766.766699844</v>
      </c>
    </row>
    <row r="30" spans="1:14" x14ac:dyDescent="0.6">
      <c r="A30" s="10">
        <v>42033</v>
      </c>
      <c r="B30" s="31" t="str">
        <f>TEXT('Energy Demand'!$A30,"dddd")</f>
        <v>Thursday</v>
      </c>
      <c r="C30" s="31" t="str">
        <f>TEXT('Energy Demand'!$A30,"mmmm")</f>
        <v>January</v>
      </c>
      <c r="D30" s="11" t="str">
        <f t="shared" si="0"/>
        <v>2015</v>
      </c>
      <c r="E30" s="12">
        <f t="shared" si="1"/>
        <v>5</v>
      </c>
      <c r="F30" s="13" t="str">
        <f>VLOOKUP(A30,_holidays!$A$2:$B$2107,2,1)</f>
        <v>Y</v>
      </c>
      <c r="G30" s="13" t="str">
        <f>VLOOKUP(A30,_holidays!$A$2:$C$2107,3,1)</f>
        <v>N</v>
      </c>
      <c r="H30" s="14">
        <v>12.8</v>
      </c>
      <c r="I30" s="14">
        <v>22.2</v>
      </c>
      <c r="J30" s="15">
        <v>28.9</v>
      </c>
      <c r="K30" s="15">
        <v>0</v>
      </c>
      <c r="L30" s="16">
        <v>119313.73</v>
      </c>
      <c r="M30" s="17">
        <v>19.624827360000001</v>
      </c>
      <c r="N30" s="17">
        <f>'Energy Demand'!$L30*'Energy Demand'!$M30</f>
        <v>2341511.3529276527</v>
      </c>
    </row>
    <row r="31" spans="1:14" x14ac:dyDescent="0.6">
      <c r="A31" s="19">
        <v>42034</v>
      </c>
      <c r="B31" s="32" t="str">
        <f>TEXT('Energy Demand'!$A31,"dddd")</f>
        <v>Friday</v>
      </c>
      <c r="C31" s="31" t="str">
        <f>TEXT('Energy Demand'!$A31,"mmmm")</f>
        <v>January</v>
      </c>
      <c r="D31" s="11" t="str">
        <f t="shared" si="0"/>
        <v>2015</v>
      </c>
      <c r="E31" s="12">
        <f t="shared" si="1"/>
        <v>5</v>
      </c>
      <c r="F31" s="20" t="str">
        <f>VLOOKUP(A31,_holidays!$A$2:$B$2107,2,1)</f>
        <v>Y</v>
      </c>
      <c r="G31" s="20" t="str">
        <f>VLOOKUP(A31,_holidays!$A$2:$C$2107,3,1)</f>
        <v>N</v>
      </c>
      <c r="H31" s="21">
        <v>13.1</v>
      </c>
      <c r="I31" s="21">
        <v>21</v>
      </c>
      <c r="J31" s="22">
        <v>27.6</v>
      </c>
      <c r="K31" s="22">
        <v>0</v>
      </c>
      <c r="L31" s="16">
        <v>121018.15</v>
      </c>
      <c r="M31" s="17">
        <v>21.029356079999999</v>
      </c>
      <c r="N31" s="17">
        <f>'Energy Demand'!$L31*'Energy Demand'!$M31</f>
        <v>2544933.7684928519</v>
      </c>
    </row>
    <row r="32" spans="1:14" x14ac:dyDescent="0.6">
      <c r="A32" s="10">
        <v>42035</v>
      </c>
      <c r="B32" s="31" t="str">
        <f>TEXT('Energy Demand'!$A32,"dddd")</f>
        <v>Saturday</v>
      </c>
      <c r="C32" s="31" t="str">
        <f>TEXT('Energy Demand'!$A32,"mmmm")</f>
        <v>January</v>
      </c>
      <c r="D32" s="11" t="str">
        <f t="shared" si="0"/>
        <v>2015</v>
      </c>
      <c r="E32" s="12">
        <f t="shared" si="1"/>
        <v>5</v>
      </c>
      <c r="F32" s="13" t="str">
        <f>VLOOKUP(A32,_holidays!$A$2:$B$2107,2,1)</f>
        <v>Y</v>
      </c>
      <c r="G32" s="13" t="str">
        <f>VLOOKUP(A32,_holidays!$A$2:$C$2107,3,1)</f>
        <v>N</v>
      </c>
      <c r="H32" s="14">
        <v>14.3</v>
      </c>
      <c r="I32" s="14">
        <v>20.2</v>
      </c>
      <c r="J32" s="15">
        <v>26.2</v>
      </c>
      <c r="K32" s="15">
        <v>0</v>
      </c>
      <c r="L32" s="16">
        <v>103822.97</v>
      </c>
      <c r="M32" s="17">
        <v>16.538846729999999</v>
      </c>
      <c r="N32" s="17">
        <f>'Energy Demand'!$L32*'Energy Demand'!$M32</f>
        <v>1717112.187883388</v>
      </c>
    </row>
    <row r="33" spans="1:14" x14ac:dyDescent="0.6">
      <c r="A33" s="19">
        <v>42036</v>
      </c>
      <c r="B33" s="32" t="str">
        <f>TEXT('Energy Demand'!$A33,"dddd")</f>
        <v>Sunday</v>
      </c>
      <c r="C33" s="31" t="str">
        <f>TEXT('Energy Demand'!$A33,"mmmm")</f>
        <v>February</v>
      </c>
      <c r="D33" s="11" t="str">
        <f t="shared" si="0"/>
        <v>2015</v>
      </c>
      <c r="E33" s="12">
        <f t="shared" si="1"/>
        <v>6</v>
      </c>
      <c r="F33" s="20" t="str">
        <f>VLOOKUP(A33,_holidays!$A$2:$B$2107,2,1)</f>
        <v>Y</v>
      </c>
      <c r="G33" s="20" t="str">
        <f>VLOOKUP(A33,_holidays!$A$2:$C$2107,3,1)</f>
        <v>N</v>
      </c>
      <c r="H33" s="21">
        <v>13.2</v>
      </c>
      <c r="I33" s="21">
        <v>19</v>
      </c>
      <c r="J33" s="22">
        <v>17.3</v>
      </c>
      <c r="K33" s="22">
        <v>9.1999999999999993</v>
      </c>
      <c r="L33" s="16">
        <v>100178.84</v>
      </c>
      <c r="M33" s="17">
        <v>14.578844419999999</v>
      </c>
      <c r="N33" s="17">
        <f>'Energy Demand'!$L33*'Energy Demand'!$M33</f>
        <v>1460491.7225360726</v>
      </c>
    </row>
    <row r="34" spans="1:14" x14ac:dyDescent="0.6">
      <c r="A34" s="10">
        <v>42037</v>
      </c>
      <c r="B34" s="31" t="str">
        <f>TEXT('Energy Demand'!$A34,"dddd")</f>
        <v>Monday</v>
      </c>
      <c r="C34" s="31" t="str">
        <f>TEXT('Energy Demand'!$A34,"mmmm")</f>
        <v>February</v>
      </c>
      <c r="D34" s="11" t="str">
        <f t="shared" si="0"/>
        <v>2015</v>
      </c>
      <c r="E34" s="12">
        <f t="shared" si="1"/>
        <v>6</v>
      </c>
      <c r="F34" s="13" t="str">
        <f>VLOOKUP(A34,_holidays!$A$2:$B$2107,2,1)</f>
        <v>Y</v>
      </c>
      <c r="G34" s="13" t="str">
        <f>VLOOKUP(A34,_holidays!$A$2:$C$2107,3,1)</f>
        <v>N</v>
      </c>
      <c r="H34" s="14">
        <v>13.5</v>
      </c>
      <c r="I34" s="14">
        <v>21.1</v>
      </c>
      <c r="J34" s="15">
        <v>23.9</v>
      </c>
      <c r="K34" s="15">
        <v>3.8</v>
      </c>
      <c r="L34" s="16">
        <v>118694.16</v>
      </c>
      <c r="M34" s="17">
        <v>22.270032189999998</v>
      </c>
      <c r="N34" s="17">
        <f>'Energy Demand'!$L34*'Energy Demand'!$M34</f>
        <v>2643322.7639650102</v>
      </c>
    </row>
    <row r="35" spans="1:14" x14ac:dyDescent="0.6">
      <c r="A35" s="19">
        <v>42038</v>
      </c>
      <c r="B35" s="32" t="str">
        <f>TEXT('Energy Demand'!$A35,"dddd")</f>
        <v>Tuesday</v>
      </c>
      <c r="C35" s="31" t="str">
        <f>TEXT('Energy Demand'!$A35,"mmmm")</f>
        <v>February</v>
      </c>
      <c r="D35" s="11" t="str">
        <f t="shared" si="0"/>
        <v>2015</v>
      </c>
      <c r="E35" s="12">
        <f t="shared" si="1"/>
        <v>6</v>
      </c>
      <c r="F35" s="20" t="str">
        <f>VLOOKUP(A35,_holidays!$A$2:$B$2107,2,1)</f>
        <v>Y</v>
      </c>
      <c r="G35" s="20" t="str">
        <f>VLOOKUP(A35,_holidays!$A$2:$C$2107,3,1)</f>
        <v>N</v>
      </c>
      <c r="H35" s="21">
        <v>16.100000000000001</v>
      </c>
      <c r="I35" s="21">
        <v>20</v>
      </c>
      <c r="J35" s="22">
        <v>22.7</v>
      </c>
      <c r="K35" s="22">
        <v>0</v>
      </c>
      <c r="L35" s="16">
        <v>122880.13</v>
      </c>
      <c r="M35" s="17">
        <v>27.003832330000002</v>
      </c>
      <c r="N35" s="17">
        <f>'Energy Demand'!$L35*'Energy Demand'!$M35</f>
        <v>3318234.4272086034</v>
      </c>
    </row>
    <row r="36" spans="1:14" x14ac:dyDescent="0.6">
      <c r="A36" s="10">
        <v>42039</v>
      </c>
      <c r="B36" s="31" t="str">
        <f>TEXT('Energy Demand'!$A36,"dddd")</f>
        <v>Wednesday</v>
      </c>
      <c r="C36" s="31" t="str">
        <f>TEXT('Energy Demand'!$A36,"mmmm")</f>
        <v>February</v>
      </c>
      <c r="D36" s="11" t="str">
        <f t="shared" si="0"/>
        <v>2015</v>
      </c>
      <c r="E36" s="12">
        <f t="shared" si="1"/>
        <v>6</v>
      </c>
      <c r="F36" s="13" t="str">
        <f>VLOOKUP(A36,_holidays!$A$2:$B$2107,2,1)</f>
        <v>Y</v>
      </c>
      <c r="G36" s="13" t="str">
        <f>VLOOKUP(A36,_holidays!$A$2:$C$2107,3,1)</f>
        <v>N</v>
      </c>
      <c r="H36" s="14">
        <v>14.8</v>
      </c>
      <c r="I36" s="14">
        <v>19</v>
      </c>
      <c r="J36" s="15">
        <v>21.2</v>
      </c>
      <c r="K36" s="15">
        <v>0</v>
      </c>
      <c r="L36" s="16">
        <v>117398.03</v>
      </c>
      <c r="M36" s="17">
        <v>27.809134199999999</v>
      </c>
      <c r="N36" s="17">
        <f>'Energy Demand'!$L36*'Energy Demand'!$M36</f>
        <v>3264737.5710856258</v>
      </c>
    </row>
    <row r="37" spans="1:14" x14ac:dyDescent="0.6">
      <c r="A37" s="19">
        <v>42040</v>
      </c>
      <c r="B37" s="32" t="str">
        <f>TEXT('Energy Demand'!$A37,"dddd")</f>
        <v>Thursday</v>
      </c>
      <c r="C37" s="31" t="str">
        <f>TEXT('Energy Demand'!$A37,"mmmm")</f>
        <v>February</v>
      </c>
      <c r="D37" s="11" t="str">
        <f t="shared" si="0"/>
        <v>2015</v>
      </c>
      <c r="E37" s="12">
        <f t="shared" si="1"/>
        <v>6</v>
      </c>
      <c r="F37" s="20" t="str">
        <f>VLOOKUP(A37,_holidays!$A$2:$B$2107,2,1)</f>
        <v>Y</v>
      </c>
      <c r="G37" s="20" t="str">
        <f>VLOOKUP(A37,_holidays!$A$2:$C$2107,3,1)</f>
        <v>N</v>
      </c>
      <c r="H37" s="21">
        <v>13.3</v>
      </c>
      <c r="I37" s="21">
        <v>24.2</v>
      </c>
      <c r="J37" s="22">
        <v>28.8</v>
      </c>
      <c r="K37" s="22">
        <v>0</v>
      </c>
      <c r="L37" s="16">
        <v>122279.425</v>
      </c>
      <c r="M37" s="17">
        <v>31.384570740000001</v>
      </c>
      <c r="N37" s="17">
        <f>'Energy Demand'!$L37*'Energy Demand'!$M37</f>
        <v>3837687.2639590246</v>
      </c>
    </row>
    <row r="38" spans="1:14" x14ac:dyDescent="0.6">
      <c r="A38" s="10">
        <v>42041</v>
      </c>
      <c r="B38" s="31" t="str">
        <f>TEXT('Energy Demand'!$A38,"dddd")</f>
        <v>Friday</v>
      </c>
      <c r="C38" s="31" t="str">
        <f>TEXT('Energy Demand'!$A38,"mmmm")</f>
        <v>February</v>
      </c>
      <c r="D38" s="11" t="str">
        <f t="shared" si="0"/>
        <v>2015</v>
      </c>
      <c r="E38" s="12">
        <f t="shared" si="1"/>
        <v>6</v>
      </c>
      <c r="F38" s="13" t="str">
        <f>VLOOKUP(A38,_holidays!$A$2:$B$2107,2,1)</f>
        <v>Y</v>
      </c>
      <c r="G38" s="13" t="str">
        <f>VLOOKUP(A38,_holidays!$A$2:$C$2107,3,1)</f>
        <v>N</v>
      </c>
      <c r="H38" s="14">
        <v>14.5</v>
      </c>
      <c r="I38" s="14">
        <v>35.700000000000003</v>
      </c>
      <c r="J38" s="15">
        <v>28.4</v>
      </c>
      <c r="K38" s="15">
        <v>0</v>
      </c>
      <c r="L38" s="16">
        <v>141837.005</v>
      </c>
      <c r="M38" s="17">
        <v>38.840180269999998</v>
      </c>
      <c r="N38" s="17">
        <f>'Energy Demand'!$L38*'Energy Demand'!$M38</f>
        <v>5508974.8431568909</v>
      </c>
    </row>
    <row r="39" spans="1:14" x14ac:dyDescent="0.6">
      <c r="A39" s="19">
        <v>42042</v>
      </c>
      <c r="B39" s="32" t="str">
        <f>TEXT('Energy Demand'!$A39,"dddd")</f>
        <v>Saturday</v>
      </c>
      <c r="C39" s="31" t="str">
        <f>TEXT('Energy Demand'!$A39,"mmmm")</f>
        <v>February</v>
      </c>
      <c r="D39" s="11" t="str">
        <f t="shared" si="0"/>
        <v>2015</v>
      </c>
      <c r="E39" s="12">
        <f t="shared" si="1"/>
        <v>6</v>
      </c>
      <c r="F39" s="20" t="str">
        <f>VLOOKUP(A39,_holidays!$A$2:$B$2107,2,1)</f>
        <v>Y</v>
      </c>
      <c r="G39" s="20" t="str">
        <f>VLOOKUP(A39,_holidays!$A$2:$C$2107,3,1)</f>
        <v>N</v>
      </c>
      <c r="H39" s="21">
        <v>18.8</v>
      </c>
      <c r="I39" s="21">
        <v>35</v>
      </c>
      <c r="J39" s="22">
        <v>16.100000000000001</v>
      </c>
      <c r="K39" s="22">
        <v>0</v>
      </c>
      <c r="L39" s="16">
        <v>132138.36499999999</v>
      </c>
      <c r="M39" s="17">
        <v>28.761706780000001</v>
      </c>
      <c r="N39" s="17">
        <f>'Energy Demand'!$L39*'Energy Demand'!$M39</f>
        <v>3800524.9085186147</v>
      </c>
    </row>
    <row r="40" spans="1:14" x14ac:dyDescent="0.6">
      <c r="A40" s="10">
        <v>42043</v>
      </c>
      <c r="B40" s="31" t="str">
        <f>TEXT('Energy Demand'!$A40,"dddd")</f>
        <v>Sunday</v>
      </c>
      <c r="C40" s="31" t="str">
        <f>TEXT('Energy Demand'!$A40,"mmmm")</f>
        <v>February</v>
      </c>
      <c r="D40" s="11" t="str">
        <f t="shared" si="0"/>
        <v>2015</v>
      </c>
      <c r="E40" s="12">
        <f t="shared" si="1"/>
        <v>7</v>
      </c>
      <c r="F40" s="13" t="str">
        <f>VLOOKUP(A40,_holidays!$A$2:$B$2107,2,1)</f>
        <v>Y</v>
      </c>
      <c r="G40" s="13" t="str">
        <f>VLOOKUP(A40,_holidays!$A$2:$C$2107,3,1)</f>
        <v>N</v>
      </c>
      <c r="H40" s="14">
        <v>18.899999999999999</v>
      </c>
      <c r="I40" s="14">
        <v>21.5</v>
      </c>
      <c r="J40" s="15">
        <v>16.600000000000001</v>
      </c>
      <c r="K40" s="15">
        <v>0</v>
      </c>
      <c r="L40" s="16">
        <v>112108.215</v>
      </c>
      <c r="M40" s="17">
        <v>23.974106599999999</v>
      </c>
      <c r="N40" s="17">
        <f>'Energy Demand'!$L40*'Energy Demand'!$M40</f>
        <v>2687694.2971457187</v>
      </c>
    </row>
    <row r="41" spans="1:14" x14ac:dyDescent="0.6">
      <c r="A41" s="19">
        <v>42044</v>
      </c>
      <c r="B41" s="32" t="str">
        <f>TEXT('Energy Demand'!$A41,"dddd")</f>
        <v>Monday</v>
      </c>
      <c r="C41" s="31" t="str">
        <f>TEXT('Energy Demand'!$A41,"mmmm")</f>
        <v>February</v>
      </c>
      <c r="D41" s="11" t="str">
        <f t="shared" si="0"/>
        <v>2015</v>
      </c>
      <c r="E41" s="12">
        <f t="shared" si="1"/>
        <v>7</v>
      </c>
      <c r="F41" s="20" t="str">
        <f>VLOOKUP(A41,_holidays!$A$2:$B$2107,2,1)</f>
        <v>Y</v>
      </c>
      <c r="G41" s="20" t="str">
        <f>VLOOKUP(A41,_holidays!$A$2:$C$2107,3,1)</f>
        <v>N</v>
      </c>
      <c r="H41" s="21">
        <v>13.6</v>
      </c>
      <c r="I41" s="21">
        <v>28.3</v>
      </c>
      <c r="J41" s="22">
        <v>28.6</v>
      </c>
      <c r="K41" s="22">
        <v>0</v>
      </c>
      <c r="L41" s="16">
        <v>126813.075</v>
      </c>
      <c r="M41" s="17">
        <v>28.90913471</v>
      </c>
      <c r="N41" s="17">
        <f>'Energy Demand'!$L41*'Energy Demand'!$M41</f>
        <v>3666056.268164333</v>
      </c>
    </row>
    <row r="42" spans="1:14" x14ac:dyDescent="0.6">
      <c r="A42" s="10">
        <v>42045</v>
      </c>
      <c r="B42" s="31" t="str">
        <f>TEXT('Energy Demand'!$A42,"dddd")</f>
        <v>Tuesday</v>
      </c>
      <c r="C42" s="31" t="str">
        <f>TEXT('Energy Demand'!$A42,"mmmm")</f>
        <v>February</v>
      </c>
      <c r="D42" s="11" t="str">
        <f t="shared" si="0"/>
        <v>2015</v>
      </c>
      <c r="E42" s="12">
        <f t="shared" si="1"/>
        <v>7</v>
      </c>
      <c r="F42" s="13" t="str">
        <f>VLOOKUP(A42,_holidays!$A$2:$B$2107,2,1)</f>
        <v>Y</v>
      </c>
      <c r="G42" s="13" t="str">
        <f>VLOOKUP(A42,_holidays!$A$2:$C$2107,3,1)</f>
        <v>N</v>
      </c>
      <c r="H42" s="14">
        <v>16.399999999999999</v>
      </c>
      <c r="I42" s="14">
        <v>27.8</v>
      </c>
      <c r="J42" s="15">
        <v>27.7</v>
      </c>
      <c r="K42" s="15">
        <v>0</v>
      </c>
      <c r="L42" s="16">
        <v>145948.565</v>
      </c>
      <c r="M42" s="17">
        <v>37.522599980000003</v>
      </c>
      <c r="N42" s="17">
        <f>'Energy Demand'!$L42*'Energy Demand'!$M42</f>
        <v>5476369.6221500291</v>
      </c>
    </row>
    <row r="43" spans="1:14" x14ac:dyDescent="0.6">
      <c r="A43" s="19">
        <v>42046</v>
      </c>
      <c r="B43" s="32" t="str">
        <f>TEXT('Energy Demand'!$A43,"dddd")</f>
        <v>Wednesday</v>
      </c>
      <c r="C43" s="31" t="str">
        <f>TEXT('Energy Demand'!$A43,"mmmm")</f>
        <v>February</v>
      </c>
      <c r="D43" s="11" t="str">
        <f t="shared" si="0"/>
        <v>2015</v>
      </c>
      <c r="E43" s="12">
        <f t="shared" si="1"/>
        <v>7</v>
      </c>
      <c r="F43" s="20" t="str">
        <f>VLOOKUP(A43,_holidays!$A$2:$B$2107,2,1)</f>
        <v>Y</v>
      </c>
      <c r="G43" s="20" t="str">
        <f>VLOOKUP(A43,_holidays!$A$2:$C$2107,3,1)</f>
        <v>N</v>
      </c>
      <c r="H43" s="21">
        <v>18.100000000000001</v>
      </c>
      <c r="I43" s="21">
        <v>26.8</v>
      </c>
      <c r="J43" s="22">
        <v>24.1</v>
      </c>
      <c r="K43" s="22">
        <v>0</v>
      </c>
      <c r="L43" s="16">
        <v>149322.85</v>
      </c>
      <c r="M43" s="17">
        <v>32.655454300000002</v>
      </c>
      <c r="N43" s="17">
        <f>'Energy Demand'!$L43*'Energy Demand'!$M43</f>
        <v>4876205.5041207559</v>
      </c>
    </row>
    <row r="44" spans="1:14" x14ac:dyDescent="0.6">
      <c r="A44" s="10">
        <v>42047</v>
      </c>
      <c r="B44" s="31" t="str">
        <f>TEXT('Energy Demand'!$A44,"dddd")</f>
        <v>Thursday</v>
      </c>
      <c r="C44" s="31" t="str">
        <f>TEXT('Energy Demand'!$A44,"mmmm")</f>
        <v>February</v>
      </c>
      <c r="D44" s="11" t="str">
        <f t="shared" si="0"/>
        <v>2015</v>
      </c>
      <c r="E44" s="12">
        <f t="shared" si="1"/>
        <v>7</v>
      </c>
      <c r="F44" s="13" t="str">
        <f>VLOOKUP(A44,_holidays!$A$2:$B$2107,2,1)</f>
        <v>Y</v>
      </c>
      <c r="G44" s="13" t="str">
        <f>VLOOKUP(A44,_holidays!$A$2:$C$2107,3,1)</f>
        <v>N</v>
      </c>
      <c r="H44" s="14">
        <v>17.8</v>
      </c>
      <c r="I44" s="14">
        <v>21.9</v>
      </c>
      <c r="J44" s="15">
        <v>23.8</v>
      </c>
      <c r="K44" s="15">
        <v>0</v>
      </c>
      <c r="L44" s="16">
        <v>131376.78</v>
      </c>
      <c r="M44" s="17">
        <v>26.576634940000002</v>
      </c>
      <c r="N44" s="17">
        <f>'Energy Demand'!$L44*'Energy Demand'!$M44</f>
        <v>3491552.7216526936</v>
      </c>
    </row>
    <row r="45" spans="1:14" x14ac:dyDescent="0.6">
      <c r="A45" s="19">
        <v>42048</v>
      </c>
      <c r="B45" s="32" t="str">
        <f>TEXT('Energy Demand'!$A45,"dddd")</f>
        <v>Friday</v>
      </c>
      <c r="C45" s="31" t="str">
        <f>TEXT('Energy Demand'!$A45,"mmmm")</f>
        <v>February</v>
      </c>
      <c r="D45" s="11" t="str">
        <f t="shared" si="0"/>
        <v>2015</v>
      </c>
      <c r="E45" s="12">
        <f t="shared" si="1"/>
        <v>7</v>
      </c>
      <c r="F45" s="20" t="str">
        <f>VLOOKUP(A45,_holidays!$A$2:$B$2107,2,1)</f>
        <v>Y</v>
      </c>
      <c r="G45" s="20" t="str">
        <f>VLOOKUP(A45,_holidays!$A$2:$C$2107,3,1)</f>
        <v>N</v>
      </c>
      <c r="H45" s="21">
        <v>16.100000000000001</v>
      </c>
      <c r="I45" s="21">
        <v>32.4</v>
      </c>
      <c r="J45" s="22">
        <v>14.9</v>
      </c>
      <c r="K45" s="22">
        <v>0</v>
      </c>
      <c r="L45" s="16">
        <v>136070.62</v>
      </c>
      <c r="M45" s="17">
        <v>18.73697061</v>
      </c>
      <c r="N45" s="17">
        <f>'Energy Demand'!$L45*'Energy Demand'!$M45</f>
        <v>2549551.2078244779</v>
      </c>
    </row>
    <row r="46" spans="1:14" x14ac:dyDescent="0.6">
      <c r="A46" s="10">
        <v>42049</v>
      </c>
      <c r="B46" s="31" t="str">
        <f>TEXT('Energy Demand'!$A46,"dddd")</f>
        <v>Saturday</v>
      </c>
      <c r="C46" s="31" t="str">
        <f>TEXT('Energy Demand'!$A46,"mmmm")</f>
        <v>February</v>
      </c>
      <c r="D46" s="11" t="str">
        <f t="shared" si="0"/>
        <v>2015</v>
      </c>
      <c r="E46" s="12">
        <f t="shared" si="1"/>
        <v>7</v>
      </c>
      <c r="F46" s="13" t="str">
        <f>VLOOKUP(A46,_holidays!$A$2:$B$2107,2,1)</f>
        <v>Y</v>
      </c>
      <c r="G46" s="13" t="str">
        <f>VLOOKUP(A46,_holidays!$A$2:$C$2107,3,1)</f>
        <v>N</v>
      </c>
      <c r="H46" s="14">
        <v>19</v>
      </c>
      <c r="I46" s="14">
        <v>25.1</v>
      </c>
      <c r="J46" s="15">
        <v>20.8</v>
      </c>
      <c r="K46" s="15">
        <v>19.600000000000001</v>
      </c>
      <c r="L46" s="16">
        <v>119692.02499999999</v>
      </c>
      <c r="M46" s="17">
        <v>20.240103229999999</v>
      </c>
      <c r="N46" s="17">
        <f>'Energy Demand'!$L46*'Energy Demand'!$M46</f>
        <v>2422578.9418077404</v>
      </c>
    </row>
    <row r="47" spans="1:14" x14ac:dyDescent="0.6">
      <c r="A47" s="19">
        <v>42050</v>
      </c>
      <c r="B47" s="32" t="str">
        <f>TEXT('Energy Demand'!$A47,"dddd")</f>
        <v>Sunday</v>
      </c>
      <c r="C47" s="31" t="str">
        <f>TEXT('Energy Demand'!$A47,"mmmm")</f>
        <v>February</v>
      </c>
      <c r="D47" s="11" t="str">
        <f t="shared" si="0"/>
        <v>2015</v>
      </c>
      <c r="E47" s="12">
        <f t="shared" si="1"/>
        <v>8</v>
      </c>
      <c r="F47" s="20" t="str">
        <f>VLOOKUP(A47,_holidays!$A$2:$B$2107,2,1)</f>
        <v>Y</v>
      </c>
      <c r="G47" s="20" t="str">
        <f>VLOOKUP(A47,_holidays!$A$2:$C$2107,3,1)</f>
        <v>N</v>
      </c>
      <c r="H47" s="21">
        <v>18.2</v>
      </c>
      <c r="I47" s="21">
        <v>34.4</v>
      </c>
      <c r="J47" s="22">
        <v>25.7</v>
      </c>
      <c r="K47" s="22">
        <v>0.4</v>
      </c>
      <c r="L47" s="16">
        <v>125287.71</v>
      </c>
      <c r="M47" s="17">
        <v>24.584186939999999</v>
      </c>
      <c r="N47" s="17">
        <f>'Energy Demand'!$L47*'Energy Demand'!$M47</f>
        <v>3080096.4839245072</v>
      </c>
    </row>
    <row r="48" spans="1:14" x14ac:dyDescent="0.6">
      <c r="A48" s="10">
        <v>42051</v>
      </c>
      <c r="B48" s="31" t="str">
        <f>TEXT('Energy Demand'!$A48,"dddd")</f>
        <v>Monday</v>
      </c>
      <c r="C48" s="31" t="str">
        <f>TEXT('Energy Demand'!$A48,"mmmm")</f>
        <v>February</v>
      </c>
      <c r="D48" s="11" t="str">
        <f t="shared" si="0"/>
        <v>2015</v>
      </c>
      <c r="E48" s="12">
        <f t="shared" si="1"/>
        <v>8</v>
      </c>
      <c r="F48" s="13" t="str">
        <f>VLOOKUP(A48,_holidays!$A$2:$B$2107,2,1)</f>
        <v>Y</v>
      </c>
      <c r="G48" s="13" t="str">
        <f>VLOOKUP(A48,_holidays!$A$2:$C$2107,3,1)</f>
        <v>N</v>
      </c>
      <c r="H48" s="14">
        <v>17.399999999999999</v>
      </c>
      <c r="I48" s="14">
        <v>24.6</v>
      </c>
      <c r="J48" s="15">
        <v>26.3</v>
      </c>
      <c r="K48" s="15">
        <v>0</v>
      </c>
      <c r="L48" s="16">
        <v>131832.63</v>
      </c>
      <c r="M48" s="17">
        <v>31.9490406</v>
      </c>
      <c r="N48" s="17">
        <f>'Energy Demand'!$L48*'Energy Demand'!$M48</f>
        <v>4211926.0482747778</v>
      </c>
    </row>
    <row r="49" spans="1:14" x14ac:dyDescent="0.6">
      <c r="A49" s="19">
        <v>42052</v>
      </c>
      <c r="B49" s="32" t="str">
        <f>TEXT('Energy Demand'!$A49,"dddd")</f>
        <v>Tuesday</v>
      </c>
      <c r="C49" s="31" t="str">
        <f>TEXT('Energy Demand'!$A49,"mmmm")</f>
        <v>February</v>
      </c>
      <c r="D49" s="11" t="str">
        <f t="shared" si="0"/>
        <v>2015</v>
      </c>
      <c r="E49" s="12">
        <f t="shared" si="1"/>
        <v>8</v>
      </c>
      <c r="F49" s="20" t="str">
        <f>VLOOKUP(A49,_holidays!$A$2:$B$2107,2,1)</f>
        <v>Y</v>
      </c>
      <c r="G49" s="20" t="str">
        <f>VLOOKUP(A49,_holidays!$A$2:$C$2107,3,1)</f>
        <v>N</v>
      </c>
      <c r="H49" s="21">
        <v>17.600000000000001</v>
      </c>
      <c r="I49" s="21">
        <v>20.6</v>
      </c>
      <c r="J49" s="22">
        <v>8.3000000000000007</v>
      </c>
      <c r="K49" s="22">
        <v>0</v>
      </c>
      <c r="L49" s="16">
        <v>127666.01</v>
      </c>
      <c r="M49" s="17">
        <v>30.250149390000001</v>
      </c>
      <c r="N49" s="17">
        <f>'Energy Demand'!$L49*'Energy Demand'!$M49</f>
        <v>3861915.8745252336</v>
      </c>
    </row>
    <row r="50" spans="1:14" x14ac:dyDescent="0.6">
      <c r="A50" s="10">
        <v>42053</v>
      </c>
      <c r="B50" s="31" t="str">
        <f>TEXT('Energy Demand'!$A50,"dddd")</f>
        <v>Wednesday</v>
      </c>
      <c r="C50" s="31" t="str">
        <f>TEXT('Energy Demand'!$A50,"mmmm")</f>
        <v>February</v>
      </c>
      <c r="D50" s="11" t="str">
        <f t="shared" si="0"/>
        <v>2015</v>
      </c>
      <c r="E50" s="12">
        <f t="shared" si="1"/>
        <v>8</v>
      </c>
      <c r="F50" s="13" t="str">
        <f>VLOOKUP(A50,_holidays!$A$2:$B$2107,2,1)</f>
        <v>Y</v>
      </c>
      <c r="G50" s="13" t="str">
        <f>VLOOKUP(A50,_holidays!$A$2:$C$2107,3,1)</f>
        <v>N</v>
      </c>
      <c r="H50" s="14">
        <v>17.7</v>
      </c>
      <c r="I50" s="14">
        <v>21.2</v>
      </c>
      <c r="J50" s="15">
        <v>7.8</v>
      </c>
      <c r="K50" s="15">
        <v>0</v>
      </c>
      <c r="L50" s="16">
        <v>125972.765</v>
      </c>
      <c r="M50" s="17">
        <v>30.235792750000002</v>
      </c>
      <c r="N50" s="17">
        <f>'Energy Demand'!$L50*'Energy Demand'!$M50</f>
        <v>3808886.414684454</v>
      </c>
    </row>
    <row r="51" spans="1:14" x14ac:dyDescent="0.6">
      <c r="A51" s="19">
        <v>42054</v>
      </c>
      <c r="B51" s="32" t="str">
        <f>TEXT('Energy Demand'!$A51,"dddd")</f>
        <v>Thursday</v>
      </c>
      <c r="C51" s="31" t="str">
        <f>TEXT('Energy Demand'!$A51,"mmmm")</f>
        <v>February</v>
      </c>
      <c r="D51" s="11" t="str">
        <f t="shared" si="0"/>
        <v>2015</v>
      </c>
      <c r="E51" s="12">
        <f t="shared" si="1"/>
        <v>8</v>
      </c>
      <c r="F51" s="20" t="str">
        <f>VLOOKUP(A51,_holidays!$A$2:$B$2107,2,1)</f>
        <v>Y</v>
      </c>
      <c r="G51" s="20" t="str">
        <f>VLOOKUP(A51,_holidays!$A$2:$C$2107,3,1)</f>
        <v>N</v>
      </c>
      <c r="H51" s="21">
        <v>18.2</v>
      </c>
      <c r="I51" s="21">
        <v>26.9</v>
      </c>
      <c r="J51" s="22">
        <v>24.7</v>
      </c>
      <c r="K51" s="22">
        <v>0</v>
      </c>
      <c r="L51" s="16">
        <v>139399.69</v>
      </c>
      <c r="M51" s="17">
        <v>33.598960679999998</v>
      </c>
      <c r="N51" s="17">
        <f>'Energy Demand'!$L51*'Energy Demand'!$M51</f>
        <v>4683684.7031141892</v>
      </c>
    </row>
    <row r="52" spans="1:14" x14ac:dyDescent="0.6">
      <c r="A52" s="10">
        <v>42055</v>
      </c>
      <c r="B52" s="31" t="str">
        <f>TEXT('Energy Demand'!$A52,"dddd")</f>
        <v>Friday</v>
      </c>
      <c r="C52" s="31" t="str">
        <f>TEXT('Energy Demand'!$A52,"mmmm")</f>
        <v>February</v>
      </c>
      <c r="D52" s="11" t="str">
        <f t="shared" si="0"/>
        <v>2015</v>
      </c>
      <c r="E52" s="12">
        <f t="shared" si="1"/>
        <v>8</v>
      </c>
      <c r="F52" s="13" t="str">
        <f>VLOOKUP(A52,_holidays!$A$2:$B$2107,2,1)</f>
        <v>Y</v>
      </c>
      <c r="G52" s="13" t="str">
        <f>VLOOKUP(A52,_holidays!$A$2:$C$2107,3,1)</f>
        <v>N</v>
      </c>
      <c r="H52" s="14">
        <v>17.399999999999999</v>
      </c>
      <c r="I52" s="14">
        <v>25.3</v>
      </c>
      <c r="J52" s="15">
        <v>24.7</v>
      </c>
      <c r="K52" s="15">
        <v>0</v>
      </c>
      <c r="L52" s="16">
        <v>139465.67499999999</v>
      </c>
      <c r="M52" s="17">
        <v>33.538671530000002</v>
      </c>
      <c r="N52" s="17">
        <f>'Energy Demand'!$L52*'Energy Demand'!$M52</f>
        <v>4677493.4635347323</v>
      </c>
    </row>
    <row r="53" spans="1:14" x14ac:dyDescent="0.6">
      <c r="A53" s="19">
        <v>42056</v>
      </c>
      <c r="B53" s="32" t="str">
        <f>TEXT('Energy Demand'!$A53,"dddd")</f>
        <v>Saturday</v>
      </c>
      <c r="C53" s="31" t="str">
        <f>TEXT('Energy Demand'!$A53,"mmmm")</f>
        <v>February</v>
      </c>
      <c r="D53" s="11" t="str">
        <f t="shared" si="0"/>
        <v>2015</v>
      </c>
      <c r="E53" s="12">
        <f t="shared" si="1"/>
        <v>8</v>
      </c>
      <c r="F53" s="20" t="str">
        <f>VLOOKUP(A53,_holidays!$A$2:$B$2107,2,1)</f>
        <v>Y</v>
      </c>
      <c r="G53" s="20" t="str">
        <f>VLOOKUP(A53,_holidays!$A$2:$C$2107,3,1)</f>
        <v>N</v>
      </c>
      <c r="H53" s="21">
        <v>18.100000000000001</v>
      </c>
      <c r="I53" s="21">
        <v>36.1</v>
      </c>
      <c r="J53" s="22">
        <v>20</v>
      </c>
      <c r="K53" s="22">
        <v>0</v>
      </c>
      <c r="L53" s="16">
        <v>136283.03</v>
      </c>
      <c r="M53" s="17">
        <v>31.252819840000001</v>
      </c>
      <c r="N53" s="17">
        <f>'Energy Demand'!$L53*'Energy Demand'!$M53</f>
        <v>4259228.9838393154</v>
      </c>
    </row>
    <row r="54" spans="1:14" x14ac:dyDescent="0.6">
      <c r="A54" s="10">
        <v>42057</v>
      </c>
      <c r="B54" s="31" t="str">
        <f>TEXT('Energy Demand'!$A54,"dddd")</f>
        <v>Sunday</v>
      </c>
      <c r="C54" s="31" t="str">
        <f>TEXT('Energy Demand'!$A54,"mmmm")</f>
        <v>February</v>
      </c>
      <c r="D54" s="11" t="str">
        <f t="shared" si="0"/>
        <v>2015</v>
      </c>
      <c r="E54" s="12">
        <f t="shared" si="1"/>
        <v>9</v>
      </c>
      <c r="F54" s="13" t="str">
        <f>VLOOKUP(A54,_holidays!$A$2:$B$2107,2,1)</f>
        <v>Y</v>
      </c>
      <c r="G54" s="13" t="str">
        <f>VLOOKUP(A54,_holidays!$A$2:$C$2107,3,1)</f>
        <v>N</v>
      </c>
      <c r="H54" s="14">
        <v>20.3</v>
      </c>
      <c r="I54" s="14">
        <v>35.299999999999997</v>
      </c>
      <c r="J54" s="15">
        <v>11.7</v>
      </c>
      <c r="K54" s="15">
        <v>1.6</v>
      </c>
      <c r="L54" s="16">
        <v>138016.35</v>
      </c>
      <c r="M54" s="17">
        <v>32.40972721</v>
      </c>
      <c r="N54" s="17">
        <f>'Energy Demand'!$L54*'Energy Demand'!$M54</f>
        <v>4473072.2540198835</v>
      </c>
    </row>
    <row r="55" spans="1:14" x14ac:dyDescent="0.6">
      <c r="A55" s="19">
        <v>42058</v>
      </c>
      <c r="B55" s="32" t="str">
        <f>TEXT('Energy Demand'!$A55,"dddd")</f>
        <v>Monday</v>
      </c>
      <c r="C55" s="31" t="str">
        <f>TEXT('Energy Demand'!$A55,"mmmm")</f>
        <v>February</v>
      </c>
      <c r="D55" s="11" t="str">
        <f t="shared" si="0"/>
        <v>2015</v>
      </c>
      <c r="E55" s="12">
        <f t="shared" si="1"/>
        <v>9</v>
      </c>
      <c r="F55" s="20" t="str">
        <f>VLOOKUP(A55,_holidays!$A$2:$B$2107,2,1)</f>
        <v>Y</v>
      </c>
      <c r="G55" s="20" t="str">
        <f>VLOOKUP(A55,_holidays!$A$2:$C$2107,3,1)</f>
        <v>N</v>
      </c>
      <c r="H55" s="21">
        <v>21.1</v>
      </c>
      <c r="I55" s="21">
        <v>29.3</v>
      </c>
      <c r="J55" s="22">
        <v>4.7</v>
      </c>
      <c r="K55" s="22">
        <v>0</v>
      </c>
      <c r="L55" s="16">
        <v>135255.815</v>
      </c>
      <c r="M55" s="17">
        <v>28.417229129999999</v>
      </c>
      <c r="N55" s="17">
        <f>'Energy Demand'!$L55*'Energy Demand'!$M55</f>
        <v>3843595.4860198908</v>
      </c>
    </row>
    <row r="56" spans="1:14" x14ac:dyDescent="0.6">
      <c r="A56" s="10">
        <v>42059</v>
      </c>
      <c r="B56" s="31" t="str">
        <f>TEXT('Energy Demand'!$A56,"dddd")</f>
        <v>Tuesday</v>
      </c>
      <c r="C56" s="31" t="str">
        <f>TEXT('Energy Demand'!$A56,"mmmm")</f>
        <v>February</v>
      </c>
      <c r="D56" s="11" t="str">
        <f t="shared" si="0"/>
        <v>2015</v>
      </c>
      <c r="E56" s="12">
        <f t="shared" si="1"/>
        <v>9</v>
      </c>
      <c r="F56" s="13" t="str">
        <f>VLOOKUP(A56,_holidays!$A$2:$B$2107,2,1)</f>
        <v>Y</v>
      </c>
      <c r="G56" s="13" t="str">
        <f>VLOOKUP(A56,_holidays!$A$2:$C$2107,3,1)</f>
        <v>N</v>
      </c>
      <c r="H56" s="14">
        <v>15.9</v>
      </c>
      <c r="I56" s="14">
        <v>20.100000000000001</v>
      </c>
      <c r="J56" s="15">
        <v>21.4</v>
      </c>
      <c r="K56" s="15">
        <v>3.2</v>
      </c>
      <c r="L56" s="16">
        <v>120263.515</v>
      </c>
      <c r="M56" s="17">
        <v>26.559011900000002</v>
      </c>
      <c r="N56" s="17">
        <f>'Energy Demand'!$L56*'Energy Demand'!$M56</f>
        <v>3194080.1260208287</v>
      </c>
    </row>
    <row r="57" spans="1:14" x14ac:dyDescent="0.6">
      <c r="A57" s="19">
        <v>42060</v>
      </c>
      <c r="B57" s="32" t="str">
        <f>TEXT('Energy Demand'!$A57,"dddd")</f>
        <v>Wednesday</v>
      </c>
      <c r="C57" s="31" t="str">
        <f>TEXT('Energy Demand'!$A57,"mmmm")</f>
        <v>February</v>
      </c>
      <c r="D57" s="11" t="str">
        <f t="shared" si="0"/>
        <v>2015</v>
      </c>
      <c r="E57" s="12">
        <f t="shared" si="1"/>
        <v>9</v>
      </c>
      <c r="F57" s="20" t="str">
        <f>VLOOKUP(A57,_holidays!$A$2:$B$2107,2,1)</f>
        <v>Y</v>
      </c>
      <c r="G57" s="20" t="str">
        <f>VLOOKUP(A57,_holidays!$A$2:$C$2107,3,1)</f>
        <v>N</v>
      </c>
      <c r="H57" s="21">
        <v>14</v>
      </c>
      <c r="I57" s="21">
        <v>27</v>
      </c>
      <c r="J57" s="22">
        <v>24.1</v>
      </c>
      <c r="K57" s="22">
        <v>0</v>
      </c>
      <c r="L57" s="16">
        <v>130062.755</v>
      </c>
      <c r="M57" s="17">
        <v>33.323249590000003</v>
      </c>
      <c r="N57" s="17">
        <f>'Energy Demand'!$L57*'Energy Demand'!$M57</f>
        <v>4334113.6472280212</v>
      </c>
    </row>
    <row r="58" spans="1:14" x14ac:dyDescent="0.6">
      <c r="A58" s="10">
        <v>42061</v>
      </c>
      <c r="B58" s="31" t="str">
        <f>TEXT('Energy Demand'!$A58,"dddd")</f>
        <v>Thursday</v>
      </c>
      <c r="C58" s="31" t="str">
        <f>TEXT('Energy Demand'!$A58,"mmmm")</f>
        <v>February</v>
      </c>
      <c r="D58" s="11" t="str">
        <f t="shared" si="0"/>
        <v>2015</v>
      </c>
      <c r="E58" s="12">
        <f t="shared" si="1"/>
        <v>9</v>
      </c>
      <c r="F58" s="13" t="str">
        <f>VLOOKUP(A58,_holidays!$A$2:$B$2107,2,1)</f>
        <v>Y</v>
      </c>
      <c r="G58" s="13" t="str">
        <f>VLOOKUP(A58,_holidays!$A$2:$C$2107,3,1)</f>
        <v>N</v>
      </c>
      <c r="H58" s="14">
        <v>16</v>
      </c>
      <c r="I58" s="14">
        <v>23.2</v>
      </c>
      <c r="J58" s="15">
        <v>18.5</v>
      </c>
      <c r="K58" s="15">
        <v>0</v>
      </c>
      <c r="L58" s="16">
        <v>131525.85500000001</v>
      </c>
      <c r="M58" s="17">
        <v>39.086578340000003</v>
      </c>
      <c r="N58" s="17">
        <f>'Energy Demand'!$L58*'Energy Demand'!$M58</f>
        <v>5140895.6351929819</v>
      </c>
    </row>
    <row r="59" spans="1:14" x14ac:dyDescent="0.6">
      <c r="A59" s="19">
        <v>42062</v>
      </c>
      <c r="B59" s="32" t="str">
        <f>TEXT('Energy Demand'!$A59,"dddd")</f>
        <v>Friday</v>
      </c>
      <c r="C59" s="31" t="str">
        <f>TEXT('Energy Demand'!$A59,"mmmm")</f>
        <v>February</v>
      </c>
      <c r="D59" s="11" t="str">
        <f t="shared" si="0"/>
        <v>2015</v>
      </c>
      <c r="E59" s="12">
        <f t="shared" si="1"/>
        <v>9</v>
      </c>
      <c r="F59" s="20" t="str">
        <f>VLOOKUP(A59,_holidays!$A$2:$B$2107,2,1)</f>
        <v>Y</v>
      </c>
      <c r="G59" s="20" t="str">
        <f>VLOOKUP(A59,_holidays!$A$2:$C$2107,3,1)</f>
        <v>N</v>
      </c>
      <c r="H59" s="21">
        <v>14.8</v>
      </c>
      <c r="I59" s="21">
        <v>24.3</v>
      </c>
      <c r="J59" s="22">
        <v>21.7</v>
      </c>
      <c r="K59" s="22">
        <v>0</v>
      </c>
      <c r="L59" s="16">
        <v>131069.4</v>
      </c>
      <c r="M59" s="17">
        <v>36.339011550000002</v>
      </c>
      <c r="N59" s="17">
        <f>'Energy Demand'!$L59*'Energy Demand'!$M59</f>
        <v>4762932.4404515699</v>
      </c>
    </row>
    <row r="60" spans="1:14" x14ac:dyDescent="0.6">
      <c r="A60" s="10">
        <v>42063</v>
      </c>
      <c r="B60" s="31" t="str">
        <f>TEXT('Energy Demand'!$A60,"dddd")</f>
        <v>Saturday</v>
      </c>
      <c r="C60" s="31" t="str">
        <f>TEXT('Energy Demand'!$A60,"mmmm")</f>
        <v>February</v>
      </c>
      <c r="D60" s="11" t="str">
        <f t="shared" si="0"/>
        <v>2015</v>
      </c>
      <c r="E60" s="12">
        <f t="shared" si="1"/>
        <v>9</v>
      </c>
      <c r="F60" s="13" t="str">
        <f>VLOOKUP(A60,_holidays!$A$2:$B$2107,2,1)</f>
        <v>Y</v>
      </c>
      <c r="G60" s="13" t="str">
        <f>VLOOKUP(A60,_holidays!$A$2:$C$2107,3,1)</f>
        <v>N</v>
      </c>
      <c r="H60" s="14">
        <v>17.899999999999999</v>
      </c>
      <c r="I60" s="14">
        <v>32.299999999999997</v>
      </c>
      <c r="J60" s="15">
        <v>6.9</v>
      </c>
      <c r="K60" s="15">
        <v>0</v>
      </c>
      <c r="L60" s="16">
        <v>116275.73</v>
      </c>
      <c r="M60" s="17">
        <v>25.143130729999999</v>
      </c>
      <c r="N60" s="17">
        <f>'Energy Demand'!$L60*'Energy Demand'!$M60</f>
        <v>2923535.8801161828</v>
      </c>
    </row>
    <row r="61" spans="1:14" x14ac:dyDescent="0.6">
      <c r="A61" s="19">
        <v>42064</v>
      </c>
      <c r="B61" s="32" t="str">
        <f>TEXT('Energy Demand'!$A61,"dddd")</f>
        <v>Sunday</v>
      </c>
      <c r="C61" s="31" t="str">
        <f>TEXT('Energy Demand'!$A61,"mmmm")</f>
        <v>March</v>
      </c>
      <c r="D61" s="11" t="str">
        <f t="shared" si="0"/>
        <v>2015</v>
      </c>
      <c r="E61" s="12">
        <f t="shared" si="1"/>
        <v>10</v>
      </c>
      <c r="F61" s="20" t="str">
        <f>VLOOKUP(A61,_holidays!$A$2:$B$2107,2,1)</f>
        <v>Y</v>
      </c>
      <c r="G61" s="20" t="str">
        <f>VLOOKUP(A61,_holidays!$A$2:$C$2107,3,1)</f>
        <v>N</v>
      </c>
      <c r="H61" s="21">
        <v>15.2</v>
      </c>
      <c r="I61" s="21">
        <v>20.8</v>
      </c>
      <c r="J61" s="22">
        <v>23.3</v>
      </c>
      <c r="K61" s="22">
        <v>15.8</v>
      </c>
      <c r="L61" s="16">
        <v>103462.78</v>
      </c>
      <c r="M61" s="17">
        <v>24.58614815</v>
      </c>
      <c r="N61" s="17">
        <f>'Energy Demand'!$L61*'Energy Demand'!$M61</f>
        <v>2543751.2370908568</v>
      </c>
    </row>
    <row r="62" spans="1:14" x14ac:dyDescent="0.6">
      <c r="A62" s="10">
        <v>42065</v>
      </c>
      <c r="B62" s="31" t="str">
        <f>TEXT('Energy Demand'!$A62,"dddd")</f>
        <v>Monday</v>
      </c>
      <c r="C62" s="31" t="str">
        <f>TEXT('Energy Demand'!$A62,"mmmm")</f>
        <v>March</v>
      </c>
      <c r="D62" s="11" t="str">
        <f t="shared" si="0"/>
        <v>2015</v>
      </c>
      <c r="E62" s="12">
        <f t="shared" si="1"/>
        <v>10</v>
      </c>
      <c r="F62" s="13" t="str">
        <f>VLOOKUP(A62,_holidays!$A$2:$B$2107,2,1)</f>
        <v>Y</v>
      </c>
      <c r="G62" s="13" t="str">
        <f>VLOOKUP(A62,_holidays!$A$2:$C$2107,3,1)</f>
        <v>N</v>
      </c>
      <c r="H62" s="14">
        <v>11.6</v>
      </c>
      <c r="I62" s="14">
        <v>23</v>
      </c>
      <c r="J62" s="15">
        <v>22</v>
      </c>
      <c r="K62" s="15">
        <v>0</v>
      </c>
      <c r="L62" s="16">
        <v>123301.83500000001</v>
      </c>
      <c r="M62" s="17">
        <v>33.166526230000002</v>
      </c>
      <c r="N62" s="17">
        <f>'Energy Demand'!$L62*'Energy Demand'!$M62</f>
        <v>4089493.5447346326</v>
      </c>
    </row>
    <row r="63" spans="1:14" x14ac:dyDescent="0.6">
      <c r="A63" s="19">
        <v>42066</v>
      </c>
      <c r="B63" s="32" t="str">
        <f>TEXT('Energy Demand'!$A63,"dddd")</f>
        <v>Tuesday</v>
      </c>
      <c r="C63" s="31" t="str">
        <f>TEXT('Energy Demand'!$A63,"mmmm")</f>
        <v>March</v>
      </c>
      <c r="D63" s="11" t="str">
        <f t="shared" si="0"/>
        <v>2015</v>
      </c>
      <c r="E63" s="12">
        <f t="shared" si="1"/>
        <v>10</v>
      </c>
      <c r="F63" s="20" t="str">
        <f>VLOOKUP(A63,_holidays!$A$2:$B$2107,2,1)</f>
        <v>Y</v>
      </c>
      <c r="G63" s="20" t="str">
        <f>VLOOKUP(A63,_holidays!$A$2:$C$2107,3,1)</f>
        <v>N</v>
      </c>
      <c r="H63" s="21">
        <v>15.5</v>
      </c>
      <c r="I63" s="21">
        <v>22.7</v>
      </c>
      <c r="J63" s="22">
        <v>21.2</v>
      </c>
      <c r="K63" s="22">
        <v>0</v>
      </c>
      <c r="L63" s="16">
        <v>126750.29</v>
      </c>
      <c r="M63" s="17">
        <v>43.739457139999999</v>
      </c>
      <c r="N63" s="17">
        <f>'Energy Demand'!$L63*'Energy Demand'!$M63</f>
        <v>5543988.8769375701</v>
      </c>
    </row>
    <row r="64" spans="1:14" x14ac:dyDescent="0.6">
      <c r="A64" s="10">
        <v>42067</v>
      </c>
      <c r="B64" s="31" t="str">
        <f>TEXT('Energy Demand'!$A64,"dddd")</f>
        <v>Wednesday</v>
      </c>
      <c r="C64" s="31" t="str">
        <f>TEXT('Energy Demand'!$A64,"mmmm")</f>
        <v>March</v>
      </c>
      <c r="D64" s="11" t="str">
        <f t="shared" si="0"/>
        <v>2015</v>
      </c>
      <c r="E64" s="12">
        <f t="shared" si="1"/>
        <v>10</v>
      </c>
      <c r="F64" s="13" t="str">
        <f>VLOOKUP(A64,_holidays!$A$2:$B$2107,2,1)</f>
        <v>Y</v>
      </c>
      <c r="G64" s="13" t="str">
        <f>VLOOKUP(A64,_holidays!$A$2:$C$2107,3,1)</f>
        <v>N</v>
      </c>
      <c r="H64" s="14">
        <v>15.4</v>
      </c>
      <c r="I64" s="14">
        <v>23.5</v>
      </c>
      <c r="J64" s="15">
        <v>23</v>
      </c>
      <c r="K64" s="15">
        <v>0</v>
      </c>
      <c r="L64" s="16">
        <v>120764.185</v>
      </c>
      <c r="M64" s="17">
        <v>37.252483910000002</v>
      </c>
      <c r="N64" s="17">
        <f>'Energy Demand'!$L64*'Energy Demand'!$M64</f>
        <v>4498765.8586167637</v>
      </c>
    </row>
    <row r="65" spans="1:14" x14ac:dyDescent="0.6">
      <c r="A65" s="19">
        <v>42068</v>
      </c>
      <c r="B65" s="32" t="str">
        <f>TEXT('Energy Demand'!$A65,"dddd")</f>
        <v>Thursday</v>
      </c>
      <c r="C65" s="31" t="str">
        <f>TEXT('Energy Demand'!$A65,"mmmm")</f>
        <v>March</v>
      </c>
      <c r="D65" s="11" t="str">
        <f t="shared" si="0"/>
        <v>2015</v>
      </c>
      <c r="E65" s="12">
        <f t="shared" si="1"/>
        <v>10</v>
      </c>
      <c r="F65" s="20" t="str">
        <f>VLOOKUP(A65,_holidays!$A$2:$B$2107,2,1)</f>
        <v>Y</v>
      </c>
      <c r="G65" s="20" t="str">
        <f>VLOOKUP(A65,_holidays!$A$2:$C$2107,3,1)</f>
        <v>N</v>
      </c>
      <c r="H65" s="21">
        <v>12.6</v>
      </c>
      <c r="I65" s="21">
        <v>18.600000000000001</v>
      </c>
      <c r="J65" s="22">
        <v>22.5</v>
      </c>
      <c r="K65" s="22">
        <v>0.8</v>
      </c>
      <c r="L65" s="16">
        <v>114967.345</v>
      </c>
      <c r="M65" s="17">
        <v>25.322828099999999</v>
      </c>
      <c r="N65" s="17">
        <f>'Energy Demand'!$L65*'Energy Demand'!$M65</f>
        <v>2911298.3145483942</v>
      </c>
    </row>
    <row r="66" spans="1:14" x14ac:dyDescent="0.6">
      <c r="A66" s="10">
        <v>42069</v>
      </c>
      <c r="B66" s="31" t="str">
        <f>TEXT('Energy Demand'!$A66,"dddd")</f>
        <v>Friday</v>
      </c>
      <c r="C66" s="31" t="str">
        <f>TEXT('Energy Demand'!$A66,"mmmm")</f>
        <v>March</v>
      </c>
      <c r="D66" s="11" t="str">
        <f t="shared" si="0"/>
        <v>2015</v>
      </c>
      <c r="E66" s="12">
        <f t="shared" si="1"/>
        <v>10</v>
      </c>
      <c r="F66" s="13" t="str">
        <f>VLOOKUP(A66,_holidays!$A$2:$B$2107,2,1)</f>
        <v>Y</v>
      </c>
      <c r="G66" s="13" t="str">
        <f>VLOOKUP(A66,_holidays!$A$2:$C$2107,3,1)</f>
        <v>N</v>
      </c>
      <c r="H66" s="14">
        <v>14.1</v>
      </c>
      <c r="I66" s="14">
        <v>21.1</v>
      </c>
      <c r="J66" s="15">
        <v>10.8</v>
      </c>
      <c r="K66" s="15">
        <v>0.2</v>
      </c>
      <c r="L66" s="16">
        <v>117053.75</v>
      </c>
      <c r="M66" s="17">
        <v>27.750521689999999</v>
      </c>
      <c r="N66" s="17">
        <f>'Energy Demand'!$L66*'Energy Demand'!$M66</f>
        <v>3248302.6282708375</v>
      </c>
    </row>
    <row r="67" spans="1:14" x14ac:dyDescent="0.6">
      <c r="A67" s="19">
        <v>42070</v>
      </c>
      <c r="B67" s="32" t="str">
        <f>TEXT('Energy Demand'!$A67,"dddd")</f>
        <v>Saturday</v>
      </c>
      <c r="C67" s="31" t="str">
        <f>TEXT('Energy Demand'!$A67,"mmmm")</f>
        <v>March</v>
      </c>
      <c r="D67" s="11" t="str">
        <f t="shared" ref="D67:D130" si="2">TEXT(A67,"yyyy")</f>
        <v>2015</v>
      </c>
      <c r="E67" s="12">
        <f t="shared" ref="E67:E130" si="3">WEEKNUM(A67,1)</f>
        <v>10</v>
      </c>
      <c r="F67" s="20" t="str">
        <f>VLOOKUP(A67,_holidays!$A$2:$B$2107,2,1)</f>
        <v>Y</v>
      </c>
      <c r="G67" s="20" t="str">
        <f>VLOOKUP(A67,_holidays!$A$2:$C$2107,3,1)</f>
        <v>N</v>
      </c>
      <c r="H67" s="21">
        <v>15.4</v>
      </c>
      <c r="I67" s="21">
        <v>22.6</v>
      </c>
      <c r="J67" s="22">
        <v>10.8</v>
      </c>
      <c r="K67" s="22">
        <v>0.2</v>
      </c>
      <c r="L67" s="16">
        <v>108344.575</v>
      </c>
      <c r="M67" s="17">
        <v>22.113214540000001</v>
      </c>
      <c r="N67" s="17">
        <f>'Energy Demand'!$L67*'Energy Demand'!$M67</f>
        <v>2395846.8312201207</v>
      </c>
    </row>
    <row r="68" spans="1:14" x14ac:dyDescent="0.6">
      <c r="A68" s="10">
        <v>42071</v>
      </c>
      <c r="B68" s="31" t="str">
        <f>TEXT('Energy Demand'!$A68,"dddd")</f>
        <v>Sunday</v>
      </c>
      <c r="C68" s="31" t="str">
        <f>TEXT('Energy Demand'!$A68,"mmmm")</f>
        <v>March</v>
      </c>
      <c r="D68" s="11" t="str">
        <f t="shared" si="2"/>
        <v>2015</v>
      </c>
      <c r="E68" s="12">
        <f t="shared" si="3"/>
        <v>11</v>
      </c>
      <c r="F68" s="13" t="str">
        <f>VLOOKUP(A68,_holidays!$A$2:$B$2107,2,1)</f>
        <v>Y</v>
      </c>
      <c r="G68" s="13" t="str">
        <f>VLOOKUP(A68,_holidays!$A$2:$C$2107,3,1)</f>
        <v>N</v>
      </c>
      <c r="H68" s="14">
        <v>16.2</v>
      </c>
      <c r="I68" s="14">
        <v>24.4</v>
      </c>
      <c r="J68" s="15">
        <v>20.399999999999999</v>
      </c>
      <c r="K68" s="15">
        <v>0</v>
      </c>
      <c r="L68" s="16">
        <v>106348.78</v>
      </c>
      <c r="M68" s="17">
        <v>20.57443413</v>
      </c>
      <c r="N68" s="17">
        <f>'Energy Demand'!$L68*'Energy Demand'!$M68</f>
        <v>2188065.9689158616</v>
      </c>
    </row>
    <row r="69" spans="1:14" x14ac:dyDescent="0.6">
      <c r="A69" s="19">
        <v>42072</v>
      </c>
      <c r="B69" s="32" t="str">
        <f>TEXT('Energy Demand'!$A69,"dddd")</f>
        <v>Monday</v>
      </c>
      <c r="C69" s="31" t="str">
        <f>TEXT('Energy Demand'!$A69,"mmmm")</f>
        <v>March</v>
      </c>
      <c r="D69" s="11" t="str">
        <f t="shared" si="2"/>
        <v>2015</v>
      </c>
      <c r="E69" s="12">
        <f t="shared" si="3"/>
        <v>11</v>
      </c>
      <c r="F69" s="20" t="str">
        <f>VLOOKUP(A69,_holidays!$A$2:$B$2107,2,1)</f>
        <v>Y</v>
      </c>
      <c r="G69" s="20" t="str">
        <f>VLOOKUP(A69,_holidays!$A$2:$C$2107,3,1)</f>
        <v>Y</v>
      </c>
      <c r="H69" s="21">
        <v>14.4</v>
      </c>
      <c r="I69" s="21">
        <v>23.8</v>
      </c>
      <c r="J69" s="22">
        <v>18.600000000000001</v>
      </c>
      <c r="K69" s="22">
        <v>0</v>
      </c>
      <c r="L69" s="16">
        <v>108282.48</v>
      </c>
      <c r="M69" s="17">
        <v>23.80806827</v>
      </c>
      <c r="N69" s="17">
        <f>'Energy Demand'!$L69*'Energy Demand'!$M69</f>
        <v>2577996.6762849092</v>
      </c>
    </row>
    <row r="70" spans="1:14" x14ac:dyDescent="0.6">
      <c r="A70" s="10">
        <v>42073</v>
      </c>
      <c r="B70" s="31" t="str">
        <f>TEXT('Energy Demand'!$A70,"dddd")</f>
        <v>Tuesday</v>
      </c>
      <c r="C70" s="31" t="str">
        <f>TEXT('Energy Demand'!$A70,"mmmm")</f>
        <v>March</v>
      </c>
      <c r="D70" s="11" t="str">
        <f t="shared" si="2"/>
        <v>2015</v>
      </c>
      <c r="E70" s="12">
        <f t="shared" si="3"/>
        <v>11</v>
      </c>
      <c r="F70" s="13" t="str">
        <f>VLOOKUP(A70,_holidays!$A$2:$B$2107,2,1)</f>
        <v>Y</v>
      </c>
      <c r="G70" s="13" t="str">
        <f>VLOOKUP(A70,_holidays!$A$2:$C$2107,3,1)</f>
        <v>N</v>
      </c>
      <c r="H70" s="14">
        <v>16.2</v>
      </c>
      <c r="I70" s="14">
        <v>21.7</v>
      </c>
      <c r="J70" s="15">
        <v>22.1</v>
      </c>
      <c r="K70" s="15">
        <v>0</v>
      </c>
      <c r="L70" s="16">
        <v>125828.53</v>
      </c>
      <c r="M70" s="17">
        <v>31.763749180000001</v>
      </c>
      <c r="N70" s="17">
        <f>'Energy Demand'!$L70*'Energy Demand'!$M70</f>
        <v>3996785.8666081056</v>
      </c>
    </row>
    <row r="71" spans="1:14" x14ac:dyDescent="0.6">
      <c r="A71" s="19">
        <v>42074</v>
      </c>
      <c r="B71" s="32" t="str">
        <f>TEXT('Energy Demand'!$A71,"dddd")</f>
        <v>Wednesday</v>
      </c>
      <c r="C71" s="31" t="str">
        <f>TEXT('Energy Demand'!$A71,"mmmm")</f>
        <v>March</v>
      </c>
      <c r="D71" s="11" t="str">
        <f t="shared" si="2"/>
        <v>2015</v>
      </c>
      <c r="E71" s="12">
        <f t="shared" si="3"/>
        <v>11</v>
      </c>
      <c r="F71" s="20" t="str">
        <f>VLOOKUP(A71,_holidays!$A$2:$B$2107,2,1)</f>
        <v>Y</v>
      </c>
      <c r="G71" s="20" t="str">
        <f>VLOOKUP(A71,_holidays!$A$2:$C$2107,3,1)</f>
        <v>N</v>
      </c>
      <c r="H71" s="21">
        <v>11.2</v>
      </c>
      <c r="I71" s="21">
        <v>23.8</v>
      </c>
      <c r="J71" s="22">
        <v>22.3</v>
      </c>
      <c r="K71" s="22">
        <v>0</v>
      </c>
      <c r="L71" s="16">
        <v>124418.41499999999</v>
      </c>
      <c r="M71" s="17">
        <v>33.59649288</v>
      </c>
      <c r="N71" s="17">
        <f>'Energy Demand'!$L71*'Energy Demand'!$M71</f>
        <v>4180022.3936883849</v>
      </c>
    </row>
    <row r="72" spans="1:14" x14ac:dyDescent="0.6">
      <c r="A72" s="10">
        <v>42075</v>
      </c>
      <c r="B72" s="31" t="str">
        <f>TEXT('Energy Demand'!$A72,"dddd")</f>
        <v>Thursday</v>
      </c>
      <c r="C72" s="31" t="str">
        <f>TEXT('Energy Demand'!$A72,"mmmm")</f>
        <v>March</v>
      </c>
      <c r="D72" s="11" t="str">
        <f t="shared" si="2"/>
        <v>2015</v>
      </c>
      <c r="E72" s="12">
        <f t="shared" si="3"/>
        <v>11</v>
      </c>
      <c r="F72" s="13" t="str">
        <f>VLOOKUP(A72,_holidays!$A$2:$B$2107,2,1)</f>
        <v>Y</v>
      </c>
      <c r="G72" s="13" t="str">
        <f>VLOOKUP(A72,_holidays!$A$2:$C$2107,3,1)</f>
        <v>N</v>
      </c>
      <c r="H72" s="14">
        <v>13</v>
      </c>
      <c r="I72" s="14">
        <v>19.899999999999999</v>
      </c>
      <c r="J72" s="15">
        <v>18.7</v>
      </c>
      <c r="K72" s="15">
        <v>0</v>
      </c>
      <c r="L72" s="16">
        <v>121683.65</v>
      </c>
      <c r="M72" s="17">
        <v>26.040505889999999</v>
      </c>
      <c r="N72" s="17">
        <f>'Energy Demand'!$L72*'Energy Demand'!$M72</f>
        <v>3168703.8045416982</v>
      </c>
    </row>
    <row r="73" spans="1:14" x14ac:dyDescent="0.6">
      <c r="A73" s="19">
        <v>42076</v>
      </c>
      <c r="B73" s="32" t="str">
        <f>TEXT('Energy Demand'!$A73,"dddd")</f>
        <v>Friday</v>
      </c>
      <c r="C73" s="31" t="str">
        <f>TEXT('Energy Demand'!$A73,"mmmm")</f>
        <v>March</v>
      </c>
      <c r="D73" s="11" t="str">
        <f t="shared" si="2"/>
        <v>2015</v>
      </c>
      <c r="E73" s="12">
        <f t="shared" si="3"/>
        <v>11</v>
      </c>
      <c r="F73" s="20" t="str">
        <f>VLOOKUP(A73,_holidays!$A$2:$B$2107,2,1)</f>
        <v>Y</v>
      </c>
      <c r="G73" s="20" t="str">
        <f>VLOOKUP(A73,_holidays!$A$2:$C$2107,3,1)</f>
        <v>N</v>
      </c>
      <c r="H73" s="21">
        <v>14.4</v>
      </c>
      <c r="I73" s="21">
        <v>20.399999999999999</v>
      </c>
      <c r="J73" s="22">
        <v>21.2</v>
      </c>
      <c r="K73" s="22">
        <v>0</v>
      </c>
      <c r="L73" s="16">
        <v>120929.815</v>
      </c>
      <c r="M73" s="17">
        <v>24.195363230000002</v>
      </c>
      <c r="N73" s="17">
        <f>'Energy Demand'!$L73*'Energy Demand'!$M73</f>
        <v>2925940.7992617027</v>
      </c>
    </row>
    <row r="74" spans="1:14" x14ac:dyDescent="0.6">
      <c r="A74" s="10">
        <v>42077</v>
      </c>
      <c r="B74" s="31" t="str">
        <f>TEXT('Energy Demand'!$A74,"dddd")</f>
        <v>Saturday</v>
      </c>
      <c r="C74" s="31" t="str">
        <f>TEXT('Energy Demand'!$A74,"mmmm")</f>
        <v>March</v>
      </c>
      <c r="D74" s="11" t="str">
        <f t="shared" si="2"/>
        <v>2015</v>
      </c>
      <c r="E74" s="12">
        <f t="shared" si="3"/>
        <v>11</v>
      </c>
      <c r="F74" s="13" t="str">
        <f>VLOOKUP(A74,_holidays!$A$2:$B$2107,2,1)</f>
        <v>Y</v>
      </c>
      <c r="G74" s="13" t="str">
        <f>VLOOKUP(A74,_holidays!$A$2:$C$2107,3,1)</f>
        <v>N</v>
      </c>
      <c r="H74" s="14">
        <v>9.4</v>
      </c>
      <c r="I74" s="14">
        <v>30.1</v>
      </c>
      <c r="J74" s="15">
        <v>20</v>
      </c>
      <c r="K74" s="15">
        <v>0</v>
      </c>
      <c r="L74" s="16">
        <v>108738.82</v>
      </c>
      <c r="M74" s="17">
        <v>17.394529559999999</v>
      </c>
      <c r="N74" s="17">
        <f>'Energy Demand'!$L74*'Energy Demand'!$M74</f>
        <v>1891460.6188095191</v>
      </c>
    </row>
    <row r="75" spans="1:14" x14ac:dyDescent="0.6">
      <c r="A75" s="19">
        <v>42078</v>
      </c>
      <c r="B75" s="32" t="str">
        <f>TEXT('Energy Demand'!$A75,"dddd")</f>
        <v>Sunday</v>
      </c>
      <c r="C75" s="31" t="str">
        <f>TEXT('Energy Demand'!$A75,"mmmm")</f>
        <v>March</v>
      </c>
      <c r="D75" s="11" t="str">
        <f t="shared" si="2"/>
        <v>2015</v>
      </c>
      <c r="E75" s="12">
        <f t="shared" si="3"/>
        <v>12</v>
      </c>
      <c r="F75" s="20" t="str">
        <f>VLOOKUP(A75,_holidays!$A$2:$B$2107,2,1)</f>
        <v>Y</v>
      </c>
      <c r="G75" s="20" t="str">
        <f>VLOOKUP(A75,_holidays!$A$2:$C$2107,3,1)</f>
        <v>N</v>
      </c>
      <c r="H75" s="21">
        <v>13.1</v>
      </c>
      <c r="I75" s="21">
        <v>18.3</v>
      </c>
      <c r="J75" s="22">
        <v>17.5</v>
      </c>
      <c r="K75" s="22">
        <v>2.2000000000000002</v>
      </c>
      <c r="L75" s="16">
        <v>100170.295</v>
      </c>
      <c r="M75" s="17">
        <v>14.373099399999999</v>
      </c>
      <c r="N75" s="17">
        <f>'Energy Demand'!$L75*'Energy Demand'!$M75</f>
        <v>1439757.606962323</v>
      </c>
    </row>
    <row r="76" spans="1:14" x14ac:dyDescent="0.6">
      <c r="A76" s="10">
        <v>42079</v>
      </c>
      <c r="B76" s="31" t="str">
        <f>TEXT('Energy Demand'!$A76,"dddd")</f>
        <v>Monday</v>
      </c>
      <c r="C76" s="31" t="str">
        <f>TEXT('Energy Demand'!$A76,"mmmm")</f>
        <v>March</v>
      </c>
      <c r="D76" s="11" t="str">
        <f t="shared" si="2"/>
        <v>2015</v>
      </c>
      <c r="E76" s="12">
        <f t="shared" si="3"/>
        <v>12</v>
      </c>
      <c r="F76" s="13" t="str">
        <f>VLOOKUP(A76,_holidays!$A$2:$B$2107,2,1)</f>
        <v>Y</v>
      </c>
      <c r="G76" s="13" t="str">
        <f>VLOOKUP(A76,_holidays!$A$2:$C$2107,3,1)</f>
        <v>N</v>
      </c>
      <c r="H76" s="14">
        <v>10.5</v>
      </c>
      <c r="I76" s="14">
        <v>25.5</v>
      </c>
      <c r="J76" s="15">
        <v>14.5</v>
      </c>
      <c r="K76" s="15">
        <v>0</v>
      </c>
      <c r="L76" s="16">
        <v>123787.075</v>
      </c>
      <c r="M76" s="17">
        <v>22.66079993</v>
      </c>
      <c r="N76" s="17">
        <f>'Energy Demand'!$L76*'Energy Demand'!$M76</f>
        <v>2805114.1404949045</v>
      </c>
    </row>
    <row r="77" spans="1:14" x14ac:dyDescent="0.6">
      <c r="A77" s="19">
        <v>42080</v>
      </c>
      <c r="B77" s="32" t="str">
        <f>TEXT('Energy Demand'!$A77,"dddd")</f>
        <v>Tuesday</v>
      </c>
      <c r="C77" s="31" t="str">
        <f>TEXT('Energy Demand'!$A77,"mmmm")</f>
        <v>March</v>
      </c>
      <c r="D77" s="11" t="str">
        <f t="shared" si="2"/>
        <v>2015</v>
      </c>
      <c r="E77" s="12">
        <f t="shared" si="3"/>
        <v>12</v>
      </c>
      <c r="F77" s="20" t="str">
        <f>VLOOKUP(A77,_holidays!$A$2:$B$2107,2,1)</f>
        <v>Y</v>
      </c>
      <c r="G77" s="20" t="str">
        <f>VLOOKUP(A77,_holidays!$A$2:$C$2107,3,1)</f>
        <v>N</v>
      </c>
      <c r="H77" s="21">
        <v>13</v>
      </c>
      <c r="I77" s="21">
        <v>26.2</v>
      </c>
      <c r="J77" s="22">
        <v>4.8</v>
      </c>
      <c r="K77" s="22">
        <v>0</v>
      </c>
      <c r="L77" s="16">
        <v>125600.86</v>
      </c>
      <c r="M77" s="17">
        <v>21.38556947</v>
      </c>
      <c r="N77" s="17">
        <f>'Energy Demand'!$L77*'Energy Demand'!$M77</f>
        <v>2686045.9170217444</v>
      </c>
    </row>
    <row r="78" spans="1:14" x14ac:dyDescent="0.6">
      <c r="A78" s="10">
        <v>42081</v>
      </c>
      <c r="B78" s="31" t="str">
        <f>TEXT('Energy Demand'!$A78,"dddd")</f>
        <v>Wednesday</v>
      </c>
      <c r="C78" s="31" t="str">
        <f>TEXT('Energy Demand'!$A78,"mmmm")</f>
        <v>March</v>
      </c>
      <c r="D78" s="11" t="str">
        <f t="shared" si="2"/>
        <v>2015</v>
      </c>
      <c r="E78" s="12">
        <f t="shared" si="3"/>
        <v>12</v>
      </c>
      <c r="F78" s="13" t="str">
        <f>VLOOKUP(A78,_holidays!$A$2:$B$2107,2,1)</f>
        <v>Y</v>
      </c>
      <c r="G78" s="13" t="str">
        <f>VLOOKUP(A78,_holidays!$A$2:$C$2107,3,1)</f>
        <v>N</v>
      </c>
      <c r="H78" s="14">
        <v>17.8</v>
      </c>
      <c r="I78" s="14">
        <v>24.4</v>
      </c>
      <c r="J78" s="15">
        <v>9.4</v>
      </c>
      <c r="K78" s="15">
        <v>1.4</v>
      </c>
      <c r="L78" s="16">
        <v>127975.815</v>
      </c>
      <c r="M78" s="17">
        <v>24.43863773</v>
      </c>
      <c r="N78" s="17">
        <f>'Energy Demand'!$L78*'Energy Demand'!$M78</f>
        <v>3127554.5809864998</v>
      </c>
    </row>
    <row r="79" spans="1:14" x14ac:dyDescent="0.6">
      <c r="A79" s="19">
        <v>42082</v>
      </c>
      <c r="B79" s="32" t="str">
        <f>TEXT('Energy Demand'!$A79,"dddd")</f>
        <v>Thursday</v>
      </c>
      <c r="C79" s="31" t="str">
        <f>TEXT('Energy Demand'!$A79,"mmmm")</f>
        <v>March</v>
      </c>
      <c r="D79" s="11" t="str">
        <f t="shared" si="2"/>
        <v>2015</v>
      </c>
      <c r="E79" s="12">
        <f t="shared" si="3"/>
        <v>12</v>
      </c>
      <c r="F79" s="20" t="str">
        <f>VLOOKUP(A79,_holidays!$A$2:$B$2107,2,1)</f>
        <v>Y</v>
      </c>
      <c r="G79" s="20" t="str">
        <f>VLOOKUP(A79,_holidays!$A$2:$C$2107,3,1)</f>
        <v>N</v>
      </c>
      <c r="H79" s="21">
        <v>16.5</v>
      </c>
      <c r="I79" s="21">
        <v>33.5</v>
      </c>
      <c r="J79" s="22">
        <v>15.1</v>
      </c>
      <c r="K79" s="22">
        <v>0</v>
      </c>
      <c r="L79" s="16">
        <v>128319.45</v>
      </c>
      <c r="M79" s="17">
        <v>24.568240979999999</v>
      </c>
      <c r="N79" s="17">
        <f>'Energy Demand'!$L79*'Energy Demand'!$M79</f>
        <v>3152583.1700210609</v>
      </c>
    </row>
    <row r="80" spans="1:14" x14ac:dyDescent="0.6">
      <c r="A80" s="10">
        <v>42083</v>
      </c>
      <c r="B80" s="31" t="str">
        <f>TEXT('Energy Demand'!$A80,"dddd")</f>
        <v>Friday</v>
      </c>
      <c r="C80" s="31" t="str">
        <f>TEXT('Energy Demand'!$A80,"mmmm")</f>
        <v>March</v>
      </c>
      <c r="D80" s="11" t="str">
        <f t="shared" si="2"/>
        <v>2015</v>
      </c>
      <c r="E80" s="12">
        <f t="shared" si="3"/>
        <v>12</v>
      </c>
      <c r="F80" s="13" t="str">
        <f>VLOOKUP(A80,_holidays!$A$2:$B$2107,2,1)</f>
        <v>Y</v>
      </c>
      <c r="G80" s="13" t="str">
        <f>VLOOKUP(A80,_holidays!$A$2:$C$2107,3,1)</f>
        <v>N</v>
      </c>
      <c r="H80" s="14">
        <v>14.2</v>
      </c>
      <c r="I80" s="14">
        <v>19.600000000000001</v>
      </c>
      <c r="J80" s="15">
        <v>19.899999999999999</v>
      </c>
      <c r="K80" s="15">
        <v>0</v>
      </c>
      <c r="L80" s="16">
        <v>119491.32</v>
      </c>
      <c r="M80" s="17">
        <v>24.06816285</v>
      </c>
      <c r="N80" s="17">
        <f>'Energy Demand'!$L80*'Energy Demand'!$M80</f>
        <v>2875936.5489214621</v>
      </c>
    </row>
    <row r="81" spans="1:14" x14ac:dyDescent="0.6">
      <c r="A81" s="19">
        <v>42084</v>
      </c>
      <c r="B81" s="32" t="str">
        <f>TEXT('Energy Demand'!$A81,"dddd")</f>
        <v>Saturday</v>
      </c>
      <c r="C81" s="31" t="str">
        <f>TEXT('Energy Demand'!$A81,"mmmm")</f>
        <v>March</v>
      </c>
      <c r="D81" s="11" t="str">
        <f t="shared" si="2"/>
        <v>2015</v>
      </c>
      <c r="E81" s="12">
        <f t="shared" si="3"/>
        <v>12</v>
      </c>
      <c r="F81" s="20" t="str">
        <f>VLOOKUP(A81,_holidays!$A$2:$B$2107,2,1)</f>
        <v>Y</v>
      </c>
      <c r="G81" s="20" t="str">
        <f>VLOOKUP(A81,_holidays!$A$2:$C$2107,3,1)</f>
        <v>N</v>
      </c>
      <c r="H81" s="21">
        <v>11.9</v>
      </c>
      <c r="I81" s="21">
        <v>22.7</v>
      </c>
      <c r="J81" s="22">
        <v>20.8</v>
      </c>
      <c r="K81" s="22">
        <v>0</v>
      </c>
      <c r="L81" s="16">
        <v>106754.8</v>
      </c>
      <c r="M81" s="17">
        <v>20.473714609999998</v>
      </c>
      <c r="N81" s="17">
        <f>'Energy Demand'!$L81*'Energy Demand'!$M81</f>
        <v>2185667.3084476278</v>
      </c>
    </row>
    <row r="82" spans="1:14" x14ac:dyDescent="0.6">
      <c r="A82" s="10">
        <v>42085</v>
      </c>
      <c r="B82" s="31" t="str">
        <f>TEXT('Energy Demand'!$A82,"dddd")</f>
        <v>Sunday</v>
      </c>
      <c r="C82" s="31" t="str">
        <f>TEXT('Energy Demand'!$A82,"mmmm")</f>
        <v>March</v>
      </c>
      <c r="D82" s="11" t="str">
        <f t="shared" si="2"/>
        <v>2015</v>
      </c>
      <c r="E82" s="12">
        <f t="shared" si="3"/>
        <v>13</v>
      </c>
      <c r="F82" s="13" t="str">
        <f>VLOOKUP(A82,_holidays!$A$2:$B$2107,2,1)</f>
        <v>Y</v>
      </c>
      <c r="G82" s="13" t="str">
        <f>VLOOKUP(A82,_holidays!$A$2:$C$2107,3,1)</f>
        <v>N</v>
      </c>
      <c r="H82" s="14">
        <v>11.3</v>
      </c>
      <c r="I82" s="14">
        <v>28.8</v>
      </c>
      <c r="J82" s="15">
        <v>19.899999999999999</v>
      </c>
      <c r="K82" s="15">
        <v>0</v>
      </c>
      <c r="L82" s="16">
        <v>106555.03</v>
      </c>
      <c r="M82" s="17">
        <v>18.918695589999999</v>
      </c>
      <c r="N82" s="17">
        <f>'Energy Demand'!$L82*'Energy Demand'!$M82</f>
        <v>2015882.1761533176</v>
      </c>
    </row>
    <row r="83" spans="1:14" x14ac:dyDescent="0.6">
      <c r="A83" s="19">
        <v>42086</v>
      </c>
      <c r="B83" s="32" t="str">
        <f>TEXT('Energy Demand'!$A83,"dddd")</f>
        <v>Monday</v>
      </c>
      <c r="C83" s="31" t="str">
        <f>TEXT('Energy Demand'!$A83,"mmmm")</f>
        <v>March</v>
      </c>
      <c r="D83" s="11" t="str">
        <f t="shared" si="2"/>
        <v>2015</v>
      </c>
      <c r="E83" s="12">
        <f t="shared" si="3"/>
        <v>13</v>
      </c>
      <c r="F83" s="20" t="str">
        <f>VLOOKUP(A83,_holidays!$A$2:$B$2107,2,1)</f>
        <v>Y</v>
      </c>
      <c r="G83" s="20" t="str">
        <f>VLOOKUP(A83,_holidays!$A$2:$C$2107,3,1)</f>
        <v>N</v>
      </c>
      <c r="H83" s="21">
        <v>13.6</v>
      </c>
      <c r="I83" s="21">
        <v>27</v>
      </c>
      <c r="J83" s="22">
        <v>3.9</v>
      </c>
      <c r="K83" s="22">
        <v>0</v>
      </c>
      <c r="L83" s="16">
        <v>122810.05</v>
      </c>
      <c r="M83" s="17">
        <v>26.68562798</v>
      </c>
      <c r="N83" s="17">
        <f>'Energy Demand'!$L83*'Energy Demand'!$M83</f>
        <v>3277263.3065051991</v>
      </c>
    </row>
    <row r="84" spans="1:14" x14ac:dyDescent="0.6">
      <c r="A84" s="10">
        <v>42087</v>
      </c>
      <c r="B84" s="31" t="str">
        <f>TEXT('Energy Demand'!$A84,"dddd")</f>
        <v>Tuesday</v>
      </c>
      <c r="C84" s="31" t="str">
        <f>TEXT('Energy Demand'!$A84,"mmmm")</f>
        <v>March</v>
      </c>
      <c r="D84" s="11" t="str">
        <f t="shared" si="2"/>
        <v>2015</v>
      </c>
      <c r="E84" s="12">
        <f t="shared" si="3"/>
        <v>13</v>
      </c>
      <c r="F84" s="13" t="str">
        <f>VLOOKUP(A84,_holidays!$A$2:$B$2107,2,1)</f>
        <v>Y</v>
      </c>
      <c r="G84" s="13" t="str">
        <f>VLOOKUP(A84,_holidays!$A$2:$C$2107,3,1)</f>
        <v>N</v>
      </c>
      <c r="H84" s="14">
        <v>12.6</v>
      </c>
      <c r="I84" s="14">
        <v>15.3</v>
      </c>
      <c r="J84" s="15">
        <v>3.8</v>
      </c>
      <c r="K84" s="15">
        <v>1.4</v>
      </c>
      <c r="L84" s="16">
        <v>123234.935</v>
      </c>
      <c r="M84" s="17">
        <v>34.05849946</v>
      </c>
      <c r="N84" s="17">
        <f>'Energy Demand'!$L84*'Energy Demand'!$M84</f>
        <v>4197196.9671506351</v>
      </c>
    </row>
    <row r="85" spans="1:14" x14ac:dyDescent="0.6">
      <c r="A85" s="19">
        <v>42088</v>
      </c>
      <c r="B85" s="32" t="str">
        <f>TEXT('Energy Demand'!$A85,"dddd")</f>
        <v>Wednesday</v>
      </c>
      <c r="C85" s="31" t="str">
        <f>TEXT('Energy Demand'!$A85,"mmmm")</f>
        <v>March</v>
      </c>
      <c r="D85" s="11" t="str">
        <f t="shared" si="2"/>
        <v>2015</v>
      </c>
      <c r="E85" s="12">
        <f t="shared" si="3"/>
        <v>13</v>
      </c>
      <c r="F85" s="20" t="str">
        <f>VLOOKUP(A85,_holidays!$A$2:$B$2107,2,1)</f>
        <v>Y</v>
      </c>
      <c r="G85" s="20" t="str">
        <f>VLOOKUP(A85,_holidays!$A$2:$C$2107,3,1)</f>
        <v>N</v>
      </c>
      <c r="H85" s="21">
        <v>13</v>
      </c>
      <c r="I85" s="21">
        <v>20.399999999999999</v>
      </c>
      <c r="J85" s="22">
        <v>13.8</v>
      </c>
      <c r="K85" s="22">
        <v>0.4</v>
      </c>
      <c r="L85" s="16">
        <v>122268.86</v>
      </c>
      <c r="M85" s="17">
        <v>28.548754240000001</v>
      </c>
      <c r="N85" s="17">
        <f>'Energy Demand'!$L85*'Energy Demand'!$M85</f>
        <v>3490623.6353449663</v>
      </c>
    </row>
    <row r="86" spans="1:14" x14ac:dyDescent="0.6">
      <c r="A86" s="10">
        <v>42089</v>
      </c>
      <c r="B86" s="31" t="str">
        <f>TEXT('Energy Demand'!$A86,"dddd")</f>
        <v>Thursday</v>
      </c>
      <c r="C86" s="31" t="str">
        <f>TEXT('Energy Demand'!$A86,"mmmm")</f>
        <v>March</v>
      </c>
      <c r="D86" s="11" t="str">
        <f t="shared" si="2"/>
        <v>2015</v>
      </c>
      <c r="E86" s="12">
        <f t="shared" si="3"/>
        <v>13</v>
      </c>
      <c r="F86" s="13" t="str">
        <f>VLOOKUP(A86,_holidays!$A$2:$B$2107,2,1)</f>
        <v>Y</v>
      </c>
      <c r="G86" s="13" t="str">
        <f>VLOOKUP(A86,_holidays!$A$2:$C$2107,3,1)</f>
        <v>N</v>
      </c>
      <c r="H86" s="14">
        <v>9.8000000000000007</v>
      </c>
      <c r="I86" s="14">
        <v>18</v>
      </c>
      <c r="J86" s="15">
        <v>9.9</v>
      </c>
      <c r="K86" s="15">
        <v>0.4</v>
      </c>
      <c r="L86" s="16">
        <v>121998.2</v>
      </c>
      <c r="M86" s="17">
        <v>21.971362899999999</v>
      </c>
      <c r="N86" s="17">
        <f>'Energy Demand'!$L86*'Energy Demand'!$M86</f>
        <v>2680466.7253467799</v>
      </c>
    </row>
    <row r="87" spans="1:14" x14ac:dyDescent="0.6">
      <c r="A87" s="19">
        <v>42090</v>
      </c>
      <c r="B87" s="32" t="str">
        <f>TEXT('Energy Demand'!$A87,"dddd")</f>
        <v>Friday</v>
      </c>
      <c r="C87" s="31" t="str">
        <f>TEXT('Energy Demand'!$A87,"mmmm")</f>
        <v>March</v>
      </c>
      <c r="D87" s="11" t="str">
        <f t="shared" si="2"/>
        <v>2015</v>
      </c>
      <c r="E87" s="12">
        <f t="shared" si="3"/>
        <v>13</v>
      </c>
      <c r="F87" s="20" t="str">
        <f>VLOOKUP(A87,_holidays!$A$2:$B$2107,2,1)</f>
        <v>N</v>
      </c>
      <c r="G87" s="20" t="str">
        <f>VLOOKUP(A87,_holidays!$A$2:$C$2107,3,1)</f>
        <v>N</v>
      </c>
      <c r="H87" s="21">
        <v>11.6</v>
      </c>
      <c r="I87" s="21">
        <v>18.100000000000001</v>
      </c>
      <c r="J87" s="22">
        <v>11.2</v>
      </c>
      <c r="K87" s="22">
        <v>0.2</v>
      </c>
      <c r="L87" s="16">
        <v>122346.33500000001</v>
      </c>
      <c r="M87" s="17">
        <v>25.771600379999999</v>
      </c>
      <c r="N87" s="17">
        <f>'Energy Demand'!$L87*'Energy Demand'!$M87</f>
        <v>3153060.8535776073</v>
      </c>
    </row>
    <row r="88" spans="1:14" x14ac:dyDescent="0.6">
      <c r="A88" s="10">
        <v>42091</v>
      </c>
      <c r="B88" s="31" t="str">
        <f>TEXT('Energy Demand'!$A88,"dddd")</f>
        <v>Saturday</v>
      </c>
      <c r="C88" s="31" t="str">
        <f>TEXT('Energy Demand'!$A88,"mmmm")</f>
        <v>March</v>
      </c>
      <c r="D88" s="11" t="str">
        <f t="shared" si="2"/>
        <v>2015</v>
      </c>
      <c r="E88" s="12">
        <f t="shared" si="3"/>
        <v>13</v>
      </c>
      <c r="F88" s="13" t="str">
        <f>VLOOKUP(A88,_holidays!$A$2:$B$2107,2,1)</f>
        <v>N</v>
      </c>
      <c r="G88" s="13" t="str">
        <f>VLOOKUP(A88,_holidays!$A$2:$C$2107,3,1)</f>
        <v>N</v>
      </c>
      <c r="H88" s="14">
        <v>12.7</v>
      </c>
      <c r="I88" s="14">
        <v>19.100000000000001</v>
      </c>
      <c r="J88" s="15">
        <v>14.4</v>
      </c>
      <c r="K88" s="15">
        <v>0</v>
      </c>
      <c r="L88" s="16">
        <v>112187.715</v>
      </c>
      <c r="M88" s="17">
        <v>29.271368689999999</v>
      </c>
      <c r="N88" s="17">
        <f>'Energy Demand'!$L88*'Energy Demand'!$M88</f>
        <v>3283887.9682536433</v>
      </c>
    </row>
    <row r="89" spans="1:14" x14ac:dyDescent="0.6">
      <c r="A89" s="19">
        <v>42092</v>
      </c>
      <c r="B89" s="32" t="str">
        <f>TEXT('Energy Demand'!$A89,"dddd")</f>
        <v>Sunday</v>
      </c>
      <c r="C89" s="31" t="str">
        <f>TEXT('Energy Demand'!$A89,"mmmm")</f>
        <v>March</v>
      </c>
      <c r="D89" s="11" t="str">
        <f t="shared" si="2"/>
        <v>2015</v>
      </c>
      <c r="E89" s="12">
        <f t="shared" si="3"/>
        <v>14</v>
      </c>
      <c r="F89" s="20" t="str">
        <f>VLOOKUP(A89,_holidays!$A$2:$B$2107,2,1)</f>
        <v>N</v>
      </c>
      <c r="G89" s="20" t="str">
        <f>VLOOKUP(A89,_holidays!$A$2:$C$2107,3,1)</f>
        <v>N</v>
      </c>
      <c r="H89" s="21">
        <v>8.5</v>
      </c>
      <c r="I89" s="21">
        <v>22.7</v>
      </c>
      <c r="J89" s="22">
        <v>18.600000000000001</v>
      </c>
      <c r="K89" s="22">
        <v>0</v>
      </c>
      <c r="L89" s="16">
        <v>106418.66499999999</v>
      </c>
      <c r="M89" s="17">
        <v>24.672716350000002</v>
      </c>
      <c r="N89" s="17">
        <f>'Energy Demand'!$L89*'Energy Demand'!$M89</f>
        <v>2625637.5358906728</v>
      </c>
    </row>
    <row r="90" spans="1:14" x14ac:dyDescent="0.6">
      <c r="A90" s="10">
        <v>42093</v>
      </c>
      <c r="B90" s="31" t="str">
        <f>TEXT('Energy Demand'!$A90,"dddd")</f>
        <v>Monday</v>
      </c>
      <c r="C90" s="31" t="str">
        <f>TEXT('Energy Demand'!$A90,"mmmm")</f>
        <v>March</v>
      </c>
      <c r="D90" s="11" t="str">
        <f t="shared" si="2"/>
        <v>2015</v>
      </c>
      <c r="E90" s="12">
        <f t="shared" si="3"/>
        <v>14</v>
      </c>
      <c r="F90" s="13" t="str">
        <f>VLOOKUP(A90,_holidays!$A$2:$B$2107,2,1)</f>
        <v>N</v>
      </c>
      <c r="G90" s="13" t="str">
        <f>VLOOKUP(A90,_holidays!$A$2:$C$2107,3,1)</f>
        <v>N</v>
      </c>
      <c r="H90" s="14">
        <v>10.6</v>
      </c>
      <c r="I90" s="14">
        <v>23.1</v>
      </c>
      <c r="J90" s="15">
        <v>18.100000000000001</v>
      </c>
      <c r="K90" s="15">
        <v>0</v>
      </c>
      <c r="L90" s="16">
        <v>123061.87</v>
      </c>
      <c r="M90" s="17">
        <v>33.750362699999997</v>
      </c>
      <c r="N90" s="17">
        <f>'Energy Demand'!$L90*'Energy Demand'!$M90</f>
        <v>4153382.7470402485</v>
      </c>
    </row>
    <row r="91" spans="1:14" x14ac:dyDescent="0.6">
      <c r="A91" s="19">
        <v>42094</v>
      </c>
      <c r="B91" s="32" t="str">
        <f>TEXT('Energy Demand'!$A91,"dddd")</f>
        <v>Tuesday</v>
      </c>
      <c r="C91" s="31" t="str">
        <f>TEXT('Energy Demand'!$A91,"mmmm")</f>
        <v>March</v>
      </c>
      <c r="D91" s="11" t="str">
        <f t="shared" si="2"/>
        <v>2015</v>
      </c>
      <c r="E91" s="12">
        <f t="shared" si="3"/>
        <v>14</v>
      </c>
      <c r="F91" s="20" t="str">
        <f>VLOOKUP(A91,_holidays!$A$2:$B$2107,2,1)</f>
        <v>N</v>
      </c>
      <c r="G91" s="20" t="str">
        <f>VLOOKUP(A91,_holidays!$A$2:$C$2107,3,1)</f>
        <v>N</v>
      </c>
      <c r="H91" s="21">
        <v>11.2</v>
      </c>
      <c r="I91" s="21">
        <v>25.3</v>
      </c>
      <c r="J91" s="22">
        <v>18.100000000000001</v>
      </c>
      <c r="K91" s="22">
        <v>0</v>
      </c>
      <c r="L91" s="16">
        <v>125795.325</v>
      </c>
      <c r="M91" s="17">
        <v>31.836569579999999</v>
      </c>
      <c r="N91" s="17">
        <f>'Energy Demand'!$L91*'Energy Demand'!$M91</f>
        <v>4004891.6172012133</v>
      </c>
    </row>
    <row r="92" spans="1:14" x14ac:dyDescent="0.6">
      <c r="A92" s="10">
        <v>42095</v>
      </c>
      <c r="B92" s="31" t="str">
        <f>TEXT('Energy Demand'!$A92,"dddd")</f>
        <v>Wednesday</v>
      </c>
      <c r="C92" s="31" t="str">
        <f>TEXT('Energy Demand'!$A92,"mmmm")</f>
        <v>April</v>
      </c>
      <c r="D92" s="11" t="str">
        <f t="shared" si="2"/>
        <v>2015</v>
      </c>
      <c r="E92" s="12">
        <f t="shared" si="3"/>
        <v>14</v>
      </c>
      <c r="F92" s="13" t="str">
        <f>VLOOKUP(A92,_holidays!$A$2:$B$2107,2,1)</f>
        <v>N</v>
      </c>
      <c r="G92" s="13" t="str">
        <f>VLOOKUP(A92,_holidays!$A$2:$C$2107,3,1)</f>
        <v>N</v>
      </c>
      <c r="H92" s="14">
        <v>13.3</v>
      </c>
      <c r="I92" s="14">
        <v>29</v>
      </c>
      <c r="J92" s="15">
        <v>10.7</v>
      </c>
      <c r="K92" s="15">
        <v>0</v>
      </c>
      <c r="L92" s="16">
        <v>122042.265</v>
      </c>
      <c r="M92" s="17">
        <v>26.167805860000001</v>
      </c>
      <c r="N92" s="17">
        <f>'Energy Demand'!$L92*'Energy Demand'!$M92</f>
        <v>3193578.2972346731</v>
      </c>
    </row>
    <row r="93" spans="1:14" x14ac:dyDescent="0.6">
      <c r="A93" s="19">
        <v>42096</v>
      </c>
      <c r="B93" s="32" t="str">
        <f>TEXT('Energy Demand'!$A93,"dddd")</f>
        <v>Thursday</v>
      </c>
      <c r="C93" s="31" t="str">
        <f>TEXT('Energy Demand'!$A93,"mmmm")</f>
        <v>April</v>
      </c>
      <c r="D93" s="11" t="str">
        <f t="shared" si="2"/>
        <v>2015</v>
      </c>
      <c r="E93" s="12">
        <f t="shared" si="3"/>
        <v>14</v>
      </c>
      <c r="F93" s="20" t="str">
        <f>VLOOKUP(A93,_holidays!$A$2:$B$2107,2,1)</f>
        <v>N</v>
      </c>
      <c r="G93" s="20" t="str">
        <f>VLOOKUP(A93,_holidays!$A$2:$C$2107,3,1)</f>
        <v>N</v>
      </c>
      <c r="H93" s="21">
        <v>12.8</v>
      </c>
      <c r="I93" s="21">
        <v>17.2</v>
      </c>
      <c r="J93" s="22">
        <v>17.5</v>
      </c>
      <c r="K93" s="22">
        <v>0.2</v>
      </c>
      <c r="L93" s="16">
        <v>113838.41</v>
      </c>
      <c r="M93" s="17">
        <v>23.46025058</v>
      </c>
      <c r="N93" s="17">
        <f>'Energy Demand'!$L93*'Energy Demand'!$M93</f>
        <v>2670677.6242287778</v>
      </c>
    </row>
    <row r="94" spans="1:14" x14ac:dyDescent="0.6">
      <c r="A94" s="10">
        <v>42097</v>
      </c>
      <c r="B94" s="31" t="str">
        <f>TEXT('Energy Demand'!$A94,"dddd")</f>
        <v>Friday</v>
      </c>
      <c r="C94" s="31" t="str">
        <f>TEXT('Energy Demand'!$A94,"mmmm")</f>
        <v>April</v>
      </c>
      <c r="D94" s="11" t="str">
        <f t="shared" si="2"/>
        <v>2015</v>
      </c>
      <c r="E94" s="12">
        <f t="shared" si="3"/>
        <v>14</v>
      </c>
      <c r="F94" s="13" t="str">
        <f>VLOOKUP(A94,_holidays!$A$2:$B$2107,2,1)</f>
        <v>N</v>
      </c>
      <c r="G94" s="13" t="str">
        <f>VLOOKUP(A94,_holidays!$A$2:$C$2107,3,1)</f>
        <v>Y</v>
      </c>
      <c r="H94" s="14">
        <v>8</v>
      </c>
      <c r="I94" s="14">
        <v>20.9</v>
      </c>
      <c r="J94" s="15">
        <v>17.399999999999999</v>
      </c>
      <c r="K94" s="15">
        <v>0</v>
      </c>
      <c r="L94" s="16">
        <v>98891.06</v>
      </c>
      <c r="M94" s="17">
        <v>20.9393785</v>
      </c>
      <c r="N94" s="17">
        <f>'Energy Demand'!$L94*'Energy Demand'!$M94</f>
        <v>2070717.3356062099</v>
      </c>
    </row>
    <row r="95" spans="1:14" x14ac:dyDescent="0.6">
      <c r="A95" s="19">
        <v>42098</v>
      </c>
      <c r="B95" s="32" t="str">
        <f>TEXT('Energy Demand'!$A95,"dddd")</f>
        <v>Saturday</v>
      </c>
      <c r="C95" s="31" t="str">
        <f>TEXT('Energy Demand'!$A95,"mmmm")</f>
        <v>April</v>
      </c>
      <c r="D95" s="11" t="str">
        <f t="shared" si="2"/>
        <v>2015</v>
      </c>
      <c r="E95" s="12">
        <f t="shared" si="3"/>
        <v>14</v>
      </c>
      <c r="F95" s="20" t="str">
        <f>VLOOKUP(A95,_holidays!$A$2:$B$2107,2,1)</f>
        <v>N</v>
      </c>
      <c r="G95" s="20" t="str">
        <f>VLOOKUP(A95,_holidays!$A$2:$C$2107,3,1)</f>
        <v>Y</v>
      </c>
      <c r="H95" s="21">
        <v>8.5</v>
      </c>
      <c r="I95" s="21">
        <v>23.5</v>
      </c>
      <c r="J95" s="22">
        <v>16.2</v>
      </c>
      <c r="K95" s="22">
        <v>0</v>
      </c>
      <c r="L95" s="16">
        <v>103999.17</v>
      </c>
      <c r="M95" s="17">
        <v>23.188056169999999</v>
      </c>
      <c r="N95" s="17">
        <f>'Energy Demand'!$L95*'Energy Demand'!$M95</f>
        <v>2411538.5955933789</v>
      </c>
    </row>
    <row r="96" spans="1:14" x14ac:dyDescent="0.6">
      <c r="A96" s="10">
        <v>42099</v>
      </c>
      <c r="B96" s="31" t="str">
        <f>TEXT('Energy Demand'!$A96,"dddd")</f>
        <v>Sunday</v>
      </c>
      <c r="C96" s="31" t="str">
        <f>TEXT('Energy Demand'!$A96,"mmmm")</f>
        <v>April</v>
      </c>
      <c r="D96" s="11" t="str">
        <f t="shared" si="2"/>
        <v>2015</v>
      </c>
      <c r="E96" s="12">
        <f t="shared" si="3"/>
        <v>15</v>
      </c>
      <c r="F96" s="13" t="str">
        <f>VLOOKUP(A96,_holidays!$A$2:$B$2107,2,1)</f>
        <v>N</v>
      </c>
      <c r="G96" s="13" t="str">
        <f>VLOOKUP(A96,_holidays!$A$2:$C$2107,3,1)</f>
        <v>N</v>
      </c>
      <c r="H96" s="14">
        <v>10.199999999999999</v>
      </c>
      <c r="I96" s="14">
        <v>18.5</v>
      </c>
      <c r="J96" s="15">
        <v>9.8000000000000007</v>
      </c>
      <c r="K96" s="15">
        <v>0</v>
      </c>
      <c r="L96" s="16">
        <v>103685.45</v>
      </c>
      <c r="M96" s="17">
        <v>20.508650379999999</v>
      </c>
      <c r="N96" s="17">
        <f>'Energy Demand'!$L96*'Energy Demand'!$M96</f>
        <v>2126448.643542971</v>
      </c>
    </row>
    <row r="97" spans="1:14" x14ac:dyDescent="0.6">
      <c r="A97" s="19">
        <v>42100</v>
      </c>
      <c r="B97" s="32" t="str">
        <f>TEXT('Energy Demand'!$A97,"dddd")</f>
        <v>Monday</v>
      </c>
      <c r="C97" s="31" t="str">
        <f>TEXT('Energy Demand'!$A97,"mmmm")</f>
        <v>April</v>
      </c>
      <c r="D97" s="11" t="str">
        <f t="shared" si="2"/>
        <v>2015</v>
      </c>
      <c r="E97" s="12">
        <f t="shared" si="3"/>
        <v>15</v>
      </c>
      <c r="F97" s="20" t="str">
        <f>VLOOKUP(A97,_holidays!$A$2:$B$2107,2,1)</f>
        <v>N</v>
      </c>
      <c r="G97" s="20" t="str">
        <f>VLOOKUP(A97,_holidays!$A$2:$C$2107,3,1)</f>
        <v>Y</v>
      </c>
      <c r="H97" s="21">
        <v>11.2</v>
      </c>
      <c r="I97" s="21">
        <v>18.399999999999999</v>
      </c>
      <c r="J97" s="22">
        <v>13</v>
      </c>
      <c r="K97" s="22">
        <v>0</v>
      </c>
      <c r="L97" s="16">
        <v>107383.37</v>
      </c>
      <c r="M97" s="17">
        <v>17.04855264</v>
      </c>
      <c r="N97" s="17">
        <f>'Energy Demand'!$L97*'Energy Demand'!$M97</f>
        <v>1830731.0361055967</v>
      </c>
    </row>
    <row r="98" spans="1:14" x14ac:dyDescent="0.6">
      <c r="A98" s="10">
        <v>42101</v>
      </c>
      <c r="B98" s="31" t="str">
        <f>TEXT('Energy Demand'!$A98,"dddd")</f>
        <v>Tuesday</v>
      </c>
      <c r="C98" s="31" t="str">
        <f>TEXT('Energy Demand'!$A98,"mmmm")</f>
        <v>April</v>
      </c>
      <c r="D98" s="11" t="str">
        <f t="shared" si="2"/>
        <v>2015</v>
      </c>
      <c r="E98" s="12">
        <f t="shared" si="3"/>
        <v>15</v>
      </c>
      <c r="F98" s="13" t="str">
        <f>VLOOKUP(A98,_holidays!$A$2:$B$2107,2,1)</f>
        <v>N</v>
      </c>
      <c r="G98" s="13" t="str">
        <f>VLOOKUP(A98,_holidays!$A$2:$C$2107,3,1)</f>
        <v>N</v>
      </c>
      <c r="H98" s="14">
        <v>12.4</v>
      </c>
      <c r="I98" s="14">
        <v>17.3</v>
      </c>
      <c r="J98" s="15">
        <v>3.9</v>
      </c>
      <c r="K98" s="15">
        <v>0</v>
      </c>
      <c r="L98" s="16">
        <v>120235.505</v>
      </c>
      <c r="M98" s="17">
        <v>21.359459990000001</v>
      </c>
      <c r="N98" s="17">
        <f>'Energy Demand'!$L98*'Energy Demand'!$M98</f>
        <v>2568165.4584249454</v>
      </c>
    </row>
    <row r="99" spans="1:14" x14ac:dyDescent="0.6">
      <c r="A99" s="19">
        <v>42102</v>
      </c>
      <c r="B99" s="32" t="str">
        <f>TEXT('Energy Demand'!$A99,"dddd")</f>
        <v>Wednesday</v>
      </c>
      <c r="C99" s="31" t="str">
        <f>TEXT('Energy Demand'!$A99,"mmmm")</f>
        <v>April</v>
      </c>
      <c r="D99" s="11" t="str">
        <f t="shared" si="2"/>
        <v>2015</v>
      </c>
      <c r="E99" s="12">
        <f t="shared" si="3"/>
        <v>15</v>
      </c>
      <c r="F99" s="20" t="str">
        <f>VLOOKUP(A99,_holidays!$A$2:$B$2107,2,1)</f>
        <v>N</v>
      </c>
      <c r="G99" s="20" t="str">
        <f>VLOOKUP(A99,_holidays!$A$2:$C$2107,3,1)</f>
        <v>N</v>
      </c>
      <c r="H99" s="21">
        <v>13.3</v>
      </c>
      <c r="I99" s="21">
        <v>17.7</v>
      </c>
      <c r="J99" s="22">
        <v>12.6</v>
      </c>
      <c r="K99" s="22">
        <v>5.6</v>
      </c>
      <c r="L99" s="16">
        <v>122129.77499999999</v>
      </c>
      <c r="M99" s="17">
        <v>25.208016520000001</v>
      </c>
      <c r="N99" s="17">
        <f>'Energy Demand'!$L99*'Energy Demand'!$M99</f>
        <v>3078649.3857838828</v>
      </c>
    </row>
    <row r="100" spans="1:14" x14ac:dyDescent="0.6">
      <c r="A100" s="10">
        <v>42103</v>
      </c>
      <c r="B100" s="31" t="str">
        <f>TEXT('Energy Demand'!$A100,"dddd")</f>
        <v>Thursday</v>
      </c>
      <c r="C100" s="31" t="str">
        <f>TEXT('Energy Demand'!$A100,"mmmm")</f>
        <v>April</v>
      </c>
      <c r="D100" s="11" t="str">
        <f t="shared" si="2"/>
        <v>2015</v>
      </c>
      <c r="E100" s="12">
        <f t="shared" si="3"/>
        <v>15</v>
      </c>
      <c r="F100" s="13" t="str">
        <f>VLOOKUP(A100,_holidays!$A$2:$B$2107,2,1)</f>
        <v>N</v>
      </c>
      <c r="G100" s="13" t="str">
        <f>VLOOKUP(A100,_holidays!$A$2:$C$2107,3,1)</f>
        <v>N</v>
      </c>
      <c r="H100" s="14">
        <v>8.6999999999999993</v>
      </c>
      <c r="I100" s="14">
        <v>19.100000000000001</v>
      </c>
      <c r="J100" s="15">
        <v>10.9</v>
      </c>
      <c r="K100" s="15">
        <v>0</v>
      </c>
      <c r="L100" s="16">
        <v>123990.76</v>
      </c>
      <c r="M100" s="17">
        <v>25.207800370000001</v>
      </c>
      <c r="N100" s="17">
        <f>'Energy Demand'!$L100*'Energy Demand'!$M100</f>
        <v>3125534.3258045814</v>
      </c>
    </row>
    <row r="101" spans="1:14" x14ac:dyDescent="0.6">
      <c r="A101" s="19">
        <v>42104</v>
      </c>
      <c r="B101" s="32" t="str">
        <f>TEXT('Energy Demand'!$A101,"dddd")</f>
        <v>Friday</v>
      </c>
      <c r="C101" s="31" t="str">
        <f>TEXT('Energy Demand'!$A101,"mmmm")</f>
        <v>April</v>
      </c>
      <c r="D101" s="11" t="str">
        <f t="shared" si="2"/>
        <v>2015</v>
      </c>
      <c r="E101" s="12">
        <f t="shared" si="3"/>
        <v>15</v>
      </c>
      <c r="F101" s="20" t="str">
        <f>VLOOKUP(A101,_holidays!$A$2:$B$2107,2,1)</f>
        <v>N</v>
      </c>
      <c r="G101" s="20" t="str">
        <f>VLOOKUP(A101,_holidays!$A$2:$C$2107,3,1)</f>
        <v>N</v>
      </c>
      <c r="H101" s="21">
        <v>8.6</v>
      </c>
      <c r="I101" s="21">
        <v>18.7</v>
      </c>
      <c r="J101" s="22">
        <v>15.9</v>
      </c>
      <c r="K101" s="22">
        <v>0</v>
      </c>
      <c r="L101" s="16">
        <v>121753.11500000001</v>
      </c>
      <c r="M101" s="17">
        <v>25.677110800000001</v>
      </c>
      <c r="N101" s="17">
        <f>'Energy Demand'!$L101*'Energy Demand'!$M101</f>
        <v>3126268.2241001423</v>
      </c>
    </row>
    <row r="102" spans="1:14" x14ac:dyDescent="0.6">
      <c r="A102" s="10">
        <v>42105</v>
      </c>
      <c r="B102" s="31" t="str">
        <f>TEXT('Energy Demand'!$A102,"dddd")</f>
        <v>Saturday</v>
      </c>
      <c r="C102" s="31" t="str">
        <f>TEXT('Energy Demand'!$A102,"mmmm")</f>
        <v>April</v>
      </c>
      <c r="D102" s="11" t="str">
        <f t="shared" si="2"/>
        <v>2015</v>
      </c>
      <c r="E102" s="12">
        <f t="shared" si="3"/>
        <v>15</v>
      </c>
      <c r="F102" s="13" t="str">
        <f>VLOOKUP(A102,_holidays!$A$2:$B$2107,2,1)</f>
        <v>N</v>
      </c>
      <c r="G102" s="13" t="str">
        <f>VLOOKUP(A102,_holidays!$A$2:$C$2107,3,1)</f>
        <v>N</v>
      </c>
      <c r="H102" s="14">
        <v>11.6</v>
      </c>
      <c r="I102" s="14">
        <v>23.7</v>
      </c>
      <c r="J102" s="15">
        <v>14.9</v>
      </c>
      <c r="K102" s="15">
        <v>0</v>
      </c>
      <c r="L102" s="16">
        <v>110034.16499999999</v>
      </c>
      <c r="M102" s="17">
        <v>23.05591231</v>
      </c>
      <c r="N102" s="17">
        <f>'Energy Demand'!$L102*'Energy Demand'!$M102</f>
        <v>2536938.059344071</v>
      </c>
    </row>
    <row r="103" spans="1:14" x14ac:dyDescent="0.6">
      <c r="A103" s="19">
        <v>42106</v>
      </c>
      <c r="B103" s="32" t="str">
        <f>TEXT('Energy Demand'!$A103,"dddd")</f>
        <v>Sunday</v>
      </c>
      <c r="C103" s="31" t="str">
        <f>TEXT('Energy Demand'!$A103,"mmmm")</f>
        <v>April</v>
      </c>
      <c r="D103" s="11" t="str">
        <f t="shared" si="2"/>
        <v>2015</v>
      </c>
      <c r="E103" s="12">
        <f t="shared" si="3"/>
        <v>16</v>
      </c>
      <c r="F103" s="20" t="str">
        <f>VLOOKUP(A103,_holidays!$A$2:$B$2107,2,1)</f>
        <v>N</v>
      </c>
      <c r="G103" s="20" t="str">
        <f>VLOOKUP(A103,_holidays!$A$2:$C$2107,3,1)</f>
        <v>N</v>
      </c>
      <c r="H103" s="21">
        <v>12.1</v>
      </c>
      <c r="I103" s="21">
        <v>18.3</v>
      </c>
      <c r="J103" s="22">
        <v>13.4</v>
      </c>
      <c r="K103" s="22">
        <v>0</v>
      </c>
      <c r="L103" s="16">
        <v>103760.22500000001</v>
      </c>
      <c r="M103" s="17">
        <v>22.053037190000001</v>
      </c>
      <c r="N103" s="17">
        <f>'Energy Demand'!$L103*'Energy Demand'!$M103</f>
        <v>2288228.100767768</v>
      </c>
    </row>
    <row r="104" spans="1:14" x14ac:dyDescent="0.6">
      <c r="A104" s="10">
        <v>42107</v>
      </c>
      <c r="B104" s="31" t="str">
        <f>TEXT('Energy Demand'!$A104,"dddd")</f>
        <v>Monday</v>
      </c>
      <c r="C104" s="31" t="str">
        <f>TEXT('Energy Demand'!$A104,"mmmm")</f>
        <v>April</v>
      </c>
      <c r="D104" s="11" t="str">
        <f t="shared" si="2"/>
        <v>2015</v>
      </c>
      <c r="E104" s="12">
        <f t="shared" si="3"/>
        <v>16</v>
      </c>
      <c r="F104" s="13" t="str">
        <f>VLOOKUP(A104,_holidays!$A$2:$B$2107,2,1)</f>
        <v>N</v>
      </c>
      <c r="G104" s="13" t="str">
        <f>VLOOKUP(A104,_holidays!$A$2:$C$2107,3,1)</f>
        <v>N</v>
      </c>
      <c r="H104" s="14">
        <v>7.3</v>
      </c>
      <c r="I104" s="14">
        <v>19.100000000000001</v>
      </c>
      <c r="J104" s="15">
        <v>14.9</v>
      </c>
      <c r="K104" s="15">
        <v>0</v>
      </c>
      <c r="L104" s="16">
        <v>125107.78</v>
      </c>
      <c r="M104" s="17">
        <v>29.408289079999999</v>
      </c>
      <c r="N104" s="17">
        <f>'Energy Demand'!$L104*'Energy Demand'!$M104</f>
        <v>3679205.7603970421</v>
      </c>
    </row>
    <row r="105" spans="1:14" x14ac:dyDescent="0.6">
      <c r="A105" s="19">
        <v>42108</v>
      </c>
      <c r="B105" s="32" t="str">
        <f>TEXT('Energy Demand'!$A105,"dddd")</f>
        <v>Tuesday</v>
      </c>
      <c r="C105" s="31" t="str">
        <f>TEXT('Energy Demand'!$A105,"mmmm")</f>
        <v>April</v>
      </c>
      <c r="D105" s="11" t="str">
        <f t="shared" si="2"/>
        <v>2015</v>
      </c>
      <c r="E105" s="12">
        <f t="shared" si="3"/>
        <v>16</v>
      </c>
      <c r="F105" s="20" t="str">
        <f>VLOOKUP(A105,_holidays!$A$2:$B$2107,2,1)</f>
        <v>Y</v>
      </c>
      <c r="G105" s="20" t="str">
        <f>VLOOKUP(A105,_holidays!$A$2:$C$2107,3,1)</f>
        <v>N</v>
      </c>
      <c r="H105" s="21">
        <v>10.5</v>
      </c>
      <c r="I105" s="21">
        <v>24.7</v>
      </c>
      <c r="J105" s="22">
        <v>8.4</v>
      </c>
      <c r="K105" s="22">
        <v>1.6</v>
      </c>
      <c r="L105" s="16">
        <v>127793.38</v>
      </c>
      <c r="M105" s="17">
        <v>30.995175629999999</v>
      </c>
      <c r="N105" s="17">
        <f>'Energy Demand'!$L105*'Energy Demand'!$M105</f>
        <v>3960978.2574513294</v>
      </c>
    </row>
    <row r="106" spans="1:14" x14ac:dyDescent="0.6">
      <c r="A106" s="10">
        <v>42109</v>
      </c>
      <c r="B106" s="31" t="str">
        <f>TEXT('Energy Demand'!$A106,"dddd")</f>
        <v>Wednesday</v>
      </c>
      <c r="C106" s="31" t="str">
        <f>TEXT('Energy Demand'!$A106,"mmmm")</f>
        <v>April</v>
      </c>
      <c r="D106" s="11" t="str">
        <f t="shared" si="2"/>
        <v>2015</v>
      </c>
      <c r="E106" s="12">
        <f t="shared" si="3"/>
        <v>16</v>
      </c>
      <c r="F106" s="13" t="str">
        <f>VLOOKUP(A106,_holidays!$A$2:$B$2107,2,1)</f>
        <v>Y</v>
      </c>
      <c r="G106" s="13" t="str">
        <f>VLOOKUP(A106,_holidays!$A$2:$C$2107,3,1)</f>
        <v>N</v>
      </c>
      <c r="H106" s="14">
        <v>13.9</v>
      </c>
      <c r="I106" s="14">
        <v>27.6</v>
      </c>
      <c r="J106" s="15">
        <v>12.8</v>
      </c>
      <c r="K106" s="15">
        <v>2.4</v>
      </c>
      <c r="L106" s="16">
        <v>126673.935</v>
      </c>
      <c r="M106" s="17">
        <v>31.090558479999999</v>
      </c>
      <c r="N106" s="17">
        <f>'Energy Demand'!$L106*'Energy Demand'!$M106</f>
        <v>3938363.3840092188</v>
      </c>
    </row>
    <row r="107" spans="1:14" x14ac:dyDescent="0.6">
      <c r="A107" s="19">
        <v>42110</v>
      </c>
      <c r="B107" s="32" t="str">
        <f>TEXT('Energy Demand'!$A107,"dddd")</f>
        <v>Thursday</v>
      </c>
      <c r="C107" s="31" t="str">
        <f>TEXT('Energy Demand'!$A107,"mmmm")</f>
        <v>April</v>
      </c>
      <c r="D107" s="11" t="str">
        <f t="shared" si="2"/>
        <v>2015</v>
      </c>
      <c r="E107" s="12">
        <f t="shared" si="3"/>
        <v>16</v>
      </c>
      <c r="F107" s="20" t="str">
        <f>VLOOKUP(A107,_holidays!$A$2:$B$2107,2,1)</f>
        <v>Y</v>
      </c>
      <c r="G107" s="20" t="str">
        <f>VLOOKUP(A107,_holidays!$A$2:$C$2107,3,1)</f>
        <v>N</v>
      </c>
      <c r="H107" s="21">
        <v>15.6</v>
      </c>
      <c r="I107" s="21">
        <v>17.8</v>
      </c>
      <c r="J107" s="22">
        <v>10.9</v>
      </c>
      <c r="K107" s="22">
        <v>0</v>
      </c>
      <c r="L107" s="16">
        <v>126937.94</v>
      </c>
      <c r="M107" s="17">
        <v>40.68150885</v>
      </c>
      <c r="N107" s="17">
        <f>'Energy Demand'!$L107*'Energy Demand'!$M107</f>
        <v>5164026.9295107694</v>
      </c>
    </row>
    <row r="108" spans="1:14" x14ac:dyDescent="0.6">
      <c r="A108" s="10">
        <v>42111</v>
      </c>
      <c r="B108" s="31" t="str">
        <f>TEXT('Energy Demand'!$A108,"dddd")</f>
        <v>Friday</v>
      </c>
      <c r="C108" s="31" t="str">
        <f>TEXT('Energy Demand'!$A108,"mmmm")</f>
        <v>April</v>
      </c>
      <c r="D108" s="11" t="str">
        <f t="shared" si="2"/>
        <v>2015</v>
      </c>
      <c r="E108" s="12">
        <f t="shared" si="3"/>
        <v>16</v>
      </c>
      <c r="F108" s="13" t="str">
        <f>VLOOKUP(A108,_holidays!$A$2:$B$2107,2,1)</f>
        <v>Y</v>
      </c>
      <c r="G108" s="13" t="str">
        <f>VLOOKUP(A108,_holidays!$A$2:$C$2107,3,1)</f>
        <v>N</v>
      </c>
      <c r="H108" s="14">
        <v>10.1</v>
      </c>
      <c r="I108" s="14">
        <v>17.100000000000001</v>
      </c>
      <c r="J108" s="15">
        <v>7.5</v>
      </c>
      <c r="K108" s="15">
        <v>0</v>
      </c>
      <c r="L108" s="16">
        <v>131031.41499999999</v>
      </c>
      <c r="M108" s="17">
        <v>33.987504819999998</v>
      </c>
      <c r="N108" s="17">
        <f>'Energy Demand'!$L108*'Energy Demand'!$M108</f>
        <v>4453430.8488839194</v>
      </c>
    </row>
    <row r="109" spans="1:14" x14ac:dyDescent="0.6">
      <c r="A109" s="19">
        <v>42112</v>
      </c>
      <c r="B109" s="32" t="str">
        <f>TEXT('Energy Demand'!$A109,"dddd")</f>
        <v>Saturday</v>
      </c>
      <c r="C109" s="31" t="str">
        <f>TEXT('Energy Demand'!$A109,"mmmm")</f>
        <v>April</v>
      </c>
      <c r="D109" s="11" t="str">
        <f t="shared" si="2"/>
        <v>2015</v>
      </c>
      <c r="E109" s="12">
        <f t="shared" si="3"/>
        <v>16</v>
      </c>
      <c r="F109" s="20" t="str">
        <f>VLOOKUP(A109,_holidays!$A$2:$B$2107,2,1)</f>
        <v>Y</v>
      </c>
      <c r="G109" s="20" t="str">
        <f>VLOOKUP(A109,_holidays!$A$2:$C$2107,3,1)</f>
        <v>N</v>
      </c>
      <c r="H109" s="21">
        <v>13.5</v>
      </c>
      <c r="I109" s="21">
        <v>21.9</v>
      </c>
      <c r="J109" s="22">
        <v>9.9</v>
      </c>
      <c r="K109" s="22">
        <v>3.6</v>
      </c>
      <c r="L109" s="16">
        <v>109763.985</v>
      </c>
      <c r="M109" s="17">
        <v>26.14012894</v>
      </c>
      <c r="N109" s="17">
        <f>'Energy Demand'!$L109*'Energy Demand'!$M109</f>
        <v>2869244.7208682261</v>
      </c>
    </row>
    <row r="110" spans="1:14" x14ac:dyDescent="0.6">
      <c r="A110" s="10">
        <v>42113</v>
      </c>
      <c r="B110" s="31" t="str">
        <f>TEXT('Energy Demand'!$A110,"dddd")</f>
        <v>Sunday</v>
      </c>
      <c r="C110" s="31" t="str">
        <f>TEXT('Energy Demand'!$A110,"mmmm")</f>
        <v>April</v>
      </c>
      <c r="D110" s="11" t="str">
        <f t="shared" si="2"/>
        <v>2015</v>
      </c>
      <c r="E110" s="12">
        <f t="shared" si="3"/>
        <v>17</v>
      </c>
      <c r="F110" s="13" t="str">
        <f>VLOOKUP(A110,_holidays!$A$2:$B$2107,2,1)</f>
        <v>Y</v>
      </c>
      <c r="G110" s="13" t="str">
        <f>VLOOKUP(A110,_holidays!$A$2:$C$2107,3,1)</f>
        <v>N</v>
      </c>
      <c r="H110" s="14">
        <v>9.6999999999999993</v>
      </c>
      <c r="I110" s="14">
        <v>14.7</v>
      </c>
      <c r="J110" s="15">
        <v>11</v>
      </c>
      <c r="K110" s="15">
        <v>6.4</v>
      </c>
      <c r="L110" s="16">
        <v>107160.54</v>
      </c>
      <c r="M110" s="17">
        <v>24.540694439999999</v>
      </c>
      <c r="N110" s="17">
        <f>'Energy Demand'!$L110*'Energy Demand'!$M110</f>
        <v>2629794.0681653973</v>
      </c>
    </row>
    <row r="111" spans="1:14" x14ac:dyDescent="0.6">
      <c r="A111" s="19">
        <v>42114</v>
      </c>
      <c r="B111" s="32" t="str">
        <f>TEXT('Energy Demand'!$A111,"dddd")</f>
        <v>Monday</v>
      </c>
      <c r="C111" s="31" t="str">
        <f>TEXT('Energy Demand'!$A111,"mmmm")</f>
        <v>April</v>
      </c>
      <c r="D111" s="11" t="str">
        <f t="shared" si="2"/>
        <v>2015</v>
      </c>
      <c r="E111" s="12">
        <f t="shared" si="3"/>
        <v>17</v>
      </c>
      <c r="F111" s="20" t="str">
        <f>VLOOKUP(A111,_holidays!$A$2:$B$2107,2,1)</f>
        <v>Y</v>
      </c>
      <c r="G111" s="20" t="str">
        <f>VLOOKUP(A111,_holidays!$A$2:$C$2107,3,1)</f>
        <v>N</v>
      </c>
      <c r="H111" s="21">
        <v>7</v>
      </c>
      <c r="I111" s="21">
        <v>16.2</v>
      </c>
      <c r="J111" s="22">
        <v>12.7</v>
      </c>
      <c r="K111" s="22">
        <v>1.4</v>
      </c>
      <c r="L111" s="16">
        <v>126696.19</v>
      </c>
      <c r="M111" s="17">
        <v>33.677175830000003</v>
      </c>
      <c r="N111" s="17">
        <f>'Energy Demand'!$L111*'Energy Demand'!$M111</f>
        <v>4266769.8676210884</v>
      </c>
    </row>
    <row r="112" spans="1:14" x14ac:dyDescent="0.6">
      <c r="A112" s="10">
        <v>42115</v>
      </c>
      <c r="B112" s="31" t="str">
        <f>TEXT('Energy Demand'!$A112,"dddd")</f>
        <v>Tuesday</v>
      </c>
      <c r="C112" s="31" t="str">
        <f>TEXT('Energy Demand'!$A112,"mmmm")</f>
        <v>April</v>
      </c>
      <c r="D112" s="11" t="str">
        <f t="shared" si="2"/>
        <v>2015</v>
      </c>
      <c r="E112" s="12">
        <f t="shared" si="3"/>
        <v>17</v>
      </c>
      <c r="F112" s="13" t="str">
        <f>VLOOKUP(A112,_holidays!$A$2:$B$2107,2,1)</f>
        <v>Y</v>
      </c>
      <c r="G112" s="13" t="str">
        <f>VLOOKUP(A112,_holidays!$A$2:$C$2107,3,1)</f>
        <v>N</v>
      </c>
      <c r="H112" s="14">
        <v>6.5</v>
      </c>
      <c r="I112" s="14">
        <v>17.7</v>
      </c>
      <c r="J112" s="15">
        <v>13.8</v>
      </c>
      <c r="K112" s="15">
        <v>0</v>
      </c>
      <c r="L112" s="16">
        <v>127973.58500000001</v>
      </c>
      <c r="M112" s="17">
        <v>30.473156899999999</v>
      </c>
      <c r="N112" s="17">
        <f>'Energy Demand'!$L112*'Energy Demand'!$M112</f>
        <v>3899759.1347604864</v>
      </c>
    </row>
    <row r="113" spans="1:14" x14ac:dyDescent="0.6">
      <c r="A113" s="19">
        <v>42116</v>
      </c>
      <c r="B113" s="32" t="str">
        <f>TEXT('Energy Demand'!$A113,"dddd")</f>
        <v>Wednesday</v>
      </c>
      <c r="C113" s="31" t="str">
        <f>TEXT('Energy Demand'!$A113,"mmmm")</f>
        <v>April</v>
      </c>
      <c r="D113" s="11" t="str">
        <f t="shared" si="2"/>
        <v>2015</v>
      </c>
      <c r="E113" s="12">
        <f t="shared" si="3"/>
        <v>17</v>
      </c>
      <c r="F113" s="20" t="str">
        <f>VLOOKUP(A113,_holidays!$A$2:$B$2107,2,1)</f>
        <v>Y</v>
      </c>
      <c r="G113" s="20" t="str">
        <f>VLOOKUP(A113,_holidays!$A$2:$C$2107,3,1)</f>
        <v>N</v>
      </c>
      <c r="H113" s="21">
        <v>9.1</v>
      </c>
      <c r="I113" s="21">
        <v>19.5</v>
      </c>
      <c r="J113" s="22">
        <v>7.1</v>
      </c>
      <c r="K113" s="22">
        <v>0</v>
      </c>
      <c r="L113" s="16">
        <v>128598.495</v>
      </c>
      <c r="M113" s="17">
        <v>36.695283570000001</v>
      </c>
      <c r="N113" s="17">
        <f>'Energy Demand'!$L113*'Energy Demand'!$M113</f>
        <v>4718958.2407002272</v>
      </c>
    </row>
    <row r="114" spans="1:14" x14ac:dyDescent="0.6">
      <c r="A114" s="10">
        <v>42117</v>
      </c>
      <c r="B114" s="31" t="str">
        <f>TEXT('Energy Demand'!$A114,"dddd")</f>
        <v>Thursday</v>
      </c>
      <c r="C114" s="31" t="str">
        <f>TEXT('Energy Demand'!$A114,"mmmm")</f>
        <v>April</v>
      </c>
      <c r="D114" s="11" t="str">
        <f t="shared" si="2"/>
        <v>2015</v>
      </c>
      <c r="E114" s="12">
        <f t="shared" si="3"/>
        <v>17</v>
      </c>
      <c r="F114" s="13" t="str">
        <f>VLOOKUP(A114,_holidays!$A$2:$B$2107,2,1)</f>
        <v>Y</v>
      </c>
      <c r="G114" s="13" t="str">
        <f>VLOOKUP(A114,_holidays!$A$2:$C$2107,3,1)</f>
        <v>N</v>
      </c>
      <c r="H114" s="14">
        <v>12.2</v>
      </c>
      <c r="I114" s="14">
        <v>19.2</v>
      </c>
      <c r="J114" s="15">
        <v>7.5</v>
      </c>
      <c r="K114" s="15">
        <v>0</v>
      </c>
      <c r="L114" s="16">
        <v>126483.80499999999</v>
      </c>
      <c r="M114" s="17">
        <v>35.422484740000002</v>
      </c>
      <c r="N114" s="17">
        <f>'Energy Demand'!$L114*'Energy Demand'!$M114</f>
        <v>4480370.6524696359</v>
      </c>
    </row>
    <row r="115" spans="1:14" x14ac:dyDescent="0.6">
      <c r="A115" s="19">
        <v>42118</v>
      </c>
      <c r="B115" s="32" t="str">
        <f>TEXT('Energy Demand'!$A115,"dddd")</f>
        <v>Friday</v>
      </c>
      <c r="C115" s="31" t="str">
        <f>TEXT('Energy Demand'!$A115,"mmmm")</f>
        <v>April</v>
      </c>
      <c r="D115" s="11" t="str">
        <f t="shared" si="2"/>
        <v>2015</v>
      </c>
      <c r="E115" s="12">
        <f t="shared" si="3"/>
        <v>17</v>
      </c>
      <c r="F115" s="20" t="str">
        <f>VLOOKUP(A115,_holidays!$A$2:$B$2107,2,1)</f>
        <v>Y</v>
      </c>
      <c r="G115" s="20" t="str">
        <f>VLOOKUP(A115,_holidays!$A$2:$C$2107,3,1)</f>
        <v>N</v>
      </c>
      <c r="H115" s="21">
        <v>14.4</v>
      </c>
      <c r="I115" s="21">
        <v>21.1</v>
      </c>
      <c r="J115" s="22">
        <v>7.8</v>
      </c>
      <c r="K115" s="22">
        <v>0</v>
      </c>
      <c r="L115" s="16">
        <v>126230.785</v>
      </c>
      <c r="M115" s="17">
        <v>36.497936299999999</v>
      </c>
      <c r="N115" s="17">
        <f>'Energy Demand'!$L115*'Energy Demand'!$M115</f>
        <v>4607163.1500289952</v>
      </c>
    </row>
    <row r="116" spans="1:14" x14ac:dyDescent="0.6">
      <c r="A116" s="10">
        <v>42119</v>
      </c>
      <c r="B116" s="31" t="str">
        <f>TEXT('Energy Demand'!$A116,"dddd")</f>
        <v>Saturday</v>
      </c>
      <c r="C116" s="31" t="str">
        <f>TEXT('Energy Demand'!$A116,"mmmm")</f>
        <v>April</v>
      </c>
      <c r="D116" s="11" t="str">
        <f t="shared" si="2"/>
        <v>2015</v>
      </c>
      <c r="E116" s="12">
        <f t="shared" si="3"/>
        <v>17</v>
      </c>
      <c r="F116" s="13" t="str">
        <f>VLOOKUP(A116,_holidays!$A$2:$B$2107,2,1)</f>
        <v>Y</v>
      </c>
      <c r="G116" s="13" t="str">
        <f>VLOOKUP(A116,_holidays!$A$2:$C$2107,3,1)</f>
        <v>Y</v>
      </c>
      <c r="H116" s="14">
        <v>11.6</v>
      </c>
      <c r="I116" s="14">
        <v>15</v>
      </c>
      <c r="J116" s="15">
        <v>3.5</v>
      </c>
      <c r="K116" s="15">
        <v>3</v>
      </c>
      <c r="L116" s="16">
        <v>111803.625</v>
      </c>
      <c r="M116" s="17">
        <v>25.97830858</v>
      </c>
      <c r="N116" s="17">
        <f>'Energy Demand'!$L116*'Energy Demand'!$M116</f>
        <v>2904469.0706126024</v>
      </c>
    </row>
    <row r="117" spans="1:14" x14ac:dyDescent="0.6">
      <c r="A117" s="19">
        <v>42120</v>
      </c>
      <c r="B117" s="32" t="str">
        <f>TEXT('Energy Demand'!$A117,"dddd")</f>
        <v>Sunday</v>
      </c>
      <c r="C117" s="31" t="str">
        <f>TEXT('Energy Demand'!$A117,"mmmm")</f>
        <v>April</v>
      </c>
      <c r="D117" s="11" t="str">
        <f t="shared" si="2"/>
        <v>2015</v>
      </c>
      <c r="E117" s="12">
        <f t="shared" si="3"/>
        <v>18</v>
      </c>
      <c r="F117" s="20" t="str">
        <f>VLOOKUP(A117,_holidays!$A$2:$B$2107,2,1)</f>
        <v>Y</v>
      </c>
      <c r="G117" s="20" t="str">
        <f>VLOOKUP(A117,_holidays!$A$2:$C$2107,3,1)</f>
        <v>N</v>
      </c>
      <c r="H117" s="21">
        <v>10.4</v>
      </c>
      <c r="I117" s="21">
        <v>15.4</v>
      </c>
      <c r="J117" s="22">
        <v>5.9</v>
      </c>
      <c r="K117" s="22">
        <v>7</v>
      </c>
      <c r="L117" s="16">
        <v>108217.82</v>
      </c>
      <c r="M117" s="17">
        <v>28.955419760000002</v>
      </c>
      <c r="N117" s="17">
        <f>'Energy Demand'!$L117*'Energy Demand'!$M117</f>
        <v>3133492.4036121238</v>
      </c>
    </row>
    <row r="118" spans="1:14" x14ac:dyDescent="0.6">
      <c r="A118" s="10">
        <v>42121</v>
      </c>
      <c r="B118" s="31" t="str">
        <f>TEXT('Energy Demand'!$A118,"dddd")</f>
        <v>Monday</v>
      </c>
      <c r="C118" s="31" t="str">
        <f>TEXT('Energy Demand'!$A118,"mmmm")</f>
        <v>April</v>
      </c>
      <c r="D118" s="11" t="str">
        <f t="shared" si="2"/>
        <v>2015</v>
      </c>
      <c r="E118" s="12">
        <f t="shared" si="3"/>
        <v>18</v>
      </c>
      <c r="F118" s="13" t="str">
        <f>VLOOKUP(A118,_holidays!$A$2:$B$2107,2,1)</f>
        <v>Y</v>
      </c>
      <c r="G118" s="13" t="str">
        <f>VLOOKUP(A118,_holidays!$A$2:$C$2107,3,1)</f>
        <v>N</v>
      </c>
      <c r="H118" s="14">
        <v>10.5</v>
      </c>
      <c r="I118" s="14">
        <v>15.1</v>
      </c>
      <c r="J118" s="15">
        <v>8.3000000000000007</v>
      </c>
      <c r="K118" s="15">
        <v>4</v>
      </c>
      <c r="L118" s="16">
        <v>127855.22</v>
      </c>
      <c r="M118" s="17">
        <v>48.673068360000002</v>
      </c>
      <c r="N118" s="17">
        <f>'Energy Demand'!$L118*'Energy Demand'!$M118</f>
        <v>6223105.8632428395</v>
      </c>
    </row>
    <row r="119" spans="1:14" x14ac:dyDescent="0.6">
      <c r="A119" s="19">
        <v>42122</v>
      </c>
      <c r="B119" s="32" t="str">
        <f>TEXT('Energy Demand'!$A119,"dddd")</f>
        <v>Tuesday</v>
      </c>
      <c r="C119" s="31" t="str">
        <f>TEXT('Energy Demand'!$A119,"mmmm")</f>
        <v>April</v>
      </c>
      <c r="D119" s="11" t="str">
        <f t="shared" si="2"/>
        <v>2015</v>
      </c>
      <c r="E119" s="12">
        <f t="shared" si="3"/>
        <v>18</v>
      </c>
      <c r="F119" s="20" t="str">
        <f>VLOOKUP(A119,_holidays!$A$2:$B$2107,2,1)</f>
        <v>Y</v>
      </c>
      <c r="G119" s="20" t="str">
        <f>VLOOKUP(A119,_holidays!$A$2:$C$2107,3,1)</f>
        <v>N</v>
      </c>
      <c r="H119" s="21">
        <v>10.1</v>
      </c>
      <c r="I119" s="21">
        <v>16</v>
      </c>
      <c r="J119" s="22">
        <v>8.9</v>
      </c>
      <c r="K119" s="22">
        <v>1.6</v>
      </c>
      <c r="L119" s="16">
        <v>132642.14000000001</v>
      </c>
      <c r="M119" s="17">
        <v>46.268034399999998</v>
      </c>
      <c r="N119" s="17">
        <f>'Energy Demand'!$L119*'Energy Demand'!$M119</f>
        <v>6137091.0964096161</v>
      </c>
    </row>
    <row r="120" spans="1:14" x14ac:dyDescent="0.6">
      <c r="A120" s="10">
        <v>42123</v>
      </c>
      <c r="B120" s="31" t="str">
        <f>TEXT('Energy Demand'!$A120,"dddd")</f>
        <v>Wednesday</v>
      </c>
      <c r="C120" s="31" t="str">
        <f>TEXT('Energy Demand'!$A120,"mmmm")</f>
        <v>April</v>
      </c>
      <c r="D120" s="11" t="str">
        <f t="shared" si="2"/>
        <v>2015</v>
      </c>
      <c r="E120" s="12">
        <f t="shared" si="3"/>
        <v>18</v>
      </c>
      <c r="F120" s="13" t="str">
        <f>VLOOKUP(A120,_holidays!$A$2:$B$2107,2,1)</f>
        <v>Y</v>
      </c>
      <c r="G120" s="13" t="str">
        <f>VLOOKUP(A120,_holidays!$A$2:$C$2107,3,1)</f>
        <v>N</v>
      </c>
      <c r="H120" s="14">
        <v>7.4</v>
      </c>
      <c r="I120" s="14">
        <v>17.100000000000001</v>
      </c>
      <c r="J120" s="15">
        <v>12.6</v>
      </c>
      <c r="K120" s="15">
        <v>0</v>
      </c>
      <c r="L120" s="16">
        <v>132814.61499999999</v>
      </c>
      <c r="M120" s="17">
        <v>39.829820890000001</v>
      </c>
      <c r="N120" s="17">
        <f>'Energy Demand'!$L120*'Energy Demand'!$M120</f>
        <v>5289982.3270243071</v>
      </c>
    </row>
    <row r="121" spans="1:14" x14ac:dyDescent="0.6">
      <c r="A121" s="19">
        <v>42124</v>
      </c>
      <c r="B121" s="32" t="str">
        <f>TEXT('Energy Demand'!$A121,"dddd")</f>
        <v>Thursday</v>
      </c>
      <c r="C121" s="31" t="str">
        <f>TEXT('Energy Demand'!$A121,"mmmm")</f>
        <v>April</v>
      </c>
      <c r="D121" s="11" t="str">
        <f t="shared" si="2"/>
        <v>2015</v>
      </c>
      <c r="E121" s="12">
        <f t="shared" si="3"/>
        <v>18</v>
      </c>
      <c r="F121" s="20" t="str">
        <f>VLOOKUP(A121,_holidays!$A$2:$B$2107,2,1)</f>
        <v>Y</v>
      </c>
      <c r="G121" s="20" t="str">
        <f>VLOOKUP(A121,_holidays!$A$2:$C$2107,3,1)</f>
        <v>N</v>
      </c>
      <c r="H121" s="21">
        <v>6.4</v>
      </c>
      <c r="I121" s="21">
        <v>19.600000000000001</v>
      </c>
      <c r="J121" s="22">
        <v>12.3</v>
      </c>
      <c r="K121" s="22">
        <v>0</v>
      </c>
      <c r="L121" s="16">
        <v>132669.57999999999</v>
      </c>
      <c r="M121" s="17">
        <v>39.092652309999998</v>
      </c>
      <c r="N121" s="17">
        <f>'Energy Demand'!$L121*'Energy Demand'!$M121</f>
        <v>5186405.7630537292</v>
      </c>
    </row>
    <row r="122" spans="1:14" x14ac:dyDescent="0.6">
      <c r="A122" s="10">
        <v>42125</v>
      </c>
      <c r="B122" s="31" t="str">
        <f>TEXT('Energy Demand'!$A122,"dddd")</f>
        <v>Friday</v>
      </c>
      <c r="C122" s="31" t="str">
        <f>TEXT('Energy Demand'!$A122,"mmmm")</f>
        <v>May</v>
      </c>
      <c r="D122" s="11" t="str">
        <f t="shared" si="2"/>
        <v>2015</v>
      </c>
      <c r="E122" s="12">
        <f t="shared" si="3"/>
        <v>18</v>
      </c>
      <c r="F122" s="13" t="str">
        <f>VLOOKUP(A122,_holidays!$A$2:$B$2107,2,1)</f>
        <v>Y</v>
      </c>
      <c r="G122" s="13" t="str">
        <f>VLOOKUP(A122,_holidays!$A$2:$C$2107,3,1)</f>
        <v>N</v>
      </c>
      <c r="H122" s="14">
        <v>7.9</v>
      </c>
      <c r="I122" s="14">
        <v>23.1</v>
      </c>
      <c r="J122" s="15">
        <v>12.1</v>
      </c>
      <c r="K122" s="15">
        <v>0</v>
      </c>
      <c r="L122" s="16">
        <v>126304.44500000001</v>
      </c>
      <c r="M122" s="17">
        <v>47.474462099999997</v>
      </c>
      <c r="N122" s="17">
        <f>'Energy Demand'!$L122*'Energy Demand'!$M122</f>
        <v>5996235.5872140341</v>
      </c>
    </row>
    <row r="123" spans="1:14" x14ac:dyDescent="0.6">
      <c r="A123" s="19">
        <v>42126</v>
      </c>
      <c r="B123" s="32" t="str">
        <f>TEXT('Energy Demand'!$A123,"dddd")</f>
        <v>Saturday</v>
      </c>
      <c r="C123" s="31" t="str">
        <f>TEXT('Energy Demand'!$A123,"mmmm")</f>
        <v>May</v>
      </c>
      <c r="D123" s="11" t="str">
        <f t="shared" si="2"/>
        <v>2015</v>
      </c>
      <c r="E123" s="12">
        <f t="shared" si="3"/>
        <v>18</v>
      </c>
      <c r="F123" s="20" t="str">
        <f>VLOOKUP(A123,_holidays!$A$2:$B$2107,2,1)</f>
        <v>Y</v>
      </c>
      <c r="G123" s="20" t="str">
        <f>VLOOKUP(A123,_holidays!$A$2:$C$2107,3,1)</f>
        <v>N</v>
      </c>
      <c r="H123" s="21">
        <v>11.6</v>
      </c>
      <c r="I123" s="21">
        <v>22.2</v>
      </c>
      <c r="J123" s="22">
        <v>6.1</v>
      </c>
      <c r="K123" s="22">
        <v>0</v>
      </c>
      <c r="L123" s="16">
        <v>108487.97500000001</v>
      </c>
      <c r="M123" s="17">
        <v>25.852039900000001</v>
      </c>
      <c r="N123" s="17">
        <f>'Energy Demand'!$L123*'Energy Demand'!$M123</f>
        <v>2804635.4583702027</v>
      </c>
    </row>
    <row r="124" spans="1:14" x14ac:dyDescent="0.6">
      <c r="A124" s="10">
        <v>42127</v>
      </c>
      <c r="B124" s="31" t="str">
        <f>TEXT('Energy Demand'!$A124,"dddd")</f>
        <v>Sunday</v>
      </c>
      <c r="C124" s="31" t="str">
        <f>TEXT('Energy Demand'!$A124,"mmmm")</f>
        <v>May</v>
      </c>
      <c r="D124" s="11" t="str">
        <f t="shared" si="2"/>
        <v>2015</v>
      </c>
      <c r="E124" s="12">
        <f t="shared" si="3"/>
        <v>19</v>
      </c>
      <c r="F124" s="13" t="str">
        <f>VLOOKUP(A124,_holidays!$A$2:$B$2107,2,1)</f>
        <v>Y</v>
      </c>
      <c r="G124" s="13" t="str">
        <f>VLOOKUP(A124,_holidays!$A$2:$C$2107,3,1)</f>
        <v>N</v>
      </c>
      <c r="H124" s="14">
        <v>9.6999999999999993</v>
      </c>
      <c r="I124" s="14">
        <v>18.2</v>
      </c>
      <c r="J124" s="15">
        <v>11.2</v>
      </c>
      <c r="K124" s="15">
        <v>0</v>
      </c>
      <c r="L124" s="16">
        <v>109233.34</v>
      </c>
      <c r="M124" s="17">
        <v>30.627063069999998</v>
      </c>
      <c r="N124" s="17">
        <f>'Energy Demand'!$L124*'Energy Demand'!$M124</f>
        <v>3345496.3935267534</v>
      </c>
    </row>
    <row r="125" spans="1:14" x14ac:dyDescent="0.6">
      <c r="A125" s="19">
        <v>42128</v>
      </c>
      <c r="B125" s="32" t="str">
        <f>TEXT('Energy Demand'!$A125,"dddd")</f>
        <v>Monday</v>
      </c>
      <c r="C125" s="31" t="str">
        <f>TEXT('Energy Demand'!$A125,"mmmm")</f>
        <v>May</v>
      </c>
      <c r="D125" s="11" t="str">
        <f t="shared" si="2"/>
        <v>2015</v>
      </c>
      <c r="E125" s="12">
        <f t="shared" si="3"/>
        <v>19</v>
      </c>
      <c r="F125" s="20" t="str">
        <f>VLOOKUP(A125,_holidays!$A$2:$B$2107,2,1)</f>
        <v>Y</v>
      </c>
      <c r="G125" s="20" t="str">
        <f>VLOOKUP(A125,_holidays!$A$2:$C$2107,3,1)</f>
        <v>N</v>
      </c>
      <c r="H125" s="21">
        <v>7.5</v>
      </c>
      <c r="I125" s="21">
        <v>22.3</v>
      </c>
      <c r="J125" s="22">
        <v>11.6</v>
      </c>
      <c r="K125" s="22">
        <v>0</v>
      </c>
      <c r="L125" s="16">
        <v>122375.47</v>
      </c>
      <c r="M125" s="17">
        <v>28.803037939999999</v>
      </c>
      <c r="N125" s="17">
        <f>'Energy Demand'!$L125*'Energy Demand'!$M125</f>
        <v>3524785.3053353317</v>
      </c>
    </row>
    <row r="126" spans="1:14" x14ac:dyDescent="0.6">
      <c r="A126" s="10">
        <v>42129</v>
      </c>
      <c r="B126" s="31" t="str">
        <f>TEXT('Energy Demand'!$A126,"dddd")</f>
        <v>Tuesday</v>
      </c>
      <c r="C126" s="31" t="str">
        <f>TEXT('Energy Demand'!$A126,"mmmm")</f>
        <v>May</v>
      </c>
      <c r="D126" s="11" t="str">
        <f t="shared" si="2"/>
        <v>2015</v>
      </c>
      <c r="E126" s="12">
        <f t="shared" si="3"/>
        <v>19</v>
      </c>
      <c r="F126" s="13" t="str">
        <f>VLOOKUP(A126,_holidays!$A$2:$B$2107,2,1)</f>
        <v>Y</v>
      </c>
      <c r="G126" s="13" t="str">
        <f>VLOOKUP(A126,_holidays!$A$2:$C$2107,3,1)</f>
        <v>N</v>
      </c>
      <c r="H126" s="14">
        <v>9.1999999999999993</v>
      </c>
      <c r="I126" s="14">
        <v>18.100000000000001</v>
      </c>
      <c r="J126" s="15">
        <v>7.1</v>
      </c>
      <c r="K126" s="15">
        <v>0.6</v>
      </c>
      <c r="L126" s="16">
        <v>123734.86500000001</v>
      </c>
      <c r="M126" s="17">
        <v>27.383343969999999</v>
      </c>
      <c r="N126" s="17">
        <f>'Energy Demand'!$L126*'Energy Demand'!$M126</f>
        <v>3388274.3693765141</v>
      </c>
    </row>
    <row r="127" spans="1:14" x14ac:dyDescent="0.6">
      <c r="A127" s="19">
        <v>42130</v>
      </c>
      <c r="B127" s="32" t="str">
        <f>TEXT('Energy Demand'!$A127,"dddd")</f>
        <v>Wednesday</v>
      </c>
      <c r="C127" s="31" t="str">
        <f>TEXT('Energy Demand'!$A127,"mmmm")</f>
        <v>May</v>
      </c>
      <c r="D127" s="11" t="str">
        <f t="shared" si="2"/>
        <v>2015</v>
      </c>
      <c r="E127" s="12">
        <f t="shared" si="3"/>
        <v>19</v>
      </c>
      <c r="F127" s="20" t="str">
        <f>VLOOKUP(A127,_holidays!$A$2:$B$2107,2,1)</f>
        <v>Y</v>
      </c>
      <c r="G127" s="20" t="str">
        <f>VLOOKUP(A127,_holidays!$A$2:$C$2107,3,1)</f>
        <v>N</v>
      </c>
      <c r="H127" s="21">
        <v>9.5</v>
      </c>
      <c r="I127" s="21">
        <v>16.2</v>
      </c>
      <c r="J127" s="22">
        <v>7.6</v>
      </c>
      <c r="K127" s="22">
        <v>1.4</v>
      </c>
      <c r="L127" s="16">
        <v>129121.86</v>
      </c>
      <c r="M127" s="17">
        <v>26.022589379999999</v>
      </c>
      <c r="N127" s="17">
        <f>'Energy Demand'!$L127*'Energy Demand'!$M127</f>
        <v>3360085.1427618465</v>
      </c>
    </row>
    <row r="128" spans="1:14" x14ac:dyDescent="0.6">
      <c r="A128" s="10">
        <v>42131</v>
      </c>
      <c r="B128" s="31" t="str">
        <f>TEXT('Energy Demand'!$A128,"dddd")</f>
        <v>Thursday</v>
      </c>
      <c r="C128" s="31" t="str">
        <f>TEXT('Energy Demand'!$A128,"mmmm")</f>
        <v>May</v>
      </c>
      <c r="D128" s="11" t="str">
        <f t="shared" si="2"/>
        <v>2015</v>
      </c>
      <c r="E128" s="12">
        <f t="shared" si="3"/>
        <v>19</v>
      </c>
      <c r="F128" s="13" t="str">
        <f>VLOOKUP(A128,_holidays!$A$2:$B$2107,2,1)</f>
        <v>Y</v>
      </c>
      <c r="G128" s="13" t="str">
        <f>VLOOKUP(A128,_holidays!$A$2:$C$2107,3,1)</f>
        <v>N</v>
      </c>
      <c r="H128" s="14">
        <v>10.3</v>
      </c>
      <c r="I128" s="14">
        <v>15.6</v>
      </c>
      <c r="J128" s="15">
        <v>6.9</v>
      </c>
      <c r="K128" s="15">
        <v>2.2000000000000002</v>
      </c>
      <c r="L128" s="16">
        <v>131237.185</v>
      </c>
      <c r="M128" s="17">
        <v>29.082030029999999</v>
      </c>
      <c r="N128" s="17">
        <f>'Energy Demand'!$L128*'Energy Demand'!$M128</f>
        <v>3816643.7552226651</v>
      </c>
    </row>
    <row r="129" spans="1:14" x14ac:dyDescent="0.6">
      <c r="A129" s="19">
        <v>42132</v>
      </c>
      <c r="B129" s="32" t="str">
        <f>TEXT('Energy Demand'!$A129,"dddd")</f>
        <v>Friday</v>
      </c>
      <c r="C129" s="31" t="str">
        <f>TEXT('Energy Demand'!$A129,"mmmm")</f>
        <v>May</v>
      </c>
      <c r="D129" s="11" t="str">
        <f t="shared" si="2"/>
        <v>2015</v>
      </c>
      <c r="E129" s="12">
        <f t="shared" si="3"/>
        <v>19</v>
      </c>
      <c r="F129" s="20" t="str">
        <f>VLOOKUP(A129,_holidays!$A$2:$B$2107,2,1)</f>
        <v>Y</v>
      </c>
      <c r="G129" s="20" t="str">
        <f>VLOOKUP(A129,_holidays!$A$2:$C$2107,3,1)</f>
        <v>N</v>
      </c>
      <c r="H129" s="21">
        <v>10.5</v>
      </c>
      <c r="I129" s="21">
        <v>15.9</v>
      </c>
      <c r="J129" s="22">
        <v>5.9</v>
      </c>
      <c r="K129" s="22">
        <v>0.2</v>
      </c>
      <c r="L129" s="16">
        <v>131138.73000000001</v>
      </c>
      <c r="M129" s="17">
        <v>29.075609050000001</v>
      </c>
      <c r="N129" s="17">
        <f>'Energy Demand'!$L129*'Energy Demand'!$M129</f>
        <v>3812938.444793507</v>
      </c>
    </row>
    <row r="130" spans="1:14" x14ac:dyDescent="0.6">
      <c r="A130" s="10">
        <v>42133</v>
      </c>
      <c r="B130" s="31" t="str">
        <f>TEXT('Energy Demand'!$A130,"dddd")</f>
        <v>Saturday</v>
      </c>
      <c r="C130" s="31" t="str">
        <f>TEXT('Energy Demand'!$A130,"mmmm")</f>
        <v>May</v>
      </c>
      <c r="D130" s="11" t="str">
        <f t="shared" si="2"/>
        <v>2015</v>
      </c>
      <c r="E130" s="12">
        <f t="shared" si="3"/>
        <v>19</v>
      </c>
      <c r="F130" s="13" t="str">
        <f>VLOOKUP(A130,_holidays!$A$2:$B$2107,2,1)</f>
        <v>Y</v>
      </c>
      <c r="G130" s="13" t="str">
        <f>VLOOKUP(A130,_holidays!$A$2:$C$2107,3,1)</f>
        <v>N</v>
      </c>
      <c r="H130" s="14">
        <v>12.8</v>
      </c>
      <c r="I130" s="14">
        <v>18.7</v>
      </c>
      <c r="J130" s="15">
        <v>7.3</v>
      </c>
      <c r="K130" s="15">
        <v>0</v>
      </c>
      <c r="L130" s="16">
        <v>108377.05</v>
      </c>
      <c r="M130" s="17">
        <v>19.602360470000001</v>
      </c>
      <c r="N130" s="17">
        <f>'Energy Demand'!$L130*'Energy Demand'!$M130</f>
        <v>2124446.0007752138</v>
      </c>
    </row>
    <row r="131" spans="1:14" x14ac:dyDescent="0.6">
      <c r="A131" s="19">
        <v>42134</v>
      </c>
      <c r="B131" s="32" t="str">
        <f>TEXT('Energy Demand'!$A131,"dddd")</f>
        <v>Sunday</v>
      </c>
      <c r="C131" s="31" t="str">
        <f>TEXT('Energy Demand'!$A131,"mmmm")</f>
        <v>May</v>
      </c>
      <c r="D131" s="11" t="str">
        <f t="shared" ref="D131:D194" si="4">TEXT(A131,"yyyy")</f>
        <v>2015</v>
      </c>
      <c r="E131" s="12">
        <f t="shared" ref="E131:E194" si="5">WEEKNUM(A131,1)</f>
        <v>20</v>
      </c>
      <c r="F131" s="20" t="str">
        <f>VLOOKUP(A131,_holidays!$A$2:$B$2107,2,1)</f>
        <v>Y</v>
      </c>
      <c r="G131" s="20" t="str">
        <f>VLOOKUP(A131,_holidays!$A$2:$C$2107,3,1)</f>
        <v>N</v>
      </c>
      <c r="H131" s="21">
        <v>12.8</v>
      </c>
      <c r="I131" s="21">
        <v>16.600000000000001</v>
      </c>
      <c r="J131" s="22">
        <v>5.9</v>
      </c>
      <c r="K131" s="22">
        <v>8.6</v>
      </c>
      <c r="L131" s="16">
        <v>103811.28</v>
      </c>
      <c r="M131" s="17">
        <v>13.279840760000001</v>
      </c>
      <c r="N131" s="17">
        <f>'Energy Demand'!$L131*'Energy Demand'!$M131</f>
        <v>1378597.2674917728</v>
      </c>
    </row>
    <row r="132" spans="1:14" x14ac:dyDescent="0.6">
      <c r="A132" s="10">
        <v>42135</v>
      </c>
      <c r="B132" s="31" t="str">
        <f>TEXT('Energy Demand'!$A132,"dddd")</f>
        <v>Monday</v>
      </c>
      <c r="C132" s="31" t="str">
        <f>TEXT('Energy Demand'!$A132,"mmmm")</f>
        <v>May</v>
      </c>
      <c r="D132" s="11" t="str">
        <f t="shared" si="4"/>
        <v>2015</v>
      </c>
      <c r="E132" s="12">
        <f t="shared" si="5"/>
        <v>20</v>
      </c>
      <c r="F132" s="13" t="str">
        <f>VLOOKUP(A132,_holidays!$A$2:$B$2107,2,1)</f>
        <v>Y</v>
      </c>
      <c r="G132" s="13" t="str">
        <f>VLOOKUP(A132,_holidays!$A$2:$C$2107,3,1)</f>
        <v>N</v>
      </c>
      <c r="H132" s="14">
        <v>12.4</v>
      </c>
      <c r="I132" s="14">
        <v>15.9</v>
      </c>
      <c r="J132" s="15">
        <v>7.9</v>
      </c>
      <c r="K132" s="15">
        <v>2.6</v>
      </c>
      <c r="L132" s="16">
        <v>123740.245</v>
      </c>
      <c r="M132" s="17">
        <v>28.475489379999999</v>
      </c>
      <c r="N132" s="17">
        <f>'Energy Demand'!$L132*'Energy Demand'!$M132</f>
        <v>3523564.032376098</v>
      </c>
    </row>
    <row r="133" spans="1:14" x14ac:dyDescent="0.6">
      <c r="A133" s="19">
        <v>42136</v>
      </c>
      <c r="B133" s="32" t="str">
        <f>TEXT('Energy Demand'!$A133,"dddd")</f>
        <v>Tuesday</v>
      </c>
      <c r="C133" s="31" t="str">
        <f>TEXT('Energy Demand'!$A133,"mmmm")</f>
        <v>May</v>
      </c>
      <c r="D133" s="11" t="str">
        <f t="shared" si="4"/>
        <v>2015</v>
      </c>
      <c r="E133" s="12">
        <f t="shared" si="5"/>
        <v>20</v>
      </c>
      <c r="F133" s="20" t="str">
        <f>VLOOKUP(A133,_holidays!$A$2:$B$2107,2,1)</f>
        <v>Y</v>
      </c>
      <c r="G133" s="20" t="str">
        <f>VLOOKUP(A133,_holidays!$A$2:$C$2107,3,1)</f>
        <v>N</v>
      </c>
      <c r="H133" s="21">
        <v>12.8</v>
      </c>
      <c r="I133" s="21">
        <v>17.399999999999999</v>
      </c>
      <c r="J133" s="22">
        <v>5.9</v>
      </c>
      <c r="K133" s="22">
        <v>0</v>
      </c>
      <c r="L133" s="16">
        <v>129312.58</v>
      </c>
      <c r="M133" s="17">
        <v>28.355358970000001</v>
      </c>
      <c r="N133" s="17">
        <f>'Energy Demand'!$L133*'Energy Demand'!$M133</f>
        <v>3666704.6252368428</v>
      </c>
    </row>
    <row r="134" spans="1:14" x14ac:dyDescent="0.6">
      <c r="A134" s="10">
        <v>42137</v>
      </c>
      <c r="B134" s="31" t="str">
        <f>TEXT('Energy Demand'!$A134,"dddd")</f>
        <v>Wednesday</v>
      </c>
      <c r="C134" s="31" t="str">
        <f>TEXT('Energy Demand'!$A134,"mmmm")</f>
        <v>May</v>
      </c>
      <c r="D134" s="11" t="str">
        <f t="shared" si="4"/>
        <v>2015</v>
      </c>
      <c r="E134" s="12">
        <f t="shared" si="5"/>
        <v>20</v>
      </c>
      <c r="F134" s="13" t="str">
        <f>VLOOKUP(A134,_holidays!$A$2:$B$2107,2,1)</f>
        <v>Y</v>
      </c>
      <c r="G134" s="13" t="str">
        <f>VLOOKUP(A134,_holidays!$A$2:$C$2107,3,1)</f>
        <v>N</v>
      </c>
      <c r="H134" s="14">
        <v>6.3</v>
      </c>
      <c r="I134" s="14">
        <v>12.8</v>
      </c>
      <c r="J134" s="15">
        <v>8.6999999999999993</v>
      </c>
      <c r="K134" s="15">
        <v>6.8</v>
      </c>
      <c r="L134" s="16">
        <v>136903.26999999999</v>
      </c>
      <c r="M134" s="17">
        <v>33.602901799999998</v>
      </c>
      <c r="N134" s="17">
        <f>'Energy Demand'!$L134*'Energy Demand'!$M134</f>
        <v>4600347.1379088853</v>
      </c>
    </row>
    <row r="135" spans="1:14" x14ac:dyDescent="0.6">
      <c r="A135" s="19">
        <v>42138</v>
      </c>
      <c r="B135" s="32" t="str">
        <f>TEXT('Energy Demand'!$A135,"dddd")</f>
        <v>Thursday</v>
      </c>
      <c r="C135" s="31" t="str">
        <f>TEXT('Energy Demand'!$A135,"mmmm")</f>
        <v>May</v>
      </c>
      <c r="D135" s="11" t="str">
        <f t="shared" si="4"/>
        <v>2015</v>
      </c>
      <c r="E135" s="12">
        <f t="shared" si="5"/>
        <v>20</v>
      </c>
      <c r="F135" s="20" t="str">
        <f>VLOOKUP(A135,_holidays!$A$2:$B$2107,2,1)</f>
        <v>Y</v>
      </c>
      <c r="G135" s="20" t="str">
        <f>VLOOKUP(A135,_holidays!$A$2:$C$2107,3,1)</f>
        <v>N</v>
      </c>
      <c r="H135" s="21">
        <v>7.3</v>
      </c>
      <c r="I135" s="21">
        <v>14.6</v>
      </c>
      <c r="J135" s="22">
        <v>6.7</v>
      </c>
      <c r="K135" s="22">
        <v>4.4000000000000004</v>
      </c>
      <c r="L135" s="16">
        <v>135217.65</v>
      </c>
      <c r="M135" s="17">
        <v>36.084976089999998</v>
      </c>
      <c r="N135" s="17">
        <f>'Energy Demand'!$L135*'Energy Demand'!$M135</f>
        <v>4879325.6671959879</v>
      </c>
    </row>
    <row r="136" spans="1:14" x14ac:dyDescent="0.6">
      <c r="A136" s="10">
        <v>42139</v>
      </c>
      <c r="B136" s="31" t="str">
        <f>TEXT('Energy Demand'!$A136,"dddd")</f>
        <v>Friday</v>
      </c>
      <c r="C136" s="31" t="str">
        <f>TEXT('Energy Demand'!$A136,"mmmm")</f>
        <v>May</v>
      </c>
      <c r="D136" s="11" t="str">
        <f t="shared" si="4"/>
        <v>2015</v>
      </c>
      <c r="E136" s="12">
        <f t="shared" si="5"/>
        <v>20</v>
      </c>
      <c r="F136" s="13" t="str">
        <f>VLOOKUP(A136,_holidays!$A$2:$B$2107,2,1)</f>
        <v>Y</v>
      </c>
      <c r="G136" s="13" t="str">
        <f>VLOOKUP(A136,_holidays!$A$2:$C$2107,3,1)</f>
        <v>N</v>
      </c>
      <c r="H136" s="14">
        <v>11.5</v>
      </c>
      <c r="I136" s="14">
        <v>14.5</v>
      </c>
      <c r="J136" s="15">
        <v>6.2</v>
      </c>
      <c r="K136" s="15">
        <v>1.8</v>
      </c>
      <c r="L136" s="16">
        <v>135172.41</v>
      </c>
      <c r="M136" s="17">
        <v>32.888201889999998</v>
      </c>
      <c r="N136" s="17">
        <f>'Energy Demand'!$L136*'Energy Demand'!$M136</f>
        <v>4445577.5100378543</v>
      </c>
    </row>
    <row r="137" spans="1:14" x14ac:dyDescent="0.6">
      <c r="A137" s="19">
        <v>42140</v>
      </c>
      <c r="B137" s="32" t="str">
        <f>TEXT('Energy Demand'!$A137,"dddd")</f>
        <v>Saturday</v>
      </c>
      <c r="C137" s="31" t="str">
        <f>TEXT('Energy Demand'!$A137,"mmmm")</f>
        <v>May</v>
      </c>
      <c r="D137" s="11" t="str">
        <f t="shared" si="4"/>
        <v>2015</v>
      </c>
      <c r="E137" s="12">
        <f t="shared" si="5"/>
        <v>20</v>
      </c>
      <c r="F137" s="20" t="str">
        <f>VLOOKUP(A137,_holidays!$A$2:$B$2107,2,1)</f>
        <v>Y</v>
      </c>
      <c r="G137" s="20" t="str">
        <f>VLOOKUP(A137,_holidays!$A$2:$C$2107,3,1)</f>
        <v>N</v>
      </c>
      <c r="H137" s="21">
        <v>11.3</v>
      </c>
      <c r="I137" s="21">
        <v>16.2</v>
      </c>
      <c r="J137" s="22">
        <v>10.4</v>
      </c>
      <c r="K137" s="22">
        <v>0</v>
      </c>
      <c r="L137" s="16">
        <v>117136.63</v>
      </c>
      <c r="M137" s="17">
        <v>35.11935553</v>
      </c>
      <c r="N137" s="17">
        <f>'Energy Demand'!$L137*'Energy Demand'!$M137</f>
        <v>4113762.9545560642</v>
      </c>
    </row>
    <row r="138" spans="1:14" x14ac:dyDescent="0.6">
      <c r="A138" s="10">
        <v>42141</v>
      </c>
      <c r="B138" s="31" t="str">
        <f>TEXT('Energy Demand'!$A138,"dddd")</f>
        <v>Sunday</v>
      </c>
      <c r="C138" s="31" t="str">
        <f>TEXT('Energy Demand'!$A138,"mmmm")</f>
        <v>May</v>
      </c>
      <c r="D138" s="11" t="str">
        <f t="shared" si="4"/>
        <v>2015</v>
      </c>
      <c r="E138" s="12">
        <f t="shared" si="5"/>
        <v>21</v>
      </c>
      <c r="F138" s="13" t="str">
        <f>VLOOKUP(A138,_holidays!$A$2:$B$2107,2,1)</f>
        <v>Y</v>
      </c>
      <c r="G138" s="13" t="str">
        <f>VLOOKUP(A138,_holidays!$A$2:$C$2107,3,1)</f>
        <v>N</v>
      </c>
      <c r="H138" s="14">
        <v>7.4</v>
      </c>
      <c r="I138" s="14">
        <v>20.5</v>
      </c>
      <c r="J138" s="15">
        <v>10.3</v>
      </c>
      <c r="K138" s="15">
        <v>0</v>
      </c>
      <c r="L138" s="16">
        <v>111897.08500000001</v>
      </c>
      <c r="M138" s="17">
        <v>30.547599470000002</v>
      </c>
      <c r="N138" s="17">
        <f>'Energy Demand'!$L138*'Energy Demand'!$M138</f>
        <v>3418187.3344405452</v>
      </c>
    </row>
    <row r="139" spans="1:14" x14ac:dyDescent="0.6">
      <c r="A139" s="19">
        <v>42142</v>
      </c>
      <c r="B139" s="32" t="str">
        <f>TEXT('Energy Demand'!$A139,"dddd")</f>
        <v>Monday</v>
      </c>
      <c r="C139" s="31" t="str">
        <f>TEXT('Energy Demand'!$A139,"mmmm")</f>
        <v>May</v>
      </c>
      <c r="D139" s="11" t="str">
        <f t="shared" si="4"/>
        <v>2015</v>
      </c>
      <c r="E139" s="12">
        <f t="shared" si="5"/>
        <v>21</v>
      </c>
      <c r="F139" s="20" t="str">
        <f>VLOOKUP(A139,_holidays!$A$2:$B$2107,2,1)</f>
        <v>Y</v>
      </c>
      <c r="G139" s="20" t="str">
        <f>VLOOKUP(A139,_holidays!$A$2:$C$2107,3,1)</f>
        <v>N</v>
      </c>
      <c r="H139" s="21">
        <v>7.2</v>
      </c>
      <c r="I139" s="21">
        <v>20.399999999999999</v>
      </c>
      <c r="J139" s="22">
        <v>10.199999999999999</v>
      </c>
      <c r="K139" s="22">
        <v>0</v>
      </c>
      <c r="L139" s="16">
        <v>127524.8</v>
      </c>
      <c r="M139" s="17">
        <v>39.33371288</v>
      </c>
      <c r="N139" s="17">
        <f>'Energy Demand'!$L139*'Energy Demand'!$M139</f>
        <v>5016023.8682794245</v>
      </c>
    </row>
    <row r="140" spans="1:14" x14ac:dyDescent="0.6">
      <c r="A140" s="10">
        <v>42143</v>
      </c>
      <c r="B140" s="31" t="str">
        <f>TEXT('Energy Demand'!$A140,"dddd")</f>
        <v>Tuesday</v>
      </c>
      <c r="C140" s="31" t="str">
        <f>TEXT('Energy Demand'!$A140,"mmmm")</f>
        <v>May</v>
      </c>
      <c r="D140" s="11" t="str">
        <f t="shared" si="4"/>
        <v>2015</v>
      </c>
      <c r="E140" s="12">
        <f t="shared" si="5"/>
        <v>21</v>
      </c>
      <c r="F140" s="13" t="str">
        <f>VLOOKUP(A140,_holidays!$A$2:$B$2107,2,1)</f>
        <v>Y</v>
      </c>
      <c r="G140" s="13" t="str">
        <f>VLOOKUP(A140,_holidays!$A$2:$C$2107,3,1)</f>
        <v>N</v>
      </c>
      <c r="H140" s="14">
        <v>9.9</v>
      </c>
      <c r="I140" s="14">
        <v>16.2</v>
      </c>
      <c r="J140" s="15">
        <v>3.2</v>
      </c>
      <c r="K140" s="15">
        <v>0</v>
      </c>
      <c r="L140" s="16">
        <v>133235.48000000001</v>
      </c>
      <c r="M140" s="17">
        <v>34.038317739999997</v>
      </c>
      <c r="N140" s="17">
        <f>'Energy Demand'!$L140*'Energy Demand'!$M140</f>
        <v>4535111.6024814155</v>
      </c>
    </row>
    <row r="141" spans="1:14" x14ac:dyDescent="0.6">
      <c r="A141" s="19">
        <v>42144</v>
      </c>
      <c r="B141" s="32" t="str">
        <f>TEXT('Energy Demand'!$A141,"dddd")</f>
        <v>Wednesday</v>
      </c>
      <c r="C141" s="31" t="str">
        <f>TEXT('Energy Demand'!$A141,"mmmm")</f>
        <v>May</v>
      </c>
      <c r="D141" s="11" t="str">
        <f t="shared" si="4"/>
        <v>2015</v>
      </c>
      <c r="E141" s="12">
        <f t="shared" si="5"/>
        <v>21</v>
      </c>
      <c r="F141" s="20" t="str">
        <f>VLOOKUP(A141,_holidays!$A$2:$B$2107,2,1)</f>
        <v>Y</v>
      </c>
      <c r="G141" s="20" t="str">
        <f>VLOOKUP(A141,_holidays!$A$2:$C$2107,3,1)</f>
        <v>N</v>
      </c>
      <c r="H141" s="21">
        <v>13.6</v>
      </c>
      <c r="I141" s="21">
        <v>18.100000000000001</v>
      </c>
      <c r="J141" s="22">
        <v>6</v>
      </c>
      <c r="K141" s="22">
        <v>2.4</v>
      </c>
      <c r="L141" s="16">
        <v>127522.71</v>
      </c>
      <c r="M141" s="17">
        <v>30.976086030000001</v>
      </c>
      <c r="N141" s="17">
        <f>'Energy Demand'!$L141*'Energy Demand'!$M141</f>
        <v>3950154.4357387414</v>
      </c>
    </row>
    <row r="142" spans="1:14" x14ac:dyDescent="0.6">
      <c r="A142" s="10">
        <v>42145</v>
      </c>
      <c r="B142" s="31" t="str">
        <f>TEXT('Energy Demand'!$A142,"dddd")</f>
        <v>Thursday</v>
      </c>
      <c r="C142" s="31" t="str">
        <f>TEXT('Energy Demand'!$A142,"mmmm")</f>
        <v>May</v>
      </c>
      <c r="D142" s="11" t="str">
        <f t="shared" si="4"/>
        <v>2015</v>
      </c>
      <c r="E142" s="12">
        <f t="shared" si="5"/>
        <v>21</v>
      </c>
      <c r="F142" s="13" t="str">
        <f>VLOOKUP(A142,_holidays!$A$2:$B$2107,2,1)</f>
        <v>Y</v>
      </c>
      <c r="G142" s="13" t="str">
        <f>VLOOKUP(A142,_holidays!$A$2:$C$2107,3,1)</f>
        <v>N</v>
      </c>
      <c r="H142" s="14">
        <v>10.3</v>
      </c>
      <c r="I142" s="14">
        <v>13.6</v>
      </c>
      <c r="J142" s="15">
        <v>3.5</v>
      </c>
      <c r="K142" s="15">
        <v>6.2</v>
      </c>
      <c r="L142" s="16">
        <v>135361.19500000001</v>
      </c>
      <c r="M142" s="17">
        <v>35.621998429999998</v>
      </c>
      <c r="N142" s="17">
        <f>'Energy Demand'!$L142*'Energy Demand'!$M142</f>
        <v>4821836.2757729236</v>
      </c>
    </row>
    <row r="143" spans="1:14" x14ac:dyDescent="0.6">
      <c r="A143" s="19">
        <v>42146</v>
      </c>
      <c r="B143" s="32" t="str">
        <f>TEXT('Energy Demand'!$A143,"dddd")</f>
        <v>Friday</v>
      </c>
      <c r="C143" s="31" t="str">
        <f>TEXT('Energy Demand'!$A143,"mmmm")</f>
        <v>May</v>
      </c>
      <c r="D143" s="11" t="str">
        <f t="shared" si="4"/>
        <v>2015</v>
      </c>
      <c r="E143" s="12">
        <f t="shared" si="5"/>
        <v>21</v>
      </c>
      <c r="F143" s="20" t="str">
        <f>VLOOKUP(A143,_holidays!$A$2:$B$2107,2,1)</f>
        <v>Y</v>
      </c>
      <c r="G143" s="20" t="str">
        <f>VLOOKUP(A143,_holidays!$A$2:$C$2107,3,1)</f>
        <v>N</v>
      </c>
      <c r="H143" s="21">
        <v>9.1</v>
      </c>
      <c r="I143" s="21">
        <v>14.1</v>
      </c>
      <c r="J143" s="22">
        <v>6.7</v>
      </c>
      <c r="K143" s="22">
        <v>0.4</v>
      </c>
      <c r="L143" s="16">
        <v>133422.46</v>
      </c>
      <c r="M143" s="17">
        <v>34.614105330000001</v>
      </c>
      <c r="N143" s="17">
        <f>'Energy Demand'!$L143*'Energy Demand'!$M143</f>
        <v>4618299.0838277116</v>
      </c>
    </row>
    <row r="144" spans="1:14" x14ac:dyDescent="0.6">
      <c r="A144" s="10">
        <v>42147</v>
      </c>
      <c r="B144" s="31" t="str">
        <f>TEXT('Energy Demand'!$A144,"dddd")</f>
        <v>Saturday</v>
      </c>
      <c r="C144" s="31" t="str">
        <f>TEXT('Energy Demand'!$A144,"mmmm")</f>
        <v>May</v>
      </c>
      <c r="D144" s="11" t="str">
        <f t="shared" si="4"/>
        <v>2015</v>
      </c>
      <c r="E144" s="12">
        <f t="shared" si="5"/>
        <v>21</v>
      </c>
      <c r="F144" s="13" t="str">
        <f>VLOOKUP(A144,_holidays!$A$2:$B$2107,2,1)</f>
        <v>Y</v>
      </c>
      <c r="G144" s="13" t="str">
        <f>VLOOKUP(A144,_holidays!$A$2:$C$2107,3,1)</f>
        <v>N</v>
      </c>
      <c r="H144" s="14">
        <v>10.4</v>
      </c>
      <c r="I144" s="14">
        <v>13.3</v>
      </c>
      <c r="J144" s="15">
        <v>7.7</v>
      </c>
      <c r="K144" s="15">
        <v>0</v>
      </c>
      <c r="L144" s="16">
        <v>119331.85</v>
      </c>
      <c r="M144" s="17">
        <v>31.22698432</v>
      </c>
      <c r="N144" s="17">
        <f>'Energy Demand'!$L144*'Energy Demand'!$M144</f>
        <v>3726373.8088265923</v>
      </c>
    </row>
    <row r="145" spans="1:14" x14ac:dyDescent="0.6">
      <c r="A145" s="19">
        <v>42148</v>
      </c>
      <c r="B145" s="32" t="str">
        <f>TEXT('Energy Demand'!$A145,"dddd")</f>
        <v>Sunday</v>
      </c>
      <c r="C145" s="31" t="str">
        <f>TEXT('Energy Demand'!$A145,"mmmm")</f>
        <v>May</v>
      </c>
      <c r="D145" s="11" t="str">
        <f t="shared" si="4"/>
        <v>2015</v>
      </c>
      <c r="E145" s="12">
        <f t="shared" si="5"/>
        <v>22</v>
      </c>
      <c r="F145" s="20" t="str">
        <f>VLOOKUP(A145,_holidays!$A$2:$B$2107,2,1)</f>
        <v>Y</v>
      </c>
      <c r="G145" s="20" t="str">
        <f>VLOOKUP(A145,_holidays!$A$2:$C$2107,3,1)</f>
        <v>N</v>
      </c>
      <c r="H145" s="21">
        <v>6</v>
      </c>
      <c r="I145" s="21">
        <v>15.6</v>
      </c>
      <c r="J145" s="22">
        <v>8.6</v>
      </c>
      <c r="K145" s="22">
        <v>0</v>
      </c>
      <c r="L145" s="16">
        <v>118783.08500000001</v>
      </c>
      <c r="M145" s="17">
        <v>31.493258560000001</v>
      </c>
      <c r="N145" s="17">
        <f>'Energy Demand'!$L145*'Energy Demand'!$M145</f>
        <v>3740866.408459458</v>
      </c>
    </row>
    <row r="146" spans="1:14" x14ac:dyDescent="0.6">
      <c r="A146" s="10">
        <v>42149</v>
      </c>
      <c r="B146" s="31" t="str">
        <f>TEXT('Energy Demand'!$A146,"dddd")</f>
        <v>Monday</v>
      </c>
      <c r="C146" s="31" t="str">
        <f>TEXT('Energy Demand'!$A146,"mmmm")</f>
        <v>May</v>
      </c>
      <c r="D146" s="11" t="str">
        <f t="shared" si="4"/>
        <v>2015</v>
      </c>
      <c r="E146" s="12">
        <f t="shared" si="5"/>
        <v>22</v>
      </c>
      <c r="F146" s="13" t="str">
        <f>VLOOKUP(A146,_holidays!$A$2:$B$2107,2,1)</f>
        <v>Y</v>
      </c>
      <c r="G146" s="13" t="str">
        <f>VLOOKUP(A146,_holidays!$A$2:$C$2107,3,1)</f>
        <v>N</v>
      </c>
      <c r="H146" s="14">
        <v>7.4</v>
      </c>
      <c r="I146" s="14">
        <v>17.100000000000001</v>
      </c>
      <c r="J146" s="15">
        <v>8.1</v>
      </c>
      <c r="K146" s="15">
        <v>0</v>
      </c>
      <c r="L146" s="16">
        <v>136690.92000000001</v>
      </c>
      <c r="M146" s="17">
        <v>51.610330150000003</v>
      </c>
      <c r="N146" s="17">
        <f>'Energy Demand'!$L146*'Energy Demand'!$M146</f>
        <v>7054663.5097072395</v>
      </c>
    </row>
    <row r="147" spans="1:14" x14ac:dyDescent="0.6">
      <c r="A147" s="19">
        <v>42150</v>
      </c>
      <c r="B147" s="32" t="str">
        <f>TEXT('Energy Demand'!$A147,"dddd")</f>
        <v>Tuesday</v>
      </c>
      <c r="C147" s="31" t="str">
        <f>TEXT('Energy Demand'!$A147,"mmmm")</f>
        <v>May</v>
      </c>
      <c r="D147" s="11" t="str">
        <f t="shared" si="4"/>
        <v>2015</v>
      </c>
      <c r="E147" s="12">
        <f t="shared" si="5"/>
        <v>22</v>
      </c>
      <c r="F147" s="20" t="str">
        <f>VLOOKUP(A147,_holidays!$A$2:$B$2107,2,1)</f>
        <v>Y</v>
      </c>
      <c r="G147" s="20" t="str">
        <f>VLOOKUP(A147,_holidays!$A$2:$C$2107,3,1)</f>
        <v>N</v>
      </c>
      <c r="H147" s="21">
        <v>5.4</v>
      </c>
      <c r="I147" s="21">
        <v>15.6</v>
      </c>
      <c r="J147" s="22">
        <v>6.8</v>
      </c>
      <c r="K147" s="22">
        <v>0</v>
      </c>
      <c r="L147" s="16">
        <v>140886.995</v>
      </c>
      <c r="M147" s="17">
        <v>46.401813629999999</v>
      </c>
      <c r="N147" s="17">
        <f>'Energy Demand'!$L147*'Energy Demand'!$M147</f>
        <v>6537412.0848807413</v>
      </c>
    </row>
    <row r="148" spans="1:14" x14ac:dyDescent="0.6">
      <c r="A148" s="10">
        <v>42151</v>
      </c>
      <c r="B148" s="31" t="str">
        <f>TEXT('Energy Demand'!$A148,"dddd")</f>
        <v>Wednesday</v>
      </c>
      <c r="C148" s="31" t="str">
        <f>TEXT('Energy Demand'!$A148,"mmmm")</f>
        <v>May</v>
      </c>
      <c r="D148" s="11" t="str">
        <f t="shared" si="4"/>
        <v>2015</v>
      </c>
      <c r="E148" s="12">
        <f t="shared" si="5"/>
        <v>22</v>
      </c>
      <c r="F148" s="13" t="str">
        <f>VLOOKUP(A148,_holidays!$A$2:$B$2107,2,1)</f>
        <v>Y</v>
      </c>
      <c r="G148" s="13" t="str">
        <f>VLOOKUP(A148,_holidays!$A$2:$C$2107,3,1)</f>
        <v>N</v>
      </c>
      <c r="H148" s="14">
        <v>7.9</v>
      </c>
      <c r="I148" s="14">
        <v>18.7</v>
      </c>
      <c r="J148" s="15">
        <v>7.4</v>
      </c>
      <c r="K148" s="15">
        <v>0</v>
      </c>
      <c r="L148" s="16">
        <v>133103.37</v>
      </c>
      <c r="M148" s="17">
        <v>29.884071370000001</v>
      </c>
      <c r="N148" s="17">
        <f>'Energy Demand'!$L148*'Energy Demand'!$M148</f>
        <v>3977670.6086675171</v>
      </c>
    </row>
    <row r="149" spans="1:14" x14ac:dyDescent="0.6">
      <c r="A149" s="19">
        <v>42152</v>
      </c>
      <c r="B149" s="32" t="str">
        <f>TEXT('Energy Demand'!$A149,"dddd")</f>
        <v>Thursday</v>
      </c>
      <c r="C149" s="31" t="str">
        <f>TEXT('Energy Demand'!$A149,"mmmm")</f>
        <v>May</v>
      </c>
      <c r="D149" s="11" t="str">
        <f t="shared" si="4"/>
        <v>2015</v>
      </c>
      <c r="E149" s="12">
        <f t="shared" si="5"/>
        <v>22</v>
      </c>
      <c r="F149" s="20" t="str">
        <f>VLOOKUP(A149,_holidays!$A$2:$B$2107,2,1)</f>
        <v>Y</v>
      </c>
      <c r="G149" s="20" t="str">
        <f>VLOOKUP(A149,_holidays!$A$2:$C$2107,3,1)</f>
        <v>N</v>
      </c>
      <c r="H149" s="21">
        <v>13.1</v>
      </c>
      <c r="I149" s="21">
        <v>19.7</v>
      </c>
      <c r="J149" s="22">
        <v>8.4</v>
      </c>
      <c r="K149" s="22">
        <v>0</v>
      </c>
      <c r="L149" s="16">
        <v>127900.235</v>
      </c>
      <c r="M149" s="17">
        <v>26.09688903</v>
      </c>
      <c r="N149" s="17">
        <f>'Energy Demand'!$L149*'Energy Demand'!$M149</f>
        <v>3337798.2397059221</v>
      </c>
    </row>
    <row r="150" spans="1:14" x14ac:dyDescent="0.6">
      <c r="A150" s="10">
        <v>42153</v>
      </c>
      <c r="B150" s="31" t="str">
        <f>TEXT('Energy Demand'!$A150,"dddd")</f>
        <v>Friday</v>
      </c>
      <c r="C150" s="31" t="str">
        <f>TEXT('Energy Demand'!$A150,"mmmm")</f>
        <v>May</v>
      </c>
      <c r="D150" s="11" t="str">
        <f t="shared" si="4"/>
        <v>2015</v>
      </c>
      <c r="E150" s="12">
        <f t="shared" si="5"/>
        <v>22</v>
      </c>
      <c r="F150" s="13" t="str">
        <f>VLOOKUP(A150,_holidays!$A$2:$B$2107,2,1)</f>
        <v>Y</v>
      </c>
      <c r="G150" s="13" t="str">
        <f>VLOOKUP(A150,_holidays!$A$2:$C$2107,3,1)</f>
        <v>N</v>
      </c>
      <c r="H150" s="14">
        <v>9.5</v>
      </c>
      <c r="I150" s="14">
        <v>15.8</v>
      </c>
      <c r="J150" s="15">
        <v>6.6</v>
      </c>
      <c r="K150" s="15">
        <v>0</v>
      </c>
      <c r="L150" s="16">
        <v>132338.94</v>
      </c>
      <c r="M150" s="17">
        <v>29.803580050000001</v>
      </c>
      <c r="N150" s="17">
        <f>'Energy Demand'!$L150*'Energy Demand'!$M150</f>
        <v>3944174.1920221471</v>
      </c>
    </row>
    <row r="151" spans="1:14" x14ac:dyDescent="0.6">
      <c r="A151" s="19">
        <v>42154</v>
      </c>
      <c r="B151" s="32" t="str">
        <f>TEXT('Energy Demand'!$A151,"dddd")</f>
        <v>Saturday</v>
      </c>
      <c r="C151" s="31" t="str">
        <f>TEXT('Energy Demand'!$A151,"mmmm")</f>
        <v>May</v>
      </c>
      <c r="D151" s="11" t="str">
        <f t="shared" si="4"/>
        <v>2015</v>
      </c>
      <c r="E151" s="12">
        <f t="shared" si="5"/>
        <v>22</v>
      </c>
      <c r="F151" s="20" t="str">
        <f>VLOOKUP(A151,_holidays!$A$2:$B$2107,2,1)</f>
        <v>Y</v>
      </c>
      <c r="G151" s="20" t="str">
        <f>VLOOKUP(A151,_holidays!$A$2:$C$2107,3,1)</f>
        <v>N</v>
      </c>
      <c r="H151" s="21">
        <v>11</v>
      </c>
      <c r="I151" s="21">
        <v>17.3</v>
      </c>
      <c r="J151" s="22">
        <v>8</v>
      </c>
      <c r="K151" s="22">
        <v>0</v>
      </c>
      <c r="L151" s="16">
        <v>114669.79</v>
      </c>
      <c r="M151" s="17">
        <v>19.048825789999999</v>
      </c>
      <c r="N151" s="17">
        <f>'Energy Demand'!$L151*'Energy Demand'!$M151</f>
        <v>2184324.8530858839</v>
      </c>
    </row>
    <row r="152" spans="1:14" x14ac:dyDescent="0.6">
      <c r="A152" s="10">
        <v>42155</v>
      </c>
      <c r="B152" s="31" t="str">
        <f>TEXT('Energy Demand'!$A152,"dddd")</f>
        <v>Sunday</v>
      </c>
      <c r="C152" s="31" t="str">
        <f>TEXT('Energy Demand'!$A152,"mmmm")</f>
        <v>May</v>
      </c>
      <c r="D152" s="11" t="str">
        <f t="shared" si="4"/>
        <v>2015</v>
      </c>
      <c r="E152" s="12">
        <f t="shared" si="5"/>
        <v>23</v>
      </c>
      <c r="F152" s="13" t="str">
        <f>VLOOKUP(A152,_holidays!$A$2:$B$2107,2,1)</f>
        <v>Y</v>
      </c>
      <c r="G152" s="13" t="str">
        <f>VLOOKUP(A152,_holidays!$A$2:$C$2107,3,1)</f>
        <v>N</v>
      </c>
      <c r="H152" s="14">
        <v>12.3</v>
      </c>
      <c r="I152" s="14">
        <v>16.8</v>
      </c>
      <c r="J152" s="15">
        <v>4.9000000000000004</v>
      </c>
      <c r="K152" s="15">
        <v>0</v>
      </c>
      <c r="L152" s="16">
        <v>113261.26</v>
      </c>
      <c r="M152" s="17">
        <v>18.572714080000001</v>
      </c>
      <c r="N152" s="17">
        <f>'Energy Demand'!$L152*'Energy Demand'!$M152</f>
        <v>2103568.9983205409</v>
      </c>
    </row>
    <row r="153" spans="1:14" x14ac:dyDescent="0.6">
      <c r="A153" s="19">
        <v>42156</v>
      </c>
      <c r="B153" s="32" t="str">
        <f>TEXT('Energy Demand'!$A153,"dddd")</f>
        <v>Monday</v>
      </c>
      <c r="C153" s="31" t="str">
        <f>TEXT('Energy Demand'!$A153,"mmmm")</f>
        <v>June</v>
      </c>
      <c r="D153" s="11" t="str">
        <f t="shared" si="4"/>
        <v>2015</v>
      </c>
      <c r="E153" s="12">
        <f t="shared" si="5"/>
        <v>23</v>
      </c>
      <c r="F153" s="20" t="str">
        <f>VLOOKUP(A153,_holidays!$A$2:$B$2107,2,1)</f>
        <v>Y</v>
      </c>
      <c r="G153" s="20" t="str">
        <f>VLOOKUP(A153,_holidays!$A$2:$C$2107,3,1)</f>
        <v>N</v>
      </c>
      <c r="H153" s="21">
        <v>5.2</v>
      </c>
      <c r="I153" s="21">
        <v>12.2</v>
      </c>
      <c r="J153" s="22">
        <v>8.1</v>
      </c>
      <c r="K153" s="22">
        <v>8.1999999999999993</v>
      </c>
      <c r="L153" s="16">
        <v>140919.995</v>
      </c>
      <c r="M153" s="17">
        <v>36.928126640000002</v>
      </c>
      <c r="N153" s="17">
        <f>'Energy Demand'!$L153*'Energy Demand'!$M153</f>
        <v>5203911.4214681666</v>
      </c>
    </row>
    <row r="154" spans="1:14" x14ac:dyDescent="0.6">
      <c r="A154" s="10">
        <v>42157</v>
      </c>
      <c r="B154" s="31" t="str">
        <f>TEXT('Energy Demand'!$A154,"dddd")</f>
        <v>Tuesday</v>
      </c>
      <c r="C154" s="31" t="str">
        <f>TEXT('Energy Demand'!$A154,"mmmm")</f>
        <v>June</v>
      </c>
      <c r="D154" s="11" t="str">
        <f t="shared" si="4"/>
        <v>2015</v>
      </c>
      <c r="E154" s="12">
        <f t="shared" si="5"/>
        <v>23</v>
      </c>
      <c r="F154" s="13" t="str">
        <f>VLOOKUP(A154,_holidays!$A$2:$B$2107,2,1)</f>
        <v>Y</v>
      </c>
      <c r="G154" s="13" t="str">
        <f>VLOOKUP(A154,_holidays!$A$2:$C$2107,3,1)</f>
        <v>N</v>
      </c>
      <c r="H154" s="14">
        <v>7.1</v>
      </c>
      <c r="I154" s="14">
        <v>11.4</v>
      </c>
      <c r="J154" s="15">
        <v>4.5999999999999996</v>
      </c>
      <c r="K154" s="15">
        <v>4.2</v>
      </c>
      <c r="L154" s="16">
        <v>148534.505</v>
      </c>
      <c r="M154" s="17">
        <v>59.85603338</v>
      </c>
      <c r="N154" s="17">
        <f>'Energy Demand'!$L154*'Energy Demand'!$M154</f>
        <v>8890686.2893617768</v>
      </c>
    </row>
    <row r="155" spans="1:14" x14ac:dyDescent="0.6">
      <c r="A155" s="19">
        <v>42158</v>
      </c>
      <c r="B155" s="32" t="str">
        <f>TEXT('Energy Demand'!$A155,"dddd")</f>
        <v>Wednesday</v>
      </c>
      <c r="C155" s="31" t="str">
        <f>TEXT('Energy Demand'!$A155,"mmmm")</f>
        <v>June</v>
      </c>
      <c r="D155" s="11" t="str">
        <f t="shared" si="4"/>
        <v>2015</v>
      </c>
      <c r="E155" s="12">
        <f t="shared" si="5"/>
        <v>23</v>
      </c>
      <c r="F155" s="20" t="str">
        <f>VLOOKUP(A155,_holidays!$A$2:$B$2107,2,1)</f>
        <v>Y</v>
      </c>
      <c r="G155" s="20" t="str">
        <f>VLOOKUP(A155,_holidays!$A$2:$C$2107,3,1)</f>
        <v>N</v>
      </c>
      <c r="H155" s="21">
        <v>8.1</v>
      </c>
      <c r="I155" s="21">
        <v>13.6</v>
      </c>
      <c r="J155" s="22">
        <v>8.1999999999999993</v>
      </c>
      <c r="K155" s="22">
        <v>0.8</v>
      </c>
      <c r="L155" s="16">
        <v>146902.95000000001</v>
      </c>
      <c r="M155" s="17">
        <v>50.5626836</v>
      </c>
      <c r="N155" s="17">
        <f>'Energy Demand'!$L155*'Energy Demand'!$M155</f>
        <v>7427807.3807566203</v>
      </c>
    </row>
    <row r="156" spans="1:14" x14ac:dyDescent="0.6">
      <c r="A156" s="10">
        <v>42159</v>
      </c>
      <c r="B156" s="31" t="str">
        <f>TEXT('Energy Demand'!$A156,"dddd")</f>
        <v>Thursday</v>
      </c>
      <c r="C156" s="31" t="str">
        <f>TEXT('Energy Demand'!$A156,"mmmm")</f>
        <v>June</v>
      </c>
      <c r="D156" s="11" t="str">
        <f t="shared" si="4"/>
        <v>2015</v>
      </c>
      <c r="E156" s="12">
        <f t="shared" si="5"/>
        <v>23</v>
      </c>
      <c r="F156" s="13" t="str">
        <f>VLOOKUP(A156,_holidays!$A$2:$B$2107,2,1)</f>
        <v>Y</v>
      </c>
      <c r="G156" s="13" t="str">
        <f>VLOOKUP(A156,_holidays!$A$2:$C$2107,3,1)</f>
        <v>N</v>
      </c>
      <c r="H156" s="14">
        <v>4.4000000000000004</v>
      </c>
      <c r="I156" s="14">
        <v>11.3</v>
      </c>
      <c r="J156" s="15">
        <v>5.5</v>
      </c>
      <c r="K156" s="15">
        <v>0</v>
      </c>
      <c r="L156" s="16">
        <v>147155.26500000001</v>
      </c>
      <c r="M156" s="17">
        <v>33.050284789999999</v>
      </c>
      <c r="N156" s="17">
        <f>'Energy Demand'!$L156*'Energy Demand'!$M156</f>
        <v>4863523.4165979195</v>
      </c>
    </row>
    <row r="157" spans="1:14" x14ac:dyDescent="0.6">
      <c r="A157" s="19">
        <v>42160</v>
      </c>
      <c r="B157" s="32" t="str">
        <f>TEXT('Energy Demand'!$A157,"dddd")</f>
        <v>Friday</v>
      </c>
      <c r="C157" s="31" t="str">
        <f>TEXT('Energy Demand'!$A157,"mmmm")</f>
        <v>June</v>
      </c>
      <c r="D157" s="11" t="str">
        <f t="shared" si="4"/>
        <v>2015</v>
      </c>
      <c r="E157" s="12">
        <f t="shared" si="5"/>
        <v>23</v>
      </c>
      <c r="F157" s="20" t="str">
        <f>VLOOKUP(A157,_holidays!$A$2:$B$2107,2,1)</f>
        <v>Y</v>
      </c>
      <c r="G157" s="20" t="str">
        <f>VLOOKUP(A157,_holidays!$A$2:$C$2107,3,1)</f>
        <v>N</v>
      </c>
      <c r="H157" s="21">
        <v>7</v>
      </c>
      <c r="I157" s="21">
        <v>15</v>
      </c>
      <c r="J157" s="22">
        <v>7</v>
      </c>
      <c r="K157" s="22">
        <v>4.2</v>
      </c>
      <c r="L157" s="16">
        <v>142625.035</v>
      </c>
      <c r="M157" s="17">
        <v>37.966538890000002</v>
      </c>
      <c r="N157" s="17">
        <f>'Energy Demand'!$L157*'Energy Demand'!$M157</f>
        <v>5414978.9380151117</v>
      </c>
    </row>
    <row r="158" spans="1:14" x14ac:dyDescent="0.6">
      <c r="A158" s="10">
        <v>42161</v>
      </c>
      <c r="B158" s="31" t="str">
        <f>TEXT('Energy Demand'!$A158,"dddd")</f>
        <v>Saturday</v>
      </c>
      <c r="C158" s="31" t="str">
        <f>TEXT('Energy Demand'!$A158,"mmmm")</f>
        <v>June</v>
      </c>
      <c r="D158" s="11" t="str">
        <f t="shared" si="4"/>
        <v>2015</v>
      </c>
      <c r="E158" s="12">
        <f t="shared" si="5"/>
        <v>23</v>
      </c>
      <c r="F158" s="13" t="str">
        <f>VLOOKUP(A158,_holidays!$A$2:$B$2107,2,1)</f>
        <v>Y</v>
      </c>
      <c r="G158" s="13" t="str">
        <f>VLOOKUP(A158,_holidays!$A$2:$C$2107,3,1)</f>
        <v>N</v>
      </c>
      <c r="H158" s="14">
        <v>9.1999999999999993</v>
      </c>
      <c r="I158" s="14">
        <v>16.600000000000001</v>
      </c>
      <c r="J158" s="15">
        <v>6.4</v>
      </c>
      <c r="K158" s="15">
        <v>0.2</v>
      </c>
      <c r="L158" s="16">
        <v>120128.295</v>
      </c>
      <c r="M158" s="17">
        <v>30.181346850000001</v>
      </c>
      <c r="N158" s="17">
        <f>'Energy Demand'!$L158*'Energy Demand'!$M158</f>
        <v>3625633.7378941206</v>
      </c>
    </row>
    <row r="159" spans="1:14" x14ac:dyDescent="0.6">
      <c r="A159" s="19">
        <v>42162</v>
      </c>
      <c r="B159" s="32" t="str">
        <f>TEXT('Energy Demand'!$A159,"dddd")</f>
        <v>Sunday</v>
      </c>
      <c r="C159" s="31" t="str">
        <f>TEXT('Energy Demand'!$A159,"mmmm")</f>
        <v>June</v>
      </c>
      <c r="D159" s="11" t="str">
        <f t="shared" si="4"/>
        <v>2015</v>
      </c>
      <c r="E159" s="12">
        <f t="shared" si="5"/>
        <v>24</v>
      </c>
      <c r="F159" s="20" t="str">
        <f>VLOOKUP(A159,_holidays!$A$2:$B$2107,2,1)</f>
        <v>Y</v>
      </c>
      <c r="G159" s="20" t="str">
        <f>VLOOKUP(A159,_holidays!$A$2:$C$2107,3,1)</f>
        <v>N</v>
      </c>
      <c r="H159" s="21">
        <v>11.2</v>
      </c>
      <c r="I159" s="21">
        <v>14.5</v>
      </c>
      <c r="J159" s="22">
        <v>6.9</v>
      </c>
      <c r="K159" s="22">
        <v>0</v>
      </c>
      <c r="L159" s="16">
        <v>109609.685</v>
      </c>
      <c r="M159" s="17">
        <v>23.380384849999999</v>
      </c>
      <c r="N159" s="17">
        <f>'Energy Demand'!$L159*'Energy Demand'!$M159</f>
        <v>2562716.6185872722</v>
      </c>
    </row>
    <row r="160" spans="1:14" x14ac:dyDescent="0.6">
      <c r="A160" s="10">
        <v>42163</v>
      </c>
      <c r="B160" s="31" t="str">
        <f>TEXT('Energy Demand'!$A160,"dddd")</f>
        <v>Monday</v>
      </c>
      <c r="C160" s="31" t="str">
        <f>TEXT('Energy Demand'!$A160,"mmmm")</f>
        <v>June</v>
      </c>
      <c r="D160" s="11" t="str">
        <f t="shared" si="4"/>
        <v>2015</v>
      </c>
      <c r="E160" s="12">
        <f t="shared" si="5"/>
        <v>24</v>
      </c>
      <c r="F160" s="13" t="str">
        <f>VLOOKUP(A160,_holidays!$A$2:$B$2107,2,1)</f>
        <v>Y</v>
      </c>
      <c r="G160" s="13" t="str">
        <f>VLOOKUP(A160,_holidays!$A$2:$C$2107,3,1)</f>
        <v>Y</v>
      </c>
      <c r="H160" s="14">
        <v>11.1</v>
      </c>
      <c r="I160" s="14">
        <v>18.5</v>
      </c>
      <c r="J160" s="15">
        <v>8.1999999999999993</v>
      </c>
      <c r="K160" s="15">
        <v>0</v>
      </c>
      <c r="L160" s="16">
        <v>110715.815</v>
      </c>
      <c r="M160" s="17">
        <v>24.357636500000002</v>
      </c>
      <c r="N160" s="17">
        <f>'Energy Demand'!$L160*'Energy Demand'!$M160</f>
        <v>2696775.5765712475</v>
      </c>
    </row>
    <row r="161" spans="1:14" x14ac:dyDescent="0.6">
      <c r="A161" s="19">
        <v>42164</v>
      </c>
      <c r="B161" s="32" t="str">
        <f>TEXT('Energy Demand'!$A161,"dddd")</f>
        <v>Tuesday</v>
      </c>
      <c r="C161" s="31" t="str">
        <f>TEXT('Energy Demand'!$A161,"mmmm")</f>
        <v>June</v>
      </c>
      <c r="D161" s="11" t="str">
        <f t="shared" si="4"/>
        <v>2015</v>
      </c>
      <c r="E161" s="12">
        <f t="shared" si="5"/>
        <v>24</v>
      </c>
      <c r="F161" s="20" t="str">
        <f>VLOOKUP(A161,_holidays!$A$2:$B$2107,2,1)</f>
        <v>Y</v>
      </c>
      <c r="G161" s="20" t="str">
        <f>VLOOKUP(A161,_holidays!$A$2:$C$2107,3,1)</f>
        <v>N</v>
      </c>
      <c r="H161" s="21">
        <v>10.3</v>
      </c>
      <c r="I161" s="21">
        <v>13.5</v>
      </c>
      <c r="J161" s="22">
        <v>8.6</v>
      </c>
      <c r="K161" s="22">
        <v>4</v>
      </c>
      <c r="L161" s="16">
        <v>132854.13500000001</v>
      </c>
      <c r="M161" s="17">
        <v>36.714275120000003</v>
      </c>
      <c r="N161" s="17">
        <f>'Energy Demand'!$L161*'Energy Demand'!$M161</f>
        <v>4877643.263219622</v>
      </c>
    </row>
    <row r="162" spans="1:14" x14ac:dyDescent="0.6">
      <c r="A162" s="10">
        <v>42165</v>
      </c>
      <c r="B162" s="31" t="str">
        <f>TEXT('Energy Demand'!$A162,"dddd")</f>
        <v>Wednesday</v>
      </c>
      <c r="C162" s="31" t="str">
        <f>TEXT('Energy Demand'!$A162,"mmmm")</f>
        <v>June</v>
      </c>
      <c r="D162" s="11" t="str">
        <f t="shared" si="4"/>
        <v>2015</v>
      </c>
      <c r="E162" s="12">
        <f t="shared" si="5"/>
        <v>24</v>
      </c>
      <c r="F162" s="13" t="str">
        <f>VLOOKUP(A162,_holidays!$A$2:$B$2107,2,1)</f>
        <v>Y</v>
      </c>
      <c r="G162" s="13" t="str">
        <f>VLOOKUP(A162,_holidays!$A$2:$C$2107,3,1)</f>
        <v>N</v>
      </c>
      <c r="H162" s="14">
        <v>7.5</v>
      </c>
      <c r="I162" s="14">
        <v>13.4</v>
      </c>
      <c r="J162" s="15">
        <v>7.1</v>
      </c>
      <c r="K162" s="15">
        <v>0</v>
      </c>
      <c r="L162" s="16">
        <v>144125.52499999999</v>
      </c>
      <c r="M162" s="17">
        <v>39.766137469999997</v>
      </c>
      <c r="N162" s="17">
        <f>'Energy Demand'!$L162*'Energy Demand'!$M162</f>
        <v>5731315.4400859214</v>
      </c>
    </row>
    <row r="163" spans="1:14" x14ac:dyDescent="0.6">
      <c r="A163" s="19">
        <v>42166</v>
      </c>
      <c r="B163" s="32" t="str">
        <f>TEXT('Energy Demand'!$A163,"dddd")</f>
        <v>Thursday</v>
      </c>
      <c r="C163" s="31" t="str">
        <f>TEXT('Energy Demand'!$A163,"mmmm")</f>
        <v>June</v>
      </c>
      <c r="D163" s="11" t="str">
        <f t="shared" si="4"/>
        <v>2015</v>
      </c>
      <c r="E163" s="12">
        <f t="shared" si="5"/>
        <v>24</v>
      </c>
      <c r="F163" s="20" t="str">
        <f>VLOOKUP(A163,_holidays!$A$2:$B$2107,2,1)</f>
        <v>Y</v>
      </c>
      <c r="G163" s="20" t="str">
        <f>VLOOKUP(A163,_holidays!$A$2:$C$2107,3,1)</f>
        <v>N</v>
      </c>
      <c r="H163" s="21">
        <v>5.7</v>
      </c>
      <c r="I163" s="21">
        <v>14</v>
      </c>
      <c r="J163" s="22">
        <v>8.3000000000000007</v>
      </c>
      <c r="K163" s="22"/>
      <c r="L163" s="16">
        <v>143465.44500000001</v>
      </c>
      <c r="M163" s="17">
        <v>37.481829380000001</v>
      </c>
      <c r="N163" s="17">
        <f>'Energy Demand'!$L163*'Energy Demand'!$M163</f>
        <v>5377347.3314157743</v>
      </c>
    </row>
    <row r="164" spans="1:14" x14ac:dyDescent="0.6">
      <c r="A164" s="10">
        <v>42167</v>
      </c>
      <c r="B164" s="31" t="str">
        <f>TEXT('Energy Demand'!$A164,"dddd")</f>
        <v>Friday</v>
      </c>
      <c r="C164" s="31" t="str">
        <f>TEXT('Energy Demand'!$A164,"mmmm")</f>
        <v>June</v>
      </c>
      <c r="D164" s="11" t="str">
        <f t="shared" si="4"/>
        <v>2015</v>
      </c>
      <c r="E164" s="12">
        <f t="shared" si="5"/>
        <v>24</v>
      </c>
      <c r="F164" s="13" t="str">
        <f>VLOOKUP(A164,_holidays!$A$2:$B$2107,2,1)</f>
        <v>Y</v>
      </c>
      <c r="G164" s="13" t="str">
        <f>VLOOKUP(A164,_holidays!$A$2:$C$2107,3,1)</f>
        <v>N</v>
      </c>
      <c r="H164" s="14">
        <v>5.2</v>
      </c>
      <c r="I164" s="14">
        <v>13.1</v>
      </c>
      <c r="J164" s="15">
        <v>6.9</v>
      </c>
      <c r="K164" s="15">
        <v>0</v>
      </c>
      <c r="L164" s="16">
        <v>145005.62</v>
      </c>
      <c r="M164" s="17">
        <v>37.539372819999997</v>
      </c>
      <c r="N164" s="17">
        <f>'Energy Demand'!$L164*'Energy Demand'!$M164</f>
        <v>5443420.0301752482</v>
      </c>
    </row>
    <row r="165" spans="1:14" x14ac:dyDescent="0.6">
      <c r="A165" s="19">
        <v>42168</v>
      </c>
      <c r="B165" s="32" t="str">
        <f>TEXT('Energy Demand'!$A165,"dddd")</f>
        <v>Saturday</v>
      </c>
      <c r="C165" s="31" t="str">
        <f>TEXT('Energy Demand'!$A165,"mmmm")</f>
        <v>June</v>
      </c>
      <c r="D165" s="11" t="str">
        <f t="shared" si="4"/>
        <v>2015</v>
      </c>
      <c r="E165" s="12">
        <f t="shared" si="5"/>
        <v>24</v>
      </c>
      <c r="F165" s="20" t="str">
        <f>VLOOKUP(A165,_holidays!$A$2:$B$2107,2,1)</f>
        <v>Y</v>
      </c>
      <c r="G165" s="20" t="str">
        <f>VLOOKUP(A165,_holidays!$A$2:$C$2107,3,1)</f>
        <v>N</v>
      </c>
      <c r="H165" s="21">
        <v>6</v>
      </c>
      <c r="I165" s="21">
        <v>18.2</v>
      </c>
      <c r="J165" s="22">
        <v>8</v>
      </c>
      <c r="K165" s="22">
        <v>0</v>
      </c>
      <c r="L165" s="16">
        <v>123754.55</v>
      </c>
      <c r="M165" s="17">
        <v>29.868588150000001</v>
      </c>
      <c r="N165" s="17">
        <f>'Energy Demand'!$L165*'Energy Demand'!$M165</f>
        <v>3696373.6856385828</v>
      </c>
    </row>
    <row r="166" spans="1:14" x14ac:dyDescent="0.6">
      <c r="A166" s="10">
        <v>42169</v>
      </c>
      <c r="B166" s="31" t="str">
        <f>TEXT('Energy Demand'!$A166,"dddd")</f>
        <v>Sunday</v>
      </c>
      <c r="C166" s="31" t="str">
        <f>TEXT('Energy Demand'!$A166,"mmmm")</f>
        <v>June</v>
      </c>
      <c r="D166" s="11" t="str">
        <f t="shared" si="4"/>
        <v>2015</v>
      </c>
      <c r="E166" s="12">
        <f t="shared" si="5"/>
        <v>25</v>
      </c>
      <c r="F166" s="13" t="str">
        <f>VLOOKUP(A166,_holidays!$A$2:$B$2107,2,1)</f>
        <v>Y</v>
      </c>
      <c r="G166" s="13" t="str">
        <f>VLOOKUP(A166,_holidays!$A$2:$C$2107,3,1)</f>
        <v>N</v>
      </c>
      <c r="H166" s="14">
        <v>5.8</v>
      </c>
      <c r="I166" s="14">
        <v>17.399999999999999</v>
      </c>
      <c r="J166" s="15">
        <v>8</v>
      </c>
      <c r="K166" s="15">
        <v>0</v>
      </c>
      <c r="L166" s="16">
        <v>119125.62</v>
      </c>
      <c r="M166" s="17">
        <v>31.598182309999999</v>
      </c>
      <c r="N166" s="17">
        <f>'Energy Demand'!$L166*'Energy Demand'!$M166</f>
        <v>3764153.0585517818</v>
      </c>
    </row>
    <row r="167" spans="1:14" x14ac:dyDescent="0.6">
      <c r="A167" s="19">
        <v>42170</v>
      </c>
      <c r="B167" s="32" t="str">
        <f>TEXT('Energy Demand'!$A167,"dddd")</f>
        <v>Monday</v>
      </c>
      <c r="C167" s="31" t="str">
        <f>TEXT('Energy Demand'!$A167,"mmmm")</f>
        <v>June</v>
      </c>
      <c r="D167" s="11" t="str">
        <f t="shared" si="4"/>
        <v>2015</v>
      </c>
      <c r="E167" s="12">
        <f t="shared" si="5"/>
        <v>25</v>
      </c>
      <c r="F167" s="20" t="str">
        <f>VLOOKUP(A167,_holidays!$A$2:$B$2107,2,1)</f>
        <v>Y</v>
      </c>
      <c r="G167" s="20" t="str">
        <f>VLOOKUP(A167,_holidays!$A$2:$C$2107,3,1)</f>
        <v>N</v>
      </c>
      <c r="H167" s="21">
        <v>7.1</v>
      </c>
      <c r="I167" s="21">
        <v>16.899999999999999</v>
      </c>
      <c r="J167" s="22">
        <v>6.6</v>
      </c>
      <c r="K167" s="22">
        <v>0</v>
      </c>
      <c r="L167" s="16">
        <v>136054.14499999999</v>
      </c>
      <c r="M167" s="17">
        <v>36.010981530000002</v>
      </c>
      <c r="N167" s="17">
        <f>'Energy Demand'!$L167*'Energy Demand'!$M167</f>
        <v>4899443.3026749417</v>
      </c>
    </row>
    <row r="168" spans="1:14" x14ac:dyDescent="0.6">
      <c r="A168" s="10">
        <v>42171</v>
      </c>
      <c r="B168" s="31" t="str">
        <f>TEXT('Energy Demand'!$A168,"dddd")</f>
        <v>Tuesday</v>
      </c>
      <c r="C168" s="31" t="str">
        <f>TEXT('Energy Demand'!$A168,"mmmm")</f>
        <v>June</v>
      </c>
      <c r="D168" s="11" t="str">
        <f t="shared" si="4"/>
        <v>2015</v>
      </c>
      <c r="E168" s="12">
        <f t="shared" si="5"/>
        <v>25</v>
      </c>
      <c r="F168" s="13" t="str">
        <f>VLOOKUP(A168,_holidays!$A$2:$B$2107,2,1)</f>
        <v>Y</v>
      </c>
      <c r="G168" s="13" t="str">
        <f>VLOOKUP(A168,_holidays!$A$2:$C$2107,3,1)</f>
        <v>N</v>
      </c>
      <c r="H168" s="14">
        <v>9.5</v>
      </c>
      <c r="I168" s="14">
        <v>16.100000000000001</v>
      </c>
      <c r="J168" s="15">
        <v>3.3</v>
      </c>
      <c r="K168" s="15">
        <v>5</v>
      </c>
      <c r="L168" s="16">
        <v>139073.785</v>
      </c>
      <c r="M168" s="17">
        <v>36.942819380000003</v>
      </c>
      <c r="N168" s="17">
        <f>'Energy Demand'!$L168*'Energy Demand'!$M168</f>
        <v>5137777.719747954</v>
      </c>
    </row>
    <row r="169" spans="1:14" x14ac:dyDescent="0.6">
      <c r="A169" s="19">
        <v>42172</v>
      </c>
      <c r="B169" s="32" t="str">
        <f>TEXT('Energy Demand'!$A169,"dddd")</f>
        <v>Wednesday</v>
      </c>
      <c r="C169" s="31" t="str">
        <f>TEXT('Energy Demand'!$A169,"mmmm")</f>
        <v>June</v>
      </c>
      <c r="D169" s="11" t="str">
        <f t="shared" si="4"/>
        <v>2015</v>
      </c>
      <c r="E169" s="12">
        <f t="shared" si="5"/>
        <v>25</v>
      </c>
      <c r="F169" s="20" t="str">
        <f>VLOOKUP(A169,_holidays!$A$2:$B$2107,2,1)</f>
        <v>Y</v>
      </c>
      <c r="G169" s="20" t="str">
        <f>VLOOKUP(A169,_holidays!$A$2:$C$2107,3,1)</f>
        <v>N</v>
      </c>
      <c r="H169" s="21">
        <v>11.7</v>
      </c>
      <c r="I169" s="21">
        <v>13.8</v>
      </c>
      <c r="J169" s="22">
        <v>4.7</v>
      </c>
      <c r="K169" s="22">
        <v>0</v>
      </c>
      <c r="L169" s="16">
        <v>134290.46</v>
      </c>
      <c r="M169" s="17">
        <v>39.278599130000003</v>
      </c>
      <c r="N169" s="17">
        <f>'Energy Demand'!$L169*'Energy Demand'!$M169</f>
        <v>5274741.1453232998</v>
      </c>
    </row>
    <row r="170" spans="1:14" x14ac:dyDescent="0.6">
      <c r="A170" s="10">
        <v>42173</v>
      </c>
      <c r="B170" s="31" t="str">
        <f>TEXT('Energy Demand'!$A170,"dddd")</f>
        <v>Thursday</v>
      </c>
      <c r="C170" s="31" t="str">
        <f>TEXT('Energy Demand'!$A170,"mmmm")</f>
        <v>June</v>
      </c>
      <c r="D170" s="11" t="str">
        <f t="shared" si="4"/>
        <v>2015</v>
      </c>
      <c r="E170" s="12">
        <f t="shared" si="5"/>
        <v>25</v>
      </c>
      <c r="F170" s="13" t="str">
        <f>VLOOKUP(A170,_holidays!$A$2:$B$2107,2,1)</f>
        <v>Y</v>
      </c>
      <c r="G170" s="13" t="str">
        <f>VLOOKUP(A170,_holidays!$A$2:$C$2107,3,1)</f>
        <v>N</v>
      </c>
      <c r="H170" s="14">
        <v>10.7</v>
      </c>
      <c r="I170" s="14">
        <v>12.7</v>
      </c>
      <c r="J170" s="15">
        <v>4.2</v>
      </c>
      <c r="K170" s="15">
        <v>1</v>
      </c>
      <c r="L170" s="16">
        <v>137073.77499999999</v>
      </c>
      <c r="M170" s="17">
        <v>37.45776352</v>
      </c>
      <c r="N170" s="17">
        <f>'Energy Demand'!$L170*'Energy Demand'!$M170</f>
        <v>5134477.0487436876</v>
      </c>
    </row>
    <row r="171" spans="1:14" x14ac:dyDescent="0.6">
      <c r="A171" s="19">
        <v>42174</v>
      </c>
      <c r="B171" s="32" t="str">
        <f>TEXT('Energy Demand'!$A171,"dddd")</f>
        <v>Friday</v>
      </c>
      <c r="C171" s="31" t="str">
        <f>TEXT('Energy Demand'!$A171,"mmmm")</f>
        <v>June</v>
      </c>
      <c r="D171" s="11" t="str">
        <f t="shared" si="4"/>
        <v>2015</v>
      </c>
      <c r="E171" s="12">
        <f t="shared" si="5"/>
        <v>25</v>
      </c>
      <c r="F171" s="20" t="str">
        <f>VLOOKUP(A171,_holidays!$A$2:$B$2107,2,1)</f>
        <v>Y</v>
      </c>
      <c r="G171" s="20" t="str">
        <f>VLOOKUP(A171,_holidays!$A$2:$C$2107,3,1)</f>
        <v>N</v>
      </c>
      <c r="H171" s="21">
        <v>7</v>
      </c>
      <c r="I171" s="21">
        <v>12.4</v>
      </c>
      <c r="J171" s="22">
        <v>7.9</v>
      </c>
      <c r="K171" s="22">
        <v>0.2</v>
      </c>
      <c r="L171" s="16">
        <v>139781.245</v>
      </c>
      <c r="M171" s="17">
        <v>38.550713739999999</v>
      </c>
      <c r="N171" s="17">
        <f>'Energy Demand'!$L171*'Energy Demand'!$M171</f>
        <v>5388666.7622158062</v>
      </c>
    </row>
    <row r="172" spans="1:14" x14ac:dyDescent="0.6">
      <c r="A172" s="10">
        <v>42175</v>
      </c>
      <c r="B172" s="31" t="str">
        <f>TEXT('Energy Demand'!$A172,"dddd")</f>
        <v>Saturday</v>
      </c>
      <c r="C172" s="31" t="str">
        <f>TEXT('Energy Demand'!$A172,"mmmm")</f>
        <v>June</v>
      </c>
      <c r="D172" s="11" t="str">
        <f t="shared" si="4"/>
        <v>2015</v>
      </c>
      <c r="E172" s="12">
        <f t="shared" si="5"/>
        <v>25</v>
      </c>
      <c r="F172" s="13" t="str">
        <f>VLOOKUP(A172,_holidays!$A$2:$B$2107,2,1)</f>
        <v>Y</v>
      </c>
      <c r="G172" s="13" t="str">
        <f>VLOOKUP(A172,_holidays!$A$2:$C$2107,3,1)</f>
        <v>N</v>
      </c>
      <c r="H172" s="14">
        <v>4.0999999999999996</v>
      </c>
      <c r="I172" s="14">
        <v>11.6</v>
      </c>
      <c r="J172" s="15">
        <v>7.1</v>
      </c>
      <c r="K172" s="15">
        <v>0</v>
      </c>
      <c r="L172" s="16">
        <v>129576.36</v>
      </c>
      <c r="M172" s="17">
        <v>41.097683109999998</v>
      </c>
      <c r="N172" s="17">
        <f>'Energy Demand'!$L172*'Energy Demand'!$M172</f>
        <v>5325288.1818272797</v>
      </c>
    </row>
    <row r="173" spans="1:14" x14ac:dyDescent="0.6">
      <c r="A173" s="19">
        <v>42176</v>
      </c>
      <c r="B173" s="32" t="str">
        <f>TEXT('Energy Demand'!$A173,"dddd")</f>
        <v>Sunday</v>
      </c>
      <c r="C173" s="31" t="str">
        <f>TEXT('Energy Demand'!$A173,"mmmm")</f>
        <v>June</v>
      </c>
      <c r="D173" s="11" t="str">
        <f t="shared" si="4"/>
        <v>2015</v>
      </c>
      <c r="E173" s="12">
        <f t="shared" si="5"/>
        <v>26</v>
      </c>
      <c r="F173" s="20" t="str">
        <f>VLOOKUP(A173,_holidays!$A$2:$B$2107,2,1)</f>
        <v>Y</v>
      </c>
      <c r="G173" s="20" t="str">
        <f>VLOOKUP(A173,_holidays!$A$2:$C$2107,3,1)</f>
        <v>N</v>
      </c>
      <c r="H173" s="21">
        <v>2.2000000000000002</v>
      </c>
      <c r="I173" s="21">
        <v>12.9</v>
      </c>
      <c r="J173" s="22">
        <v>8.6</v>
      </c>
      <c r="K173" s="22">
        <v>0</v>
      </c>
      <c r="L173" s="16">
        <v>124910.57</v>
      </c>
      <c r="M173" s="17">
        <v>33.902389839999998</v>
      </c>
      <c r="N173" s="17">
        <f>'Energy Demand'!$L173*'Energy Demand'!$M173</f>
        <v>4234766.839276609</v>
      </c>
    </row>
    <row r="174" spans="1:14" x14ac:dyDescent="0.6">
      <c r="A174" s="10">
        <v>42177</v>
      </c>
      <c r="B174" s="31" t="str">
        <f>TEXT('Energy Demand'!$A174,"dddd")</f>
        <v>Monday</v>
      </c>
      <c r="C174" s="31" t="str">
        <f>TEXT('Energy Demand'!$A174,"mmmm")</f>
        <v>June</v>
      </c>
      <c r="D174" s="11" t="str">
        <f t="shared" si="4"/>
        <v>2015</v>
      </c>
      <c r="E174" s="12">
        <f t="shared" si="5"/>
        <v>26</v>
      </c>
      <c r="F174" s="13" t="str">
        <f>VLOOKUP(A174,_holidays!$A$2:$B$2107,2,1)</f>
        <v>Y</v>
      </c>
      <c r="G174" s="13" t="str">
        <f>VLOOKUP(A174,_holidays!$A$2:$C$2107,3,1)</f>
        <v>N</v>
      </c>
      <c r="H174" s="14">
        <v>3.6</v>
      </c>
      <c r="I174" s="14">
        <v>14.1</v>
      </c>
      <c r="J174" s="15">
        <v>6.2</v>
      </c>
      <c r="K174" s="15">
        <v>0</v>
      </c>
      <c r="L174" s="16">
        <v>140431.35999999999</v>
      </c>
      <c r="M174" s="17">
        <v>30.477831179999999</v>
      </c>
      <c r="N174" s="17">
        <f>'Energy Demand'!$L174*'Energy Demand'!$M174</f>
        <v>4280043.2824578043</v>
      </c>
    </row>
    <row r="175" spans="1:14" x14ac:dyDescent="0.6">
      <c r="A175" s="19">
        <v>42178</v>
      </c>
      <c r="B175" s="32" t="str">
        <f>TEXT('Energy Demand'!$A175,"dddd")</f>
        <v>Tuesday</v>
      </c>
      <c r="C175" s="31" t="str">
        <f>TEXT('Energy Demand'!$A175,"mmmm")</f>
        <v>June</v>
      </c>
      <c r="D175" s="11" t="str">
        <f t="shared" si="4"/>
        <v>2015</v>
      </c>
      <c r="E175" s="12">
        <f t="shared" si="5"/>
        <v>26</v>
      </c>
      <c r="F175" s="20" t="str">
        <f>VLOOKUP(A175,_holidays!$A$2:$B$2107,2,1)</f>
        <v>Y</v>
      </c>
      <c r="G175" s="20" t="str">
        <f>VLOOKUP(A175,_holidays!$A$2:$C$2107,3,1)</f>
        <v>N</v>
      </c>
      <c r="H175" s="21">
        <v>9.6</v>
      </c>
      <c r="I175" s="21">
        <v>17.600000000000001</v>
      </c>
      <c r="J175" s="22">
        <v>5.8</v>
      </c>
      <c r="K175" s="22">
        <v>0</v>
      </c>
      <c r="L175" s="16">
        <v>133171.4</v>
      </c>
      <c r="M175" s="17">
        <v>30.238061600000002</v>
      </c>
      <c r="N175" s="17">
        <f>'Energy Demand'!$L175*'Energy Demand'!$M175</f>
        <v>4026844.9965582401</v>
      </c>
    </row>
    <row r="176" spans="1:14" x14ac:dyDescent="0.6">
      <c r="A176" s="10">
        <v>42179</v>
      </c>
      <c r="B176" s="31" t="str">
        <f>TEXT('Energy Demand'!$A176,"dddd")</f>
        <v>Wednesday</v>
      </c>
      <c r="C176" s="31" t="str">
        <f>TEXT('Energy Demand'!$A176,"mmmm")</f>
        <v>June</v>
      </c>
      <c r="D176" s="11" t="str">
        <f t="shared" si="4"/>
        <v>2015</v>
      </c>
      <c r="E176" s="12">
        <f t="shared" si="5"/>
        <v>26</v>
      </c>
      <c r="F176" s="13" t="str">
        <f>VLOOKUP(A176,_holidays!$A$2:$B$2107,2,1)</f>
        <v>Y</v>
      </c>
      <c r="G176" s="13" t="str">
        <f>VLOOKUP(A176,_holidays!$A$2:$C$2107,3,1)</f>
        <v>N</v>
      </c>
      <c r="H176" s="14">
        <v>12.2</v>
      </c>
      <c r="I176" s="14">
        <v>16</v>
      </c>
      <c r="J176" s="15">
        <v>7.7</v>
      </c>
      <c r="K176" s="15">
        <v>0</v>
      </c>
      <c r="L176" s="16">
        <v>135407.57</v>
      </c>
      <c r="M176" s="17">
        <v>32.217778950000003</v>
      </c>
      <c r="N176" s="17">
        <f>'Energy Demand'!$L176*'Energy Demand'!$M176</f>
        <v>4362531.1584166521</v>
      </c>
    </row>
    <row r="177" spans="1:14" x14ac:dyDescent="0.6">
      <c r="A177" s="19">
        <v>42180</v>
      </c>
      <c r="B177" s="32" t="str">
        <f>TEXT('Energy Demand'!$A177,"dddd")</f>
        <v>Thursday</v>
      </c>
      <c r="C177" s="31" t="str">
        <f>TEXT('Energy Demand'!$A177,"mmmm")</f>
        <v>June</v>
      </c>
      <c r="D177" s="11" t="str">
        <f t="shared" si="4"/>
        <v>2015</v>
      </c>
      <c r="E177" s="12">
        <f t="shared" si="5"/>
        <v>26</v>
      </c>
      <c r="F177" s="20" t="str">
        <f>VLOOKUP(A177,_holidays!$A$2:$B$2107,2,1)</f>
        <v>Y</v>
      </c>
      <c r="G177" s="20" t="str">
        <f>VLOOKUP(A177,_holidays!$A$2:$C$2107,3,1)</f>
        <v>N</v>
      </c>
      <c r="H177" s="21">
        <v>9.6</v>
      </c>
      <c r="I177" s="21">
        <v>14</v>
      </c>
      <c r="J177" s="22">
        <v>6.3</v>
      </c>
      <c r="K177" s="22">
        <v>0</v>
      </c>
      <c r="L177" s="16">
        <v>137379.23000000001</v>
      </c>
      <c r="M177" s="17">
        <v>33.054838169999996</v>
      </c>
      <c r="N177" s="17">
        <f>'Energy Demand'!$L177*'Energy Demand'!$M177</f>
        <v>4541048.2155692093</v>
      </c>
    </row>
    <row r="178" spans="1:14" x14ac:dyDescent="0.6">
      <c r="A178" s="10">
        <v>42181</v>
      </c>
      <c r="B178" s="31" t="str">
        <f>TEXT('Energy Demand'!$A178,"dddd")</f>
        <v>Friday</v>
      </c>
      <c r="C178" s="31" t="str">
        <f>TEXT('Energy Demand'!$A178,"mmmm")</f>
        <v>June</v>
      </c>
      <c r="D178" s="11" t="str">
        <f t="shared" si="4"/>
        <v>2015</v>
      </c>
      <c r="E178" s="12">
        <f t="shared" si="5"/>
        <v>26</v>
      </c>
      <c r="F178" s="13" t="str">
        <f>VLOOKUP(A178,_holidays!$A$2:$B$2107,2,1)</f>
        <v>N</v>
      </c>
      <c r="G178" s="13" t="str">
        <f>VLOOKUP(A178,_holidays!$A$2:$C$2107,3,1)</f>
        <v>N</v>
      </c>
      <c r="H178" s="14">
        <v>10.5</v>
      </c>
      <c r="I178" s="14">
        <v>16.899999999999999</v>
      </c>
      <c r="J178" s="15">
        <v>7.1</v>
      </c>
      <c r="K178" s="15">
        <v>0</v>
      </c>
      <c r="L178" s="16">
        <v>135562.07500000001</v>
      </c>
      <c r="M178" s="17">
        <v>31.92862512</v>
      </c>
      <c r="N178" s="17">
        <f>'Energy Demand'!$L178*'Energy Demand'!$M178</f>
        <v>4328310.6731643239</v>
      </c>
    </row>
    <row r="179" spans="1:14" x14ac:dyDescent="0.6">
      <c r="A179" s="19">
        <v>42182</v>
      </c>
      <c r="B179" s="32" t="str">
        <f>TEXT('Energy Demand'!$A179,"dddd")</f>
        <v>Saturday</v>
      </c>
      <c r="C179" s="31" t="str">
        <f>TEXT('Energy Demand'!$A179,"mmmm")</f>
        <v>June</v>
      </c>
      <c r="D179" s="11" t="str">
        <f t="shared" si="4"/>
        <v>2015</v>
      </c>
      <c r="E179" s="12">
        <f t="shared" si="5"/>
        <v>26</v>
      </c>
      <c r="F179" s="20" t="str">
        <f>VLOOKUP(A179,_holidays!$A$2:$B$2107,2,1)</f>
        <v>N</v>
      </c>
      <c r="G179" s="20" t="str">
        <f>VLOOKUP(A179,_holidays!$A$2:$C$2107,3,1)</f>
        <v>N</v>
      </c>
      <c r="H179" s="21">
        <v>8</v>
      </c>
      <c r="I179" s="21">
        <v>14.1</v>
      </c>
      <c r="J179" s="22">
        <v>5</v>
      </c>
      <c r="K179" s="22">
        <v>0</v>
      </c>
      <c r="L179" s="16">
        <v>124587.43</v>
      </c>
      <c r="M179" s="17">
        <v>28.292540349999999</v>
      </c>
      <c r="N179" s="17">
        <f>'Energy Demand'!$L179*'Energy Demand'!$M179</f>
        <v>3524894.8903778004</v>
      </c>
    </row>
    <row r="180" spans="1:14" x14ac:dyDescent="0.6">
      <c r="A180" s="10">
        <v>42183</v>
      </c>
      <c r="B180" s="31" t="str">
        <f>TEXT('Energy Demand'!$A180,"dddd")</f>
        <v>Sunday</v>
      </c>
      <c r="C180" s="31" t="str">
        <f>TEXT('Energy Demand'!$A180,"mmmm")</f>
        <v>June</v>
      </c>
      <c r="D180" s="11" t="str">
        <f t="shared" si="4"/>
        <v>2015</v>
      </c>
      <c r="E180" s="12">
        <f t="shared" si="5"/>
        <v>27</v>
      </c>
      <c r="F180" s="13" t="str">
        <f>VLOOKUP(A180,_holidays!$A$2:$B$2107,2,1)</f>
        <v>N</v>
      </c>
      <c r="G180" s="13" t="str">
        <f>VLOOKUP(A180,_holidays!$A$2:$C$2107,3,1)</f>
        <v>N</v>
      </c>
      <c r="H180" s="14">
        <v>9.6</v>
      </c>
      <c r="I180" s="14">
        <v>14.5</v>
      </c>
      <c r="J180" s="15">
        <v>4.0999999999999996</v>
      </c>
      <c r="K180" s="15">
        <v>0</v>
      </c>
      <c r="L180" s="16">
        <v>119277.48</v>
      </c>
      <c r="M180" s="17">
        <v>31.00149176</v>
      </c>
      <c r="N180" s="17">
        <f>'Energy Demand'!$L180*'Energy Demand'!$M180</f>
        <v>3697779.8133735647</v>
      </c>
    </row>
    <row r="181" spans="1:14" x14ac:dyDescent="0.6">
      <c r="A181" s="19">
        <v>42184</v>
      </c>
      <c r="B181" s="32" t="str">
        <f>TEXT('Energy Demand'!$A181,"dddd")</f>
        <v>Monday</v>
      </c>
      <c r="C181" s="31" t="str">
        <f>TEXT('Energy Demand'!$A181,"mmmm")</f>
        <v>June</v>
      </c>
      <c r="D181" s="11" t="str">
        <f t="shared" si="4"/>
        <v>2015</v>
      </c>
      <c r="E181" s="12">
        <f t="shared" si="5"/>
        <v>27</v>
      </c>
      <c r="F181" s="20" t="str">
        <f>VLOOKUP(A181,_holidays!$A$2:$B$2107,2,1)</f>
        <v>N</v>
      </c>
      <c r="G181" s="20" t="str">
        <f>VLOOKUP(A181,_holidays!$A$2:$C$2107,3,1)</f>
        <v>N</v>
      </c>
      <c r="H181" s="21">
        <v>6.9</v>
      </c>
      <c r="I181" s="21">
        <v>12.3</v>
      </c>
      <c r="J181" s="22">
        <v>5.6</v>
      </c>
      <c r="K181" s="22">
        <v>0</v>
      </c>
      <c r="L181" s="16">
        <v>139468.155</v>
      </c>
      <c r="M181" s="17">
        <v>35.775398760000002</v>
      </c>
      <c r="N181" s="17">
        <f>'Energy Demand'!$L181*'Energy Demand'!$M181</f>
        <v>4989528.8594464883</v>
      </c>
    </row>
    <row r="182" spans="1:14" x14ac:dyDescent="0.6">
      <c r="A182" s="10">
        <v>42185</v>
      </c>
      <c r="B182" s="31" t="str">
        <f>TEXT('Energy Demand'!$A182,"dddd")</f>
        <v>Tuesday</v>
      </c>
      <c r="C182" s="31" t="str">
        <f>TEXT('Energy Demand'!$A182,"mmmm")</f>
        <v>June</v>
      </c>
      <c r="D182" s="11" t="str">
        <f t="shared" si="4"/>
        <v>2015</v>
      </c>
      <c r="E182" s="12">
        <f t="shared" si="5"/>
        <v>27</v>
      </c>
      <c r="F182" s="13" t="str">
        <f>VLOOKUP(A182,_holidays!$A$2:$B$2107,2,1)</f>
        <v>N</v>
      </c>
      <c r="G182" s="13" t="str">
        <f>VLOOKUP(A182,_holidays!$A$2:$C$2107,3,1)</f>
        <v>N</v>
      </c>
      <c r="H182" s="14">
        <v>5</v>
      </c>
      <c r="I182" s="14">
        <v>14.2</v>
      </c>
      <c r="J182" s="15">
        <v>7.9</v>
      </c>
      <c r="K182" s="15">
        <v>0</v>
      </c>
      <c r="L182" s="16">
        <v>143170.05499999999</v>
      </c>
      <c r="M182" s="17">
        <v>37.625258199999998</v>
      </c>
      <c r="N182" s="17">
        <f>'Energy Demand'!$L182*'Energy Demand'!$M182</f>
        <v>5386810.2858832004</v>
      </c>
    </row>
    <row r="183" spans="1:14" x14ac:dyDescent="0.6">
      <c r="A183" s="19">
        <v>42186</v>
      </c>
      <c r="B183" s="32" t="str">
        <f>TEXT('Energy Demand'!$A183,"dddd")</f>
        <v>Wednesday</v>
      </c>
      <c r="C183" s="31" t="str">
        <f>TEXT('Energy Demand'!$A183,"mmmm")</f>
        <v>July</v>
      </c>
      <c r="D183" s="11" t="str">
        <f t="shared" si="4"/>
        <v>2015</v>
      </c>
      <c r="E183" s="12">
        <f t="shared" si="5"/>
        <v>27</v>
      </c>
      <c r="F183" s="20" t="str">
        <f>VLOOKUP(A183,_holidays!$A$2:$B$2107,2,1)</f>
        <v>N</v>
      </c>
      <c r="G183" s="20" t="str">
        <f>VLOOKUP(A183,_holidays!$A$2:$C$2107,3,1)</f>
        <v>N</v>
      </c>
      <c r="H183" s="21">
        <v>7.4</v>
      </c>
      <c r="I183" s="21">
        <v>15</v>
      </c>
      <c r="J183" s="22">
        <v>6.9</v>
      </c>
      <c r="K183" s="22">
        <v>0</v>
      </c>
      <c r="L183" s="16">
        <v>138931</v>
      </c>
      <c r="M183" s="17">
        <v>29.520946160000001</v>
      </c>
      <c r="N183" s="17">
        <f>'Energy Demand'!$L183*'Energy Demand'!$M183</f>
        <v>4101374.5709549603</v>
      </c>
    </row>
    <row r="184" spans="1:14" x14ac:dyDescent="0.6">
      <c r="A184" s="10">
        <v>42187</v>
      </c>
      <c r="B184" s="31" t="str">
        <f>TEXT('Energy Demand'!$A184,"dddd")</f>
        <v>Thursday</v>
      </c>
      <c r="C184" s="31" t="str">
        <f>TEXT('Energy Demand'!$A184,"mmmm")</f>
        <v>July</v>
      </c>
      <c r="D184" s="11" t="str">
        <f t="shared" si="4"/>
        <v>2015</v>
      </c>
      <c r="E184" s="12">
        <f t="shared" si="5"/>
        <v>27</v>
      </c>
      <c r="F184" s="13" t="str">
        <f>VLOOKUP(A184,_holidays!$A$2:$B$2107,2,1)</f>
        <v>N</v>
      </c>
      <c r="G184" s="13" t="str">
        <f>VLOOKUP(A184,_holidays!$A$2:$C$2107,3,1)</f>
        <v>N</v>
      </c>
      <c r="H184" s="14">
        <v>10.3</v>
      </c>
      <c r="I184" s="14">
        <v>11.9</v>
      </c>
      <c r="J184" s="15">
        <v>7</v>
      </c>
      <c r="K184" s="15">
        <v>0.6</v>
      </c>
      <c r="L184" s="16">
        <v>138972.42499999999</v>
      </c>
      <c r="M184" s="17">
        <v>35.618313800000003</v>
      </c>
      <c r="N184" s="17">
        <f>'Energy Demand'!$L184*'Energy Demand'!$M184</f>
        <v>4949963.4431969654</v>
      </c>
    </row>
    <row r="185" spans="1:14" x14ac:dyDescent="0.6">
      <c r="A185" s="19">
        <v>42188</v>
      </c>
      <c r="B185" s="32" t="str">
        <f>TEXT('Energy Demand'!$A185,"dddd")</f>
        <v>Friday</v>
      </c>
      <c r="C185" s="31" t="str">
        <f>TEXT('Energy Demand'!$A185,"mmmm")</f>
        <v>July</v>
      </c>
      <c r="D185" s="11" t="str">
        <f t="shared" si="4"/>
        <v>2015</v>
      </c>
      <c r="E185" s="12">
        <f t="shared" si="5"/>
        <v>27</v>
      </c>
      <c r="F185" s="20" t="str">
        <f>VLOOKUP(A185,_holidays!$A$2:$B$2107,2,1)</f>
        <v>N</v>
      </c>
      <c r="G185" s="20" t="str">
        <f>VLOOKUP(A185,_holidays!$A$2:$C$2107,3,1)</f>
        <v>N</v>
      </c>
      <c r="H185" s="21">
        <v>5.9</v>
      </c>
      <c r="I185" s="21">
        <v>12</v>
      </c>
      <c r="J185" s="22">
        <v>5</v>
      </c>
      <c r="K185" s="22">
        <v>2.6</v>
      </c>
      <c r="L185" s="16">
        <v>145713.81</v>
      </c>
      <c r="M185" s="17">
        <v>42.629576239999999</v>
      </c>
      <c r="N185" s="17">
        <f>'Energy Demand'!$L185*'Energy Demand'!$M185</f>
        <v>6211717.9726158744</v>
      </c>
    </row>
    <row r="186" spans="1:14" x14ac:dyDescent="0.6">
      <c r="A186" s="10">
        <v>42189</v>
      </c>
      <c r="B186" s="31" t="str">
        <f>TEXT('Energy Demand'!$A186,"dddd")</f>
        <v>Saturday</v>
      </c>
      <c r="C186" s="31" t="str">
        <f>TEXT('Energy Demand'!$A186,"mmmm")</f>
        <v>July</v>
      </c>
      <c r="D186" s="11" t="str">
        <f t="shared" si="4"/>
        <v>2015</v>
      </c>
      <c r="E186" s="12">
        <f t="shared" si="5"/>
        <v>27</v>
      </c>
      <c r="F186" s="13" t="str">
        <f>VLOOKUP(A186,_holidays!$A$2:$B$2107,2,1)</f>
        <v>N</v>
      </c>
      <c r="G186" s="13" t="str">
        <f>VLOOKUP(A186,_holidays!$A$2:$C$2107,3,1)</f>
        <v>N</v>
      </c>
      <c r="H186" s="14">
        <v>7.3</v>
      </c>
      <c r="I186" s="14">
        <v>10.6</v>
      </c>
      <c r="J186" s="15">
        <v>2.8</v>
      </c>
      <c r="K186" s="15">
        <v>0</v>
      </c>
      <c r="L186" s="16">
        <v>130073.27</v>
      </c>
      <c r="M186" s="17">
        <v>29.127825269999999</v>
      </c>
      <c r="N186" s="17">
        <f>'Energy Demand'!$L186*'Energy Demand'!$M186</f>
        <v>3788751.4808575329</v>
      </c>
    </row>
    <row r="187" spans="1:14" x14ac:dyDescent="0.6">
      <c r="A187" s="19">
        <v>42190</v>
      </c>
      <c r="B187" s="32" t="str">
        <f>TEXT('Energy Demand'!$A187,"dddd")</f>
        <v>Sunday</v>
      </c>
      <c r="C187" s="31" t="str">
        <f>TEXT('Energy Demand'!$A187,"mmmm")</f>
        <v>July</v>
      </c>
      <c r="D187" s="11" t="str">
        <f t="shared" si="4"/>
        <v>2015</v>
      </c>
      <c r="E187" s="12">
        <f t="shared" si="5"/>
        <v>28</v>
      </c>
      <c r="F187" s="20" t="str">
        <f>VLOOKUP(A187,_holidays!$A$2:$B$2107,2,1)</f>
        <v>N</v>
      </c>
      <c r="G187" s="20" t="str">
        <f>VLOOKUP(A187,_holidays!$A$2:$C$2107,3,1)</f>
        <v>N</v>
      </c>
      <c r="H187" s="21">
        <v>8.1999999999999993</v>
      </c>
      <c r="I187" s="21">
        <v>14.9</v>
      </c>
      <c r="J187" s="22">
        <v>8.1999999999999993</v>
      </c>
      <c r="K187" s="22">
        <v>2</v>
      </c>
      <c r="L187" s="16">
        <v>117312.925</v>
      </c>
      <c r="M187" s="17">
        <v>24.00328983</v>
      </c>
      <c r="N187" s="17">
        <f>'Energy Demand'!$L187*'Energy Demand'!$M187</f>
        <v>2815896.1395800528</v>
      </c>
    </row>
    <row r="188" spans="1:14" x14ac:dyDescent="0.6">
      <c r="A188" s="10">
        <v>42191</v>
      </c>
      <c r="B188" s="31" t="str">
        <f>TEXT('Energy Demand'!$A188,"dddd")</f>
        <v>Monday</v>
      </c>
      <c r="C188" s="31" t="str">
        <f>TEXT('Energy Demand'!$A188,"mmmm")</f>
        <v>July</v>
      </c>
      <c r="D188" s="11" t="str">
        <f t="shared" si="4"/>
        <v>2015</v>
      </c>
      <c r="E188" s="12">
        <f t="shared" si="5"/>
        <v>28</v>
      </c>
      <c r="F188" s="13" t="str">
        <f>VLOOKUP(A188,_holidays!$A$2:$B$2107,2,1)</f>
        <v>N</v>
      </c>
      <c r="G188" s="13" t="str">
        <f>VLOOKUP(A188,_holidays!$A$2:$C$2107,3,1)</f>
        <v>N</v>
      </c>
      <c r="H188" s="14">
        <v>7.5</v>
      </c>
      <c r="I188" s="14">
        <v>11.5</v>
      </c>
      <c r="J188" s="15">
        <v>4.4000000000000004</v>
      </c>
      <c r="K188" s="15">
        <v>1.6</v>
      </c>
      <c r="L188" s="16">
        <v>143176.33499999999</v>
      </c>
      <c r="M188" s="17">
        <v>36.041788840000002</v>
      </c>
      <c r="N188" s="17">
        <f>'Energy Demand'!$L188*'Energy Demand'!$M188</f>
        <v>5160331.2329551019</v>
      </c>
    </row>
    <row r="189" spans="1:14" x14ac:dyDescent="0.6">
      <c r="A189" s="19">
        <v>42192</v>
      </c>
      <c r="B189" s="32" t="str">
        <f>TEXT('Energy Demand'!$A189,"dddd")</f>
        <v>Tuesday</v>
      </c>
      <c r="C189" s="31" t="str">
        <f>TEXT('Energy Demand'!$A189,"mmmm")</f>
        <v>July</v>
      </c>
      <c r="D189" s="11" t="str">
        <f t="shared" si="4"/>
        <v>2015</v>
      </c>
      <c r="E189" s="12">
        <f t="shared" si="5"/>
        <v>28</v>
      </c>
      <c r="F189" s="20" t="str">
        <f>VLOOKUP(A189,_holidays!$A$2:$B$2107,2,1)</f>
        <v>N</v>
      </c>
      <c r="G189" s="20" t="str">
        <f>VLOOKUP(A189,_holidays!$A$2:$C$2107,3,1)</f>
        <v>N</v>
      </c>
      <c r="H189" s="21">
        <v>7.4</v>
      </c>
      <c r="I189" s="21">
        <v>14.2</v>
      </c>
      <c r="J189" s="22">
        <v>7</v>
      </c>
      <c r="K189" s="22">
        <v>2.2000000000000002</v>
      </c>
      <c r="L189" s="16">
        <v>143984.39000000001</v>
      </c>
      <c r="M189" s="17">
        <v>37.297517450000001</v>
      </c>
      <c r="N189" s="17">
        <f>'Energy Demand'!$L189*'Energy Demand'!$M189</f>
        <v>5370260.2985526063</v>
      </c>
    </row>
    <row r="190" spans="1:14" x14ac:dyDescent="0.6">
      <c r="A190" s="10">
        <v>42193</v>
      </c>
      <c r="B190" s="31" t="str">
        <f>TEXT('Energy Demand'!$A190,"dddd")</f>
        <v>Wednesday</v>
      </c>
      <c r="C190" s="31" t="str">
        <f>TEXT('Energy Demand'!$A190,"mmmm")</f>
        <v>July</v>
      </c>
      <c r="D190" s="11" t="str">
        <f t="shared" si="4"/>
        <v>2015</v>
      </c>
      <c r="E190" s="12">
        <f t="shared" si="5"/>
        <v>28</v>
      </c>
      <c r="F190" s="13" t="str">
        <f>VLOOKUP(A190,_holidays!$A$2:$B$2107,2,1)</f>
        <v>N</v>
      </c>
      <c r="G190" s="13" t="str">
        <f>VLOOKUP(A190,_holidays!$A$2:$C$2107,3,1)</f>
        <v>N</v>
      </c>
      <c r="H190" s="14">
        <v>4.9000000000000004</v>
      </c>
      <c r="I190" s="14">
        <v>14.8</v>
      </c>
      <c r="J190" s="15">
        <v>8.5</v>
      </c>
      <c r="K190" s="15">
        <v>0.2</v>
      </c>
      <c r="L190" s="16">
        <v>141696.29500000001</v>
      </c>
      <c r="M190" s="17">
        <v>40.583806850000002</v>
      </c>
      <c r="N190" s="17">
        <f>'Energy Demand'!$L190*'Energy Demand'!$M190</f>
        <v>5750575.0676406212</v>
      </c>
    </row>
    <row r="191" spans="1:14" x14ac:dyDescent="0.6">
      <c r="A191" s="19">
        <v>42194</v>
      </c>
      <c r="B191" s="32" t="str">
        <f>TEXT('Energy Demand'!$A191,"dddd")</f>
        <v>Thursday</v>
      </c>
      <c r="C191" s="31" t="str">
        <f>TEXT('Energy Demand'!$A191,"mmmm")</f>
        <v>July</v>
      </c>
      <c r="D191" s="11" t="str">
        <f t="shared" si="4"/>
        <v>2015</v>
      </c>
      <c r="E191" s="12">
        <f t="shared" si="5"/>
        <v>28</v>
      </c>
      <c r="F191" s="20" t="str">
        <f>VLOOKUP(A191,_holidays!$A$2:$B$2107,2,1)</f>
        <v>N</v>
      </c>
      <c r="G191" s="20" t="str">
        <f>VLOOKUP(A191,_holidays!$A$2:$C$2107,3,1)</f>
        <v>N</v>
      </c>
      <c r="H191" s="21">
        <v>6.5</v>
      </c>
      <c r="I191" s="21">
        <v>13.4</v>
      </c>
      <c r="J191" s="22">
        <v>3.5</v>
      </c>
      <c r="K191" s="22">
        <v>0</v>
      </c>
      <c r="L191" s="16">
        <v>141994.375</v>
      </c>
      <c r="M191" s="17">
        <v>38.517273539999998</v>
      </c>
      <c r="N191" s="17">
        <f>'Energy Demand'!$L191*'Energy Demand'!$M191</f>
        <v>5469236.1830163375</v>
      </c>
    </row>
    <row r="192" spans="1:14" x14ac:dyDescent="0.6">
      <c r="A192" s="10">
        <v>42195</v>
      </c>
      <c r="B192" s="31" t="str">
        <f>TEXT('Energy Demand'!$A192,"dddd")</f>
        <v>Friday</v>
      </c>
      <c r="C192" s="31" t="str">
        <f>TEXT('Energy Demand'!$A192,"mmmm")</f>
        <v>July</v>
      </c>
      <c r="D192" s="11" t="str">
        <f t="shared" si="4"/>
        <v>2015</v>
      </c>
      <c r="E192" s="12">
        <f t="shared" si="5"/>
        <v>28</v>
      </c>
      <c r="F192" s="13" t="str">
        <f>VLOOKUP(A192,_holidays!$A$2:$B$2107,2,1)</f>
        <v>N</v>
      </c>
      <c r="G192" s="13" t="str">
        <f>VLOOKUP(A192,_holidays!$A$2:$C$2107,3,1)</f>
        <v>N</v>
      </c>
      <c r="H192" s="14">
        <v>7.6</v>
      </c>
      <c r="I192" s="14">
        <v>14.3</v>
      </c>
      <c r="J192" s="15">
        <v>5.8</v>
      </c>
      <c r="K192" s="15">
        <v>0</v>
      </c>
      <c r="L192" s="16">
        <v>136884.095</v>
      </c>
      <c r="M192" s="17">
        <v>32.288455370000001</v>
      </c>
      <c r="N192" s="17">
        <f>'Energy Demand'!$L192*'Energy Demand'!$M192</f>
        <v>4419775.9922703402</v>
      </c>
    </row>
    <row r="193" spans="1:14" x14ac:dyDescent="0.6">
      <c r="A193" s="19">
        <v>42196</v>
      </c>
      <c r="B193" s="32" t="str">
        <f>TEXT('Energy Demand'!$A193,"dddd")</f>
        <v>Saturday</v>
      </c>
      <c r="C193" s="31" t="str">
        <f>TEXT('Energy Demand'!$A193,"mmmm")</f>
        <v>July</v>
      </c>
      <c r="D193" s="11" t="str">
        <f t="shared" si="4"/>
        <v>2015</v>
      </c>
      <c r="E193" s="12">
        <f t="shared" si="5"/>
        <v>28</v>
      </c>
      <c r="F193" s="20" t="str">
        <f>VLOOKUP(A193,_holidays!$A$2:$B$2107,2,1)</f>
        <v>N</v>
      </c>
      <c r="G193" s="20" t="str">
        <f>VLOOKUP(A193,_holidays!$A$2:$C$2107,3,1)</f>
        <v>N</v>
      </c>
      <c r="H193" s="21">
        <v>10.9</v>
      </c>
      <c r="I193" s="21">
        <v>13.1</v>
      </c>
      <c r="J193" s="22">
        <v>3.7</v>
      </c>
      <c r="K193" s="22">
        <v>0.2</v>
      </c>
      <c r="L193" s="16">
        <v>123971.705</v>
      </c>
      <c r="M193" s="17">
        <v>30.621819909999999</v>
      </c>
      <c r="N193" s="17">
        <f>'Energy Demand'!$L193*'Energy Demand'!$M193</f>
        <v>3796239.2244456466</v>
      </c>
    </row>
    <row r="194" spans="1:14" x14ac:dyDescent="0.6">
      <c r="A194" s="10">
        <v>42197</v>
      </c>
      <c r="B194" s="31" t="str">
        <f>TEXT('Energy Demand'!$A194,"dddd")</f>
        <v>Sunday</v>
      </c>
      <c r="C194" s="31" t="str">
        <f>TEXT('Energy Demand'!$A194,"mmmm")</f>
        <v>July</v>
      </c>
      <c r="D194" s="11" t="str">
        <f t="shared" si="4"/>
        <v>2015</v>
      </c>
      <c r="E194" s="12">
        <f t="shared" si="5"/>
        <v>29</v>
      </c>
      <c r="F194" s="13" t="str">
        <f>VLOOKUP(A194,_holidays!$A$2:$B$2107,2,1)</f>
        <v>N</v>
      </c>
      <c r="G194" s="13" t="str">
        <f>VLOOKUP(A194,_holidays!$A$2:$C$2107,3,1)</f>
        <v>N</v>
      </c>
      <c r="H194" s="14">
        <v>3.4</v>
      </c>
      <c r="I194" s="14">
        <v>12.3</v>
      </c>
      <c r="J194" s="15">
        <v>2.9</v>
      </c>
      <c r="K194" s="15">
        <v>1.6</v>
      </c>
      <c r="L194" s="16">
        <v>124790.69500000001</v>
      </c>
      <c r="M194" s="17">
        <v>33.152119050000003</v>
      </c>
      <c r="N194" s="17">
        <f>'Energy Demand'!$L194*'Energy Demand'!$M194</f>
        <v>4137075.9769722405</v>
      </c>
    </row>
    <row r="195" spans="1:14" x14ac:dyDescent="0.6">
      <c r="A195" s="19">
        <v>42198</v>
      </c>
      <c r="B195" s="32" t="str">
        <f>TEXT('Energy Demand'!$A195,"dddd")</f>
        <v>Monday</v>
      </c>
      <c r="C195" s="31" t="str">
        <f>TEXT('Energy Demand'!$A195,"mmmm")</f>
        <v>July</v>
      </c>
      <c r="D195" s="11" t="str">
        <f t="shared" ref="D195:D258" si="6">TEXT(A195,"yyyy")</f>
        <v>2015</v>
      </c>
      <c r="E195" s="12">
        <f t="shared" ref="E195:E258" si="7">WEEKNUM(A195,1)</f>
        <v>29</v>
      </c>
      <c r="F195" s="20" t="str">
        <f>VLOOKUP(A195,_holidays!$A$2:$B$2107,2,1)</f>
        <v>N</v>
      </c>
      <c r="G195" s="20" t="str">
        <f>VLOOKUP(A195,_holidays!$A$2:$C$2107,3,1)</f>
        <v>N</v>
      </c>
      <c r="H195" s="21">
        <v>6.1</v>
      </c>
      <c r="I195" s="21">
        <v>12.7</v>
      </c>
      <c r="J195" s="22">
        <v>4.2</v>
      </c>
      <c r="K195" s="22">
        <v>28.4</v>
      </c>
      <c r="L195" s="16">
        <v>138680.33499999999</v>
      </c>
      <c r="M195" s="17">
        <v>47.526301529999998</v>
      </c>
      <c r="N195" s="17">
        <f>'Energy Demand'!$L195*'Energy Demand'!$M195</f>
        <v>6590963.4174914118</v>
      </c>
    </row>
    <row r="196" spans="1:14" x14ac:dyDescent="0.6">
      <c r="A196" s="10">
        <v>42199</v>
      </c>
      <c r="B196" s="31" t="str">
        <f>TEXT('Energy Demand'!$A196,"dddd")</f>
        <v>Tuesday</v>
      </c>
      <c r="C196" s="31" t="str">
        <f>TEXT('Energy Demand'!$A196,"mmmm")</f>
        <v>July</v>
      </c>
      <c r="D196" s="11" t="str">
        <f t="shared" si="6"/>
        <v>2015</v>
      </c>
      <c r="E196" s="12">
        <f t="shared" si="7"/>
        <v>29</v>
      </c>
      <c r="F196" s="13" t="str">
        <f>VLOOKUP(A196,_holidays!$A$2:$B$2107,2,1)</f>
        <v>Y</v>
      </c>
      <c r="G196" s="13" t="str">
        <f>VLOOKUP(A196,_holidays!$A$2:$C$2107,3,1)</f>
        <v>N</v>
      </c>
      <c r="H196" s="14">
        <v>8.1</v>
      </c>
      <c r="I196" s="14">
        <v>9.8000000000000007</v>
      </c>
      <c r="J196" s="15">
        <v>4.8</v>
      </c>
      <c r="K196" s="15">
        <v>3.8</v>
      </c>
      <c r="L196" s="16">
        <v>150671.10500000001</v>
      </c>
      <c r="M196" s="17">
        <v>45.25558281</v>
      </c>
      <c r="N196" s="17">
        <f>'Energy Demand'!$L196*'Energy Demand'!$M196</f>
        <v>6818708.6694017053</v>
      </c>
    </row>
    <row r="197" spans="1:14" x14ac:dyDescent="0.6">
      <c r="A197" s="19">
        <v>42200</v>
      </c>
      <c r="B197" s="32" t="str">
        <f>TEXT('Energy Demand'!$A197,"dddd")</f>
        <v>Wednesday</v>
      </c>
      <c r="C197" s="31" t="str">
        <f>TEXT('Energy Demand'!$A197,"mmmm")</f>
        <v>July</v>
      </c>
      <c r="D197" s="11" t="str">
        <f t="shared" si="6"/>
        <v>2015</v>
      </c>
      <c r="E197" s="12">
        <f t="shared" si="7"/>
        <v>29</v>
      </c>
      <c r="F197" s="20" t="str">
        <f>VLOOKUP(A197,_holidays!$A$2:$B$2107,2,1)</f>
        <v>Y</v>
      </c>
      <c r="G197" s="20" t="str">
        <f>VLOOKUP(A197,_holidays!$A$2:$C$2107,3,1)</f>
        <v>N</v>
      </c>
      <c r="H197" s="21">
        <v>5.8</v>
      </c>
      <c r="I197" s="21">
        <v>10.5</v>
      </c>
      <c r="J197" s="22">
        <v>7.4</v>
      </c>
      <c r="K197" s="22">
        <v>3.6</v>
      </c>
      <c r="L197" s="16">
        <v>151270.54</v>
      </c>
      <c r="M197" s="17">
        <v>50.497418199999998</v>
      </c>
      <c r="N197" s="17">
        <f>'Energy Demand'!$L197*'Energy Demand'!$M197</f>
        <v>7638771.7197198281</v>
      </c>
    </row>
    <row r="198" spans="1:14" x14ac:dyDescent="0.6">
      <c r="A198" s="10">
        <v>42201</v>
      </c>
      <c r="B198" s="31" t="str">
        <f>TEXT('Energy Demand'!$A198,"dddd")</f>
        <v>Thursday</v>
      </c>
      <c r="C198" s="31" t="str">
        <f>TEXT('Energy Demand'!$A198,"mmmm")</f>
        <v>July</v>
      </c>
      <c r="D198" s="11" t="str">
        <f t="shared" si="6"/>
        <v>2015</v>
      </c>
      <c r="E198" s="12">
        <f t="shared" si="7"/>
        <v>29</v>
      </c>
      <c r="F198" s="13" t="str">
        <f>VLOOKUP(A198,_holidays!$A$2:$B$2107,2,1)</f>
        <v>Y</v>
      </c>
      <c r="G198" s="13" t="str">
        <f>VLOOKUP(A198,_holidays!$A$2:$C$2107,3,1)</f>
        <v>N</v>
      </c>
      <c r="H198" s="14">
        <v>6.6</v>
      </c>
      <c r="I198" s="14">
        <v>12.3</v>
      </c>
      <c r="J198" s="15">
        <v>8.1</v>
      </c>
      <c r="K198" s="15">
        <v>0.2</v>
      </c>
      <c r="L198" s="16">
        <v>144797.98000000001</v>
      </c>
      <c r="M198" s="17">
        <v>40.471707639999998</v>
      </c>
      <c r="N198" s="17">
        <f>'Energy Demand'!$L198*'Energy Demand'!$M198</f>
        <v>5860221.5134225674</v>
      </c>
    </row>
    <row r="199" spans="1:14" x14ac:dyDescent="0.6">
      <c r="A199" s="19">
        <v>42202</v>
      </c>
      <c r="B199" s="32" t="str">
        <f>TEXT('Energy Demand'!$A199,"dddd")</f>
        <v>Friday</v>
      </c>
      <c r="C199" s="31" t="str">
        <f>TEXT('Energy Demand'!$A199,"mmmm")</f>
        <v>July</v>
      </c>
      <c r="D199" s="11" t="str">
        <f t="shared" si="6"/>
        <v>2015</v>
      </c>
      <c r="E199" s="12">
        <f t="shared" si="7"/>
        <v>29</v>
      </c>
      <c r="F199" s="20" t="str">
        <f>VLOOKUP(A199,_holidays!$A$2:$B$2107,2,1)</f>
        <v>Y</v>
      </c>
      <c r="G199" s="20" t="str">
        <f>VLOOKUP(A199,_holidays!$A$2:$C$2107,3,1)</f>
        <v>N</v>
      </c>
      <c r="H199" s="21">
        <v>7.3</v>
      </c>
      <c r="I199" s="21">
        <v>12.3</v>
      </c>
      <c r="J199" s="22">
        <v>6.5</v>
      </c>
      <c r="K199" s="22">
        <v>2.4</v>
      </c>
      <c r="L199" s="16">
        <v>142965.48000000001</v>
      </c>
      <c r="M199" s="17">
        <v>49.218506959999999</v>
      </c>
      <c r="N199" s="17">
        <f>'Energy Demand'!$L199*'Energy Demand'!$M199</f>
        <v>7036547.4724197416</v>
      </c>
    </row>
    <row r="200" spans="1:14" x14ac:dyDescent="0.6">
      <c r="A200" s="10">
        <v>42203</v>
      </c>
      <c r="B200" s="31" t="str">
        <f>TEXT('Energy Demand'!$A200,"dddd")</f>
        <v>Saturday</v>
      </c>
      <c r="C200" s="31" t="str">
        <f>TEXT('Energy Demand'!$A200,"mmmm")</f>
        <v>July</v>
      </c>
      <c r="D200" s="11" t="str">
        <f t="shared" si="6"/>
        <v>2015</v>
      </c>
      <c r="E200" s="12">
        <f t="shared" si="7"/>
        <v>29</v>
      </c>
      <c r="F200" s="13" t="str">
        <f>VLOOKUP(A200,_holidays!$A$2:$B$2107,2,1)</f>
        <v>Y</v>
      </c>
      <c r="G200" s="13" t="str">
        <f>VLOOKUP(A200,_holidays!$A$2:$C$2107,3,1)</f>
        <v>N</v>
      </c>
      <c r="H200" s="14">
        <v>6.1</v>
      </c>
      <c r="I200" s="14">
        <v>11.5</v>
      </c>
      <c r="J200" s="15">
        <v>9.5</v>
      </c>
      <c r="K200" s="15">
        <v>0.4</v>
      </c>
      <c r="L200" s="16">
        <v>130187.44500000001</v>
      </c>
      <c r="M200" s="17">
        <v>44.097767079999997</v>
      </c>
      <c r="N200" s="17">
        <f>'Energy Demand'!$L200*'Energy Demand'!$M200</f>
        <v>5740975.6263503106</v>
      </c>
    </row>
    <row r="201" spans="1:14" x14ac:dyDescent="0.6">
      <c r="A201" s="19">
        <v>42204</v>
      </c>
      <c r="B201" s="32" t="str">
        <f>TEXT('Energy Demand'!$A201,"dddd")</f>
        <v>Sunday</v>
      </c>
      <c r="C201" s="31" t="str">
        <f>TEXT('Energy Demand'!$A201,"mmmm")</f>
        <v>July</v>
      </c>
      <c r="D201" s="11" t="str">
        <f t="shared" si="6"/>
        <v>2015</v>
      </c>
      <c r="E201" s="12">
        <f t="shared" si="7"/>
        <v>30</v>
      </c>
      <c r="F201" s="20" t="str">
        <f>VLOOKUP(A201,_holidays!$A$2:$B$2107,2,1)</f>
        <v>Y</v>
      </c>
      <c r="G201" s="20" t="str">
        <f>VLOOKUP(A201,_holidays!$A$2:$C$2107,3,1)</f>
        <v>N</v>
      </c>
      <c r="H201" s="21">
        <v>0.6</v>
      </c>
      <c r="I201" s="21">
        <v>12.1</v>
      </c>
      <c r="J201" s="22">
        <v>9.6999999999999993</v>
      </c>
      <c r="K201" s="22">
        <v>0</v>
      </c>
      <c r="L201" s="16">
        <v>131141.35500000001</v>
      </c>
      <c r="M201" s="17">
        <v>43.573422479999998</v>
      </c>
      <c r="N201" s="17">
        <f>'Energy Demand'!$L201*'Energy Demand'!$M201</f>
        <v>5714277.6660146601</v>
      </c>
    </row>
    <row r="202" spans="1:14" x14ac:dyDescent="0.6">
      <c r="A202" s="10">
        <v>42205</v>
      </c>
      <c r="B202" s="31" t="str">
        <f>TEXT('Energy Demand'!$A202,"dddd")</f>
        <v>Monday</v>
      </c>
      <c r="C202" s="31" t="str">
        <f>TEXT('Energy Demand'!$A202,"mmmm")</f>
        <v>July</v>
      </c>
      <c r="D202" s="11" t="str">
        <f t="shared" si="6"/>
        <v>2015</v>
      </c>
      <c r="E202" s="12">
        <f t="shared" si="7"/>
        <v>30</v>
      </c>
      <c r="F202" s="13" t="str">
        <f>VLOOKUP(A202,_holidays!$A$2:$B$2107,2,1)</f>
        <v>Y</v>
      </c>
      <c r="G202" s="13" t="str">
        <f>VLOOKUP(A202,_holidays!$A$2:$C$2107,3,1)</f>
        <v>N</v>
      </c>
      <c r="H202" s="14">
        <v>1.8</v>
      </c>
      <c r="I202" s="14">
        <v>14.7</v>
      </c>
      <c r="J202" s="15">
        <v>9.6999999999999993</v>
      </c>
      <c r="K202" s="15">
        <v>0</v>
      </c>
      <c r="L202" s="16">
        <v>146154.37</v>
      </c>
      <c r="M202" s="17">
        <v>41.79671269</v>
      </c>
      <c r="N202" s="17">
        <f>'Energy Demand'!$L202*'Energy Demand'!$M202</f>
        <v>6108772.2112779552</v>
      </c>
    </row>
    <row r="203" spans="1:14" x14ac:dyDescent="0.6">
      <c r="A203" s="19">
        <v>42206</v>
      </c>
      <c r="B203" s="32" t="str">
        <f>TEXT('Energy Demand'!$A203,"dddd")</f>
        <v>Tuesday</v>
      </c>
      <c r="C203" s="31" t="str">
        <f>TEXT('Energy Demand'!$A203,"mmmm")</f>
        <v>July</v>
      </c>
      <c r="D203" s="11" t="str">
        <f t="shared" si="6"/>
        <v>2015</v>
      </c>
      <c r="E203" s="12">
        <f t="shared" si="7"/>
        <v>30</v>
      </c>
      <c r="F203" s="20" t="str">
        <f>VLOOKUP(A203,_holidays!$A$2:$B$2107,2,1)</f>
        <v>Y</v>
      </c>
      <c r="G203" s="20" t="str">
        <f>VLOOKUP(A203,_holidays!$A$2:$C$2107,3,1)</f>
        <v>N</v>
      </c>
      <c r="H203" s="21">
        <v>4.2</v>
      </c>
      <c r="I203" s="21">
        <v>17</v>
      </c>
      <c r="J203" s="22">
        <v>8.6</v>
      </c>
      <c r="K203" s="22">
        <v>0</v>
      </c>
      <c r="L203" s="16">
        <v>138931.81</v>
      </c>
      <c r="M203" s="17">
        <v>28.895489680000001</v>
      </c>
      <c r="N203" s="17">
        <f>'Energy Demand'!$L203*'Energy Demand'!$M203</f>
        <v>4014502.682078721</v>
      </c>
    </row>
    <row r="204" spans="1:14" x14ac:dyDescent="0.6">
      <c r="A204" s="10">
        <v>42207</v>
      </c>
      <c r="B204" s="31" t="str">
        <f>TEXT('Energy Demand'!$A204,"dddd")</f>
        <v>Wednesday</v>
      </c>
      <c r="C204" s="31" t="str">
        <f>TEXT('Energy Demand'!$A204,"mmmm")</f>
        <v>July</v>
      </c>
      <c r="D204" s="11" t="str">
        <f t="shared" si="6"/>
        <v>2015</v>
      </c>
      <c r="E204" s="12">
        <f t="shared" si="7"/>
        <v>30</v>
      </c>
      <c r="F204" s="13" t="str">
        <f>VLOOKUP(A204,_holidays!$A$2:$B$2107,2,1)</f>
        <v>Y</v>
      </c>
      <c r="G204" s="13" t="str">
        <f>VLOOKUP(A204,_holidays!$A$2:$C$2107,3,1)</f>
        <v>N</v>
      </c>
      <c r="H204" s="14">
        <v>11.4</v>
      </c>
      <c r="I204" s="14">
        <v>16.600000000000001</v>
      </c>
      <c r="J204" s="15">
        <v>6</v>
      </c>
      <c r="K204" s="15">
        <v>1.6</v>
      </c>
      <c r="L204" s="16">
        <v>138418.83499999999</v>
      </c>
      <c r="M204" s="17">
        <v>33.707277519999998</v>
      </c>
      <c r="N204" s="17">
        <f>'Energy Demand'!$L204*'Energy Demand'!$M204</f>
        <v>4665722.0853400882</v>
      </c>
    </row>
    <row r="205" spans="1:14" x14ac:dyDescent="0.6">
      <c r="A205" s="19">
        <v>42208</v>
      </c>
      <c r="B205" s="32" t="str">
        <f>TEXT('Energy Demand'!$A205,"dddd")</f>
        <v>Thursday</v>
      </c>
      <c r="C205" s="31" t="str">
        <f>TEXT('Energy Demand'!$A205,"mmmm")</f>
        <v>July</v>
      </c>
      <c r="D205" s="11" t="str">
        <f t="shared" si="6"/>
        <v>2015</v>
      </c>
      <c r="E205" s="12">
        <f t="shared" si="7"/>
        <v>30</v>
      </c>
      <c r="F205" s="20" t="str">
        <f>VLOOKUP(A205,_holidays!$A$2:$B$2107,2,1)</f>
        <v>Y</v>
      </c>
      <c r="G205" s="20" t="str">
        <f>VLOOKUP(A205,_holidays!$A$2:$C$2107,3,1)</f>
        <v>N</v>
      </c>
      <c r="H205" s="21">
        <v>5.0999999999999996</v>
      </c>
      <c r="I205" s="21">
        <v>16.100000000000001</v>
      </c>
      <c r="J205" s="22">
        <v>9.5</v>
      </c>
      <c r="K205" s="22">
        <v>0</v>
      </c>
      <c r="L205" s="16">
        <v>142316.29500000001</v>
      </c>
      <c r="M205" s="17">
        <v>33.975184839999997</v>
      </c>
      <c r="N205" s="17">
        <f>'Energy Demand'!$L205*'Energy Demand'!$M205</f>
        <v>4835222.428368968</v>
      </c>
    </row>
    <row r="206" spans="1:14" x14ac:dyDescent="0.6">
      <c r="A206" s="10">
        <v>42209</v>
      </c>
      <c r="B206" s="31" t="str">
        <f>TEXT('Energy Demand'!$A206,"dddd")</f>
        <v>Friday</v>
      </c>
      <c r="C206" s="31" t="str">
        <f>TEXT('Energy Demand'!$A206,"mmmm")</f>
        <v>July</v>
      </c>
      <c r="D206" s="11" t="str">
        <f t="shared" si="6"/>
        <v>2015</v>
      </c>
      <c r="E206" s="12">
        <f t="shared" si="7"/>
        <v>30</v>
      </c>
      <c r="F206" s="13" t="str">
        <f>VLOOKUP(A206,_holidays!$A$2:$B$2107,2,1)</f>
        <v>Y</v>
      </c>
      <c r="G206" s="13" t="str">
        <f>VLOOKUP(A206,_holidays!$A$2:$C$2107,3,1)</f>
        <v>N</v>
      </c>
      <c r="H206" s="14">
        <v>7.6</v>
      </c>
      <c r="I206" s="14">
        <v>15</v>
      </c>
      <c r="J206" s="15">
        <v>4.4000000000000004</v>
      </c>
      <c r="K206" s="15">
        <v>1.2</v>
      </c>
      <c r="L206" s="16">
        <v>136837.155</v>
      </c>
      <c r="M206" s="17">
        <v>27.669824500000001</v>
      </c>
      <c r="N206" s="17">
        <f>'Energy Demand'!$L206*'Energy Demand'!$M206</f>
        <v>3786260.0639292975</v>
      </c>
    </row>
    <row r="207" spans="1:14" x14ac:dyDescent="0.6">
      <c r="A207" s="19">
        <v>42210</v>
      </c>
      <c r="B207" s="32" t="str">
        <f>TEXT('Energy Demand'!$A207,"dddd")</f>
        <v>Saturday</v>
      </c>
      <c r="C207" s="31" t="str">
        <f>TEXT('Energy Demand'!$A207,"mmmm")</f>
        <v>July</v>
      </c>
      <c r="D207" s="11" t="str">
        <f t="shared" si="6"/>
        <v>2015</v>
      </c>
      <c r="E207" s="12">
        <f t="shared" si="7"/>
        <v>30</v>
      </c>
      <c r="F207" s="20" t="str">
        <f>VLOOKUP(A207,_holidays!$A$2:$B$2107,2,1)</f>
        <v>Y</v>
      </c>
      <c r="G207" s="20" t="str">
        <f>VLOOKUP(A207,_holidays!$A$2:$C$2107,3,1)</f>
        <v>N</v>
      </c>
      <c r="H207" s="21">
        <v>9.4</v>
      </c>
      <c r="I207" s="21">
        <v>13.3</v>
      </c>
      <c r="J207" s="22">
        <v>7.7</v>
      </c>
      <c r="K207" s="22">
        <v>0.8</v>
      </c>
      <c r="L207" s="16">
        <v>121021.425</v>
      </c>
      <c r="M207" s="17">
        <v>22.239188500000001</v>
      </c>
      <c r="N207" s="17">
        <f>'Energy Demand'!$L207*'Energy Demand'!$M207</f>
        <v>2691418.2831136128</v>
      </c>
    </row>
    <row r="208" spans="1:14" x14ac:dyDescent="0.6">
      <c r="A208" s="10">
        <v>42211</v>
      </c>
      <c r="B208" s="31" t="str">
        <f>TEXT('Energy Demand'!$A208,"dddd")</f>
        <v>Sunday</v>
      </c>
      <c r="C208" s="31" t="str">
        <f>TEXT('Energy Demand'!$A208,"mmmm")</f>
        <v>July</v>
      </c>
      <c r="D208" s="11" t="str">
        <f t="shared" si="6"/>
        <v>2015</v>
      </c>
      <c r="E208" s="12">
        <f t="shared" si="7"/>
        <v>31</v>
      </c>
      <c r="F208" s="13" t="str">
        <f>VLOOKUP(A208,_holidays!$A$2:$B$2107,2,1)</f>
        <v>Y</v>
      </c>
      <c r="G208" s="13" t="str">
        <f>VLOOKUP(A208,_holidays!$A$2:$C$2107,3,1)</f>
        <v>N</v>
      </c>
      <c r="H208" s="14">
        <v>8.1</v>
      </c>
      <c r="I208" s="14">
        <v>11.6</v>
      </c>
      <c r="J208" s="15">
        <v>8.5</v>
      </c>
      <c r="K208" s="15">
        <v>3.2</v>
      </c>
      <c r="L208" s="16">
        <v>120396.735</v>
      </c>
      <c r="M208" s="17">
        <v>22.384246220000001</v>
      </c>
      <c r="N208" s="17">
        <f>'Energy Demand'!$L208*'Energy Demand'!$M208</f>
        <v>2694990.160324092</v>
      </c>
    </row>
    <row r="209" spans="1:14" x14ac:dyDescent="0.6">
      <c r="A209" s="19">
        <v>42212</v>
      </c>
      <c r="B209" s="32" t="str">
        <f>TEXT('Energy Demand'!$A209,"dddd")</f>
        <v>Monday</v>
      </c>
      <c r="C209" s="31" t="str">
        <f>TEXT('Energy Demand'!$A209,"mmmm")</f>
        <v>July</v>
      </c>
      <c r="D209" s="11" t="str">
        <f t="shared" si="6"/>
        <v>2015</v>
      </c>
      <c r="E209" s="12">
        <f t="shared" si="7"/>
        <v>31</v>
      </c>
      <c r="F209" s="20" t="str">
        <f>VLOOKUP(A209,_holidays!$A$2:$B$2107,2,1)</f>
        <v>Y</v>
      </c>
      <c r="G209" s="20" t="str">
        <f>VLOOKUP(A209,_holidays!$A$2:$C$2107,3,1)</f>
        <v>N</v>
      </c>
      <c r="H209" s="21">
        <v>6.2</v>
      </c>
      <c r="I209" s="21">
        <v>13.9</v>
      </c>
      <c r="J209" s="22">
        <v>9.6</v>
      </c>
      <c r="K209" s="22">
        <v>0.8</v>
      </c>
      <c r="L209" s="16">
        <v>142470.43</v>
      </c>
      <c r="M209" s="17">
        <v>35.176217450000003</v>
      </c>
      <c r="N209" s="17">
        <f>'Energy Demand'!$L209*'Energy Demand'!$M209</f>
        <v>5011570.8258750038</v>
      </c>
    </row>
    <row r="210" spans="1:14" x14ac:dyDescent="0.6">
      <c r="A210" s="10">
        <v>42213</v>
      </c>
      <c r="B210" s="31" t="str">
        <f>TEXT('Energy Demand'!$A210,"dddd")</f>
        <v>Tuesday</v>
      </c>
      <c r="C210" s="31" t="str">
        <f>TEXT('Energy Demand'!$A210,"mmmm")</f>
        <v>July</v>
      </c>
      <c r="D210" s="11" t="str">
        <f t="shared" si="6"/>
        <v>2015</v>
      </c>
      <c r="E210" s="12">
        <f t="shared" si="7"/>
        <v>31</v>
      </c>
      <c r="F210" s="13" t="str">
        <f>VLOOKUP(A210,_holidays!$A$2:$B$2107,2,1)</f>
        <v>Y</v>
      </c>
      <c r="G210" s="13" t="str">
        <f>VLOOKUP(A210,_holidays!$A$2:$C$2107,3,1)</f>
        <v>N</v>
      </c>
      <c r="H210" s="14">
        <v>7.9</v>
      </c>
      <c r="I210" s="14">
        <v>14.4</v>
      </c>
      <c r="J210" s="15">
        <v>10.199999999999999</v>
      </c>
      <c r="K210" s="15">
        <v>0</v>
      </c>
      <c r="L210" s="16">
        <v>144008.37</v>
      </c>
      <c r="M210" s="17">
        <v>40.752987930000003</v>
      </c>
      <c r="N210" s="17">
        <f>'Energy Demand'!$L210*'Energy Demand'!$M210</f>
        <v>5868771.3644289747</v>
      </c>
    </row>
    <row r="211" spans="1:14" x14ac:dyDescent="0.6">
      <c r="A211" s="19">
        <v>42214</v>
      </c>
      <c r="B211" s="32" t="str">
        <f>TEXT('Energy Demand'!$A211,"dddd")</f>
        <v>Wednesday</v>
      </c>
      <c r="C211" s="31" t="str">
        <f>TEXT('Energy Demand'!$A211,"mmmm")</f>
        <v>July</v>
      </c>
      <c r="D211" s="11" t="str">
        <f t="shared" si="6"/>
        <v>2015</v>
      </c>
      <c r="E211" s="12">
        <f t="shared" si="7"/>
        <v>31</v>
      </c>
      <c r="F211" s="20" t="str">
        <f>VLOOKUP(A211,_holidays!$A$2:$B$2107,2,1)</f>
        <v>Y</v>
      </c>
      <c r="G211" s="20" t="str">
        <f>VLOOKUP(A211,_holidays!$A$2:$C$2107,3,1)</f>
        <v>N</v>
      </c>
      <c r="H211" s="21">
        <v>8.4</v>
      </c>
      <c r="I211" s="21">
        <v>14</v>
      </c>
      <c r="J211" s="22">
        <v>9</v>
      </c>
      <c r="K211" s="22">
        <v>0</v>
      </c>
      <c r="L211" s="16">
        <v>142637.76000000001</v>
      </c>
      <c r="M211" s="17">
        <v>37.23752124</v>
      </c>
      <c r="N211" s="17">
        <f>'Energy Demand'!$L211*'Energy Demand'!$M211</f>
        <v>5311476.6176260225</v>
      </c>
    </row>
    <row r="212" spans="1:14" x14ac:dyDescent="0.6">
      <c r="A212" s="10">
        <v>42215</v>
      </c>
      <c r="B212" s="31" t="str">
        <f>TEXT('Energy Demand'!$A212,"dddd")</f>
        <v>Thursday</v>
      </c>
      <c r="C212" s="31" t="str">
        <f>TEXT('Energy Demand'!$A212,"mmmm")</f>
        <v>July</v>
      </c>
      <c r="D212" s="11" t="str">
        <f t="shared" si="6"/>
        <v>2015</v>
      </c>
      <c r="E212" s="12">
        <f t="shared" si="7"/>
        <v>31</v>
      </c>
      <c r="F212" s="13" t="str">
        <f>VLOOKUP(A212,_holidays!$A$2:$B$2107,2,1)</f>
        <v>Y</v>
      </c>
      <c r="G212" s="13" t="str">
        <f>VLOOKUP(A212,_holidays!$A$2:$C$2107,3,1)</f>
        <v>N</v>
      </c>
      <c r="H212" s="14">
        <v>8.6</v>
      </c>
      <c r="I212" s="14">
        <v>12.3</v>
      </c>
      <c r="J212" s="15">
        <v>4.5</v>
      </c>
      <c r="K212" s="15">
        <v>0</v>
      </c>
      <c r="L212" s="16">
        <v>143544.10999999999</v>
      </c>
      <c r="M212" s="17">
        <v>29.122837359999998</v>
      </c>
      <c r="N212" s="17">
        <f>'Energy Demand'!$L212*'Energy Demand'!$M212</f>
        <v>4180411.7695159488</v>
      </c>
    </row>
    <row r="213" spans="1:14" x14ac:dyDescent="0.6">
      <c r="A213" s="19">
        <v>42216</v>
      </c>
      <c r="B213" s="32" t="str">
        <f>TEXT('Energy Demand'!$A213,"dddd")</f>
        <v>Friday</v>
      </c>
      <c r="C213" s="31" t="str">
        <f>TEXT('Energy Demand'!$A213,"mmmm")</f>
        <v>July</v>
      </c>
      <c r="D213" s="11" t="str">
        <f t="shared" si="6"/>
        <v>2015</v>
      </c>
      <c r="E213" s="12">
        <f t="shared" si="7"/>
        <v>31</v>
      </c>
      <c r="F213" s="20" t="str">
        <f>VLOOKUP(A213,_holidays!$A$2:$B$2107,2,1)</f>
        <v>Y</v>
      </c>
      <c r="G213" s="20" t="str">
        <f>VLOOKUP(A213,_holidays!$A$2:$C$2107,3,1)</f>
        <v>N</v>
      </c>
      <c r="H213" s="21">
        <v>4.0999999999999996</v>
      </c>
      <c r="I213" s="21">
        <v>14</v>
      </c>
      <c r="J213" s="22">
        <v>10.8</v>
      </c>
      <c r="K213" s="22">
        <v>0.6</v>
      </c>
      <c r="L213" s="16">
        <v>139584.95499999999</v>
      </c>
      <c r="M213" s="17">
        <v>35.059771089999998</v>
      </c>
      <c r="N213" s="17">
        <f>'Energy Demand'!$L213*'Energy Demand'!$M213</f>
        <v>4893816.5699079502</v>
      </c>
    </row>
    <row r="214" spans="1:14" x14ac:dyDescent="0.6">
      <c r="A214" s="10">
        <v>42217</v>
      </c>
      <c r="B214" s="31" t="str">
        <f>TEXT('Energy Demand'!$A214,"dddd")</f>
        <v>Saturday</v>
      </c>
      <c r="C214" s="31" t="str">
        <f>TEXT('Energy Demand'!$A214,"mmmm")</f>
        <v>August</v>
      </c>
      <c r="D214" s="11" t="str">
        <f t="shared" si="6"/>
        <v>2015</v>
      </c>
      <c r="E214" s="12">
        <f t="shared" si="7"/>
        <v>31</v>
      </c>
      <c r="F214" s="13" t="str">
        <f>VLOOKUP(A214,_holidays!$A$2:$B$2107,2,1)</f>
        <v>Y</v>
      </c>
      <c r="G214" s="13" t="str">
        <f>VLOOKUP(A214,_holidays!$A$2:$C$2107,3,1)</f>
        <v>N</v>
      </c>
      <c r="H214" s="14">
        <v>6.5</v>
      </c>
      <c r="I214" s="14">
        <v>11.4</v>
      </c>
      <c r="J214" s="15">
        <v>4.2</v>
      </c>
      <c r="K214" s="15">
        <v>0.2</v>
      </c>
      <c r="L214" s="16">
        <v>125032.57</v>
      </c>
      <c r="M214" s="17">
        <v>29.880139589999999</v>
      </c>
      <c r="N214" s="17">
        <f>'Energy Demand'!$L214*'Energy Demand'!$M214</f>
        <v>3735990.6448964463</v>
      </c>
    </row>
    <row r="215" spans="1:14" x14ac:dyDescent="0.6">
      <c r="A215" s="19">
        <v>42218</v>
      </c>
      <c r="B215" s="32" t="str">
        <f>TEXT('Energy Demand'!$A215,"dddd")</f>
        <v>Sunday</v>
      </c>
      <c r="C215" s="31" t="str">
        <f>TEXT('Energy Demand'!$A215,"mmmm")</f>
        <v>August</v>
      </c>
      <c r="D215" s="11" t="str">
        <f t="shared" si="6"/>
        <v>2015</v>
      </c>
      <c r="E215" s="12">
        <f t="shared" si="7"/>
        <v>32</v>
      </c>
      <c r="F215" s="20" t="str">
        <f>VLOOKUP(A215,_holidays!$A$2:$B$2107,2,1)</f>
        <v>Y</v>
      </c>
      <c r="G215" s="20" t="str">
        <f>VLOOKUP(A215,_holidays!$A$2:$C$2107,3,1)</f>
        <v>N</v>
      </c>
      <c r="H215" s="21">
        <v>7.8</v>
      </c>
      <c r="I215" s="21">
        <v>14.9</v>
      </c>
      <c r="J215" s="22">
        <v>8.3000000000000007</v>
      </c>
      <c r="K215" s="22">
        <v>0</v>
      </c>
      <c r="L215" s="16">
        <v>117638.065</v>
      </c>
      <c r="M215" s="17">
        <v>23.37418658</v>
      </c>
      <c r="N215" s="17">
        <f>'Energy Demand'!$L215*'Energy Demand'!$M215</f>
        <v>2749694.0802201675</v>
      </c>
    </row>
    <row r="216" spans="1:14" x14ac:dyDescent="0.6">
      <c r="A216" s="10">
        <v>42219</v>
      </c>
      <c r="B216" s="31" t="str">
        <f>TEXT('Energy Demand'!$A216,"dddd")</f>
        <v>Monday</v>
      </c>
      <c r="C216" s="31" t="str">
        <f>TEXT('Energy Demand'!$A216,"mmmm")</f>
        <v>August</v>
      </c>
      <c r="D216" s="11" t="str">
        <f t="shared" si="6"/>
        <v>2015</v>
      </c>
      <c r="E216" s="12">
        <f t="shared" si="7"/>
        <v>32</v>
      </c>
      <c r="F216" s="13" t="str">
        <f>VLOOKUP(A216,_holidays!$A$2:$B$2107,2,1)</f>
        <v>Y</v>
      </c>
      <c r="G216" s="13" t="str">
        <f>VLOOKUP(A216,_holidays!$A$2:$C$2107,3,1)</f>
        <v>N</v>
      </c>
      <c r="H216" s="14">
        <v>7.3</v>
      </c>
      <c r="I216" s="14">
        <v>10.8</v>
      </c>
      <c r="J216" s="15">
        <v>9.4</v>
      </c>
      <c r="K216" s="15">
        <v>6.4</v>
      </c>
      <c r="L216" s="16">
        <v>141451.72500000001</v>
      </c>
      <c r="M216" s="17">
        <v>38.127978149999997</v>
      </c>
      <c r="N216" s="17">
        <f>'Energy Demand'!$L216*'Energy Demand'!$M216</f>
        <v>5393268.2800798081</v>
      </c>
    </row>
    <row r="217" spans="1:14" x14ac:dyDescent="0.6">
      <c r="A217" s="19">
        <v>42220</v>
      </c>
      <c r="B217" s="32" t="str">
        <f>TEXT('Energy Demand'!$A217,"dddd")</f>
        <v>Tuesday</v>
      </c>
      <c r="C217" s="31" t="str">
        <f>TEXT('Energy Demand'!$A217,"mmmm")</f>
        <v>August</v>
      </c>
      <c r="D217" s="11" t="str">
        <f t="shared" si="6"/>
        <v>2015</v>
      </c>
      <c r="E217" s="12">
        <f t="shared" si="7"/>
        <v>32</v>
      </c>
      <c r="F217" s="20" t="str">
        <f>VLOOKUP(A217,_holidays!$A$2:$B$2107,2,1)</f>
        <v>Y</v>
      </c>
      <c r="G217" s="20" t="str">
        <f>VLOOKUP(A217,_holidays!$A$2:$C$2107,3,1)</f>
        <v>N</v>
      </c>
      <c r="H217" s="21">
        <v>3.5</v>
      </c>
      <c r="I217" s="21">
        <v>11.3</v>
      </c>
      <c r="J217" s="22">
        <v>7.1</v>
      </c>
      <c r="K217" s="22">
        <v>0</v>
      </c>
      <c r="L217" s="16">
        <v>147550.185</v>
      </c>
      <c r="M217" s="17">
        <v>44.673336380000002</v>
      </c>
      <c r="N217" s="17">
        <f>'Energy Demand'!$L217*'Energy Demand'!$M217</f>
        <v>6591559.0474362308</v>
      </c>
    </row>
    <row r="218" spans="1:14" x14ac:dyDescent="0.6">
      <c r="A218" s="10">
        <v>42221</v>
      </c>
      <c r="B218" s="31" t="str">
        <f>TEXT('Energy Demand'!$A218,"dddd")</f>
        <v>Wednesday</v>
      </c>
      <c r="C218" s="31" t="str">
        <f>TEXT('Energy Demand'!$A218,"mmmm")</f>
        <v>August</v>
      </c>
      <c r="D218" s="11" t="str">
        <f t="shared" si="6"/>
        <v>2015</v>
      </c>
      <c r="E218" s="12">
        <f t="shared" si="7"/>
        <v>32</v>
      </c>
      <c r="F218" s="13" t="str">
        <f>VLOOKUP(A218,_holidays!$A$2:$B$2107,2,1)</f>
        <v>Y</v>
      </c>
      <c r="G218" s="13" t="str">
        <f>VLOOKUP(A218,_holidays!$A$2:$C$2107,3,1)</f>
        <v>N</v>
      </c>
      <c r="H218" s="14">
        <v>6.6</v>
      </c>
      <c r="I218" s="14">
        <v>10.8</v>
      </c>
      <c r="J218" s="15">
        <v>8</v>
      </c>
      <c r="K218" s="15">
        <v>1</v>
      </c>
      <c r="L218" s="16">
        <v>142325.99</v>
      </c>
      <c r="M218" s="17">
        <v>42.5957224</v>
      </c>
      <c r="N218" s="17">
        <f>'Energy Demand'!$L218*'Energy Demand'!$M218</f>
        <v>6062478.3603451755</v>
      </c>
    </row>
    <row r="219" spans="1:14" x14ac:dyDescent="0.6">
      <c r="A219" s="19">
        <v>42222</v>
      </c>
      <c r="B219" s="32" t="str">
        <f>TEXT('Energy Demand'!$A219,"dddd")</f>
        <v>Thursday</v>
      </c>
      <c r="C219" s="31" t="str">
        <f>TEXT('Energy Demand'!$A219,"mmmm")</f>
        <v>August</v>
      </c>
      <c r="D219" s="11" t="str">
        <f t="shared" si="6"/>
        <v>2015</v>
      </c>
      <c r="E219" s="12">
        <f t="shared" si="7"/>
        <v>32</v>
      </c>
      <c r="F219" s="20" t="str">
        <f>VLOOKUP(A219,_holidays!$A$2:$B$2107,2,1)</f>
        <v>Y</v>
      </c>
      <c r="G219" s="20" t="str">
        <f>VLOOKUP(A219,_holidays!$A$2:$C$2107,3,1)</f>
        <v>N</v>
      </c>
      <c r="H219" s="21">
        <v>7.1</v>
      </c>
      <c r="I219" s="21">
        <v>12.8</v>
      </c>
      <c r="J219" s="22">
        <v>7</v>
      </c>
      <c r="K219" s="22">
        <v>1.6</v>
      </c>
      <c r="L219" s="16">
        <v>143642.35500000001</v>
      </c>
      <c r="M219" s="17">
        <v>48.945172849999999</v>
      </c>
      <c r="N219" s="17">
        <f>'Energy Demand'!$L219*'Energy Demand'!$M219</f>
        <v>7030599.8940560622</v>
      </c>
    </row>
    <row r="220" spans="1:14" x14ac:dyDescent="0.6">
      <c r="A220" s="10">
        <v>42223</v>
      </c>
      <c r="B220" s="31" t="str">
        <f>TEXT('Energy Demand'!$A220,"dddd")</f>
        <v>Friday</v>
      </c>
      <c r="C220" s="31" t="str">
        <f>TEXT('Energy Demand'!$A220,"mmmm")</f>
        <v>August</v>
      </c>
      <c r="D220" s="11" t="str">
        <f t="shared" si="6"/>
        <v>2015</v>
      </c>
      <c r="E220" s="12">
        <f t="shared" si="7"/>
        <v>32</v>
      </c>
      <c r="F220" s="13" t="str">
        <f>VLOOKUP(A220,_holidays!$A$2:$B$2107,2,1)</f>
        <v>Y</v>
      </c>
      <c r="G220" s="13" t="str">
        <f>VLOOKUP(A220,_holidays!$A$2:$C$2107,3,1)</f>
        <v>N</v>
      </c>
      <c r="H220" s="14">
        <v>9</v>
      </c>
      <c r="I220" s="14">
        <v>13.1</v>
      </c>
      <c r="J220" s="15">
        <v>9</v>
      </c>
      <c r="K220" s="15">
        <v>1.4</v>
      </c>
      <c r="L220" s="16">
        <v>143060.32999999999</v>
      </c>
      <c r="M220" s="17">
        <v>42.78284919</v>
      </c>
      <c r="N220" s="17">
        <f>'Energy Demand'!$L220*'Energy Demand'!$M220</f>
        <v>6120528.5234616324</v>
      </c>
    </row>
    <row r="221" spans="1:14" x14ac:dyDescent="0.6">
      <c r="A221" s="19">
        <v>42224</v>
      </c>
      <c r="B221" s="32" t="str">
        <f>TEXT('Energy Demand'!$A221,"dddd")</f>
        <v>Saturday</v>
      </c>
      <c r="C221" s="31" t="str">
        <f>TEXT('Energy Demand'!$A221,"mmmm")</f>
        <v>August</v>
      </c>
      <c r="D221" s="11" t="str">
        <f t="shared" si="6"/>
        <v>2015</v>
      </c>
      <c r="E221" s="12">
        <f t="shared" si="7"/>
        <v>32</v>
      </c>
      <c r="F221" s="20" t="str">
        <f>VLOOKUP(A221,_holidays!$A$2:$B$2107,2,1)</f>
        <v>Y</v>
      </c>
      <c r="G221" s="20" t="str">
        <f>VLOOKUP(A221,_holidays!$A$2:$C$2107,3,1)</f>
        <v>N</v>
      </c>
      <c r="H221" s="21">
        <v>8.8000000000000007</v>
      </c>
      <c r="I221" s="21">
        <v>12.6</v>
      </c>
      <c r="J221" s="22">
        <v>6.6</v>
      </c>
      <c r="K221" s="22">
        <v>0.4</v>
      </c>
      <c r="L221" s="16">
        <v>125830.535</v>
      </c>
      <c r="M221" s="17">
        <v>39.116059980000003</v>
      </c>
      <c r="N221" s="17">
        <f>'Energy Demand'!$L221*'Energy Demand'!$M221</f>
        <v>4921994.7543754894</v>
      </c>
    </row>
    <row r="222" spans="1:14" x14ac:dyDescent="0.6">
      <c r="A222" s="10">
        <v>42225</v>
      </c>
      <c r="B222" s="31" t="str">
        <f>TEXT('Energy Demand'!$A222,"dddd")</f>
        <v>Sunday</v>
      </c>
      <c r="C222" s="31" t="str">
        <f>TEXT('Energy Demand'!$A222,"mmmm")</f>
        <v>August</v>
      </c>
      <c r="D222" s="11" t="str">
        <f t="shared" si="6"/>
        <v>2015</v>
      </c>
      <c r="E222" s="12">
        <f t="shared" si="7"/>
        <v>33</v>
      </c>
      <c r="F222" s="13" t="str">
        <f>VLOOKUP(A222,_holidays!$A$2:$B$2107,2,1)</f>
        <v>Y</v>
      </c>
      <c r="G222" s="13" t="str">
        <f>VLOOKUP(A222,_holidays!$A$2:$C$2107,3,1)</f>
        <v>N</v>
      </c>
      <c r="H222" s="14">
        <v>7.7</v>
      </c>
      <c r="I222" s="14">
        <v>13.3</v>
      </c>
      <c r="J222" s="15">
        <v>6.9</v>
      </c>
      <c r="K222" s="15">
        <v>0</v>
      </c>
      <c r="L222" s="16">
        <v>120008.455</v>
      </c>
      <c r="M222" s="17">
        <v>29.441329450000001</v>
      </c>
      <c r="N222" s="17">
        <f>'Energy Demand'!$L222*'Energy Demand'!$M222</f>
        <v>3533208.4604405002</v>
      </c>
    </row>
    <row r="223" spans="1:14" x14ac:dyDescent="0.6">
      <c r="A223" s="19">
        <v>42226</v>
      </c>
      <c r="B223" s="32" t="str">
        <f>TEXT('Energy Demand'!$A223,"dddd")</f>
        <v>Monday</v>
      </c>
      <c r="C223" s="31" t="str">
        <f>TEXT('Energy Demand'!$A223,"mmmm")</f>
        <v>August</v>
      </c>
      <c r="D223" s="11" t="str">
        <f t="shared" si="6"/>
        <v>2015</v>
      </c>
      <c r="E223" s="12">
        <f t="shared" si="7"/>
        <v>33</v>
      </c>
      <c r="F223" s="20" t="str">
        <f>VLOOKUP(A223,_holidays!$A$2:$B$2107,2,1)</f>
        <v>Y</v>
      </c>
      <c r="G223" s="20" t="str">
        <f>VLOOKUP(A223,_holidays!$A$2:$C$2107,3,1)</f>
        <v>N</v>
      </c>
      <c r="H223" s="21">
        <v>8.3000000000000007</v>
      </c>
      <c r="I223" s="21">
        <v>16</v>
      </c>
      <c r="J223" s="22">
        <v>10.7</v>
      </c>
      <c r="K223" s="22">
        <v>0.2</v>
      </c>
      <c r="L223" s="16">
        <v>130978.095</v>
      </c>
      <c r="M223" s="17">
        <v>30.09105237</v>
      </c>
      <c r="N223" s="17">
        <f>'Energy Demand'!$L223*'Energy Demand'!$M223</f>
        <v>3941268.7159678354</v>
      </c>
    </row>
    <row r="224" spans="1:14" x14ac:dyDescent="0.6">
      <c r="A224" s="10">
        <v>42227</v>
      </c>
      <c r="B224" s="31" t="str">
        <f>TEXT('Energy Demand'!$A224,"dddd")</f>
        <v>Tuesday</v>
      </c>
      <c r="C224" s="31" t="str">
        <f>TEXT('Energy Demand'!$A224,"mmmm")</f>
        <v>August</v>
      </c>
      <c r="D224" s="11" t="str">
        <f t="shared" si="6"/>
        <v>2015</v>
      </c>
      <c r="E224" s="12">
        <f t="shared" si="7"/>
        <v>33</v>
      </c>
      <c r="F224" s="13" t="str">
        <f>VLOOKUP(A224,_holidays!$A$2:$B$2107,2,1)</f>
        <v>Y</v>
      </c>
      <c r="G224" s="13" t="str">
        <f>VLOOKUP(A224,_holidays!$A$2:$C$2107,3,1)</f>
        <v>N</v>
      </c>
      <c r="H224" s="14">
        <v>7.8</v>
      </c>
      <c r="I224" s="14">
        <v>14.8</v>
      </c>
      <c r="J224" s="15">
        <v>11.7</v>
      </c>
      <c r="K224" s="15">
        <v>0.8</v>
      </c>
      <c r="L224" s="16">
        <v>135616.125</v>
      </c>
      <c r="M224" s="17">
        <v>31.943313530000001</v>
      </c>
      <c r="N224" s="17">
        <f>'Energy Demand'!$L224*'Energy Demand'!$M224</f>
        <v>4332028.4005986713</v>
      </c>
    </row>
    <row r="225" spans="1:14" x14ac:dyDescent="0.6">
      <c r="A225" s="19">
        <v>42228</v>
      </c>
      <c r="B225" s="32" t="str">
        <f>TEXT('Energy Demand'!$A225,"dddd")</f>
        <v>Wednesday</v>
      </c>
      <c r="C225" s="31" t="str">
        <f>TEXT('Energy Demand'!$A225,"mmmm")</f>
        <v>August</v>
      </c>
      <c r="D225" s="11" t="str">
        <f t="shared" si="6"/>
        <v>2015</v>
      </c>
      <c r="E225" s="12">
        <f t="shared" si="7"/>
        <v>33</v>
      </c>
      <c r="F225" s="20" t="str">
        <f>VLOOKUP(A225,_holidays!$A$2:$B$2107,2,1)</f>
        <v>Y</v>
      </c>
      <c r="G225" s="20" t="str">
        <f>VLOOKUP(A225,_holidays!$A$2:$C$2107,3,1)</f>
        <v>N</v>
      </c>
      <c r="H225" s="21">
        <v>9.3000000000000007</v>
      </c>
      <c r="I225" s="21">
        <v>14.8</v>
      </c>
      <c r="J225" s="22">
        <v>9.1999999999999993</v>
      </c>
      <c r="K225" s="22">
        <v>0</v>
      </c>
      <c r="L225" s="16">
        <v>138900.5</v>
      </c>
      <c r="M225" s="17">
        <v>37.338413869999997</v>
      </c>
      <c r="N225" s="17">
        <f>'Energy Demand'!$L225*'Energy Demand'!$M225</f>
        <v>5186324.3557499349</v>
      </c>
    </row>
    <row r="226" spans="1:14" x14ac:dyDescent="0.6">
      <c r="A226" s="10">
        <v>42229</v>
      </c>
      <c r="B226" s="31" t="str">
        <f>TEXT('Energy Demand'!$A226,"dddd")</f>
        <v>Thursday</v>
      </c>
      <c r="C226" s="31" t="str">
        <f>TEXT('Energy Demand'!$A226,"mmmm")</f>
        <v>August</v>
      </c>
      <c r="D226" s="11" t="str">
        <f t="shared" si="6"/>
        <v>2015</v>
      </c>
      <c r="E226" s="12">
        <f t="shared" si="7"/>
        <v>33</v>
      </c>
      <c r="F226" s="13" t="str">
        <f>VLOOKUP(A226,_holidays!$A$2:$B$2107,2,1)</f>
        <v>Y</v>
      </c>
      <c r="G226" s="13" t="str">
        <f>VLOOKUP(A226,_holidays!$A$2:$C$2107,3,1)</f>
        <v>N</v>
      </c>
      <c r="H226" s="14">
        <v>8.4</v>
      </c>
      <c r="I226" s="14">
        <v>13</v>
      </c>
      <c r="J226" s="15">
        <v>7</v>
      </c>
      <c r="K226" s="15">
        <v>0.2</v>
      </c>
      <c r="L226" s="16">
        <v>140905.85</v>
      </c>
      <c r="M226" s="17">
        <v>36.730540580000003</v>
      </c>
      <c r="N226" s="17">
        <f>'Energy Demand'!$L226*'Energy Demand'!$M226</f>
        <v>5175548.0413843933</v>
      </c>
    </row>
    <row r="227" spans="1:14" x14ac:dyDescent="0.6">
      <c r="A227" s="19">
        <v>42230</v>
      </c>
      <c r="B227" s="32" t="str">
        <f>TEXT('Energy Demand'!$A227,"dddd")</f>
        <v>Friday</v>
      </c>
      <c r="C227" s="31" t="str">
        <f>TEXT('Energy Demand'!$A227,"mmmm")</f>
        <v>August</v>
      </c>
      <c r="D227" s="11" t="str">
        <f t="shared" si="6"/>
        <v>2015</v>
      </c>
      <c r="E227" s="12">
        <f t="shared" si="7"/>
        <v>33</v>
      </c>
      <c r="F227" s="20" t="str">
        <f>VLOOKUP(A227,_holidays!$A$2:$B$2107,2,1)</f>
        <v>Y</v>
      </c>
      <c r="G227" s="20" t="str">
        <f>VLOOKUP(A227,_holidays!$A$2:$C$2107,3,1)</f>
        <v>N</v>
      </c>
      <c r="H227" s="21">
        <v>10.4</v>
      </c>
      <c r="I227" s="21">
        <v>15.3</v>
      </c>
      <c r="J227" s="22">
        <v>7.3</v>
      </c>
      <c r="K227" s="22">
        <v>0</v>
      </c>
      <c r="L227" s="16">
        <v>137838.92499999999</v>
      </c>
      <c r="M227" s="17">
        <v>35.437737390000002</v>
      </c>
      <c r="N227" s="17">
        <f>'Energy Demand'!$L227*'Energy Demand'!$M227</f>
        <v>4884699.6262699058</v>
      </c>
    </row>
    <row r="228" spans="1:14" x14ac:dyDescent="0.6">
      <c r="A228" s="10">
        <v>42231</v>
      </c>
      <c r="B228" s="31" t="str">
        <f>TEXT('Energy Demand'!$A228,"dddd")</f>
        <v>Saturday</v>
      </c>
      <c r="C228" s="31" t="str">
        <f>TEXT('Energy Demand'!$A228,"mmmm")</f>
        <v>August</v>
      </c>
      <c r="D228" s="11" t="str">
        <f t="shared" si="6"/>
        <v>2015</v>
      </c>
      <c r="E228" s="12">
        <f t="shared" si="7"/>
        <v>33</v>
      </c>
      <c r="F228" s="13" t="str">
        <f>VLOOKUP(A228,_holidays!$A$2:$B$2107,2,1)</f>
        <v>Y</v>
      </c>
      <c r="G228" s="13" t="str">
        <f>VLOOKUP(A228,_holidays!$A$2:$C$2107,3,1)</f>
        <v>N</v>
      </c>
      <c r="H228" s="14">
        <v>10</v>
      </c>
      <c r="I228" s="14">
        <v>14.9</v>
      </c>
      <c r="J228" s="15">
        <v>10.9</v>
      </c>
      <c r="K228" s="15">
        <v>0.4</v>
      </c>
      <c r="L228" s="16">
        <v>122088.76</v>
      </c>
      <c r="M228" s="17">
        <v>34.086154360000002</v>
      </c>
      <c r="N228" s="17">
        <f>'Energy Demand'!$L228*'Energy Demand'!$M228</f>
        <v>4161536.3189809937</v>
      </c>
    </row>
    <row r="229" spans="1:14" x14ac:dyDescent="0.6">
      <c r="A229" s="19">
        <v>42232</v>
      </c>
      <c r="B229" s="32" t="str">
        <f>TEXT('Energy Demand'!$A229,"dddd")</f>
        <v>Sunday</v>
      </c>
      <c r="C229" s="31" t="str">
        <f>TEXT('Energy Demand'!$A229,"mmmm")</f>
        <v>August</v>
      </c>
      <c r="D229" s="11" t="str">
        <f t="shared" si="6"/>
        <v>2015</v>
      </c>
      <c r="E229" s="12">
        <f t="shared" si="7"/>
        <v>34</v>
      </c>
      <c r="F229" s="20" t="str">
        <f>VLOOKUP(A229,_holidays!$A$2:$B$2107,2,1)</f>
        <v>Y</v>
      </c>
      <c r="G229" s="20" t="str">
        <f>VLOOKUP(A229,_holidays!$A$2:$C$2107,3,1)</f>
        <v>N</v>
      </c>
      <c r="H229" s="21">
        <v>4.7</v>
      </c>
      <c r="I229" s="21">
        <v>17</v>
      </c>
      <c r="J229" s="22">
        <v>9.5</v>
      </c>
      <c r="K229" s="22">
        <v>0.2</v>
      </c>
      <c r="L229" s="16">
        <v>116648.77</v>
      </c>
      <c r="M229" s="17">
        <v>25.317649410000001</v>
      </c>
      <c r="N229" s="17">
        <f>'Energy Demand'!$L229*'Energy Demand'!$M229</f>
        <v>2953272.6629677261</v>
      </c>
    </row>
    <row r="230" spans="1:14" x14ac:dyDescent="0.6">
      <c r="A230" s="10">
        <v>42233</v>
      </c>
      <c r="B230" s="31" t="str">
        <f>TEXT('Energy Demand'!$A230,"dddd")</f>
        <v>Monday</v>
      </c>
      <c r="C230" s="31" t="str">
        <f>TEXT('Energy Demand'!$A230,"mmmm")</f>
        <v>August</v>
      </c>
      <c r="D230" s="11" t="str">
        <f t="shared" si="6"/>
        <v>2015</v>
      </c>
      <c r="E230" s="12">
        <f t="shared" si="7"/>
        <v>34</v>
      </c>
      <c r="F230" s="13" t="str">
        <f>VLOOKUP(A230,_holidays!$A$2:$B$2107,2,1)</f>
        <v>Y</v>
      </c>
      <c r="G230" s="13" t="str">
        <f>VLOOKUP(A230,_holidays!$A$2:$C$2107,3,1)</f>
        <v>N</v>
      </c>
      <c r="H230" s="14">
        <v>6.8</v>
      </c>
      <c r="I230" s="14">
        <v>12.2</v>
      </c>
      <c r="J230" s="15">
        <v>9.9</v>
      </c>
      <c r="K230" s="15">
        <v>2.4</v>
      </c>
      <c r="L230" s="16">
        <v>137008.71</v>
      </c>
      <c r="M230" s="17">
        <v>31.793730230000001</v>
      </c>
      <c r="N230" s="17">
        <f>'Energy Demand'!$L230*'Energy Demand'!$M230</f>
        <v>4356017.9649003036</v>
      </c>
    </row>
    <row r="231" spans="1:14" x14ac:dyDescent="0.6">
      <c r="A231" s="19">
        <v>42234</v>
      </c>
      <c r="B231" s="32" t="str">
        <f>TEXT('Energy Demand'!$A231,"dddd")</f>
        <v>Tuesday</v>
      </c>
      <c r="C231" s="31" t="str">
        <f>TEXT('Energy Demand'!$A231,"mmmm")</f>
        <v>August</v>
      </c>
      <c r="D231" s="11" t="str">
        <f t="shared" si="6"/>
        <v>2015</v>
      </c>
      <c r="E231" s="12">
        <f t="shared" si="7"/>
        <v>34</v>
      </c>
      <c r="F231" s="20" t="str">
        <f>VLOOKUP(A231,_holidays!$A$2:$B$2107,2,1)</f>
        <v>Y</v>
      </c>
      <c r="G231" s="20" t="str">
        <f>VLOOKUP(A231,_holidays!$A$2:$C$2107,3,1)</f>
        <v>N</v>
      </c>
      <c r="H231" s="21">
        <v>6.1</v>
      </c>
      <c r="I231" s="21">
        <v>11.1</v>
      </c>
      <c r="J231" s="22">
        <v>9.8000000000000007</v>
      </c>
      <c r="K231" s="22">
        <v>0.6</v>
      </c>
      <c r="L231" s="16">
        <v>148093.96</v>
      </c>
      <c r="M231" s="17">
        <v>45.286687059999998</v>
      </c>
      <c r="N231" s="17">
        <f>'Energy Demand'!$L231*'Energy Demand'!$M231</f>
        <v>6706684.8219961571</v>
      </c>
    </row>
    <row r="232" spans="1:14" x14ac:dyDescent="0.6">
      <c r="A232" s="10">
        <v>42235</v>
      </c>
      <c r="B232" s="31" t="str">
        <f>TEXT('Energy Demand'!$A232,"dddd")</f>
        <v>Wednesday</v>
      </c>
      <c r="C232" s="31" t="str">
        <f>TEXT('Energy Demand'!$A232,"mmmm")</f>
        <v>August</v>
      </c>
      <c r="D232" s="11" t="str">
        <f t="shared" si="6"/>
        <v>2015</v>
      </c>
      <c r="E232" s="12">
        <f t="shared" si="7"/>
        <v>34</v>
      </c>
      <c r="F232" s="13" t="str">
        <f>VLOOKUP(A232,_holidays!$A$2:$B$2107,2,1)</f>
        <v>Y</v>
      </c>
      <c r="G232" s="13" t="str">
        <f>VLOOKUP(A232,_holidays!$A$2:$C$2107,3,1)</f>
        <v>N</v>
      </c>
      <c r="H232" s="14">
        <v>5.5</v>
      </c>
      <c r="I232" s="14">
        <v>12.7</v>
      </c>
      <c r="J232" s="15">
        <v>10.199999999999999</v>
      </c>
      <c r="K232" s="15">
        <v>0</v>
      </c>
      <c r="L232" s="16">
        <v>144024.66</v>
      </c>
      <c r="M232" s="17">
        <v>39.23515304</v>
      </c>
      <c r="N232" s="17">
        <f>'Energy Demand'!$L232*'Energy Demand'!$M232</f>
        <v>5650829.5766339665</v>
      </c>
    </row>
    <row r="233" spans="1:14" x14ac:dyDescent="0.6">
      <c r="A233" s="19">
        <v>42236</v>
      </c>
      <c r="B233" s="32" t="str">
        <f>TEXT('Energy Demand'!$A233,"dddd")</f>
        <v>Thursday</v>
      </c>
      <c r="C233" s="31" t="str">
        <f>TEXT('Energy Demand'!$A233,"mmmm")</f>
        <v>August</v>
      </c>
      <c r="D233" s="11" t="str">
        <f t="shared" si="6"/>
        <v>2015</v>
      </c>
      <c r="E233" s="12">
        <f t="shared" si="7"/>
        <v>34</v>
      </c>
      <c r="F233" s="20" t="str">
        <f>VLOOKUP(A233,_holidays!$A$2:$B$2107,2,1)</f>
        <v>Y</v>
      </c>
      <c r="G233" s="20" t="str">
        <f>VLOOKUP(A233,_holidays!$A$2:$C$2107,3,1)</f>
        <v>N</v>
      </c>
      <c r="H233" s="21">
        <v>6.1</v>
      </c>
      <c r="I233" s="21">
        <v>17.100000000000001</v>
      </c>
      <c r="J233" s="22">
        <v>12.7</v>
      </c>
      <c r="K233" s="22">
        <v>0</v>
      </c>
      <c r="L233" s="16">
        <v>131575.79</v>
      </c>
      <c r="M233" s="17">
        <v>30.545000609999999</v>
      </c>
      <c r="N233" s="17">
        <f>'Energy Demand'!$L233*'Energy Demand'!$M233</f>
        <v>4018982.5858112322</v>
      </c>
    </row>
    <row r="234" spans="1:14" x14ac:dyDescent="0.6">
      <c r="A234" s="10">
        <v>42237</v>
      </c>
      <c r="B234" s="31" t="str">
        <f>TEXT('Energy Demand'!$A234,"dddd")</f>
        <v>Friday</v>
      </c>
      <c r="C234" s="31" t="str">
        <f>TEXT('Energy Demand'!$A234,"mmmm")</f>
        <v>August</v>
      </c>
      <c r="D234" s="11" t="str">
        <f t="shared" si="6"/>
        <v>2015</v>
      </c>
      <c r="E234" s="12">
        <f t="shared" si="7"/>
        <v>34</v>
      </c>
      <c r="F234" s="13" t="str">
        <f>VLOOKUP(A234,_holidays!$A$2:$B$2107,2,1)</f>
        <v>Y</v>
      </c>
      <c r="G234" s="13" t="str">
        <f>VLOOKUP(A234,_holidays!$A$2:$C$2107,3,1)</f>
        <v>N</v>
      </c>
      <c r="H234" s="14">
        <v>10.9</v>
      </c>
      <c r="I234" s="14">
        <v>18.7</v>
      </c>
      <c r="J234" s="15">
        <v>4.0999999999999996</v>
      </c>
      <c r="K234" s="15">
        <v>0</v>
      </c>
      <c r="L234" s="16">
        <v>126570.47</v>
      </c>
      <c r="M234" s="17">
        <v>38.888472040000003</v>
      </c>
      <c r="N234" s="17">
        <f>'Energy Demand'!$L234*'Energy Demand'!$M234</f>
        <v>4922132.1836846592</v>
      </c>
    </row>
    <row r="235" spans="1:14" x14ac:dyDescent="0.6">
      <c r="A235" s="19">
        <v>42238</v>
      </c>
      <c r="B235" s="32" t="str">
        <f>TEXT('Energy Demand'!$A235,"dddd")</f>
        <v>Saturday</v>
      </c>
      <c r="C235" s="31" t="str">
        <f>TEXT('Energy Demand'!$A235,"mmmm")</f>
        <v>August</v>
      </c>
      <c r="D235" s="11" t="str">
        <f t="shared" si="6"/>
        <v>2015</v>
      </c>
      <c r="E235" s="12">
        <f t="shared" si="7"/>
        <v>34</v>
      </c>
      <c r="F235" s="20" t="str">
        <f>VLOOKUP(A235,_holidays!$A$2:$B$2107,2,1)</f>
        <v>Y</v>
      </c>
      <c r="G235" s="20" t="str">
        <f>VLOOKUP(A235,_holidays!$A$2:$C$2107,3,1)</f>
        <v>N</v>
      </c>
      <c r="H235" s="21">
        <v>11.8</v>
      </c>
      <c r="I235" s="21">
        <v>18.8</v>
      </c>
      <c r="J235" s="22">
        <v>11.8</v>
      </c>
      <c r="K235" s="22">
        <v>0</v>
      </c>
      <c r="L235" s="16">
        <v>112275.15</v>
      </c>
      <c r="M235" s="17">
        <v>32.238321669999998</v>
      </c>
      <c r="N235" s="17">
        <f>'Energy Demand'!$L235*'Energy Demand'!$M235</f>
        <v>3619562.4012475</v>
      </c>
    </row>
    <row r="236" spans="1:14" x14ac:dyDescent="0.6">
      <c r="A236" s="10">
        <v>42239</v>
      </c>
      <c r="B236" s="31" t="str">
        <f>TEXT('Energy Demand'!$A236,"dddd")</f>
        <v>Sunday</v>
      </c>
      <c r="C236" s="31" t="str">
        <f>TEXT('Energy Demand'!$A236,"mmmm")</f>
        <v>August</v>
      </c>
      <c r="D236" s="11" t="str">
        <f t="shared" si="6"/>
        <v>2015</v>
      </c>
      <c r="E236" s="12">
        <f t="shared" si="7"/>
        <v>35</v>
      </c>
      <c r="F236" s="13" t="str">
        <f>VLOOKUP(A236,_holidays!$A$2:$B$2107,2,1)</f>
        <v>Y</v>
      </c>
      <c r="G236" s="13" t="str">
        <f>VLOOKUP(A236,_holidays!$A$2:$C$2107,3,1)</f>
        <v>N</v>
      </c>
      <c r="H236" s="14">
        <v>7.9</v>
      </c>
      <c r="I236" s="14">
        <v>16.3</v>
      </c>
      <c r="J236" s="15">
        <v>13.1</v>
      </c>
      <c r="K236" s="15">
        <v>0</v>
      </c>
      <c r="L236" s="16">
        <v>111793.015</v>
      </c>
      <c r="M236" s="17">
        <v>29.441348720000001</v>
      </c>
      <c r="N236" s="17">
        <f>'Energy Demand'!$L236*'Energy Demand'!$M236</f>
        <v>3291337.1390751908</v>
      </c>
    </row>
    <row r="237" spans="1:14" x14ac:dyDescent="0.6">
      <c r="A237" s="19">
        <v>42240</v>
      </c>
      <c r="B237" s="32" t="str">
        <f>TEXT('Energy Demand'!$A237,"dddd")</f>
        <v>Monday</v>
      </c>
      <c r="C237" s="31" t="str">
        <f>TEXT('Energy Demand'!$A237,"mmmm")</f>
        <v>August</v>
      </c>
      <c r="D237" s="11" t="str">
        <f t="shared" si="6"/>
        <v>2015</v>
      </c>
      <c r="E237" s="12">
        <f t="shared" si="7"/>
        <v>35</v>
      </c>
      <c r="F237" s="20" t="str">
        <f>VLOOKUP(A237,_holidays!$A$2:$B$2107,2,1)</f>
        <v>Y</v>
      </c>
      <c r="G237" s="20" t="str">
        <f>VLOOKUP(A237,_holidays!$A$2:$C$2107,3,1)</f>
        <v>N</v>
      </c>
      <c r="H237" s="21">
        <v>8.5</v>
      </c>
      <c r="I237" s="21">
        <v>14.5</v>
      </c>
      <c r="J237" s="22">
        <v>9.6</v>
      </c>
      <c r="K237" s="22">
        <v>0</v>
      </c>
      <c r="L237" s="16">
        <v>128868.255</v>
      </c>
      <c r="M237" s="17">
        <v>26.612662889999999</v>
      </c>
      <c r="N237" s="17">
        <f>'Energy Demand'!$L237*'Energy Demand'!$M237</f>
        <v>3429527.4275375572</v>
      </c>
    </row>
    <row r="238" spans="1:14" x14ac:dyDescent="0.6">
      <c r="A238" s="10">
        <v>42241</v>
      </c>
      <c r="B238" s="31" t="str">
        <f>TEXT('Energy Demand'!$A238,"dddd")</f>
        <v>Tuesday</v>
      </c>
      <c r="C238" s="31" t="str">
        <f>TEXT('Energy Demand'!$A238,"mmmm")</f>
        <v>August</v>
      </c>
      <c r="D238" s="11" t="str">
        <f t="shared" si="6"/>
        <v>2015</v>
      </c>
      <c r="E238" s="12">
        <f t="shared" si="7"/>
        <v>35</v>
      </c>
      <c r="F238" s="13" t="str">
        <f>VLOOKUP(A238,_holidays!$A$2:$B$2107,2,1)</f>
        <v>Y</v>
      </c>
      <c r="G238" s="13" t="str">
        <f>VLOOKUP(A238,_holidays!$A$2:$C$2107,3,1)</f>
        <v>N</v>
      </c>
      <c r="H238" s="14">
        <v>9.5</v>
      </c>
      <c r="I238" s="14">
        <v>14.3</v>
      </c>
      <c r="J238" s="15">
        <v>8.1</v>
      </c>
      <c r="K238" s="15">
        <v>0</v>
      </c>
      <c r="L238" s="16">
        <v>135051.54500000001</v>
      </c>
      <c r="M238" s="17">
        <v>28.80467771</v>
      </c>
      <c r="N238" s="17">
        <f>'Energy Demand'!$L238*'Energy Demand'!$M238</f>
        <v>3890116.2279625623</v>
      </c>
    </row>
    <row r="239" spans="1:14" x14ac:dyDescent="0.6">
      <c r="A239" s="19">
        <v>42242</v>
      </c>
      <c r="B239" s="32" t="str">
        <f>TEXT('Energy Demand'!$A239,"dddd")</f>
        <v>Wednesday</v>
      </c>
      <c r="C239" s="31" t="str">
        <f>TEXT('Energy Demand'!$A239,"mmmm")</f>
        <v>August</v>
      </c>
      <c r="D239" s="11" t="str">
        <f t="shared" si="6"/>
        <v>2015</v>
      </c>
      <c r="E239" s="12">
        <f t="shared" si="7"/>
        <v>35</v>
      </c>
      <c r="F239" s="20" t="str">
        <f>VLOOKUP(A239,_holidays!$A$2:$B$2107,2,1)</f>
        <v>Y</v>
      </c>
      <c r="G239" s="20" t="str">
        <f>VLOOKUP(A239,_holidays!$A$2:$C$2107,3,1)</f>
        <v>N</v>
      </c>
      <c r="H239" s="21">
        <v>9.1999999999999993</v>
      </c>
      <c r="I239" s="21">
        <v>14.6</v>
      </c>
      <c r="J239" s="22">
        <v>7.8</v>
      </c>
      <c r="K239" s="22">
        <v>0.2</v>
      </c>
      <c r="L239" s="16">
        <v>135914.68</v>
      </c>
      <c r="M239" s="17">
        <v>37.131774679999999</v>
      </c>
      <c r="N239" s="17">
        <f>'Energy Demand'!$L239*'Energy Demand'!$M239</f>
        <v>5046753.2734643025</v>
      </c>
    </row>
    <row r="240" spans="1:14" x14ac:dyDescent="0.6">
      <c r="A240" s="10">
        <v>42243</v>
      </c>
      <c r="B240" s="31" t="str">
        <f>TEXT('Energy Demand'!$A240,"dddd")</f>
        <v>Thursday</v>
      </c>
      <c r="C240" s="31" t="str">
        <f>TEXT('Energy Demand'!$A240,"mmmm")</f>
        <v>August</v>
      </c>
      <c r="D240" s="11" t="str">
        <f t="shared" si="6"/>
        <v>2015</v>
      </c>
      <c r="E240" s="12">
        <f t="shared" si="7"/>
        <v>35</v>
      </c>
      <c r="F240" s="13" t="str">
        <f>VLOOKUP(A240,_holidays!$A$2:$B$2107,2,1)</f>
        <v>Y</v>
      </c>
      <c r="G240" s="13" t="str">
        <f>VLOOKUP(A240,_holidays!$A$2:$C$2107,3,1)</f>
        <v>N</v>
      </c>
      <c r="H240" s="14">
        <v>9.8000000000000007</v>
      </c>
      <c r="I240" s="14">
        <v>11.7</v>
      </c>
      <c r="J240" s="15">
        <v>2.7</v>
      </c>
      <c r="K240" s="15">
        <v>0.8</v>
      </c>
      <c r="L240" s="16">
        <v>141159.76999999999</v>
      </c>
      <c r="M240" s="17">
        <v>41.605335449999998</v>
      </c>
      <c r="N240" s="17">
        <f>'Energy Demand'!$L240*'Energy Demand'!$M240</f>
        <v>5872999.5828948459</v>
      </c>
    </row>
    <row r="241" spans="1:14" x14ac:dyDescent="0.6">
      <c r="A241" s="19">
        <v>42244</v>
      </c>
      <c r="B241" s="32" t="str">
        <f>TEXT('Energy Demand'!$A241,"dddd")</f>
        <v>Friday</v>
      </c>
      <c r="C241" s="31" t="str">
        <f>TEXT('Energy Demand'!$A241,"mmmm")</f>
        <v>August</v>
      </c>
      <c r="D241" s="11" t="str">
        <f t="shared" si="6"/>
        <v>2015</v>
      </c>
      <c r="E241" s="12">
        <f t="shared" si="7"/>
        <v>35</v>
      </c>
      <c r="F241" s="20" t="str">
        <f>VLOOKUP(A241,_holidays!$A$2:$B$2107,2,1)</f>
        <v>Y</v>
      </c>
      <c r="G241" s="20" t="str">
        <f>VLOOKUP(A241,_holidays!$A$2:$C$2107,3,1)</f>
        <v>N</v>
      </c>
      <c r="H241" s="21">
        <v>8.1</v>
      </c>
      <c r="I241" s="21">
        <v>13.2</v>
      </c>
      <c r="J241" s="22">
        <v>12.2</v>
      </c>
      <c r="K241" s="22">
        <v>17.399999999999999</v>
      </c>
      <c r="L241" s="16">
        <v>134755.505</v>
      </c>
      <c r="M241" s="17">
        <v>38.179120070000003</v>
      </c>
      <c r="N241" s="17">
        <f>'Energy Demand'!$L241*'Energy Demand'!$M241</f>
        <v>5144846.6054884857</v>
      </c>
    </row>
    <row r="242" spans="1:14" x14ac:dyDescent="0.6">
      <c r="A242" s="10">
        <v>42245</v>
      </c>
      <c r="B242" s="31" t="str">
        <f>TEXT('Energy Demand'!$A242,"dddd")</f>
        <v>Saturday</v>
      </c>
      <c r="C242" s="31" t="str">
        <f>TEXT('Energy Demand'!$A242,"mmmm")</f>
        <v>August</v>
      </c>
      <c r="D242" s="11" t="str">
        <f t="shared" si="6"/>
        <v>2015</v>
      </c>
      <c r="E242" s="12">
        <f t="shared" si="7"/>
        <v>35</v>
      </c>
      <c r="F242" s="13" t="str">
        <f>VLOOKUP(A242,_holidays!$A$2:$B$2107,2,1)</f>
        <v>Y</v>
      </c>
      <c r="G242" s="13" t="str">
        <f>VLOOKUP(A242,_holidays!$A$2:$C$2107,3,1)</f>
        <v>N</v>
      </c>
      <c r="H242" s="14">
        <v>6.3</v>
      </c>
      <c r="I242" s="14">
        <v>11.7</v>
      </c>
      <c r="J242" s="15">
        <v>9.1</v>
      </c>
      <c r="K242" s="15">
        <v>1.8</v>
      </c>
      <c r="L242" s="16">
        <v>124448.5</v>
      </c>
      <c r="M242" s="17">
        <v>35.474513610000002</v>
      </c>
      <c r="N242" s="17">
        <f>'Energy Demand'!$L242*'Energy Demand'!$M242</f>
        <v>4414750.0069940854</v>
      </c>
    </row>
    <row r="243" spans="1:14" x14ac:dyDescent="0.6">
      <c r="A243" s="19">
        <v>42246</v>
      </c>
      <c r="B243" s="32" t="str">
        <f>TEXT('Energy Demand'!$A243,"dddd")</f>
        <v>Sunday</v>
      </c>
      <c r="C243" s="31" t="str">
        <f>TEXT('Energy Demand'!$A243,"mmmm")</f>
        <v>August</v>
      </c>
      <c r="D243" s="11" t="str">
        <f t="shared" si="6"/>
        <v>2015</v>
      </c>
      <c r="E243" s="12">
        <f t="shared" si="7"/>
        <v>36</v>
      </c>
      <c r="F243" s="20" t="str">
        <f>VLOOKUP(A243,_holidays!$A$2:$B$2107,2,1)</f>
        <v>Y</v>
      </c>
      <c r="G243" s="20" t="str">
        <f>VLOOKUP(A243,_holidays!$A$2:$C$2107,3,1)</f>
        <v>N</v>
      </c>
      <c r="H243" s="21">
        <v>7.9</v>
      </c>
      <c r="I243" s="21">
        <v>12.5</v>
      </c>
      <c r="J243" s="22">
        <v>14.3</v>
      </c>
      <c r="K243" s="22">
        <v>2.2000000000000002</v>
      </c>
      <c r="L243" s="16">
        <v>116744.215</v>
      </c>
      <c r="M243" s="17">
        <v>42.414179560000001</v>
      </c>
      <c r="N243" s="17">
        <f>'Energy Demand'!$L243*'Energy Demand'!$M243</f>
        <v>4951610.0976012452</v>
      </c>
    </row>
    <row r="244" spans="1:14" x14ac:dyDescent="0.6">
      <c r="A244" s="10">
        <v>42247</v>
      </c>
      <c r="B244" s="31" t="str">
        <f>TEXT('Energy Demand'!$A244,"dddd")</f>
        <v>Monday</v>
      </c>
      <c r="C244" s="31" t="str">
        <f>TEXT('Energy Demand'!$A244,"mmmm")</f>
        <v>August</v>
      </c>
      <c r="D244" s="11" t="str">
        <f t="shared" si="6"/>
        <v>2015</v>
      </c>
      <c r="E244" s="12">
        <f t="shared" si="7"/>
        <v>36</v>
      </c>
      <c r="F244" s="13" t="str">
        <f>VLOOKUP(A244,_holidays!$A$2:$B$2107,2,1)</f>
        <v>Y</v>
      </c>
      <c r="G244" s="13" t="str">
        <f>VLOOKUP(A244,_holidays!$A$2:$C$2107,3,1)</f>
        <v>N</v>
      </c>
      <c r="H244" s="14">
        <v>8.1</v>
      </c>
      <c r="I244" s="14">
        <v>13</v>
      </c>
      <c r="J244" s="15">
        <v>11.5</v>
      </c>
      <c r="K244" s="15">
        <v>0</v>
      </c>
      <c r="L244" s="16">
        <v>137724.89499999999</v>
      </c>
      <c r="M244" s="17">
        <v>50.273287490000001</v>
      </c>
      <c r="N244" s="17">
        <f>'Energy Demand'!$L244*'Energy Demand'!$M244</f>
        <v>6923883.2408650629</v>
      </c>
    </row>
    <row r="245" spans="1:14" x14ac:dyDescent="0.6">
      <c r="A245" s="19">
        <v>42248</v>
      </c>
      <c r="B245" s="32" t="str">
        <f>TEXT('Energy Demand'!$A245,"dddd")</f>
        <v>Tuesday</v>
      </c>
      <c r="C245" s="31" t="str">
        <f>TEXT('Energy Demand'!$A245,"mmmm")</f>
        <v>September</v>
      </c>
      <c r="D245" s="11" t="str">
        <f t="shared" si="6"/>
        <v>2015</v>
      </c>
      <c r="E245" s="12">
        <f t="shared" si="7"/>
        <v>36</v>
      </c>
      <c r="F245" s="20" t="str">
        <f>VLOOKUP(A245,_holidays!$A$2:$B$2107,2,1)</f>
        <v>Y</v>
      </c>
      <c r="G245" s="20" t="str">
        <f>VLOOKUP(A245,_holidays!$A$2:$C$2107,3,1)</f>
        <v>N</v>
      </c>
      <c r="H245" s="21">
        <v>5.0999999999999996</v>
      </c>
      <c r="I245" s="21">
        <v>16.2</v>
      </c>
      <c r="J245" s="22">
        <v>15.7</v>
      </c>
      <c r="K245" s="22">
        <v>0</v>
      </c>
      <c r="L245" s="16">
        <v>134116.76999999999</v>
      </c>
      <c r="M245" s="17">
        <v>50.145784390000003</v>
      </c>
      <c r="N245" s="17">
        <f>'Energy Demand'!$L245*'Energy Demand'!$M245</f>
        <v>6725390.6315032197</v>
      </c>
    </row>
    <row r="246" spans="1:14" x14ac:dyDescent="0.6">
      <c r="A246" s="10">
        <v>42249</v>
      </c>
      <c r="B246" s="31" t="str">
        <f>TEXT('Energy Demand'!$A246,"dddd")</f>
        <v>Wednesday</v>
      </c>
      <c r="C246" s="31" t="str">
        <f>TEXT('Energy Demand'!$A246,"mmmm")</f>
        <v>September</v>
      </c>
      <c r="D246" s="11" t="str">
        <f t="shared" si="6"/>
        <v>2015</v>
      </c>
      <c r="E246" s="12">
        <f t="shared" si="7"/>
        <v>36</v>
      </c>
      <c r="F246" s="13" t="str">
        <f>VLOOKUP(A246,_holidays!$A$2:$B$2107,2,1)</f>
        <v>Y</v>
      </c>
      <c r="G246" s="13" t="str">
        <f>VLOOKUP(A246,_holidays!$A$2:$C$2107,3,1)</f>
        <v>N</v>
      </c>
      <c r="H246" s="14">
        <v>8</v>
      </c>
      <c r="I246" s="14">
        <v>18.8</v>
      </c>
      <c r="J246" s="15">
        <v>10.5</v>
      </c>
      <c r="K246" s="15">
        <v>0</v>
      </c>
      <c r="L246" s="16">
        <v>132794.715</v>
      </c>
      <c r="M246" s="17">
        <v>49.03831254</v>
      </c>
      <c r="N246" s="17">
        <f>'Energy Demand'!$L246*'Energy Demand'!$M246</f>
        <v>6512028.7378302263</v>
      </c>
    </row>
    <row r="247" spans="1:14" x14ac:dyDescent="0.6">
      <c r="A247" s="19">
        <v>42250</v>
      </c>
      <c r="B247" s="32" t="str">
        <f>TEXT('Energy Demand'!$A247,"dddd")</f>
        <v>Thursday</v>
      </c>
      <c r="C247" s="31" t="str">
        <f>TEXT('Energy Demand'!$A247,"mmmm")</f>
        <v>September</v>
      </c>
      <c r="D247" s="11" t="str">
        <f t="shared" si="6"/>
        <v>2015</v>
      </c>
      <c r="E247" s="12">
        <f t="shared" si="7"/>
        <v>36</v>
      </c>
      <c r="F247" s="20" t="str">
        <f>VLOOKUP(A247,_holidays!$A$2:$B$2107,2,1)</f>
        <v>Y</v>
      </c>
      <c r="G247" s="20" t="str">
        <f>VLOOKUP(A247,_holidays!$A$2:$C$2107,3,1)</f>
        <v>N</v>
      </c>
      <c r="H247" s="21">
        <v>10.6</v>
      </c>
      <c r="I247" s="21">
        <v>14</v>
      </c>
      <c r="J247" s="22">
        <v>8</v>
      </c>
      <c r="K247" s="22">
        <v>4.4000000000000004</v>
      </c>
      <c r="L247" s="16">
        <v>132096.33499999999</v>
      </c>
      <c r="M247" s="17">
        <v>45.546264669999999</v>
      </c>
      <c r="N247" s="17">
        <f>'Energy Demand'!$L247*'Energy Demand'!$M247</f>
        <v>6016494.6358469836</v>
      </c>
    </row>
    <row r="248" spans="1:14" x14ac:dyDescent="0.6">
      <c r="A248" s="10">
        <v>42251</v>
      </c>
      <c r="B248" s="31" t="str">
        <f>TEXT('Energy Demand'!$A248,"dddd")</f>
        <v>Friday</v>
      </c>
      <c r="C248" s="31" t="str">
        <f>TEXT('Energy Demand'!$A248,"mmmm")</f>
        <v>September</v>
      </c>
      <c r="D248" s="11" t="str">
        <f t="shared" si="6"/>
        <v>2015</v>
      </c>
      <c r="E248" s="12">
        <f t="shared" si="7"/>
        <v>36</v>
      </c>
      <c r="F248" s="13" t="str">
        <f>VLOOKUP(A248,_holidays!$A$2:$B$2107,2,1)</f>
        <v>Y</v>
      </c>
      <c r="G248" s="13" t="str">
        <f>VLOOKUP(A248,_holidays!$A$2:$C$2107,3,1)</f>
        <v>N</v>
      </c>
      <c r="H248" s="14">
        <v>8.6999999999999993</v>
      </c>
      <c r="I248" s="14">
        <v>13.7</v>
      </c>
      <c r="J248" s="15">
        <v>13</v>
      </c>
      <c r="K248" s="15">
        <v>0</v>
      </c>
      <c r="L248" s="16">
        <v>131384.88</v>
      </c>
      <c r="M248" s="17">
        <v>65.73690671</v>
      </c>
      <c r="N248" s="17">
        <f>'Energy Demand'!$L248*'Energy Demand'!$M248</f>
        <v>8636835.5996645447</v>
      </c>
    </row>
    <row r="249" spans="1:14" x14ac:dyDescent="0.6">
      <c r="A249" s="19">
        <v>42252</v>
      </c>
      <c r="B249" s="32" t="str">
        <f>TEXT('Energy Demand'!$A249,"dddd")</f>
        <v>Saturday</v>
      </c>
      <c r="C249" s="31" t="str">
        <f>TEXT('Energy Demand'!$A249,"mmmm")</f>
        <v>September</v>
      </c>
      <c r="D249" s="11" t="str">
        <f t="shared" si="6"/>
        <v>2015</v>
      </c>
      <c r="E249" s="12">
        <f t="shared" si="7"/>
        <v>36</v>
      </c>
      <c r="F249" s="20" t="str">
        <f>VLOOKUP(A249,_holidays!$A$2:$B$2107,2,1)</f>
        <v>Y</v>
      </c>
      <c r="G249" s="20" t="str">
        <f>VLOOKUP(A249,_holidays!$A$2:$C$2107,3,1)</f>
        <v>N</v>
      </c>
      <c r="H249" s="21">
        <v>10.199999999999999</v>
      </c>
      <c r="I249" s="21">
        <v>14</v>
      </c>
      <c r="J249" s="22">
        <v>14.8</v>
      </c>
      <c r="K249" s="22">
        <v>0</v>
      </c>
      <c r="L249" s="16">
        <v>115799.32</v>
      </c>
      <c r="M249" s="17">
        <v>57.177569200000001</v>
      </c>
      <c r="N249" s="17">
        <f>'Energy Demand'!$L249*'Energy Demand'!$M249</f>
        <v>6621123.6326129446</v>
      </c>
    </row>
    <row r="250" spans="1:14" x14ac:dyDescent="0.6">
      <c r="A250" s="10">
        <v>42253</v>
      </c>
      <c r="B250" s="31" t="str">
        <f>TEXT('Energy Demand'!$A250,"dddd")</f>
        <v>Sunday</v>
      </c>
      <c r="C250" s="31" t="str">
        <f>TEXT('Energy Demand'!$A250,"mmmm")</f>
        <v>September</v>
      </c>
      <c r="D250" s="11" t="str">
        <f t="shared" si="6"/>
        <v>2015</v>
      </c>
      <c r="E250" s="12">
        <f t="shared" si="7"/>
        <v>37</v>
      </c>
      <c r="F250" s="13" t="str">
        <f>VLOOKUP(A250,_holidays!$A$2:$B$2107,2,1)</f>
        <v>Y</v>
      </c>
      <c r="G250" s="13" t="str">
        <f>VLOOKUP(A250,_holidays!$A$2:$C$2107,3,1)</f>
        <v>N</v>
      </c>
      <c r="H250" s="14">
        <v>5.8</v>
      </c>
      <c r="I250" s="14">
        <v>16.600000000000001</v>
      </c>
      <c r="J250" s="15">
        <v>11.8</v>
      </c>
      <c r="K250" s="15">
        <v>0</v>
      </c>
      <c r="L250" s="16">
        <v>109641.375</v>
      </c>
      <c r="M250" s="17">
        <v>40.581765519999998</v>
      </c>
      <c r="N250" s="17">
        <f>'Energy Demand'!$L250*'Energy Demand'!$M250</f>
        <v>4449440.5715403901</v>
      </c>
    </row>
    <row r="251" spans="1:14" x14ac:dyDescent="0.6">
      <c r="A251" s="19">
        <v>42254</v>
      </c>
      <c r="B251" s="32" t="str">
        <f>TEXT('Energy Demand'!$A251,"dddd")</f>
        <v>Monday</v>
      </c>
      <c r="C251" s="31" t="str">
        <f>TEXT('Energy Demand'!$A251,"mmmm")</f>
        <v>September</v>
      </c>
      <c r="D251" s="11" t="str">
        <f t="shared" si="6"/>
        <v>2015</v>
      </c>
      <c r="E251" s="12">
        <f t="shared" si="7"/>
        <v>37</v>
      </c>
      <c r="F251" s="20" t="str">
        <f>VLOOKUP(A251,_holidays!$A$2:$B$2107,2,1)</f>
        <v>Y</v>
      </c>
      <c r="G251" s="20" t="str">
        <f>VLOOKUP(A251,_holidays!$A$2:$C$2107,3,1)</f>
        <v>N</v>
      </c>
      <c r="H251" s="21">
        <v>8.9</v>
      </c>
      <c r="I251" s="21">
        <v>13.6</v>
      </c>
      <c r="J251" s="22">
        <v>9.1999999999999993</v>
      </c>
      <c r="K251" s="22">
        <v>3.6</v>
      </c>
      <c r="L251" s="16">
        <v>131619.36499999999</v>
      </c>
      <c r="M251" s="17">
        <v>38.52697878</v>
      </c>
      <c r="N251" s="17">
        <f>'Energy Demand'!$L251*'Energy Demand'!$M251</f>
        <v>5070896.4823920745</v>
      </c>
    </row>
    <row r="252" spans="1:14" x14ac:dyDescent="0.6">
      <c r="A252" s="10">
        <v>42255</v>
      </c>
      <c r="B252" s="31" t="str">
        <f>TEXT('Energy Demand'!$A252,"dddd")</f>
        <v>Tuesday</v>
      </c>
      <c r="C252" s="31" t="str">
        <f>TEXT('Energy Demand'!$A252,"mmmm")</f>
        <v>September</v>
      </c>
      <c r="D252" s="11" t="str">
        <f t="shared" si="6"/>
        <v>2015</v>
      </c>
      <c r="E252" s="12">
        <f t="shared" si="7"/>
        <v>37</v>
      </c>
      <c r="F252" s="13" t="str">
        <f>VLOOKUP(A252,_holidays!$A$2:$B$2107,2,1)</f>
        <v>Y</v>
      </c>
      <c r="G252" s="13" t="str">
        <f>VLOOKUP(A252,_holidays!$A$2:$C$2107,3,1)</f>
        <v>N</v>
      </c>
      <c r="H252" s="14">
        <v>8.8000000000000007</v>
      </c>
      <c r="I252" s="14">
        <v>12.8</v>
      </c>
      <c r="J252" s="15">
        <v>11.1</v>
      </c>
      <c r="K252" s="15">
        <v>2</v>
      </c>
      <c r="L252" s="16">
        <v>136340.70000000001</v>
      </c>
      <c r="M252" s="17">
        <v>41.710381609999999</v>
      </c>
      <c r="N252" s="17">
        <f>'Energy Demand'!$L252*'Energy Demand'!$M252</f>
        <v>5686822.6259745276</v>
      </c>
    </row>
    <row r="253" spans="1:14" x14ac:dyDescent="0.6">
      <c r="A253" s="19">
        <v>42256</v>
      </c>
      <c r="B253" s="32" t="str">
        <f>TEXT('Energy Demand'!$A253,"dddd")</f>
        <v>Wednesday</v>
      </c>
      <c r="C253" s="31" t="str">
        <f>TEXT('Energy Demand'!$A253,"mmmm")</f>
        <v>September</v>
      </c>
      <c r="D253" s="11" t="str">
        <f t="shared" si="6"/>
        <v>2015</v>
      </c>
      <c r="E253" s="12">
        <f t="shared" si="7"/>
        <v>37</v>
      </c>
      <c r="F253" s="20" t="str">
        <f>VLOOKUP(A253,_holidays!$A$2:$B$2107,2,1)</f>
        <v>Y</v>
      </c>
      <c r="G253" s="20" t="str">
        <f>VLOOKUP(A253,_holidays!$A$2:$C$2107,3,1)</f>
        <v>N</v>
      </c>
      <c r="H253" s="21">
        <v>10</v>
      </c>
      <c r="I253" s="21">
        <v>15.3</v>
      </c>
      <c r="J253" s="22">
        <v>11.4</v>
      </c>
      <c r="K253" s="22">
        <v>0</v>
      </c>
      <c r="L253" s="16">
        <v>132977.45000000001</v>
      </c>
      <c r="M253" s="17">
        <v>48.128104839999999</v>
      </c>
      <c r="N253" s="17">
        <f>'Energy Demand'!$L253*'Energy Demand'!$M253</f>
        <v>6399952.6549558584</v>
      </c>
    </row>
    <row r="254" spans="1:14" x14ac:dyDescent="0.6">
      <c r="A254" s="10">
        <v>42257</v>
      </c>
      <c r="B254" s="31" t="str">
        <f>TEXT('Energy Demand'!$A254,"dddd")</f>
        <v>Thursday</v>
      </c>
      <c r="C254" s="31" t="str">
        <f>TEXT('Energy Demand'!$A254,"mmmm")</f>
        <v>September</v>
      </c>
      <c r="D254" s="11" t="str">
        <f t="shared" si="6"/>
        <v>2015</v>
      </c>
      <c r="E254" s="12">
        <f t="shared" si="7"/>
        <v>37</v>
      </c>
      <c r="F254" s="13" t="str">
        <f>VLOOKUP(A254,_holidays!$A$2:$B$2107,2,1)</f>
        <v>Y</v>
      </c>
      <c r="G254" s="13" t="str">
        <f>VLOOKUP(A254,_holidays!$A$2:$C$2107,3,1)</f>
        <v>N</v>
      </c>
      <c r="H254" s="14">
        <v>10</v>
      </c>
      <c r="I254" s="14">
        <v>15.7</v>
      </c>
      <c r="J254" s="15">
        <v>17.3</v>
      </c>
      <c r="K254" s="15">
        <v>0</v>
      </c>
      <c r="L254" s="16">
        <v>133541.98000000001</v>
      </c>
      <c r="M254" s="17">
        <v>48.919566619999998</v>
      </c>
      <c r="N254" s="17">
        <f>'Energy Demand'!$L254*'Energy Demand'!$M254</f>
        <v>6532815.7871767078</v>
      </c>
    </row>
    <row r="255" spans="1:14" x14ac:dyDescent="0.6">
      <c r="A255" s="19">
        <v>42258</v>
      </c>
      <c r="B255" s="32" t="str">
        <f>TEXT('Energy Demand'!$A255,"dddd")</f>
        <v>Friday</v>
      </c>
      <c r="C255" s="31" t="str">
        <f>TEXT('Energy Demand'!$A255,"mmmm")</f>
        <v>September</v>
      </c>
      <c r="D255" s="11" t="str">
        <f t="shared" si="6"/>
        <v>2015</v>
      </c>
      <c r="E255" s="12">
        <f t="shared" si="7"/>
        <v>37</v>
      </c>
      <c r="F255" s="20" t="str">
        <f>VLOOKUP(A255,_holidays!$A$2:$B$2107,2,1)</f>
        <v>Y</v>
      </c>
      <c r="G255" s="20" t="str">
        <f>VLOOKUP(A255,_holidays!$A$2:$C$2107,3,1)</f>
        <v>N</v>
      </c>
      <c r="H255" s="21">
        <v>5.0999999999999996</v>
      </c>
      <c r="I255" s="21">
        <v>20.100000000000001</v>
      </c>
      <c r="J255" s="22">
        <v>17.7</v>
      </c>
      <c r="K255" s="22">
        <v>0</v>
      </c>
      <c r="L255" s="16">
        <v>123968.9</v>
      </c>
      <c r="M255" s="17">
        <v>36.08846518</v>
      </c>
      <c r="N255" s="17">
        <f>'Energy Demand'!$L255*'Energy Demand'!$M255</f>
        <v>4473847.3310529022</v>
      </c>
    </row>
    <row r="256" spans="1:14" x14ac:dyDescent="0.6">
      <c r="A256" s="10">
        <v>42259</v>
      </c>
      <c r="B256" s="31" t="str">
        <f>TEXT('Energy Demand'!$A256,"dddd")</f>
        <v>Saturday</v>
      </c>
      <c r="C256" s="31" t="str">
        <f>TEXT('Energy Demand'!$A256,"mmmm")</f>
        <v>September</v>
      </c>
      <c r="D256" s="11" t="str">
        <f t="shared" si="6"/>
        <v>2015</v>
      </c>
      <c r="E256" s="12">
        <f t="shared" si="7"/>
        <v>37</v>
      </c>
      <c r="F256" s="13" t="str">
        <f>VLOOKUP(A256,_holidays!$A$2:$B$2107,2,1)</f>
        <v>Y</v>
      </c>
      <c r="G256" s="13" t="str">
        <f>VLOOKUP(A256,_holidays!$A$2:$C$2107,3,1)</f>
        <v>N</v>
      </c>
      <c r="H256" s="14">
        <v>12.2</v>
      </c>
      <c r="I256" s="14">
        <v>21.7</v>
      </c>
      <c r="J256" s="15">
        <v>10.199999999999999</v>
      </c>
      <c r="K256" s="15">
        <v>0</v>
      </c>
      <c r="L256" s="16">
        <v>108790.005</v>
      </c>
      <c r="M256" s="17">
        <v>37.654551560000002</v>
      </c>
      <c r="N256" s="17">
        <f>'Energy Demand'!$L256*'Energy Demand'!$M256</f>
        <v>4096438.852485158</v>
      </c>
    </row>
    <row r="257" spans="1:14" x14ac:dyDescent="0.6">
      <c r="A257" s="19">
        <v>42260</v>
      </c>
      <c r="B257" s="32" t="str">
        <f>TEXT('Energy Demand'!$A257,"dddd")</f>
        <v>Sunday</v>
      </c>
      <c r="C257" s="31" t="str">
        <f>TEXT('Energy Demand'!$A257,"mmmm")</f>
        <v>September</v>
      </c>
      <c r="D257" s="11" t="str">
        <f t="shared" si="6"/>
        <v>2015</v>
      </c>
      <c r="E257" s="12">
        <f t="shared" si="7"/>
        <v>38</v>
      </c>
      <c r="F257" s="20" t="str">
        <f>VLOOKUP(A257,_holidays!$A$2:$B$2107,2,1)</f>
        <v>Y</v>
      </c>
      <c r="G257" s="20" t="str">
        <f>VLOOKUP(A257,_holidays!$A$2:$C$2107,3,1)</f>
        <v>N</v>
      </c>
      <c r="H257" s="21">
        <v>13.2</v>
      </c>
      <c r="I257" s="21">
        <v>25.5</v>
      </c>
      <c r="J257" s="22">
        <v>17.100000000000001</v>
      </c>
      <c r="K257" s="22">
        <v>0</v>
      </c>
      <c r="L257" s="16">
        <v>99161.764999999999</v>
      </c>
      <c r="M257" s="17">
        <v>30.359605869999999</v>
      </c>
      <c r="N257" s="17">
        <f>'Energy Demand'!$L257*'Energy Demand'!$M257</f>
        <v>3010512.1027735607</v>
      </c>
    </row>
    <row r="258" spans="1:14" x14ac:dyDescent="0.6">
      <c r="A258" s="10">
        <v>42261</v>
      </c>
      <c r="B258" s="31" t="str">
        <f>TEXT('Energy Demand'!$A258,"dddd")</f>
        <v>Monday</v>
      </c>
      <c r="C258" s="31" t="str">
        <f>TEXT('Energy Demand'!$A258,"mmmm")</f>
        <v>September</v>
      </c>
      <c r="D258" s="11" t="str">
        <f t="shared" si="6"/>
        <v>2015</v>
      </c>
      <c r="E258" s="12">
        <f t="shared" si="7"/>
        <v>38</v>
      </c>
      <c r="F258" s="13" t="str">
        <f>VLOOKUP(A258,_holidays!$A$2:$B$2107,2,1)</f>
        <v>Y</v>
      </c>
      <c r="G258" s="13" t="str">
        <f>VLOOKUP(A258,_holidays!$A$2:$C$2107,3,1)</f>
        <v>N</v>
      </c>
      <c r="H258" s="14">
        <v>15.4</v>
      </c>
      <c r="I258" s="14">
        <v>26.7</v>
      </c>
      <c r="J258" s="15">
        <v>17.8</v>
      </c>
      <c r="K258" s="15">
        <v>0</v>
      </c>
      <c r="L258" s="16">
        <v>116574.17</v>
      </c>
      <c r="M258" s="17">
        <v>32.345654209999999</v>
      </c>
      <c r="N258" s="17">
        <f>'Energy Demand'!$L258*'Energy Demand'!$M258</f>
        <v>3770667.7926377556</v>
      </c>
    </row>
    <row r="259" spans="1:14" x14ac:dyDescent="0.6">
      <c r="A259" s="19">
        <v>42262</v>
      </c>
      <c r="B259" s="32" t="str">
        <f>TEXT('Energy Demand'!$A259,"dddd")</f>
        <v>Tuesday</v>
      </c>
      <c r="C259" s="31" t="str">
        <f>TEXT('Energy Demand'!$A259,"mmmm")</f>
        <v>September</v>
      </c>
      <c r="D259" s="11" t="str">
        <f t="shared" ref="D259:D322" si="8">TEXT(A259,"yyyy")</f>
        <v>2015</v>
      </c>
      <c r="E259" s="12">
        <f t="shared" ref="E259:E322" si="9">WEEKNUM(A259,1)</f>
        <v>38</v>
      </c>
      <c r="F259" s="20" t="str">
        <f>VLOOKUP(A259,_holidays!$A$2:$B$2107,2,1)</f>
        <v>Y</v>
      </c>
      <c r="G259" s="20" t="str">
        <f>VLOOKUP(A259,_holidays!$A$2:$C$2107,3,1)</f>
        <v>N</v>
      </c>
      <c r="H259" s="21">
        <v>10.8</v>
      </c>
      <c r="I259" s="21">
        <v>15.9</v>
      </c>
      <c r="J259" s="22">
        <v>15</v>
      </c>
      <c r="K259" s="22">
        <v>15.8</v>
      </c>
      <c r="L259" s="16">
        <v>123750.5</v>
      </c>
      <c r="M259" s="17">
        <v>34.506522410000002</v>
      </c>
      <c r="N259" s="17">
        <f>'Energy Demand'!$L259*'Energy Demand'!$M259</f>
        <v>4270199.4014987051</v>
      </c>
    </row>
    <row r="260" spans="1:14" x14ac:dyDescent="0.6">
      <c r="A260" s="10">
        <v>42263</v>
      </c>
      <c r="B260" s="31" t="str">
        <f>TEXT('Energy Demand'!$A260,"dddd")</f>
        <v>Wednesday</v>
      </c>
      <c r="C260" s="31" t="str">
        <f>TEXT('Energy Demand'!$A260,"mmmm")</f>
        <v>September</v>
      </c>
      <c r="D260" s="11" t="str">
        <f t="shared" si="8"/>
        <v>2015</v>
      </c>
      <c r="E260" s="12">
        <f t="shared" si="9"/>
        <v>38</v>
      </c>
      <c r="F260" s="13" t="str">
        <f>VLOOKUP(A260,_holidays!$A$2:$B$2107,2,1)</f>
        <v>Y</v>
      </c>
      <c r="G260" s="13" t="str">
        <f>VLOOKUP(A260,_holidays!$A$2:$C$2107,3,1)</f>
        <v>N</v>
      </c>
      <c r="H260" s="14">
        <v>8.9</v>
      </c>
      <c r="I260" s="14">
        <v>14.8</v>
      </c>
      <c r="J260" s="15">
        <v>17.600000000000001</v>
      </c>
      <c r="K260" s="15">
        <v>0</v>
      </c>
      <c r="L260" s="16">
        <v>131795.48499999999</v>
      </c>
      <c r="M260" s="17">
        <v>38.966062469999997</v>
      </c>
      <c r="N260" s="17">
        <f>'Energy Demand'!$L260*'Energy Demand'!$M260</f>
        <v>5135551.1017739475</v>
      </c>
    </row>
    <row r="261" spans="1:14" x14ac:dyDescent="0.6">
      <c r="A261" s="19">
        <v>42264</v>
      </c>
      <c r="B261" s="32" t="str">
        <f>TEXT('Energy Demand'!$A261,"dddd")</f>
        <v>Thursday</v>
      </c>
      <c r="C261" s="31" t="str">
        <f>TEXT('Energy Demand'!$A261,"mmmm")</f>
        <v>September</v>
      </c>
      <c r="D261" s="11" t="str">
        <f t="shared" si="8"/>
        <v>2015</v>
      </c>
      <c r="E261" s="12">
        <f t="shared" si="9"/>
        <v>38</v>
      </c>
      <c r="F261" s="20" t="str">
        <f>VLOOKUP(A261,_holidays!$A$2:$B$2107,2,1)</f>
        <v>Y</v>
      </c>
      <c r="G261" s="20" t="str">
        <f>VLOOKUP(A261,_holidays!$A$2:$C$2107,3,1)</f>
        <v>N</v>
      </c>
      <c r="H261" s="21">
        <v>9</v>
      </c>
      <c r="I261" s="21">
        <v>14.3</v>
      </c>
      <c r="J261" s="22">
        <v>12.4</v>
      </c>
      <c r="K261" s="22">
        <v>0.4</v>
      </c>
      <c r="L261" s="16">
        <v>131050.675</v>
      </c>
      <c r="M261" s="17">
        <v>40.639264369999999</v>
      </c>
      <c r="N261" s="17">
        <f>'Energy Demand'!$L261*'Energy Demand'!$M261</f>
        <v>5325803.02719195</v>
      </c>
    </row>
    <row r="262" spans="1:14" x14ac:dyDescent="0.6">
      <c r="A262" s="10">
        <v>42265</v>
      </c>
      <c r="B262" s="31" t="str">
        <f>TEXT('Energy Demand'!$A262,"dddd")</f>
        <v>Friday</v>
      </c>
      <c r="C262" s="31" t="str">
        <f>TEXT('Energy Demand'!$A262,"mmmm")</f>
        <v>September</v>
      </c>
      <c r="D262" s="11" t="str">
        <f t="shared" si="8"/>
        <v>2015</v>
      </c>
      <c r="E262" s="12">
        <f t="shared" si="9"/>
        <v>38</v>
      </c>
      <c r="F262" s="13" t="str">
        <f>VLOOKUP(A262,_holidays!$A$2:$B$2107,2,1)</f>
        <v>N</v>
      </c>
      <c r="G262" s="13" t="str">
        <f>VLOOKUP(A262,_holidays!$A$2:$C$2107,3,1)</f>
        <v>N</v>
      </c>
      <c r="H262" s="14">
        <v>10.5</v>
      </c>
      <c r="I262" s="14">
        <v>14.7</v>
      </c>
      <c r="J262" s="15">
        <v>8.1</v>
      </c>
      <c r="K262" s="15">
        <v>0</v>
      </c>
      <c r="L262" s="16">
        <v>130764.58500000001</v>
      </c>
      <c r="M262" s="17">
        <v>40.630081019999999</v>
      </c>
      <c r="N262" s="17">
        <f>'Energy Demand'!$L262*'Energy Demand'!$M262</f>
        <v>5312975.6830966771</v>
      </c>
    </row>
    <row r="263" spans="1:14" x14ac:dyDescent="0.6">
      <c r="A263" s="19">
        <v>42266</v>
      </c>
      <c r="B263" s="32" t="str">
        <f>TEXT('Energy Demand'!$A263,"dddd")</f>
        <v>Saturday</v>
      </c>
      <c r="C263" s="31" t="str">
        <f>TEXT('Energy Demand'!$A263,"mmmm")</f>
        <v>September</v>
      </c>
      <c r="D263" s="11" t="str">
        <f t="shared" si="8"/>
        <v>2015</v>
      </c>
      <c r="E263" s="12">
        <f t="shared" si="9"/>
        <v>38</v>
      </c>
      <c r="F263" s="20" t="str">
        <f>VLOOKUP(A263,_holidays!$A$2:$B$2107,2,1)</f>
        <v>N</v>
      </c>
      <c r="G263" s="20" t="str">
        <f>VLOOKUP(A263,_holidays!$A$2:$C$2107,3,1)</f>
        <v>N</v>
      </c>
      <c r="H263" s="21">
        <v>6.5</v>
      </c>
      <c r="I263" s="21">
        <v>21.3</v>
      </c>
      <c r="J263" s="22">
        <v>17</v>
      </c>
      <c r="K263" s="22">
        <v>0</v>
      </c>
      <c r="L263" s="16">
        <v>112377.185</v>
      </c>
      <c r="M263" s="17">
        <v>47.826712030000003</v>
      </c>
      <c r="N263" s="17">
        <f>'Energy Demand'!$L263*'Energy Demand'!$M263</f>
        <v>5374631.2657370362</v>
      </c>
    </row>
    <row r="264" spans="1:14" x14ac:dyDescent="0.6">
      <c r="A264" s="10">
        <v>42267</v>
      </c>
      <c r="B264" s="31" t="str">
        <f>TEXT('Energy Demand'!$A264,"dddd")</f>
        <v>Sunday</v>
      </c>
      <c r="C264" s="31" t="str">
        <f>TEXT('Energy Demand'!$A264,"mmmm")</f>
        <v>September</v>
      </c>
      <c r="D264" s="11" t="str">
        <f t="shared" si="8"/>
        <v>2015</v>
      </c>
      <c r="E264" s="12">
        <f t="shared" si="9"/>
        <v>39</v>
      </c>
      <c r="F264" s="13" t="str">
        <f>VLOOKUP(A264,_holidays!$A$2:$B$2107,2,1)</f>
        <v>N</v>
      </c>
      <c r="G264" s="13" t="str">
        <f>VLOOKUP(A264,_holidays!$A$2:$C$2107,3,1)</f>
        <v>N</v>
      </c>
      <c r="H264" s="14">
        <v>8.5</v>
      </c>
      <c r="I264" s="14">
        <v>22.9</v>
      </c>
      <c r="J264" s="15">
        <v>17.3</v>
      </c>
      <c r="K264" s="15">
        <v>0</v>
      </c>
      <c r="L264" s="16">
        <v>103708.925</v>
      </c>
      <c r="M264" s="17">
        <v>32.857727840000003</v>
      </c>
      <c r="N264" s="17">
        <f>'Energy Demand'!$L264*'Energy Demand'!$M264</f>
        <v>3407639.6322289724</v>
      </c>
    </row>
    <row r="265" spans="1:14" x14ac:dyDescent="0.6">
      <c r="A265" s="19">
        <v>42268</v>
      </c>
      <c r="B265" s="32" t="str">
        <f>TEXT('Energy Demand'!$A265,"dddd")</f>
        <v>Monday</v>
      </c>
      <c r="C265" s="31" t="str">
        <f>TEXT('Energy Demand'!$A265,"mmmm")</f>
        <v>September</v>
      </c>
      <c r="D265" s="11" t="str">
        <f t="shared" si="8"/>
        <v>2015</v>
      </c>
      <c r="E265" s="12">
        <f t="shared" si="9"/>
        <v>39</v>
      </c>
      <c r="F265" s="20" t="str">
        <f>VLOOKUP(A265,_holidays!$A$2:$B$2107,2,1)</f>
        <v>N</v>
      </c>
      <c r="G265" s="20" t="str">
        <f>VLOOKUP(A265,_holidays!$A$2:$C$2107,3,1)</f>
        <v>N</v>
      </c>
      <c r="H265" s="21">
        <v>14</v>
      </c>
      <c r="I265" s="21">
        <v>18.100000000000001</v>
      </c>
      <c r="J265" s="22">
        <v>6.7</v>
      </c>
      <c r="K265" s="22">
        <v>0</v>
      </c>
      <c r="L265" s="16">
        <v>120096.71</v>
      </c>
      <c r="M265" s="17">
        <v>44.955977410000003</v>
      </c>
      <c r="N265" s="17">
        <f>'Energy Demand'!$L265*'Energy Demand'!$M265</f>
        <v>5399064.981775322</v>
      </c>
    </row>
    <row r="266" spans="1:14" x14ac:dyDescent="0.6">
      <c r="A266" s="10">
        <v>42269</v>
      </c>
      <c r="B266" s="31" t="str">
        <f>TEXT('Energy Demand'!$A266,"dddd")</f>
        <v>Tuesday</v>
      </c>
      <c r="C266" s="31" t="str">
        <f>TEXT('Energy Demand'!$A266,"mmmm")</f>
        <v>September</v>
      </c>
      <c r="D266" s="11" t="str">
        <f t="shared" si="8"/>
        <v>2015</v>
      </c>
      <c r="E266" s="12">
        <f t="shared" si="9"/>
        <v>39</v>
      </c>
      <c r="F266" s="13" t="str">
        <f>VLOOKUP(A266,_holidays!$A$2:$B$2107,2,1)</f>
        <v>N</v>
      </c>
      <c r="G266" s="13" t="str">
        <f>VLOOKUP(A266,_holidays!$A$2:$C$2107,3,1)</f>
        <v>N</v>
      </c>
      <c r="H266" s="14">
        <v>7.6</v>
      </c>
      <c r="I266" s="14">
        <v>12.7</v>
      </c>
      <c r="J266" s="15">
        <v>17.399999999999999</v>
      </c>
      <c r="K266" s="15">
        <v>4.4000000000000004</v>
      </c>
      <c r="L266" s="16">
        <v>127755.095</v>
      </c>
      <c r="M266" s="17">
        <v>99.476166710000001</v>
      </c>
      <c r="N266" s="17">
        <f>'Energy Demand'!$L266*'Energy Demand'!$M266</f>
        <v>12708587.128271887</v>
      </c>
    </row>
    <row r="267" spans="1:14" x14ac:dyDescent="0.6">
      <c r="A267" s="19">
        <v>42270</v>
      </c>
      <c r="B267" s="32" t="str">
        <f>TEXT('Energy Demand'!$A267,"dddd")</f>
        <v>Wednesday</v>
      </c>
      <c r="C267" s="31" t="str">
        <f>TEXT('Energy Demand'!$A267,"mmmm")</f>
        <v>September</v>
      </c>
      <c r="D267" s="11" t="str">
        <f t="shared" si="8"/>
        <v>2015</v>
      </c>
      <c r="E267" s="12">
        <f t="shared" si="9"/>
        <v>39</v>
      </c>
      <c r="F267" s="20" t="str">
        <f>VLOOKUP(A267,_holidays!$A$2:$B$2107,2,1)</f>
        <v>N</v>
      </c>
      <c r="G267" s="20" t="str">
        <f>VLOOKUP(A267,_holidays!$A$2:$C$2107,3,1)</f>
        <v>N</v>
      </c>
      <c r="H267" s="21">
        <v>8.5</v>
      </c>
      <c r="I267" s="21">
        <v>12.6</v>
      </c>
      <c r="J267" s="22">
        <v>20.3</v>
      </c>
      <c r="K267" s="22">
        <v>0</v>
      </c>
      <c r="L267" s="16">
        <v>131866.73000000001</v>
      </c>
      <c r="M267" s="17">
        <v>49.768610670000001</v>
      </c>
      <c r="N267" s="17">
        <f>'Energy Demand'!$L267*'Energy Demand'!$M267</f>
        <v>6562823.9456960093</v>
      </c>
    </row>
    <row r="268" spans="1:14" x14ac:dyDescent="0.6">
      <c r="A268" s="10">
        <v>42271</v>
      </c>
      <c r="B268" s="31" t="str">
        <f>TEXT('Energy Demand'!$A268,"dddd")</f>
        <v>Thursday</v>
      </c>
      <c r="C268" s="31" t="str">
        <f>TEXT('Energy Demand'!$A268,"mmmm")</f>
        <v>September</v>
      </c>
      <c r="D268" s="11" t="str">
        <f t="shared" si="8"/>
        <v>2015</v>
      </c>
      <c r="E268" s="12">
        <f t="shared" si="9"/>
        <v>39</v>
      </c>
      <c r="F268" s="13" t="str">
        <f>VLOOKUP(A268,_holidays!$A$2:$B$2107,2,1)</f>
        <v>N</v>
      </c>
      <c r="G268" s="13" t="str">
        <f>VLOOKUP(A268,_holidays!$A$2:$C$2107,3,1)</f>
        <v>N</v>
      </c>
      <c r="H268" s="14">
        <v>5.0999999999999996</v>
      </c>
      <c r="I268" s="14">
        <v>14.3</v>
      </c>
      <c r="J268" s="15">
        <v>18.2</v>
      </c>
      <c r="K268" s="15">
        <v>0</v>
      </c>
      <c r="L268" s="16">
        <v>130937.625</v>
      </c>
      <c r="M268" s="17">
        <v>54.980526810000001</v>
      </c>
      <c r="N268" s="17">
        <f>'Energy Demand'!$L268*'Energy Demand'!$M268</f>
        <v>7199019.6017502267</v>
      </c>
    </row>
    <row r="269" spans="1:14" x14ac:dyDescent="0.6">
      <c r="A269" s="19">
        <v>42272</v>
      </c>
      <c r="B269" s="32" t="str">
        <f>TEXT('Energy Demand'!$A269,"dddd")</f>
        <v>Friday</v>
      </c>
      <c r="C269" s="31" t="str">
        <f>TEXT('Energy Demand'!$A269,"mmmm")</f>
        <v>September</v>
      </c>
      <c r="D269" s="11" t="str">
        <f t="shared" si="8"/>
        <v>2015</v>
      </c>
      <c r="E269" s="12">
        <f t="shared" si="9"/>
        <v>39</v>
      </c>
      <c r="F269" s="20" t="str">
        <f>VLOOKUP(A269,_holidays!$A$2:$B$2107,2,1)</f>
        <v>N</v>
      </c>
      <c r="G269" s="20" t="str">
        <f>VLOOKUP(A269,_holidays!$A$2:$C$2107,3,1)</f>
        <v>N</v>
      </c>
      <c r="H269" s="21">
        <v>5.8</v>
      </c>
      <c r="I269" s="21">
        <v>19.100000000000001</v>
      </c>
      <c r="J269" s="22">
        <v>20.2</v>
      </c>
      <c r="K269" s="22">
        <v>0</v>
      </c>
      <c r="L269" s="16">
        <v>124278.93</v>
      </c>
      <c r="M269" s="17">
        <v>51.081001790000002</v>
      </c>
      <c r="N269" s="17">
        <f>'Energy Demand'!$L269*'Energy Demand'!$M269</f>
        <v>6348292.2457892848</v>
      </c>
    </row>
    <row r="270" spans="1:14" x14ac:dyDescent="0.6">
      <c r="A270" s="10">
        <v>42273</v>
      </c>
      <c r="B270" s="31" t="str">
        <f>TEXT('Energy Demand'!$A270,"dddd")</f>
        <v>Saturday</v>
      </c>
      <c r="C270" s="31" t="str">
        <f>TEXT('Energy Demand'!$A270,"mmmm")</f>
        <v>September</v>
      </c>
      <c r="D270" s="11" t="str">
        <f t="shared" si="8"/>
        <v>2015</v>
      </c>
      <c r="E270" s="12">
        <f t="shared" si="9"/>
        <v>39</v>
      </c>
      <c r="F270" s="13" t="str">
        <f>VLOOKUP(A270,_holidays!$A$2:$B$2107,2,1)</f>
        <v>N</v>
      </c>
      <c r="G270" s="13" t="str">
        <f>VLOOKUP(A270,_holidays!$A$2:$C$2107,3,1)</f>
        <v>N</v>
      </c>
      <c r="H270" s="14">
        <v>6.6</v>
      </c>
      <c r="I270" s="14">
        <v>17.899999999999999</v>
      </c>
      <c r="J270" s="15">
        <v>20.100000000000001</v>
      </c>
      <c r="K270" s="15">
        <v>0</v>
      </c>
      <c r="L270" s="16">
        <v>111064.49</v>
      </c>
      <c r="M270" s="17">
        <v>48.78936994</v>
      </c>
      <c r="N270" s="17">
        <f>'Energy Demand'!$L270*'Energy Demand'!$M270</f>
        <v>5418766.4898074307</v>
      </c>
    </row>
    <row r="271" spans="1:14" x14ac:dyDescent="0.6">
      <c r="A271" s="19">
        <v>42274</v>
      </c>
      <c r="B271" s="32" t="str">
        <f>TEXT('Energy Demand'!$A271,"dddd")</f>
        <v>Sunday</v>
      </c>
      <c r="C271" s="31" t="str">
        <f>TEXT('Energy Demand'!$A271,"mmmm")</f>
        <v>September</v>
      </c>
      <c r="D271" s="11" t="str">
        <f t="shared" si="8"/>
        <v>2015</v>
      </c>
      <c r="E271" s="12">
        <f t="shared" si="9"/>
        <v>40</v>
      </c>
      <c r="F271" s="20" t="str">
        <f>VLOOKUP(A271,_holidays!$A$2:$B$2107,2,1)</f>
        <v>N</v>
      </c>
      <c r="G271" s="20" t="str">
        <f>VLOOKUP(A271,_holidays!$A$2:$C$2107,3,1)</f>
        <v>N</v>
      </c>
      <c r="H271" s="21">
        <v>9.8000000000000007</v>
      </c>
      <c r="I271" s="21">
        <v>20.2</v>
      </c>
      <c r="J271" s="22">
        <v>19.600000000000001</v>
      </c>
      <c r="K271" s="22">
        <v>0</v>
      </c>
      <c r="L271" s="16">
        <v>106431.815</v>
      </c>
      <c r="M271" s="17">
        <v>43.931613710000001</v>
      </c>
      <c r="N271" s="17">
        <f>'Energy Demand'!$L271*'Energy Demand'!$M271</f>
        <v>4675721.3830341836</v>
      </c>
    </row>
    <row r="272" spans="1:14" x14ac:dyDescent="0.6">
      <c r="A272" s="10">
        <v>42275</v>
      </c>
      <c r="B272" s="31" t="str">
        <f>TEXT('Energy Demand'!$A272,"dddd")</f>
        <v>Monday</v>
      </c>
      <c r="C272" s="31" t="str">
        <f>TEXT('Energy Demand'!$A272,"mmmm")</f>
        <v>September</v>
      </c>
      <c r="D272" s="11" t="str">
        <f t="shared" si="8"/>
        <v>2015</v>
      </c>
      <c r="E272" s="12">
        <f t="shared" si="9"/>
        <v>40</v>
      </c>
      <c r="F272" s="13" t="str">
        <f>VLOOKUP(A272,_holidays!$A$2:$B$2107,2,1)</f>
        <v>N</v>
      </c>
      <c r="G272" s="13" t="str">
        <f>VLOOKUP(A272,_holidays!$A$2:$C$2107,3,1)</f>
        <v>N</v>
      </c>
      <c r="H272" s="14">
        <v>8.3000000000000007</v>
      </c>
      <c r="I272" s="14">
        <v>21.4</v>
      </c>
      <c r="J272" s="15">
        <v>13.6</v>
      </c>
      <c r="K272" s="15">
        <v>0</v>
      </c>
      <c r="L272" s="16">
        <v>121796.715</v>
      </c>
      <c r="M272" s="17">
        <v>42.026015379999997</v>
      </c>
      <c r="N272" s="17">
        <f>'Energy Demand'!$L272*'Energy Demand'!$M272</f>
        <v>5118630.617823476</v>
      </c>
    </row>
    <row r="273" spans="1:14" x14ac:dyDescent="0.6">
      <c r="A273" s="19">
        <v>42276</v>
      </c>
      <c r="B273" s="32" t="str">
        <f>TEXT('Energy Demand'!$A273,"dddd")</f>
        <v>Tuesday</v>
      </c>
      <c r="C273" s="31" t="str">
        <f>TEXT('Energy Demand'!$A273,"mmmm")</f>
        <v>September</v>
      </c>
      <c r="D273" s="11" t="str">
        <f t="shared" si="8"/>
        <v>2015</v>
      </c>
      <c r="E273" s="12">
        <f t="shared" si="9"/>
        <v>40</v>
      </c>
      <c r="F273" s="20" t="str">
        <f>VLOOKUP(A273,_holidays!$A$2:$B$2107,2,1)</f>
        <v>N</v>
      </c>
      <c r="G273" s="20" t="str">
        <f>VLOOKUP(A273,_holidays!$A$2:$C$2107,3,1)</f>
        <v>N</v>
      </c>
      <c r="H273" s="21">
        <v>9</v>
      </c>
      <c r="I273" s="21">
        <v>16.899999999999999</v>
      </c>
      <c r="J273" s="22">
        <v>13.5</v>
      </c>
      <c r="K273" s="22">
        <v>0</v>
      </c>
      <c r="L273" s="16">
        <v>126691.8</v>
      </c>
      <c r="M273" s="17">
        <v>37.640101250000001</v>
      </c>
      <c r="N273" s="17">
        <f>'Energy Demand'!$L273*'Energy Demand'!$M273</f>
        <v>4768692.1795447506</v>
      </c>
    </row>
    <row r="274" spans="1:14" x14ac:dyDescent="0.6">
      <c r="A274" s="10">
        <v>42277</v>
      </c>
      <c r="B274" s="31" t="str">
        <f>TEXT('Energy Demand'!$A274,"dddd")</f>
        <v>Wednesday</v>
      </c>
      <c r="C274" s="31" t="str">
        <f>TEXT('Energy Demand'!$A274,"mmmm")</f>
        <v>September</v>
      </c>
      <c r="D274" s="11" t="str">
        <f t="shared" si="8"/>
        <v>2015</v>
      </c>
      <c r="E274" s="12">
        <f t="shared" si="9"/>
        <v>40</v>
      </c>
      <c r="F274" s="13" t="str">
        <f>VLOOKUP(A274,_holidays!$A$2:$B$2107,2,1)</f>
        <v>N</v>
      </c>
      <c r="G274" s="13" t="str">
        <f>VLOOKUP(A274,_holidays!$A$2:$C$2107,3,1)</f>
        <v>N</v>
      </c>
      <c r="H274" s="14">
        <v>11.5</v>
      </c>
      <c r="I274" s="14">
        <v>15.9</v>
      </c>
      <c r="J274" s="15">
        <v>16.8</v>
      </c>
      <c r="K274" s="15">
        <v>0</v>
      </c>
      <c r="L274" s="16">
        <v>129641.245</v>
      </c>
      <c r="M274" s="17">
        <v>41.98096898</v>
      </c>
      <c r="N274" s="17">
        <f>'Energy Demand'!$L274*'Energy Demand'!$M274</f>
        <v>5442465.0848735804</v>
      </c>
    </row>
    <row r="275" spans="1:14" x14ac:dyDescent="0.6">
      <c r="A275" s="19">
        <v>42278</v>
      </c>
      <c r="B275" s="32" t="str">
        <f>TEXT('Energy Demand'!$A275,"dddd")</f>
        <v>Thursday</v>
      </c>
      <c r="C275" s="31" t="str">
        <f>TEXT('Energy Demand'!$A275,"mmmm")</f>
        <v>October</v>
      </c>
      <c r="D275" s="11" t="str">
        <f t="shared" si="8"/>
        <v>2015</v>
      </c>
      <c r="E275" s="12">
        <f t="shared" si="9"/>
        <v>40</v>
      </c>
      <c r="F275" s="20" t="str">
        <f>VLOOKUP(A275,_holidays!$A$2:$B$2107,2,1)</f>
        <v>N</v>
      </c>
      <c r="G275" s="20" t="str">
        <f>VLOOKUP(A275,_holidays!$A$2:$C$2107,3,1)</f>
        <v>N</v>
      </c>
      <c r="H275" s="21">
        <v>6</v>
      </c>
      <c r="I275" s="21">
        <v>21.6</v>
      </c>
      <c r="J275" s="22">
        <v>21.7</v>
      </c>
      <c r="K275" s="22">
        <v>0</v>
      </c>
      <c r="L275" s="16">
        <v>124356.41499999999</v>
      </c>
      <c r="M275" s="17">
        <v>34.809762990000003</v>
      </c>
      <c r="N275" s="17">
        <f>'Energy Demand'!$L275*'Energy Demand'!$M275</f>
        <v>4328817.332436081</v>
      </c>
    </row>
    <row r="276" spans="1:14" x14ac:dyDescent="0.6">
      <c r="A276" s="10">
        <v>42279</v>
      </c>
      <c r="B276" s="31" t="str">
        <f>TEXT('Energy Demand'!$A276,"dddd")</f>
        <v>Friday</v>
      </c>
      <c r="C276" s="31" t="str">
        <f>TEXT('Energy Demand'!$A276,"mmmm")</f>
        <v>October</v>
      </c>
      <c r="D276" s="11" t="str">
        <f t="shared" si="8"/>
        <v>2015</v>
      </c>
      <c r="E276" s="12">
        <f t="shared" si="9"/>
        <v>40</v>
      </c>
      <c r="F276" s="13" t="str">
        <f>VLOOKUP(A276,_holidays!$A$2:$B$2107,2,1)</f>
        <v>N</v>
      </c>
      <c r="G276" s="13" t="str">
        <f>VLOOKUP(A276,_holidays!$A$2:$C$2107,3,1)</f>
        <v>Y</v>
      </c>
      <c r="H276" s="14">
        <v>9.9</v>
      </c>
      <c r="I276" s="14">
        <v>28.6</v>
      </c>
      <c r="J276" s="15">
        <v>21.7</v>
      </c>
      <c r="K276" s="15">
        <v>0</v>
      </c>
      <c r="L276" s="16">
        <v>107544.145</v>
      </c>
      <c r="M276" s="17">
        <v>38.306983930000001</v>
      </c>
      <c r="N276" s="17">
        <f>'Energy Demand'!$L276*'Energy Demand'!$M276</f>
        <v>4119691.8342805901</v>
      </c>
    </row>
    <row r="277" spans="1:14" x14ac:dyDescent="0.6">
      <c r="A277" s="19">
        <v>42280</v>
      </c>
      <c r="B277" s="32" t="str">
        <f>TEXT('Energy Demand'!$A277,"dddd")</f>
        <v>Saturday</v>
      </c>
      <c r="C277" s="31" t="str">
        <f>TEXT('Energy Demand'!$A277,"mmmm")</f>
        <v>October</v>
      </c>
      <c r="D277" s="11" t="str">
        <f t="shared" si="8"/>
        <v>2015</v>
      </c>
      <c r="E277" s="12">
        <f t="shared" si="9"/>
        <v>40</v>
      </c>
      <c r="F277" s="20" t="str">
        <f>VLOOKUP(A277,_holidays!$A$2:$B$2107,2,1)</f>
        <v>N</v>
      </c>
      <c r="G277" s="20" t="str">
        <f>VLOOKUP(A277,_holidays!$A$2:$C$2107,3,1)</f>
        <v>N</v>
      </c>
      <c r="H277" s="21">
        <v>16.3</v>
      </c>
      <c r="I277" s="21">
        <v>31.3</v>
      </c>
      <c r="J277" s="22">
        <v>22.2</v>
      </c>
      <c r="K277" s="22">
        <v>0</v>
      </c>
      <c r="L277" s="16">
        <v>100598.55</v>
      </c>
      <c r="M277" s="17">
        <v>30.78069241</v>
      </c>
      <c r="N277" s="17">
        <f>'Energy Demand'!$L277*'Energy Demand'!$M277</f>
        <v>3096493.0244420054</v>
      </c>
    </row>
    <row r="278" spans="1:14" x14ac:dyDescent="0.6">
      <c r="A278" s="10">
        <v>42281</v>
      </c>
      <c r="B278" s="31" t="str">
        <f>TEXT('Energy Demand'!$A278,"dddd")</f>
        <v>Sunday</v>
      </c>
      <c r="C278" s="31" t="str">
        <f>TEXT('Energy Demand'!$A278,"mmmm")</f>
        <v>October</v>
      </c>
      <c r="D278" s="11" t="str">
        <f t="shared" si="8"/>
        <v>2015</v>
      </c>
      <c r="E278" s="12">
        <f t="shared" si="9"/>
        <v>41</v>
      </c>
      <c r="F278" s="13" t="str">
        <f>VLOOKUP(A278,_holidays!$A$2:$B$2107,2,1)</f>
        <v>N</v>
      </c>
      <c r="G278" s="13" t="str">
        <f>VLOOKUP(A278,_holidays!$A$2:$C$2107,3,1)</f>
        <v>N</v>
      </c>
      <c r="H278" s="14">
        <v>13.9</v>
      </c>
      <c r="I278" s="14">
        <v>24.9</v>
      </c>
      <c r="J278" s="15">
        <v>22.2</v>
      </c>
      <c r="K278" s="15">
        <v>0</v>
      </c>
      <c r="L278" s="16">
        <v>103828.88</v>
      </c>
      <c r="M278" s="17">
        <v>36.56069849</v>
      </c>
      <c r="N278" s="17">
        <f>'Energy Demand'!$L278*'Energy Demand'!$M278</f>
        <v>3796056.3762343912</v>
      </c>
    </row>
    <row r="279" spans="1:14" x14ac:dyDescent="0.6">
      <c r="A279" s="19">
        <v>42282</v>
      </c>
      <c r="B279" s="32" t="str">
        <f>TEXT('Energy Demand'!$A279,"dddd")</f>
        <v>Monday</v>
      </c>
      <c r="C279" s="31" t="str">
        <f>TEXT('Energy Demand'!$A279,"mmmm")</f>
        <v>October</v>
      </c>
      <c r="D279" s="11" t="str">
        <f t="shared" si="8"/>
        <v>2015</v>
      </c>
      <c r="E279" s="12">
        <f t="shared" si="9"/>
        <v>41</v>
      </c>
      <c r="F279" s="20" t="str">
        <f>VLOOKUP(A279,_holidays!$A$2:$B$2107,2,1)</f>
        <v>N</v>
      </c>
      <c r="G279" s="20" t="str">
        <f>VLOOKUP(A279,_holidays!$A$2:$C$2107,3,1)</f>
        <v>N</v>
      </c>
      <c r="H279" s="21">
        <v>12.7</v>
      </c>
      <c r="I279" s="21">
        <v>34.4</v>
      </c>
      <c r="J279" s="22">
        <v>22</v>
      </c>
      <c r="K279" s="22">
        <v>0</v>
      </c>
      <c r="L279" s="16">
        <v>125194.87</v>
      </c>
      <c r="M279" s="17">
        <v>38.972005189999997</v>
      </c>
      <c r="N279" s="17">
        <f>'Energy Demand'!$L279*'Energy Demand'!$M279</f>
        <v>4879095.1234013746</v>
      </c>
    </row>
    <row r="280" spans="1:14" x14ac:dyDescent="0.6">
      <c r="A280" s="10">
        <v>42283</v>
      </c>
      <c r="B280" s="31" t="str">
        <f>TEXT('Energy Demand'!$A280,"dddd")</f>
        <v>Tuesday</v>
      </c>
      <c r="C280" s="31" t="str">
        <f>TEXT('Energy Demand'!$A280,"mmmm")</f>
        <v>October</v>
      </c>
      <c r="D280" s="11" t="str">
        <f t="shared" si="8"/>
        <v>2015</v>
      </c>
      <c r="E280" s="12">
        <f t="shared" si="9"/>
        <v>41</v>
      </c>
      <c r="F280" s="13" t="str">
        <f>VLOOKUP(A280,_holidays!$A$2:$B$2107,2,1)</f>
        <v>Y</v>
      </c>
      <c r="G280" s="13" t="str">
        <f>VLOOKUP(A280,_holidays!$A$2:$C$2107,3,1)</f>
        <v>N</v>
      </c>
      <c r="H280" s="14">
        <v>15.5</v>
      </c>
      <c r="I280" s="14">
        <v>35.799999999999997</v>
      </c>
      <c r="J280" s="15">
        <v>18.899999999999999</v>
      </c>
      <c r="K280" s="15">
        <v>0</v>
      </c>
      <c r="L280" s="16">
        <v>127225.245</v>
      </c>
      <c r="M280" s="17">
        <v>36.244451439999999</v>
      </c>
      <c r="N280" s="17">
        <f>'Energy Demand'!$L280*'Energy Demand'!$M280</f>
        <v>4611209.2143446021</v>
      </c>
    </row>
    <row r="281" spans="1:14" x14ac:dyDescent="0.6">
      <c r="A281" s="19">
        <v>42284</v>
      </c>
      <c r="B281" s="32" t="str">
        <f>TEXT('Energy Demand'!$A281,"dddd")</f>
        <v>Wednesday</v>
      </c>
      <c r="C281" s="31" t="str">
        <f>TEXT('Energy Demand'!$A281,"mmmm")</f>
        <v>October</v>
      </c>
      <c r="D281" s="11" t="str">
        <f t="shared" si="8"/>
        <v>2015</v>
      </c>
      <c r="E281" s="12">
        <f t="shared" si="9"/>
        <v>41</v>
      </c>
      <c r="F281" s="20" t="str">
        <f>VLOOKUP(A281,_holidays!$A$2:$B$2107,2,1)</f>
        <v>Y</v>
      </c>
      <c r="G281" s="20" t="str">
        <f>VLOOKUP(A281,_holidays!$A$2:$C$2107,3,1)</f>
        <v>N</v>
      </c>
      <c r="H281" s="21">
        <v>11.8</v>
      </c>
      <c r="I281" s="21">
        <v>16.2</v>
      </c>
      <c r="J281" s="22">
        <v>23.6</v>
      </c>
      <c r="K281" s="22">
        <v>0</v>
      </c>
      <c r="L281" s="16">
        <v>117282.765</v>
      </c>
      <c r="M281" s="17">
        <v>31.596406630000001</v>
      </c>
      <c r="N281" s="17">
        <f>'Energy Demand'!$L281*'Energy Demand'!$M281</f>
        <v>3705713.9336307319</v>
      </c>
    </row>
    <row r="282" spans="1:14" x14ac:dyDescent="0.6">
      <c r="A282" s="10">
        <v>42285</v>
      </c>
      <c r="B282" s="31" t="str">
        <f>TEXT('Energy Demand'!$A282,"dddd")</f>
        <v>Thursday</v>
      </c>
      <c r="C282" s="31" t="str">
        <f>TEXT('Energy Demand'!$A282,"mmmm")</f>
        <v>October</v>
      </c>
      <c r="D282" s="11" t="str">
        <f t="shared" si="8"/>
        <v>2015</v>
      </c>
      <c r="E282" s="12">
        <f t="shared" si="9"/>
        <v>41</v>
      </c>
      <c r="F282" s="13" t="str">
        <f>VLOOKUP(A282,_holidays!$A$2:$B$2107,2,1)</f>
        <v>Y</v>
      </c>
      <c r="G282" s="13" t="str">
        <f>VLOOKUP(A282,_holidays!$A$2:$C$2107,3,1)</f>
        <v>N</v>
      </c>
      <c r="H282" s="14">
        <v>7.6</v>
      </c>
      <c r="I282" s="14">
        <v>18.600000000000001</v>
      </c>
      <c r="J282" s="15">
        <v>23.3</v>
      </c>
      <c r="K282" s="15">
        <v>0</v>
      </c>
      <c r="L282" s="16">
        <v>122121.325</v>
      </c>
      <c r="M282" s="17">
        <v>36.140982370000003</v>
      </c>
      <c r="N282" s="17">
        <f>'Energy Demand'!$L282*'Energy Demand'!$M282</f>
        <v>4413584.6538260402</v>
      </c>
    </row>
    <row r="283" spans="1:14" x14ac:dyDescent="0.6">
      <c r="A283" s="19">
        <v>42286</v>
      </c>
      <c r="B283" s="32" t="str">
        <f>TEXT('Energy Demand'!$A283,"dddd")</f>
        <v>Friday</v>
      </c>
      <c r="C283" s="31" t="str">
        <f>TEXT('Energy Demand'!$A283,"mmmm")</f>
        <v>October</v>
      </c>
      <c r="D283" s="11" t="str">
        <f t="shared" si="8"/>
        <v>2015</v>
      </c>
      <c r="E283" s="12">
        <f t="shared" si="9"/>
        <v>41</v>
      </c>
      <c r="F283" s="20" t="str">
        <f>VLOOKUP(A283,_holidays!$A$2:$B$2107,2,1)</f>
        <v>Y</v>
      </c>
      <c r="G283" s="20" t="str">
        <f>VLOOKUP(A283,_holidays!$A$2:$C$2107,3,1)</f>
        <v>N</v>
      </c>
      <c r="H283" s="21">
        <v>10.9</v>
      </c>
      <c r="I283" s="21">
        <v>29.9</v>
      </c>
      <c r="J283" s="22">
        <v>22</v>
      </c>
      <c r="K283" s="22">
        <v>0</v>
      </c>
      <c r="L283" s="16">
        <v>126989.905</v>
      </c>
      <c r="M283" s="17">
        <v>41.415074920000002</v>
      </c>
      <c r="N283" s="17">
        <f>'Energy Demand'!$L283*'Energy Demand'!$M283</f>
        <v>5259296.429658683</v>
      </c>
    </row>
    <row r="284" spans="1:14" x14ac:dyDescent="0.6">
      <c r="A284" s="10">
        <v>42287</v>
      </c>
      <c r="B284" s="31" t="str">
        <f>TEXT('Energy Demand'!$A284,"dddd")</f>
        <v>Saturday</v>
      </c>
      <c r="C284" s="31" t="str">
        <f>TEXT('Energy Demand'!$A284,"mmmm")</f>
        <v>October</v>
      </c>
      <c r="D284" s="11" t="str">
        <f t="shared" si="8"/>
        <v>2015</v>
      </c>
      <c r="E284" s="12">
        <f t="shared" si="9"/>
        <v>41</v>
      </c>
      <c r="F284" s="13" t="str">
        <f>VLOOKUP(A284,_holidays!$A$2:$B$2107,2,1)</f>
        <v>Y</v>
      </c>
      <c r="G284" s="13" t="str">
        <f>VLOOKUP(A284,_holidays!$A$2:$C$2107,3,1)</f>
        <v>N</v>
      </c>
      <c r="H284" s="14">
        <v>17.5</v>
      </c>
      <c r="I284" s="14">
        <v>29.2</v>
      </c>
      <c r="J284" s="15">
        <v>11.9</v>
      </c>
      <c r="K284" s="15">
        <v>0</v>
      </c>
      <c r="L284" s="16">
        <v>112604.825</v>
      </c>
      <c r="M284" s="17">
        <v>34.803176860000001</v>
      </c>
      <c r="N284" s="17">
        <f>'Energy Demand'!$L284*'Energy Demand'!$M284</f>
        <v>3919005.6397643494</v>
      </c>
    </row>
    <row r="285" spans="1:14" x14ac:dyDescent="0.6">
      <c r="A285" s="19">
        <v>42288</v>
      </c>
      <c r="B285" s="32" t="str">
        <f>TEXT('Energy Demand'!$A285,"dddd")</f>
        <v>Sunday</v>
      </c>
      <c r="C285" s="31" t="str">
        <f>TEXT('Energy Demand'!$A285,"mmmm")</f>
        <v>October</v>
      </c>
      <c r="D285" s="11" t="str">
        <f t="shared" si="8"/>
        <v>2015</v>
      </c>
      <c r="E285" s="12">
        <f t="shared" si="9"/>
        <v>42</v>
      </c>
      <c r="F285" s="20" t="str">
        <f>VLOOKUP(A285,_holidays!$A$2:$B$2107,2,1)</f>
        <v>Y</v>
      </c>
      <c r="G285" s="20" t="str">
        <f>VLOOKUP(A285,_holidays!$A$2:$C$2107,3,1)</f>
        <v>N</v>
      </c>
      <c r="H285" s="21">
        <v>16.899999999999999</v>
      </c>
      <c r="I285" s="21">
        <v>19.2</v>
      </c>
      <c r="J285" s="22">
        <v>19.600000000000001</v>
      </c>
      <c r="K285" s="22">
        <v>0.4</v>
      </c>
      <c r="L285" s="16">
        <v>105376.33500000001</v>
      </c>
      <c r="M285" s="17">
        <v>29.90281083</v>
      </c>
      <c r="N285" s="17">
        <f>'Energy Demand'!$L285*'Energy Demand'!$M285</f>
        <v>3151048.6114637083</v>
      </c>
    </row>
    <row r="286" spans="1:14" x14ac:dyDescent="0.6">
      <c r="A286" s="10">
        <v>42289</v>
      </c>
      <c r="B286" s="31" t="str">
        <f>TEXT('Energy Demand'!$A286,"dddd")</f>
        <v>Monday</v>
      </c>
      <c r="C286" s="31" t="str">
        <f>TEXT('Energy Demand'!$A286,"mmmm")</f>
        <v>October</v>
      </c>
      <c r="D286" s="11" t="str">
        <f t="shared" si="8"/>
        <v>2015</v>
      </c>
      <c r="E286" s="12">
        <f t="shared" si="9"/>
        <v>42</v>
      </c>
      <c r="F286" s="13" t="str">
        <f>VLOOKUP(A286,_holidays!$A$2:$B$2107,2,1)</f>
        <v>Y</v>
      </c>
      <c r="G286" s="13" t="str">
        <f>VLOOKUP(A286,_holidays!$A$2:$C$2107,3,1)</f>
        <v>N</v>
      </c>
      <c r="H286" s="14">
        <v>11.3</v>
      </c>
      <c r="I286" s="14">
        <v>16.100000000000001</v>
      </c>
      <c r="J286" s="15">
        <v>13.4</v>
      </c>
      <c r="K286" s="15">
        <v>0.6</v>
      </c>
      <c r="L286" s="16">
        <v>120916.215</v>
      </c>
      <c r="M286" s="17">
        <v>36.353623810000002</v>
      </c>
      <c r="N286" s="17">
        <f>'Energy Demand'!$L286*'Energy Demand'!$M286</f>
        <v>4395742.5926390793</v>
      </c>
    </row>
    <row r="287" spans="1:14" x14ac:dyDescent="0.6">
      <c r="A287" s="19">
        <v>42290</v>
      </c>
      <c r="B287" s="32" t="str">
        <f>TEXT('Energy Demand'!$A287,"dddd")</f>
        <v>Tuesday</v>
      </c>
      <c r="C287" s="31" t="str">
        <f>TEXT('Energy Demand'!$A287,"mmmm")</f>
        <v>October</v>
      </c>
      <c r="D287" s="11" t="str">
        <f t="shared" si="8"/>
        <v>2015</v>
      </c>
      <c r="E287" s="12">
        <f t="shared" si="9"/>
        <v>42</v>
      </c>
      <c r="F287" s="20" t="str">
        <f>VLOOKUP(A287,_holidays!$A$2:$B$2107,2,1)</f>
        <v>Y</v>
      </c>
      <c r="G287" s="20" t="str">
        <f>VLOOKUP(A287,_holidays!$A$2:$C$2107,3,1)</f>
        <v>N</v>
      </c>
      <c r="H287" s="21">
        <v>7.9</v>
      </c>
      <c r="I287" s="21">
        <v>17.600000000000001</v>
      </c>
      <c r="J287" s="22">
        <v>24.3</v>
      </c>
      <c r="K287" s="22">
        <v>0.4</v>
      </c>
      <c r="L287" s="16">
        <v>122830.38</v>
      </c>
      <c r="M287" s="17">
        <v>41.49816809</v>
      </c>
      <c r="N287" s="17">
        <f>'Energy Demand'!$L287*'Energy Demand'!$M287</f>
        <v>5097235.7557985745</v>
      </c>
    </row>
    <row r="288" spans="1:14" x14ac:dyDescent="0.6">
      <c r="A288" s="10">
        <v>42291</v>
      </c>
      <c r="B288" s="31" t="str">
        <f>TEXT('Energy Demand'!$A288,"dddd")</f>
        <v>Wednesday</v>
      </c>
      <c r="C288" s="31" t="str">
        <f>TEXT('Energy Demand'!$A288,"mmmm")</f>
        <v>October</v>
      </c>
      <c r="D288" s="11" t="str">
        <f t="shared" si="8"/>
        <v>2015</v>
      </c>
      <c r="E288" s="12">
        <f t="shared" si="9"/>
        <v>42</v>
      </c>
      <c r="F288" s="13" t="str">
        <f>VLOOKUP(A288,_holidays!$A$2:$B$2107,2,1)</f>
        <v>Y</v>
      </c>
      <c r="G288" s="13" t="str">
        <f>VLOOKUP(A288,_holidays!$A$2:$C$2107,3,1)</f>
        <v>N</v>
      </c>
      <c r="H288" s="14">
        <v>11.2</v>
      </c>
      <c r="I288" s="14">
        <v>28.6</v>
      </c>
      <c r="J288" s="15">
        <v>24.4</v>
      </c>
      <c r="K288" s="15">
        <v>0</v>
      </c>
      <c r="L288" s="16">
        <v>126919.19500000001</v>
      </c>
      <c r="M288" s="17">
        <v>45.563440200000002</v>
      </c>
      <c r="N288" s="17">
        <f>'Energy Demand'!$L288*'Energy Demand'!$M288</f>
        <v>5782875.1516146399</v>
      </c>
    </row>
    <row r="289" spans="1:14" x14ac:dyDescent="0.6">
      <c r="A289" s="19">
        <v>42292</v>
      </c>
      <c r="B289" s="32" t="str">
        <f>TEXT('Energy Demand'!$A289,"dddd")</f>
        <v>Thursday</v>
      </c>
      <c r="C289" s="31" t="str">
        <f>TEXT('Energy Demand'!$A289,"mmmm")</f>
        <v>October</v>
      </c>
      <c r="D289" s="11" t="str">
        <f t="shared" si="8"/>
        <v>2015</v>
      </c>
      <c r="E289" s="12">
        <f t="shared" si="9"/>
        <v>42</v>
      </c>
      <c r="F289" s="20" t="str">
        <f>VLOOKUP(A289,_holidays!$A$2:$B$2107,2,1)</f>
        <v>Y</v>
      </c>
      <c r="G289" s="20" t="str">
        <f>VLOOKUP(A289,_holidays!$A$2:$C$2107,3,1)</f>
        <v>N</v>
      </c>
      <c r="H289" s="21">
        <v>14.4</v>
      </c>
      <c r="I289" s="21">
        <v>34</v>
      </c>
      <c r="J289" s="22">
        <v>22.2</v>
      </c>
      <c r="K289" s="22">
        <v>0</v>
      </c>
      <c r="L289" s="16">
        <v>130260.37</v>
      </c>
      <c r="M289" s="17">
        <v>39.066948680000003</v>
      </c>
      <c r="N289" s="17">
        <f>'Energy Demand'!$L289*'Energy Demand'!$M289</f>
        <v>5088875.1898278119</v>
      </c>
    </row>
    <row r="290" spans="1:14" x14ac:dyDescent="0.6">
      <c r="A290" s="10">
        <v>42293</v>
      </c>
      <c r="B290" s="31" t="str">
        <f>TEXT('Energy Demand'!$A290,"dddd")</f>
        <v>Friday</v>
      </c>
      <c r="C290" s="31" t="str">
        <f>TEXT('Energy Demand'!$A290,"mmmm")</f>
        <v>October</v>
      </c>
      <c r="D290" s="11" t="str">
        <f t="shared" si="8"/>
        <v>2015</v>
      </c>
      <c r="E290" s="12">
        <f t="shared" si="9"/>
        <v>42</v>
      </c>
      <c r="F290" s="13" t="str">
        <f>VLOOKUP(A290,_holidays!$A$2:$B$2107,2,1)</f>
        <v>Y</v>
      </c>
      <c r="G290" s="13" t="str">
        <f>VLOOKUP(A290,_holidays!$A$2:$C$2107,3,1)</f>
        <v>N</v>
      </c>
      <c r="H290" s="14">
        <v>17</v>
      </c>
      <c r="I290" s="14">
        <v>23.8</v>
      </c>
      <c r="J290" s="15">
        <v>8.4</v>
      </c>
      <c r="K290" s="15">
        <v>0</v>
      </c>
      <c r="L290" s="16">
        <v>123985.97</v>
      </c>
      <c r="M290" s="17">
        <v>43.80436083</v>
      </c>
      <c r="N290" s="17">
        <f>'Energy Demand'!$L290*'Energy Demand'!$M290</f>
        <v>5431126.1677375548</v>
      </c>
    </row>
    <row r="291" spans="1:14" x14ac:dyDescent="0.6">
      <c r="A291" s="19">
        <v>42294</v>
      </c>
      <c r="B291" s="32" t="str">
        <f>TEXT('Energy Demand'!$A291,"dddd")</f>
        <v>Saturday</v>
      </c>
      <c r="C291" s="31" t="str">
        <f>TEXT('Energy Demand'!$A291,"mmmm")</f>
        <v>October</v>
      </c>
      <c r="D291" s="11" t="str">
        <f t="shared" si="8"/>
        <v>2015</v>
      </c>
      <c r="E291" s="12">
        <f t="shared" si="9"/>
        <v>42</v>
      </c>
      <c r="F291" s="20" t="str">
        <f>VLOOKUP(A291,_holidays!$A$2:$B$2107,2,1)</f>
        <v>Y</v>
      </c>
      <c r="G291" s="20" t="str">
        <f>VLOOKUP(A291,_holidays!$A$2:$C$2107,3,1)</f>
        <v>N</v>
      </c>
      <c r="H291" s="21">
        <v>11.5</v>
      </c>
      <c r="I291" s="21">
        <v>20.5</v>
      </c>
      <c r="J291" s="22">
        <v>20.399999999999999</v>
      </c>
      <c r="K291" s="22">
        <v>0</v>
      </c>
      <c r="L291" s="16">
        <v>104916.345</v>
      </c>
      <c r="M291" s="17">
        <v>29.673610060000001</v>
      </c>
      <c r="N291" s="17">
        <f>'Energy Demand'!$L291*'Energy Demand'!$M291</f>
        <v>3113246.7104504309</v>
      </c>
    </row>
    <row r="292" spans="1:14" x14ac:dyDescent="0.6">
      <c r="A292" s="10">
        <v>42295</v>
      </c>
      <c r="B292" s="31" t="str">
        <f>TEXT('Energy Demand'!$A292,"dddd")</f>
        <v>Sunday</v>
      </c>
      <c r="C292" s="31" t="str">
        <f>TEXT('Energy Demand'!$A292,"mmmm")</f>
        <v>October</v>
      </c>
      <c r="D292" s="11" t="str">
        <f t="shared" si="8"/>
        <v>2015</v>
      </c>
      <c r="E292" s="12">
        <f t="shared" si="9"/>
        <v>43</v>
      </c>
      <c r="F292" s="13" t="str">
        <f>VLOOKUP(A292,_holidays!$A$2:$B$2107,2,1)</f>
        <v>Y</v>
      </c>
      <c r="G292" s="13" t="str">
        <f>VLOOKUP(A292,_holidays!$A$2:$C$2107,3,1)</f>
        <v>N</v>
      </c>
      <c r="H292" s="14">
        <v>12.6</v>
      </c>
      <c r="I292" s="14">
        <v>17.7</v>
      </c>
      <c r="J292" s="15">
        <v>24.2</v>
      </c>
      <c r="K292" s="15">
        <v>0</v>
      </c>
      <c r="L292" s="16">
        <v>100812.04</v>
      </c>
      <c r="M292" s="17">
        <v>29.120867570000001</v>
      </c>
      <c r="N292" s="17">
        <f>'Energy Demand'!$L292*'Energy Demand'!$M292</f>
        <v>2935734.0663015428</v>
      </c>
    </row>
    <row r="293" spans="1:14" x14ac:dyDescent="0.6">
      <c r="A293" s="19">
        <v>42296</v>
      </c>
      <c r="B293" s="32" t="str">
        <f>TEXT('Energy Demand'!$A293,"dddd")</f>
        <v>Monday</v>
      </c>
      <c r="C293" s="31" t="str">
        <f>TEXT('Energy Demand'!$A293,"mmmm")</f>
        <v>October</v>
      </c>
      <c r="D293" s="11" t="str">
        <f t="shared" si="8"/>
        <v>2015</v>
      </c>
      <c r="E293" s="12">
        <f t="shared" si="9"/>
        <v>43</v>
      </c>
      <c r="F293" s="20" t="str">
        <f>VLOOKUP(A293,_holidays!$A$2:$B$2107,2,1)</f>
        <v>Y</v>
      </c>
      <c r="G293" s="20" t="str">
        <f>VLOOKUP(A293,_holidays!$A$2:$C$2107,3,1)</f>
        <v>N</v>
      </c>
      <c r="H293" s="21">
        <v>8.3000000000000007</v>
      </c>
      <c r="I293" s="21">
        <v>26.7</v>
      </c>
      <c r="J293" s="22">
        <v>25.8</v>
      </c>
      <c r="K293" s="22">
        <v>0</v>
      </c>
      <c r="L293" s="16">
        <v>120795</v>
      </c>
      <c r="M293" s="17">
        <v>43.510676320000002</v>
      </c>
      <c r="N293" s="17">
        <f>'Energy Demand'!$L293*'Energy Demand'!$M293</f>
        <v>5255872.1460744003</v>
      </c>
    </row>
    <row r="294" spans="1:14" x14ac:dyDescent="0.6">
      <c r="A294" s="10">
        <v>42297</v>
      </c>
      <c r="B294" s="31" t="str">
        <f>TEXT('Energy Demand'!$A294,"dddd")</f>
        <v>Tuesday</v>
      </c>
      <c r="C294" s="31" t="str">
        <f>TEXT('Energy Demand'!$A294,"mmmm")</f>
        <v>October</v>
      </c>
      <c r="D294" s="11" t="str">
        <f t="shared" si="8"/>
        <v>2015</v>
      </c>
      <c r="E294" s="12">
        <f t="shared" si="9"/>
        <v>43</v>
      </c>
      <c r="F294" s="13" t="str">
        <f>VLOOKUP(A294,_holidays!$A$2:$B$2107,2,1)</f>
        <v>Y</v>
      </c>
      <c r="G294" s="13" t="str">
        <f>VLOOKUP(A294,_holidays!$A$2:$C$2107,3,1)</f>
        <v>N</v>
      </c>
      <c r="H294" s="14">
        <v>12.9</v>
      </c>
      <c r="I294" s="14">
        <v>31.8</v>
      </c>
      <c r="J294" s="15">
        <v>14.4</v>
      </c>
      <c r="K294" s="15">
        <v>0</v>
      </c>
      <c r="L294" s="16">
        <v>126655.49</v>
      </c>
      <c r="M294" s="17">
        <v>43.332869199999998</v>
      </c>
      <c r="N294" s="17">
        <f>'Energy Demand'!$L294*'Energy Demand'!$M294</f>
        <v>5488345.7816319084</v>
      </c>
    </row>
    <row r="295" spans="1:14" x14ac:dyDescent="0.6">
      <c r="A295" s="19">
        <v>42298</v>
      </c>
      <c r="B295" s="32" t="str">
        <f>TEXT('Energy Demand'!$A295,"dddd")</f>
        <v>Wednesday</v>
      </c>
      <c r="C295" s="31" t="str">
        <f>TEXT('Energy Demand'!$A295,"mmmm")</f>
        <v>October</v>
      </c>
      <c r="D295" s="11" t="str">
        <f t="shared" si="8"/>
        <v>2015</v>
      </c>
      <c r="E295" s="12">
        <f t="shared" si="9"/>
        <v>43</v>
      </c>
      <c r="F295" s="20" t="str">
        <f>VLOOKUP(A295,_holidays!$A$2:$B$2107,2,1)</f>
        <v>Y</v>
      </c>
      <c r="G295" s="20" t="str">
        <f>VLOOKUP(A295,_holidays!$A$2:$C$2107,3,1)</f>
        <v>N</v>
      </c>
      <c r="H295" s="21">
        <v>17.600000000000001</v>
      </c>
      <c r="I295" s="21">
        <v>18.3</v>
      </c>
      <c r="J295" s="22">
        <v>7.3</v>
      </c>
      <c r="K295" s="22">
        <v>2.4</v>
      </c>
      <c r="L295" s="16">
        <v>122368.88499999999</v>
      </c>
      <c r="M295" s="17">
        <v>39.681894030000002</v>
      </c>
      <c r="N295" s="17">
        <f>'Energy Demand'!$L295*'Energy Demand'!$M295</f>
        <v>4855829.1271392563</v>
      </c>
    </row>
    <row r="296" spans="1:14" x14ac:dyDescent="0.6">
      <c r="A296" s="10">
        <v>42299</v>
      </c>
      <c r="B296" s="31" t="str">
        <f>TEXT('Energy Demand'!$A296,"dddd")</f>
        <v>Thursday</v>
      </c>
      <c r="C296" s="31" t="str">
        <f>TEXT('Energy Demand'!$A296,"mmmm")</f>
        <v>October</v>
      </c>
      <c r="D296" s="11" t="str">
        <f t="shared" si="8"/>
        <v>2015</v>
      </c>
      <c r="E296" s="12">
        <f t="shared" si="9"/>
        <v>43</v>
      </c>
      <c r="F296" s="13" t="str">
        <f>VLOOKUP(A296,_holidays!$A$2:$B$2107,2,1)</f>
        <v>Y</v>
      </c>
      <c r="G296" s="13" t="str">
        <f>VLOOKUP(A296,_holidays!$A$2:$C$2107,3,1)</f>
        <v>N</v>
      </c>
      <c r="H296" s="14">
        <v>11.4</v>
      </c>
      <c r="I296" s="14">
        <v>16.7</v>
      </c>
      <c r="J296" s="15">
        <v>8.5</v>
      </c>
      <c r="K296" s="15">
        <v>7</v>
      </c>
      <c r="L296" s="16">
        <v>121471.64</v>
      </c>
      <c r="M296" s="17">
        <v>44.033046460000001</v>
      </c>
      <c r="N296" s="17">
        <f>'Energy Demand'!$L296*'Energy Demand'!$M296</f>
        <v>5348766.3676923942</v>
      </c>
    </row>
    <row r="297" spans="1:14" x14ac:dyDescent="0.6">
      <c r="A297" s="19">
        <v>42300</v>
      </c>
      <c r="B297" s="32" t="str">
        <f>TEXT('Energy Demand'!$A297,"dddd")</f>
        <v>Friday</v>
      </c>
      <c r="C297" s="31" t="str">
        <f>TEXT('Energy Demand'!$A297,"mmmm")</f>
        <v>October</v>
      </c>
      <c r="D297" s="11" t="str">
        <f t="shared" si="8"/>
        <v>2015</v>
      </c>
      <c r="E297" s="12">
        <f t="shared" si="9"/>
        <v>43</v>
      </c>
      <c r="F297" s="20" t="str">
        <f>VLOOKUP(A297,_holidays!$A$2:$B$2107,2,1)</f>
        <v>Y</v>
      </c>
      <c r="G297" s="20" t="str">
        <f>VLOOKUP(A297,_holidays!$A$2:$C$2107,3,1)</f>
        <v>N</v>
      </c>
      <c r="H297" s="21">
        <v>11.8</v>
      </c>
      <c r="I297" s="21">
        <v>16.399999999999999</v>
      </c>
      <c r="J297" s="22">
        <v>21</v>
      </c>
      <c r="K297" s="22">
        <v>0</v>
      </c>
      <c r="L297" s="16">
        <v>120420.7</v>
      </c>
      <c r="M297" s="17">
        <v>48.169896799999997</v>
      </c>
      <c r="N297" s="17">
        <f>'Energy Demand'!$L297*'Energy Demand'!$M297</f>
        <v>5800652.6915837592</v>
      </c>
    </row>
    <row r="298" spans="1:14" x14ac:dyDescent="0.6">
      <c r="A298" s="10">
        <v>42301</v>
      </c>
      <c r="B298" s="31" t="str">
        <f>TEXT('Energy Demand'!$A298,"dddd")</f>
        <v>Saturday</v>
      </c>
      <c r="C298" s="31" t="str">
        <f>TEXT('Energy Demand'!$A298,"mmmm")</f>
        <v>October</v>
      </c>
      <c r="D298" s="11" t="str">
        <f t="shared" si="8"/>
        <v>2015</v>
      </c>
      <c r="E298" s="12">
        <f t="shared" si="9"/>
        <v>43</v>
      </c>
      <c r="F298" s="13" t="str">
        <f>VLOOKUP(A298,_holidays!$A$2:$B$2107,2,1)</f>
        <v>Y</v>
      </c>
      <c r="G298" s="13" t="str">
        <f>VLOOKUP(A298,_holidays!$A$2:$C$2107,3,1)</f>
        <v>N</v>
      </c>
      <c r="H298" s="14">
        <v>9.1999999999999993</v>
      </c>
      <c r="I298" s="14">
        <v>19.5</v>
      </c>
      <c r="J298" s="15">
        <v>25.1</v>
      </c>
      <c r="K298" s="15">
        <v>0</v>
      </c>
      <c r="L298" s="16">
        <v>106813.03</v>
      </c>
      <c r="M298" s="17">
        <v>32.192051970000001</v>
      </c>
      <c r="N298" s="17">
        <f>'Energy Demand'!$L298*'Energy Demand'!$M298</f>
        <v>3438530.6128331693</v>
      </c>
    </row>
    <row r="299" spans="1:14" x14ac:dyDescent="0.6">
      <c r="A299" s="19">
        <v>42302</v>
      </c>
      <c r="B299" s="32" t="str">
        <f>TEXT('Energy Demand'!$A299,"dddd")</f>
        <v>Sunday</v>
      </c>
      <c r="C299" s="31" t="str">
        <f>TEXT('Energy Demand'!$A299,"mmmm")</f>
        <v>October</v>
      </c>
      <c r="D299" s="11" t="str">
        <f t="shared" si="8"/>
        <v>2015</v>
      </c>
      <c r="E299" s="12">
        <f t="shared" si="9"/>
        <v>44</v>
      </c>
      <c r="F299" s="20" t="str">
        <f>VLOOKUP(A299,_holidays!$A$2:$B$2107,2,1)</f>
        <v>Y</v>
      </c>
      <c r="G299" s="20" t="str">
        <f>VLOOKUP(A299,_holidays!$A$2:$C$2107,3,1)</f>
        <v>N</v>
      </c>
      <c r="H299" s="21">
        <v>10.199999999999999</v>
      </c>
      <c r="I299" s="21">
        <v>31.3</v>
      </c>
      <c r="J299" s="22">
        <v>20.100000000000001</v>
      </c>
      <c r="K299" s="22">
        <v>0</v>
      </c>
      <c r="L299" s="16">
        <v>102279.745</v>
      </c>
      <c r="M299" s="17">
        <v>17.4659695</v>
      </c>
      <c r="N299" s="17">
        <f>'Energy Demand'!$L299*'Energy Demand'!$M299</f>
        <v>1786414.9066377773</v>
      </c>
    </row>
    <row r="300" spans="1:14" x14ac:dyDescent="0.6">
      <c r="A300" s="10">
        <v>42303</v>
      </c>
      <c r="B300" s="31" t="str">
        <f>TEXT('Energy Demand'!$A300,"dddd")</f>
        <v>Monday</v>
      </c>
      <c r="C300" s="31" t="str">
        <f>TEXT('Energy Demand'!$A300,"mmmm")</f>
        <v>October</v>
      </c>
      <c r="D300" s="11" t="str">
        <f t="shared" si="8"/>
        <v>2015</v>
      </c>
      <c r="E300" s="12">
        <f t="shared" si="9"/>
        <v>44</v>
      </c>
      <c r="F300" s="13" t="str">
        <f>VLOOKUP(A300,_holidays!$A$2:$B$2107,2,1)</f>
        <v>Y</v>
      </c>
      <c r="G300" s="13" t="str">
        <f>VLOOKUP(A300,_holidays!$A$2:$C$2107,3,1)</f>
        <v>N</v>
      </c>
      <c r="H300" s="14">
        <v>14</v>
      </c>
      <c r="I300" s="14">
        <v>15.9</v>
      </c>
      <c r="J300" s="15">
        <v>14.5</v>
      </c>
      <c r="K300" s="15">
        <v>0.2</v>
      </c>
      <c r="L300" s="16">
        <v>115297.34</v>
      </c>
      <c r="M300" s="17">
        <v>29.398516279999999</v>
      </c>
      <c r="N300" s="17">
        <f>'Energy Demand'!$L300*'Energy Demand'!$M300</f>
        <v>3389570.727030695</v>
      </c>
    </row>
    <row r="301" spans="1:14" x14ac:dyDescent="0.6">
      <c r="A301" s="19">
        <v>42304</v>
      </c>
      <c r="B301" s="32" t="str">
        <f>TEXT('Energy Demand'!$A301,"dddd")</f>
        <v>Tuesday</v>
      </c>
      <c r="C301" s="31" t="str">
        <f>TEXT('Energy Demand'!$A301,"mmmm")</f>
        <v>October</v>
      </c>
      <c r="D301" s="11" t="str">
        <f t="shared" si="8"/>
        <v>2015</v>
      </c>
      <c r="E301" s="12">
        <f t="shared" si="9"/>
        <v>44</v>
      </c>
      <c r="F301" s="20" t="str">
        <f>VLOOKUP(A301,_holidays!$A$2:$B$2107,2,1)</f>
        <v>Y</v>
      </c>
      <c r="G301" s="20" t="str">
        <f>VLOOKUP(A301,_holidays!$A$2:$C$2107,3,1)</f>
        <v>N</v>
      </c>
      <c r="H301" s="21">
        <v>10.4</v>
      </c>
      <c r="I301" s="21">
        <v>23.3</v>
      </c>
      <c r="J301" s="22">
        <v>28.1</v>
      </c>
      <c r="K301" s="22">
        <v>0.2</v>
      </c>
      <c r="L301" s="16">
        <v>116619.57</v>
      </c>
      <c r="M301" s="17">
        <v>31.32939962</v>
      </c>
      <c r="N301" s="17">
        <f>'Energy Demand'!$L301*'Energy Demand'!$M301</f>
        <v>3653621.1120425635</v>
      </c>
    </row>
    <row r="302" spans="1:14" x14ac:dyDescent="0.6">
      <c r="A302" s="10">
        <v>42305</v>
      </c>
      <c r="B302" s="31" t="str">
        <f>TEXT('Energy Demand'!$A302,"dddd")</f>
        <v>Wednesday</v>
      </c>
      <c r="C302" s="31" t="str">
        <f>TEXT('Energy Demand'!$A302,"mmmm")</f>
        <v>October</v>
      </c>
      <c r="D302" s="11" t="str">
        <f t="shared" si="8"/>
        <v>2015</v>
      </c>
      <c r="E302" s="12">
        <f t="shared" si="9"/>
        <v>44</v>
      </c>
      <c r="F302" s="13" t="str">
        <f>VLOOKUP(A302,_holidays!$A$2:$B$2107,2,1)</f>
        <v>Y</v>
      </c>
      <c r="G302" s="13" t="str">
        <f>VLOOKUP(A302,_holidays!$A$2:$C$2107,3,1)</f>
        <v>N</v>
      </c>
      <c r="H302" s="14">
        <v>10.1</v>
      </c>
      <c r="I302" s="14">
        <v>26.8</v>
      </c>
      <c r="J302" s="15">
        <v>27.6</v>
      </c>
      <c r="K302" s="15">
        <v>0</v>
      </c>
      <c r="L302" s="16">
        <v>122887.41</v>
      </c>
      <c r="M302" s="17">
        <v>39.51380992</v>
      </c>
      <c r="N302" s="17">
        <f>'Energy Demand'!$L302*'Energy Demand'!$M302</f>
        <v>4855749.7603011075</v>
      </c>
    </row>
    <row r="303" spans="1:14" x14ac:dyDescent="0.6">
      <c r="A303" s="19">
        <v>42306</v>
      </c>
      <c r="B303" s="32" t="str">
        <f>TEXT('Energy Demand'!$A303,"dddd")</f>
        <v>Thursday</v>
      </c>
      <c r="C303" s="31" t="str">
        <f>TEXT('Energy Demand'!$A303,"mmmm")</f>
        <v>October</v>
      </c>
      <c r="D303" s="11" t="str">
        <f t="shared" si="8"/>
        <v>2015</v>
      </c>
      <c r="E303" s="12">
        <f t="shared" si="9"/>
        <v>44</v>
      </c>
      <c r="F303" s="20" t="str">
        <f>VLOOKUP(A303,_holidays!$A$2:$B$2107,2,1)</f>
        <v>Y</v>
      </c>
      <c r="G303" s="20" t="str">
        <f>VLOOKUP(A303,_holidays!$A$2:$C$2107,3,1)</f>
        <v>N</v>
      </c>
      <c r="H303" s="21">
        <v>13.7</v>
      </c>
      <c r="I303" s="21">
        <v>26.1</v>
      </c>
      <c r="J303" s="22">
        <v>26.8</v>
      </c>
      <c r="K303" s="22">
        <v>0</v>
      </c>
      <c r="L303" s="16">
        <v>124222.935</v>
      </c>
      <c r="M303" s="17">
        <v>62.320128279999999</v>
      </c>
      <c r="N303" s="17">
        <f>'Energy Demand'!$L303*'Energy Demand'!$M303</f>
        <v>7741589.2445181012</v>
      </c>
    </row>
    <row r="304" spans="1:14" x14ac:dyDescent="0.6">
      <c r="A304" s="10">
        <v>42307</v>
      </c>
      <c r="B304" s="31" t="str">
        <f>TEXT('Energy Demand'!$A304,"dddd")</f>
        <v>Friday</v>
      </c>
      <c r="C304" s="31" t="str">
        <f>TEXT('Energy Demand'!$A304,"mmmm")</f>
        <v>October</v>
      </c>
      <c r="D304" s="11" t="str">
        <f t="shared" si="8"/>
        <v>2015</v>
      </c>
      <c r="E304" s="12">
        <f t="shared" si="9"/>
        <v>44</v>
      </c>
      <c r="F304" s="13" t="str">
        <f>VLOOKUP(A304,_holidays!$A$2:$B$2107,2,1)</f>
        <v>Y</v>
      </c>
      <c r="G304" s="13" t="str">
        <f>VLOOKUP(A304,_holidays!$A$2:$C$2107,3,1)</f>
        <v>N</v>
      </c>
      <c r="H304" s="14">
        <v>12.6</v>
      </c>
      <c r="I304" s="14">
        <v>27.4</v>
      </c>
      <c r="J304" s="15">
        <v>22.6</v>
      </c>
      <c r="K304" s="15">
        <v>0</v>
      </c>
      <c r="L304" s="16">
        <v>121256.97</v>
      </c>
      <c r="M304" s="17">
        <v>35.875550349999997</v>
      </c>
      <c r="N304" s="17">
        <f>'Energy Demand'!$L304*'Energy Demand'!$M304</f>
        <v>4350160.5325234393</v>
      </c>
    </row>
    <row r="305" spans="1:14" x14ac:dyDescent="0.6">
      <c r="A305" s="19">
        <v>42308</v>
      </c>
      <c r="B305" s="32" t="str">
        <f>TEXT('Energy Demand'!$A305,"dddd")</f>
        <v>Saturday</v>
      </c>
      <c r="C305" s="31" t="str">
        <f>TEXT('Energy Demand'!$A305,"mmmm")</f>
        <v>October</v>
      </c>
      <c r="D305" s="11" t="str">
        <f t="shared" si="8"/>
        <v>2015</v>
      </c>
      <c r="E305" s="12">
        <f t="shared" si="9"/>
        <v>44</v>
      </c>
      <c r="F305" s="20" t="str">
        <f>VLOOKUP(A305,_holidays!$A$2:$B$2107,2,1)</f>
        <v>Y</v>
      </c>
      <c r="G305" s="20" t="str">
        <f>VLOOKUP(A305,_holidays!$A$2:$C$2107,3,1)</f>
        <v>N</v>
      </c>
      <c r="H305" s="21">
        <v>15.7</v>
      </c>
      <c r="I305" s="21">
        <v>25.9</v>
      </c>
      <c r="J305" s="22">
        <v>13.5</v>
      </c>
      <c r="K305" s="22">
        <v>1</v>
      </c>
      <c r="L305" s="16">
        <v>106353.44</v>
      </c>
      <c r="M305" s="17">
        <v>18.374790109999999</v>
      </c>
      <c r="N305" s="17">
        <f>'Energy Demand'!$L305*'Energy Demand'!$M305</f>
        <v>1954222.1374764785</v>
      </c>
    </row>
    <row r="306" spans="1:14" x14ac:dyDescent="0.6">
      <c r="A306" s="10">
        <v>42309</v>
      </c>
      <c r="B306" s="31" t="str">
        <f>TEXT('Energy Demand'!$A306,"dddd")</f>
        <v>Sunday</v>
      </c>
      <c r="C306" s="31" t="str">
        <f>TEXT('Energy Demand'!$A306,"mmmm")</f>
        <v>November</v>
      </c>
      <c r="D306" s="11" t="str">
        <f t="shared" si="8"/>
        <v>2015</v>
      </c>
      <c r="E306" s="12">
        <f t="shared" si="9"/>
        <v>45</v>
      </c>
      <c r="F306" s="13" t="str">
        <f>VLOOKUP(A306,_holidays!$A$2:$B$2107,2,1)</f>
        <v>Y</v>
      </c>
      <c r="G306" s="13" t="str">
        <f>VLOOKUP(A306,_holidays!$A$2:$C$2107,3,1)</f>
        <v>N</v>
      </c>
      <c r="H306" s="14">
        <v>16.399999999999999</v>
      </c>
      <c r="I306" s="14">
        <v>26</v>
      </c>
      <c r="J306" s="15">
        <v>10</v>
      </c>
      <c r="K306" s="15">
        <v>4.4000000000000004</v>
      </c>
      <c r="L306" s="16">
        <v>103629.645</v>
      </c>
      <c r="M306" s="17">
        <v>14.68483973</v>
      </c>
      <c r="N306" s="17">
        <f>'Energy Demand'!$L306*'Energy Demand'!$M306</f>
        <v>1521784.728101796</v>
      </c>
    </row>
    <row r="307" spans="1:14" x14ac:dyDescent="0.6">
      <c r="A307" s="19">
        <v>42310</v>
      </c>
      <c r="B307" s="32" t="str">
        <f>TEXT('Energy Demand'!$A307,"dddd")</f>
        <v>Monday</v>
      </c>
      <c r="C307" s="31" t="str">
        <f>TEXT('Energy Demand'!$A307,"mmmm")</f>
        <v>November</v>
      </c>
      <c r="D307" s="11" t="str">
        <f t="shared" si="8"/>
        <v>2015</v>
      </c>
      <c r="E307" s="12">
        <f t="shared" si="9"/>
        <v>45</v>
      </c>
      <c r="F307" s="20" t="str">
        <f>VLOOKUP(A307,_holidays!$A$2:$B$2107,2,1)</f>
        <v>Y</v>
      </c>
      <c r="G307" s="20" t="str">
        <f>VLOOKUP(A307,_holidays!$A$2:$C$2107,3,1)</f>
        <v>N</v>
      </c>
      <c r="H307" s="21">
        <v>14.5</v>
      </c>
      <c r="I307" s="21">
        <v>16</v>
      </c>
      <c r="J307" s="22">
        <v>8.1999999999999993</v>
      </c>
      <c r="K307" s="22">
        <v>0</v>
      </c>
      <c r="L307" s="16">
        <v>113791.75</v>
      </c>
      <c r="M307" s="17">
        <v>25.017848959999998</v>
      </c>
      <c r="N307" s="17">
        <f>'Energy Demand'!$L307*'Energy Demand'!$M307</f>
        <v>2846824.8143940796</v>
      </c>
    </row>
    <row r="308" spans="1:14" x14ac:dyDescent="0.6">
      <c r="A308" s="10">
        <v>42311</v>
      </c>
      <c r="B308" s="31" t="str">
        <f>TEXT('Energy Demand'!$A308,"dddd")</f>
        <v>Tuesday</v>
      </c>
      <c r="C308" s="31" t="str">
        <f>TEXT('Energy Demand'!$A308,"mmmm")</f>
        <v>November</v>
      </c>
      <c r="D308" s="11" t="str">
        <f t="shared" si="8"/>
        <v>2015</v>
      </c>
      <c r="E308" s="12">
        <f t="shared" si="9"/>
        <v>45</v>
      </c>
      <c r="F308" s="13" t="str">
        <f>VLOOKUP(A308,_holidays!$A$2:$B$2107,2,1)</f>
        <v>Y</v>
      </c>
      <c r="G308" s="13" t="str">
        <f>VLOOKUP(A308,_holidays!$A$2:$C$2107,3,1)</f>
        <v>Y</v>
      </c>
      <c r="H308" s="14">
        <v>8</v>
      </c>
      <c r="I308" s="14">
        <v>17.899999999999999</v>
      </c>
      <c r="J308" s="15">
        <v>25.4</v>
      </c>
      <c r="K308" s="15">
        <v>0.2</v>
      </c>
      <c r="L308" s="16">
        <v>101793.035</v>
      </c>
      <c r="M308" s="17">
        <v>14.15794771</v>
      </c>
      <c r="N308" s="17">
        <f>'Energy Demand'!$L308*'Energy Demand'!$M308</f>
        <v>1441180.4667721998</v>
      </c>
    </row>
    <row r="309" spans="1:14" x14ac:dyDescent="0.6">
      <c r="A309" s="19">
        <v>42312</v>
      </c>
      <c r="B309" s="32" t="str">
        <f>TEXT('Energy Demand'!$A309,"dddd")</f>
        <v>Wednesday</v>
      </c>
      <c r="C309" s="31" t="str">
        <f>TEXT('Energy Demand'!$A309,"mmmm")</f>
        <v>November</v>
      </c>
      <c r="D309" s="11" t="str">
        <f t="shared" si="8"/>
        <v>2015</v>
      </c>
      <c r="E309" s="12">
        <f t="shared" si="9"/>
        <v>45</v>
      </c>
      <c r="F309" s="20" t="str">
        <f>VLOOKUP(A309,_holidays!$A$2:$B$2107,2,1)</f>
        <v>Y</v>
      </c>
      <c r="G309" s="20" t="str">
        <f>VLOOKUP(A309,_holidays!$A$2:$C$2107,3,1)</f>
        <v>N</v>
      </c>
      <c r="H309" s="21">
        <v>10.9</v>
      </c>
      <c r="I309" s="21">
        <v>27.2</v>
      </c>
      <c r="J309" s="22">
        <v>19.600000000000001</v>
      </c>
      <c r="K309" s="22">
        <v>0</v>
      </c>
      <c r="L309" s="16">
        <v>120177.94500000001</v>
      </c>
      <c r="M309" s="17">
        <v>29.237633089999999</v>
      </c>
      <c r="N309" s="17">
        <f>'Energy Demand'!$L309*'Energy Demand'!$M309</f>
        <v>3513718.6614202</v>
      </c>
    </row>
    <row r="310" spans="1:14" x14ac:dyDescent="0.6">
      <c r="A310" s="10">
        <v>42313</v>
      </c>
      <c r="B310" s="31" t="str">
        <f>TEXT('Energy Demand'!$A310,"dddd")</f>
        <v>Thursday</v>
      </c>
      <c r="C310" s="31" t="str">
        <f>TEXT('Energy Demand'!$A310,"mmmm")</f>
        <v>November</v>
      </c>
      <c r="D310" s="11" t="str">
        <f t="shared" si="8"/>
        <v>2015</v>
      </c>
      <c r="E310" s="12">
        <f t="shared" si="9"/>
        <v>45</v>
      </c>
      <c r="F310" s="13" t="str">
        <f>VLOOKUP(A310,_holidays!$A$2:$B$2107,2,1)</f>
        <v>Y</v>
      </c>
      <c r="G310" s="13" t="str">
        <f>VLOOKUP(A310,_holidays!$A$2:$C$2107,3,1)</f>
        <v>N</v>
      </c>
      <c r="H310" s="14">
        <v>16.2</v>
      </c>
      <c r="I310" s="14">
        <v>24.7</v>
      </c>
      <c r="J310" s="15">
        <v>16.399999999999999</v>
      </c>
      <c r="K310" s="15">
        <v>12.2</v>
      </c>
      <c r="L310" s="16">
        <v>125985.465</v>
      </c>
      <c r="M310" s="17">
        <v>34.576790760000002</v>
      </c>
      <c r="N310" s="17">
        <f>'Energy Demand'!$L310*'Energy Demand'!$M310</f>
        <v>4356173.0621063039</v>
      </c>
    </row>
    <row r="311" spans="1:14" x14ac:dyDescent="0.6">
      <c r="A311" s="19">
        <v>42314</v>
      </c>
      <c r="B311" s="32" t="str">
        <f>TEXT('Energy Demand'!$A311,"dddd")</f>
        <v>Friday</v>
      </c>
      <c r="C311" s="31" t="str">
        <f>TEXT('Energy Demand'!$A311,"mmmm")</f>
        <v>November</v>
      </c>
      <c r="D311" s="11" t="str">
        <f t="shared" si="8"/>
        <v>2015</v>
      </c>
      <c r="E311" s="12">
        <f t="shared" si="9"/>
        <v>45</v>
      </c>
      <c r="F311" s="20" t="str">
        <f>VLOOKUP(A311,_holidays!$A$2:$B$2107,2,1)</f>
        <v>Y</v>
      </c>
      <c r="G311" s="20" t="str">
        <f>VLOOKUP(A311,_holidays!$A$2:$C$2107,3,1)</f>
        <v>N</v>
      </c>
      <c r="H311" s="21">
        <v>16.600000000000001</v>
      </c>
      <c r="I311" s="21">
        <v>18.7</v>
      </c>
      <c r="J311" s="22">
        <v>3.7</v>
      </c>
      <c r="K311" s="22">
        <v>17.600000000000001</v>
      </c>
      <c r="L311" s="16">
        <v>120505.58500000001</v>
      </c>
      <c r="M311" s="17">
        <v>30.642866869999999</v>
      </c>
      <c r="N311" s="17">
        <f>'Energy Demand'!$L311*'Energy Demand'!$M311</f>
        <v>3692636.5982464692</v>
      </c>
    </row>
    <row r="312" spans="1:14" x14ac:dyDescent="0.6">
      <c r="A312" s="10">
        <v>42315</v>
      </c>
      <c r="B312" s="31" t="str">
        <f>TEXT('Energy Demand'!$A312,"dddd")</f>
        <v>Saturday</v>
      </c>
      <c r="C312" s="31" t="str">
        <f>TEXT('Energy Demand'!$A312,"mmmm")</f>
        <v>November</v>
      </c>
      <c r="D312" s="11" t="str">
        <f t="shared" si="8"/>
        <v>2015</v>
      </c>
      <c r="E312" s="12">
        <f t="shared" si="9"/>
        <v>45</v>
      </c>
      <c r="F312" s="13" t="str">
        <f>VLOOKUP(A312,_holidays!$A$2:$B$2107,2,1)</f>
        <v>Y</v>
      </c>
      <c r="G312" s="13" t="str">
        <f>VLOOKUP(A312,_holidays!$A$2:$C$2107,3,1)</f>
        <v>N</v>
      </c>
      <c r="H312" s="14">
        <v>11.9</v>
      </c>
      <c r="I312" s="14">
        <v>16.8</v>
      </c>
      <c r="J312" s="15">
        <v>25.2</v>
      </c>
      <c r="K312" s="15">
        <v>1.2</v>
      </c>
      <c r="L312" s="16">
        <v>104269.79</v>
      </c>
      <c r="M312" s="17">
        <v>18.27265483</v>
      </c>
      <c r="N312" s="17">
        <f>'Energy Demand'!$L312*'Energy Demand'!$M312</f>
        <v>1905285.8818665857</v>
      </c>
    </row>
    <row r="313" spans="1:14" x14ac:dyDescent="0.6">
      <c r="A313" s="19">
        <v>42316</v>
      </c>
      <c r="B313" s="32" t="str">
        <f>TEXT('Energy Demand'!$A313,"dddd")</f>
        <v>Sunday</v>
      </c>
      <c r="C313" s="31" t="str">
        <f>TEXT('Energy Demand'!$A313,"mmmm")</f>
        <v>November</v>
      </c>
      <c r="D313" s="11" t="str">
        <f t="shared" si="8"/>
        <v>2015</v>
      </c>
      <c r="E313" s="12">
        <f t="shared" si="9"/>
        <v>46</v>
      </c>
      <c r="F313" s="20" t="str">
        <f>VLOOKUP(A313,_holidays!$A$2:$B$2107,2,1)</f>
        <v>Y</v>
      </c>
      <c r="G313" s="20" t="str">
        <f>VLOOKUP(A313,_holidays!$A$2:$C$2107,3,1)</f>
        <v>N</v>
      </c>
      <c r="H313" s="21">
        <v>8.5</v>
      </c>
      <c r="I313" s="21">
        <v>24.8</v>
      </c>
      <c r="J313" s="22">
        <v>25.1</v>
      </c>
      <c r="K313" s="22">
        <v>0</v>
      </c>
      <c r="L313" s="16">
        <v>103793.08500000001</v>
      </c>
      <c r="M313" s="17">
        <v>21.095360379999999</v>
      </c>
      <c r="N313" s="17">
        <f>'Energy Demand'!$L313*'Energy Demand'!$M313</f>
        <v>2189552.5330269723</v>
      </c>
    </row>
    <row r="314" spans="1:14" x14ac:dyDescent="0.6">
      <c r="A314" s="10">
        <v>42317</v>
      </c>
      <c r="B314" s="31" t="str">
        <f>TEXT('Energy Demand'!$A314,"dddd")</f>
        <v>Monday</v>
      </c>
      <c r="C314" s="31" t="str">
        <f>TEXT('Energy Demand'!$A314,"mmmm")</f>
        <v>November</v>
      </c>
      <c r="D314" s="11" t="str">
        <f t="shared" si="8"/>
        <v>2015</v>
      </c>
      <c r="E314" s="12">
        <f t="shared" si="9"/>
        <v>46</v>
      </c>
      <c r="F314" s="13" t="str">
        <f>VLOOKUP(A314,_holidays!$A$2:$B$2107,2,1)</f>
        <v>Y</v>
      </c>
      <c r="G314" s="13" t="str">
        <f>VLOOKUP(A314,_holidays!$A$2:$C$2107,3,1)</f>
        <v>N</v>
      </c>
      <c r="H314" s="14">
        <v>13.6</v>
      </c>
      <c r="I314" s="14">
        <v>33.1</v>
      </c>
      <c r="J314" s="15">
        <v>26.4</v>
      </c>
      <c r="K314" s="15">
        <v>0</v>
      </c>
      <c r="L314" s="16">
        <v>127234.72</v>
      </c>
      <c r="M314" s="17">
        <v>35.054800229999998</v>
      </c>
      <c r="N314" s="17">
        <f>'Energy Demand'!$L314*'Energy Demand'!$M314</f>
        <v>4460187.6919199852</v>
      </c>
    </row>
    <row r="315" spans="1:14" x14ac:dyDescent="0.6">
      <c r="A315" s="19">
        <v>42318</v>
      </c>
      <c r="B315" s="32" t="str">
        <f>TEXT('Energy Demand'!$A315,"dddd")</f>
        <v>Tuesday</v>
      </c>
      <c r="C315" s="31" t="str">
        <f>TEXT('Energy Demand'!$A315,"mmmm")</f>
        <v>November</v>
      </c>
      <c r="D315" s="11" t="str">
        <f t="shared" si="8"/>
        <v>2015</v>
      </c>
      <c r="E315" s="12">
        <f t="shared" si="9"/>
        <v>46</v>
      </c>
      <c r="F315" s="20" t="str">
        <f>VLOOKUP(A315,_holidays!$A$2:$B$2107,2,1)</f>
        <v>Y</v>
      </c>
      <c r="G315" s="20" t="str">
        <f>VLOOKUP(A315,_holidays!$A$2:$C$2107,3,1)</f>
        <v>N</v>
      </c>
      <c r="H315" s="21">
        <v>15.2</v>
      </c>
      <c r="I315" s="21">
        <v>16.399999999999999</v>
      </c>
      <c r="J315" s="22">
        <v>5.3</v>
      </c>
      <c r="K315" s="22">
        <v>0</v>
      </c>
      <c r="L315" s="16">
        <v>121617.28</v>
      </c>
      <c r="M315" s="17">
        <v>32.067076479999997</v>
      </c>
      <c r="N315" s="17">
        <f>'Energy Demand'!$L315*'Energy Demand'!$M315</f>
        <v>3899910.6190495742</v>
      </c>
    </row>
    <row r="316" spans="1:14" x14ac:dyDescent="0.6">
      <c r="A316" s="10">
        <v>42319</v>
      </c>
      <c r="B316" s="31" t="str">
        <f>TEXT('Energy Demand'!$A316,"dddd")</f>
        <v>Wednesday</v>
      </c>
      <c r="C316" s="31" t="str">
        <f>TEXT('Energy Demand'!$A316,"mmmm")</f>
        <v>November</v>
      </c>
      <c r="D316" s="11" t="str">
        <f t="shared" si="8"/>
        <v>2015</v>
      </c>
      <c r="E316" s="12">
        <f t="shared" si="9"/>
        <v>46</v>
      </c>
      <c r="F316" s="13" t="str">
        <f>VLOOKUP(A316,_holidays!$A$2:$B$2107,2,1)</f>
        <v>Y</v>
      </c>
      <c r="G316" s="13" t="str">
        <f>VLOOKUP(A316,_holidays!$A$2:$C$2107,3,1)</f>
        <v>N</v>
      </c>
      <c r="H316" s="14">
        <v>11.5</v>
      </c>
      <c r="I316" s="14">
        <v>20.100000000000001</v>
      </c>
      <c r="J316" s="15">
        <v>16</v>
      </c>
      <c r="K316" s="15">
        <v>2</v>
      </c>
      <c r="L316" s="16">
        <v>121566.645</v>
      </c>
      <c r="M316" s="17">
        <v>35.224103849999999</v>
      </c>
      <c r="N316" s="17">
        <f>'Energy Demand'!$L316*'Energy Demand'!$M316</f>
        <v>4282076.1281760829</v>
      </c>
    </row>
    <row r="317" spans="1:14" x14ac:dyDescent="0.6">
      <c r="A317" s="19">
        <v>42320</v>
      </c>
      <c r="B317" s="32" t="str">
        <f>TEXT('Energy Demand'!$A317,"dddd")</f>
        <v>Thursday</v>
      </c>
      <c r="C317" s="31" t="str">
        <f>TEXT('Energy Demand'!$A317,"mmmm")</f>
        <v>November</v>
      </c>
      <c r="D317" s="11" t="str">
        <f t="shared" si="8"/>
        <v>2015</v>
      </c>
      <c r="E317" s="12">
        <f t="shared" si="9"/>
        <v>46</v>
      </c>
      <c r="F317" s="20" t="str">
        <f>VLOOKUP(A317,_holidays!$A$2:$B$2107,2,1)</f>
        <v>Y</v>
      </c>
      <c r="G317" s="20" t="str">
        <f>VLOOKUP(A317,_holidays!$A$2:$C$2107,3,1)</f>
        <v>N</v>
      </c>
      <c r="H317" s="21">
        <v>13.7</v>
      </c>
      <c r="I317" s="21">
        <v>21.2</v>
      </c>
      <c r="J317" s="22">
        <v>19.2</v>
      </c>
      <c r="K317" s="22">
        <v>0</v>
      </c>
      <c r="L317" s="16">
        <v>123775.16</v>
      </c>
      <c r="M317" s="17">
        <v>38.485258739999999</v>
      </c>
      <c r="N317" s="17">
        <f>'Energy Demand'!$L317*'Energy Demand'!$M317</f>
        <v>4763519.0581848985</v>
      </c>
    </row>
    <row r="318" spans="1:14" x14ac:dyDescent="0.6">
      <c r="A318" s="10">
        <v>42321</v>
      </c>
      <c r="B318" s="31" t="str">
        <f>TEXT('Energy Demand'!$A318,"dddd")</f>
        <v>Friday</v>
      </c>
      <c r="C318" s="31" t="str">
        <f>TEXT('Energy Demand'!$A318,"mmmm")</f>
        <v>November</v>
      </c>
      <c r="D318" s="11" t="str">
        <f t="shared" si="8"/>
        <v>2015</v>
      </c>
      <c r="E318" s="12">
        <f t="shared" si="9"/>
        <v>46</v>
      </c>
      <c r="F318" s="13" t="str">
        <f>VLOOKUP(A318,_holidays!$A$2:$B$2107,2,1)</f>
        <v>Y</v>
      </c>
      <c r="G318" s="13" t="str">
        <f>VLOOKUP(A318,_holidays!$A$2:$C$2107,3,1)</f>
        <v>N</v>
      </c>
      <c r="H318" s="14">
        <v>13.5</v>
      </c>
      <c r="I318" s="14">
        <v>18.2</v>
      </c>
      <c r="J318" s="15">
        <v>26.1</v>
      </c>
      <c r="K318" s="15">
        <v>0.4</v>
      </c>
      <c r="L318" s="16">
        <v>117078.58500000001</v>
      </c>
      <c r="M318" s="17">
        <v>32.823096649999997</v>
      </c>
      <c r="N318" s="17">
        <f>'Energy Demand'!$L318*'Energy Demand'!$M318</f>
        <v>3842881.7111002402</v>
      </c>
    </row>
    <row r="319" spans="1:14" x14ac:dyDescent="0.6">
      <c r="A319" s="19">
        <v>42322</v>
      </c>
      <c r="B319" s="32" t="str">
        <f>TEXT('Energy Demand'!$A319,"dddd")</f>
        <v>Saturday</v>
      </c>
      <c r="C319" s="31" t="str">
        <f>TEXT('Energy Demand'!$A319,"mmmm")</f>
        <v>November</v>
      </c>
      <c r="D319" s="11" t="str">
        <f t="shared" si="8"/>
        <v>2015</v>
      </c>
      <c r="E319" s="12">
        <f t="shared" si="9"/>
        <v>46</v>
      </c>
      <c r="F319" s="20" t="str">
        <f>VLOOKUP(A319,_holidays!$A$2:$B$2107,2,1)</f>
        <v>Y</v>
      </c>
      <c r="G319" s="20" t="str">
        <f>VLOOKUP(A319,_holidays!$A$2:$C$2107,3,1)</f>
        <v>N</v>
      </c>
      <c r="H319" s="21">
        <v>12.1</v>
      </c>
      <c r="I319" s="21">
        <v>18.3</v>
      </c>
      <c r="J319" s="22">
        <v>27.5</v>
      </c>
      <c r="K319" s="22">
        <v>0.2</v>
      </c>
      <c r="L319" s="16">
        <v>103646.63499999999</v>
      </c>
      <c r="M319" s="17">
        <v>33.560938610000001</v>
      </c>
      <c r="N319" s="17">
        <f>'Energy Demand'!$L319*'Energy Demand'!$M319</f>
        <v>3478478.3543680771</v>
      </c>
    </row>
    <row r="320" spans="1:14" x14ac:dyDescent="0.6">
      <c r="A320" s="10">
        <v>42323</v>
      </c>
      <c r="B320" s="31" t="str">
        <f>TEXT('Energy Demand'!$A320,"dddd")</f>
        <v>Sunday</v>
      </c>
      <c r="C320" s="31" t="str">
        <f>TEXT('Energy Demand'!$A320,"mmmm")</f>
        <v>November</v>
      </c>
      <c r="D320" s="11" t="str">
        <f t="shared" si="8"/>
        <v>2015</v>
      </c>
      <c r="E320" s="12">
        <f t="shared" si="9"/>
        <v>47</v>
      </c>
      <c r="F320" s="13" t="str">
        <f>VLOOKUP(A320,_holidays!$A$2:$B$2107,2,1)</f>
        <v>Y</v>
      </c>
      <c r="G320" s="13" t="str">
        <f>VLOOKUP(A320,_holidays!$A$2:$C$2107,3,1)</f>
        <v>N</v>
      </c>
      <c r="H320" s="14">
        <v>13</v>
      </c>
      <c r="I320" s="14">
        <v>18.5</v>
      </c>
      <c r="J320" s="15">
        <v>27.6</v>
      </c>
      <c r="K320" s="15">
        <v>0.2</v>
      </c>
      <c r="L320" s="16">
        <v>99761.81</v>
      </c>
      <c r="M320" s="17">
        <v>28.298071060000002</v>
      </c>
      <c r="N320" s="17">
        <f>'Energy Demand'!$L320*'Energy Demand'!$M320</f>
        <v>2823066.7884542188</v>
      </c>
    </row>
    <row r="321" spans="1:14" x14ac:dyDescent="0.6">
      <c r="A321" s="19">
        <v>42324</v>
      </c>
      <c r="B321" s="32" t="str">
        <f>TEXT('Energy Demand'!$A321,"dddd")</f>
        <v>Monday</v>
      </c>
      <c r="C321" s="31" t="str">
        <f>TEXT('Energy Demand'!$A321,"mmmm")</f>
        <v>November</v>
      </c>
      <c r="D321" s="11" t="str">
        <f t="shared" si="8"/>
        <v>2015</v>
      </c>
      <c r="E321" s="12">
        <f t="shared" si="9"/>
        <v>47</v>
      </c>
      <c r="F321" s="20" t="str">
        <f>VLOOKUP(A321,_holidays!$A$2:$B$2107,2,1)</f>
        <v>Y</v>
      </c>
      <c r="G321" s="20" t="str">
        <f>VLOOKUP(A321,_holidays!$A$2:$C$2107,3,1)</f>
        <v>N</v>
      </c>
      <c r="H321" s="21">
        <v>11.4</v>
      </c>
      <c r="I321" s="21">
        <v>26.3</v>
      </c>
      <c r="J321" s="22">
        <v>29.4</v>
      </c>
      <c r="K321" s="22">
        <v>0.2</v>
      </c>
      <c r="L321" s="16">
        <v>124557.22500000001</v>
      </c>
      <c r="M321" s="17">
        <v>39.127373740000003</v>
      </c>
      <c r="N321" s="17">
        <f>'Energy Demand'!$L321*'Energy Demand'!$M321</f>
        <v>4873597.0945922723</v>
      </c>
    </row>
    <row r="322" spans="1:14" x14ac:dyDescent="0.6">
      <c r="A322" s="10">
        <v>42325</v>
      </c>
      <c r="B322" s="31" t="str">
        <f>TEXT('Energy Demand'!$A322,"dddd")</f>
        <v>Tuesday</v>
      </c>
      <c r="C322" s="31" t="str">
        <f>TEXT('Energy Demand'!$A322,"mmmm")</f>
        <v>November</v>
      </c>
      <c r="D322" s="11" t="str">
        <f t="shared" si="8"/>
        <v>2015</v>
      </c>
      <c r="E322" s="12">
        <f t="shared" si="9"/>
        <v>47</v>
      </c>
      <c r="F322" s="13" t="str">
        <f>VLOOKUP(A322,_holidays!$A$2:$B$2107,2,1)</f>
        <v>Y</v>
      </c>
      <c r="G322" s="13" t="str">
        <f>VLOOKUP(A322,_holidays!$A$2:$C$2107,3,1)</f>
        <v>N</v>
      </c>
      <c r="H322" s="14">
        <v>15.7</v>
      </c>
      <c r="I322" s="14">
        <v>33.299999999999997</v>
      </c>
      <c r="J322" s="15">
        <v>24</v>
      </c>
      <c r="K322" s="15">
        <v>0</v>
      </c>
      <c r="L322" s="16">
        <v>131442.20000000001</v>
      </c>
      <c r="M322" s="17">
        <v>36.024547249999998</v>
      </c>
      <c r="N322" s="17">
        <f>'Energy Demand'!$L322*'Energy Demand'!$M322</f>
        <v>4735145.7445439501</v>
      </c>
    </row>
    <row r="323" spans="1:14" x14ac:dyDescent="0.6">
      <c r="A323" s="19">
        <v>42326</v>
      </c>
      <c r="B323" s="32" t="str">
        <f>TEXT('Energy Demand'!$A323,"dddd")</f>
        <v>Wednesday</v>
      </c>
      <c r="C323" s="31" t="str">
        <f>TEXT('Energy Demand'!$A323,"mmmm")</f>
        <v>November</v>
      </c>
      <c r="D323" s="11" t="str">
        <f t="shared" ref="D323:D386" si="10">TEXT(A323,"yyyy")</f>
        <v>2015</v>
      </c>
      <c r="E323" s="12">
        <f t="shared" ref="E323:E386" si="11">WEEKNUM(A323,1)</f>
        <v>47</v>
      </c>
      <c r="F323" s="20" t="str">
        <f>VLOOKUP(A323,_holidays!$A$2:$B$2107,2,1)</f>
        <v>Y</v>
      </c>
      <c r="G323" s="20" t="str">
        <f>VLOOKUP(A323,_holidays!$A$2:$C$2107,3,1)</f>
        <v>N</v>
      </c>
      <c r="H323" s="21">
        <v>14.7</v>
      </c>
      <c r="I323" s="21">
        <v>29.5</v>
      </c>
      <c r="J323" s="22">
        <v>29.2</v>
      </c>
      <c r="K323" s="22">
        <v>0</v>
      </c>
      <c r="L323" s="16">
        <v>132353.755</v>
      </c>
      <c r="M323" s="17">
        <v>60.680238269999997</v>
      </c>
      <c r="N323" s="17">
        <f>'Energy Demand'!$L323*'Energy Demand'!$M323</f>
        <v>8031257.3893292034</v>
      </c>
    </row>
    <row r="324" spans="1:14" x14ac:dyDescent="0.6">
      <c r="A324" s="10">
        <v>42327</v>
      </c>
      <c r="B324" s="31" t="str">
        <f>TEXT('Energy Demand'!$A324,"dddd")</f>
        <v>Thursday</v>
      </c>
      <c r="C324" s="31" t="str">
        <f>TEXT('Energy Demand'!$A324,"mmmm")</f>
        <v>November</v>
      </c>
      <c r="D324" s="11" t="str">
        <f t="shared" si="10"/>
        <v>2015</v>
      </c>
      <c r="E324" s="12">
        <f t="shared" si="11"/>
        <v>47</v>
      </c>
      <c r="F324" s="13" t="str">
        <f>VLOOKUP(A324,_holidays!$A$2:$B$2107,2,1)</f>
        <v>Y</v>
      </c>
      <c r="G324" s="13" t="str">
        <f>VLOOKUP(A324,_holidays!$A$2:$C$2107,3,1)</f>
        <v>N</v>
      </c>
      <c r="H324" s="14">
        <v>15.6</v>
      </c>
      <c r="I324" s="14">
        <v>31.5</v>
      </c>
      <c r="J324" s="15">
        <v>20.6</v>
      </c>
      <c r="K324" s="15">
        <v>0</v>
      </c>
      <c r="L324" s="16">
        <v>138118.70499999999</v>
      </c>
      <c r="M324" s="17">
        <v>78.290968070000005</v>
      </c>
      <c r="N324" s="17">
        <f>'Energy Demand'!$L324*'Energy Demand'!$M324</f>
        <v>10813447.123024749</v>
      </c>
    </row>
    <row r="325" spans="1:14" x14ac:dyDescent="0.6">
      <c r="A325" s="19">
        <v>42328</v>
      </c>
      <c r="B325" s="32" t="str">
        <f>TEXT('Energy Demand'!$A325,"dddd")</f>
        <v>Friday</v>
      </c>
      <c r="C325" s="31" t="str">
        <f>TEXT('Energy Demand'!$A325,"mmmm")</f>
        <v>November</v>
      </c>
      <c r="D325" s="11" t="str">
        <f t="shared" si="10"/>
        <v>2015</v>
      </c>
      <c r="E325" s="12">
        <f t="shared" si="11"/>
        <v>47</v>
      </c>
      <c r="F325" s="20" t="str">
        <f>VLOOKUP(A325,_holidays!$A$2:$B$2107,2,1)</f>
        <v>Y</v>
      </c>
      <c r="G325" s="20" t="str">
        <f>VLOOKUP(A325,_holidays!$A$2:$C$2107,3,1)</f>
        <v>N</v>
      </c>
      <c r="H325" s="21">
        <v>15.4</v>
      </c>
      <c r="I325" s="21">
        <v>19.100000000000001</v>
      </c>
      <c r="J325" s="22">
        <v>6.4</v>
      </c>
      <c r="K325" s="22">
        <v>0.4</v>
      </c>
      <c r="L325" s="16">
        <v>123412.685</v>
      </c>
      <c r="M325" s="17">
        <v>38.026497679999999</v>
      </c>
      <c r="N325" s="17">
        <f>'Energy Demand'!$L325*'Energy Demand'!$M325</f>
        <v>4692952.1798350709</v>
      </c>
    </row>
    <row r="326" spans="1:14" x14ac:dyDescent="0.6">
      <c r="A326" s="10">
        <v>42329</v>
      </c>
      <c r="B326" s="31" t="str">
        <f>TEXT('Energy Demand'!$A326,"dddd")</f>
        <v>Saturday</v>
      </c>
      <c r="C326" s="31" t="str">
        <f>TEXT('Energy Demand'!$A326,"mmmm")</f>
        <v>November</v>
      </c>
      <c r="D326" s="11" t="str">
        <f t="shared" si="10"/>
        <v>2015</v>
      </c>
      <c r="E326" s="12">
        <f t="shared" si="11"/>
        <v>47</v>
      </c>
      <c r="F326" s="13" t="str">
        <f>VLOOKUP(A326,_holidays!$A$2:$B$2107,2,1)</f>
        <v>Y</v>
      </c>
      <c r="G326" s="13" t="str">
        <f>VLOOKUP(A326,_holidays!$A$2:$C$2107,3,1)</f>
        <v>N</v>
      </c>
      <c r="H326" s="14">
        <v>12.2</v>
      </c>
      <c r="I326" s="14">
        <v>17.5</v>
      </c>
      <c r="J326" s="15">
        <v>20.9</v>
      </c>
      <c r="K326" s="15">
        <v>3.6</v>
      </c>
      <c r="L326" s="16">
        <v>102647.905</v>
      </c>
      <c r="M326" s="17">
        <v>27.413622409999999</v>
      </c>
      <c r="N326" s="17">
        <f>'Energy Demand'!$L326*'Energy Demand'!$M326</f>
        <v>2813950.9088475509</v>
      </c>
    </row>
    <row r="327" spans="1:14" x14ac:dyDescent="0.6">
      <c r="A327" s="19">
        <v>42330</v>
      </c>
      <c r="B327" s="32" t="str">
        <f>TEXT('Energy Demand'!$A327,"dddd")</f>
        <v>Sunday</v>
      </c>
      <c r="C327" s="31" t="str">
        <f>TEXT('Energy Demand'!$A327,"mmmm")</f>
        <v>November</v>
      </c>
      <c r="D327" s="11" t="str">
        <f t="shared" si="10"/>
        <v>2015</v>
      </c>
      <c r="E327" s="12">
        <f t="shared" si="11"/>
        <v>48</v>
      </c>
      <c r="F327" s="20" t="str">
        <f>VLOOKUP(A327,_holidays!$A$2:$B$2107,2,1)</f>
        <v>Y</v>
      </c>
      <c r="G327" s="20" t="str">
        <f>VLOOKUP(A327,_holidays!$A$2:$C$2107,3,1)</f>
        <v>N</v>
      </c>
      <c r="H327" s="21">
        <v>13.5</v>
      </c>
      <c r="I327" s="21">
        <v>20</v>
      </c>
      <c r="J327" s="22">
        <v>27.3</v>
      </c>
      <c r="K327" s="22">
        <v>0</v>
      </c>
      <c r="L327" s="16">
        <v>98621.62</v>
      </c>
      <c r="M327" s="17">
        <v>32.34590077</v>
      </c>
      <c r="N327" s="17">
        <f>'Energy Demand'!$L327*'Energy Demand'!$M327</f>
        <v>3190005.1342966473</v>
      </c>
    </row>
    <row r="328" spans="1:14" x14ac:dyDescent="0.6">
      <c r="A328" s="10">
        <v>42331</v>
      </c>
      <c r="B328" s="31" t="str">
        <f>TEXT('Energy Demand'!$A328,"dddd")</f>
        <v>Monday</v>
      </c>
      <c r="C328" s="31" t="str">
        <f>TEXT('Energy Demand'!$A328,"mmmm")</f>
        <v>November</v>
      </c>
      <c r="D328" s="11" t="str">
        <f t="shared" si="10"/>
        <v>2015</v>
      </c>
      <c r="E328" s="12">
        <f t="shared" si="11"/>
        <v>48</v>
      </c>
      <c r="F328" s="13" t="str">
        <f>VLOOKUP(A328,_holidays!$A$2:$B$2107,2,1)</f>
        <v>Y</v>
      </c>
      <c r="G328" s="13" t="str">
        <f>VLOOKUP(A328,_holidays!$A$2:$C$2107,3,1)</f>
        <v>N</v>
      </c>
      <c r="H328" s="14">
        <v>13.8</v>
      </c>
      <c r="I328" s="14">
        <v>20.7</v>
      </c>
      <c r="J328" s="15">
        <v>27.3</v>
      </c>
      <c r="K328" s="15">
        <v>0</v>
      </c>
      <c r="L328" s="16">
        <v>114406.825</v>
      </c>
      <c r="M328" s="17">
        <v>41.368772450000002</v>
      </c>
      <c r="N328" s="17">
        <f>'Energy Demand'!$L328*'Energy Demand'!$M328</f>
        <v>4732869.9101519715</v>
      </c>
    </row>
    <row r="329" spans="1:14" x14ac:dyDescent="0.6">
      <c r="A329" s="19">
        <v>42332</v>
      </c>
      <c r="B329" s="32" t="str">
        <f>TEXT('Energy Demand'!$A329,"dddd")</f>
        <v>Tuesday</v>
      </c>
      <c r="C329" s="31" t="str">
        <f>TEXT('Energy Demand'!$A329,"mmmm")</f>
        <v>November</v>
      </c>
      <c r="D329" s="11" t="str">
        <f t="shared" si="10"/>
        <v>2015</v>
      </c>
      <c r="E329" s="12">
        <f t="shared" si="11"/>
        <v>48</v>
      </c>
      <c r="F329" s="20" t="str">
        <f>VLOOKUP(A329,_holidays!$A$2:$B$2107,2,1)</f>
        <v>Y</v>
      </c>
      <c r="G329" s="20" t="str">
        <f>VLOOKUP(A329,_holidays!$A$2:$C$2107,3,1)</f>
        <v>N</v>
      </c>
      <c r="H329" s="21">
        <v>13.6</v>
      </c>
      <c r="I329" s="21">
        <v>24.5</v>
      </c>
      <c r="J329" s="22">
        <v>30</v>
      </c>
      <c r="K329" s="22">
        <v>0</v>
      </c>
      <c r="L329" s="16">
        <v>118894.30499999999</v>
      </c>
      <c r="M329" s="17">
        <v>48.52152976</v>
      </c>
      <c r="N329" s="17">
        <f>'Energy Demand'!$L329*'Energy Demand'!$M329</f>
        <v>5768933.5583520168</v>
      </c>
    </row>
    <row r="330" spans="1:14" x14ac:dyDescent="0.6">
      <c r="A330" s="10">
        <v>42333</v>
      </c>
      <c r="B330" s="31" t="str">
        <f>TEXT('Energy Demand'!$A330,"dddd")</f>
        <v>Wednesday</v>
      </c>
      <c r="C330" s="31" t="str">
        <f>TEXT('Energy Demand'!$A330,"mmmm")</f>
        <v>November</v>
      </c>
      <c r="D330" s="11" t="str">
        <f t="shared" si="10"/>
        <v>2015</v>
      </c>
      <c r="E330" s="12">
        <f t="shared" si="11"/>
        <v>48</v>
      </c>
      <c r="F330" s="13" t="str">
        <f>VLOOKUP(A330,_holidays!$A$2:$B$2107,2,1)</f>
        <v>Y</v>
      </c>
      <c r="G330" s="13" t="str">
        <f>VLOOKUP(A330,_holidays!$A$2:$C$2107,3,1)</f>
        <v>N</v>
      </c>
      <c r="H330" s="14">
        <v>13.5</v>
      </c>
      <c r="I330" s="14">
        <v>33.299999999999997</v>
      </c>
      <c r="J330" s="15">
        <v>9.3000000000000007</v>
      </c>
      <c r="K330" s="15">
        <v>0</v>
      </c>
      <c r="L330" s="16">
        <v>124728.875</v>
      </c>
      <c r="M330" s="17">
        <v>60.69203392</v>
      </c>
      <c r="N330" s="17">
        <f>'Energy Demand'!$L330*'Energy Demand'!$M330</f>
        <v>7570049.1123034405</v>
      </c>
    </row>
    <row r="331" spans="1:14" x14ac:dyDescent="0.6">
      <c r="A331" s="19">
        <v>42334</v>
      </c>
      <c r="B331" s="32" t="str">
        <f>TEXT('Energy Demand'!$A331,"dddd")</f>
        <v>Thursday</v>
      </c>
      <c r="C331" s="31" t="str">
        <f>TEXT('Energy Demand'!$A331,"mmmm")</f>
        <v>November</v>
      </c>
      <c r="D331" s="11" t="str">
        <f t="shared" si="10"/>
        <v>2015</v>
      </c>
      <c r="E331" s="12">
        <f t="shared" si="11"/>
        <v>48</v>
      </c>
      <c r="F331" s="20" t="str">
        <f>VLOOKUP(A331,_holidays!$A$2:$B$2107,2,1)</f>
        <v>Y</v>
      </c>
      <c r="G331" s="20" t="str">
        <f>VLOOKUP(A331,_holidays!$A$2:$C$2107,3,1)</f>
        <v>N</v>
      </c>
      <c r="H331" s="21">
        <v>10.8</v>
      </c>
      <c r="I331" s="21">
        <v>17.399999999999999</v>
      </c>
      <c r="J331" s="22">
        <v>23.3</v>
      </c>
      <c r="K331" s="22">
        <v>0</v>
      </c>
      <c r="L331" s="16">
        <v>112907.145</v>
      </c>
      <c r="M331" s="17">
        <v>30.494174109999999</v>
      </c>
      <c r="N331" s="17">
        <f>'Energy Demand'!$L331*'Energy Demand'!$M331</f>
        <v>3443010.137893016</v>
      </c>
    </row>
    <row r="332" spans="1:14" x14ac:dyDescent="0.6">
      <c r="A332" s="10">
        <v>42335</v>
      </c>
      <c r="B332" s="31" t="str">
        <f>TEXT('Energy Demand'!$A332,"dddd")</f>
        <v>Friday</v>
      </c>
      <c r="C332" s="31" t="str">
        <f>TEXT('Energy Demand'!$A332,"mmmm")</f>
        <v>November</v>
      </c>
      <c r="D332" s="11" t="str">
        <f t="shared" si="10"/>
        <v>2015</v>
      </c>
      <c r="E332" s="12">
        <f t="shared" si="11"/>
        <v>48</v>
      </c>
      <c r="F332" s="13" t="str">
        <f>VLOOKUP(A332,_holidays!$A$2:$B$2107,2,1)</f>
        <v>Y</v>
      </c>
      <c r="G332" s="13" t="str">
        <f>VLOOKUP(A332,_holidays!$A$2:$C$2107,3,1)</f>
        <v>N</v>
      </c>
      <c r="H332" s="14">
        <v>9</v>
      </c>
      <c r="I332" s="14">
        <v>18.2</v>
      </c>
      <c r="J332" s="15">
        <v>16.8</v>
      </c>
      <c r="K332" s="15">
        <v>0.4</v>
      </c>
      <c r="L332" s="16">
        <v>117492.82</v>
      </c>
      <c r="M332" s="17">
        <v>40.366545459999998</v>
      </c>
      <c r="N332" s="17">
        <f>'Energy Demand'!$L332*'Energy Demand'!$M332</f>
        <v>4742779.259753597</v>
      </c>
    </row>
    <row r="333" spans="1:14" x14ac:dyDescent="0.6">
      <c r="A333" s="19">
        <v>42336</v>
      </c>
      <c r="B333" s="32" t="str">
        <f>TEXT('Energy Demand'!$A333,"dddd")</f>
        <v>Saturday</v>
      </c>
      <c r="C333" s="31" t="str">
        <f>TEXT('Energy Demand'!$A333,"mmmm")</f>
        <v>November</v>
      </c>
      <c r="D333" s="11" t="str">
        <f t="shared" si="10"/>
        <v>2015</v>
      </c>
      <c r="E333" s="12">
        <f t="shared" si="11"/>
        <v>48</v>
      </c>
      <c r="F333" s="20" t="str">
        <f>VLOOKUP(A333,_holidays!$A$2:$B$2107,2,1)</f>
        <v>Y</v>
      </c>
      <c r="G333" s="20" t="str">
        <f>VLOOKUP(A333,_holidays!$A$2:$C$2107,3,1)</f>
        <v>N</v>
      </c>
      <c r="H333" s="21">
        <v>12</v>
      </c>
      <c r="I333" s="21">
        <v>20.100000000000001</v>
      </c>
      <c r="J333" s="22">
        <v>27.1</v>
      </c>
      <c r="K333" s="22">
        <v>0</v>
      </c>
      <c r="L333" s="16">
        <v>105011.19500000001</v>
      </c>
      <c r="M333" s="17">
        <v>43.326660840000002</v>
      </c>
      <c r="N333" s="17">
        <f>'Energy Demand'!$L333*'Energy Demand'!$M333</f>
        <v>4549784.4301681044</v>
      </c>
    </row>
    <row r="334" spans="1:14" x14ac:dyDescent="0.6">
      <c r="A334" s="10">
        <v>42337</v>
      </c>
      <c r="B334" s="31" t="str">
        <f>TEXT('Energy Demand'!$A334,"dddd")</f>
        <v>Sunday</v>
      </c>
      <c r="C334" s="31" t="str">
        <f>TEXT('Energy Demand'!$A334,"mmmm")</f>
        <v>November</v>
      </c>
      <c r="D334" s="11" t="str">
        <f t="shared" si="10"/>
        <v>2015</v>
      </c>
      <c r="E334" s="12">
        <f t="shared" si="11"/>
        <v>49</v>
      </c>
      <c r="F334" s="13" t="str">
        <f>VLOOKUP(A334,_holidays!$A$2:$B$2107,2,1)</f>
        <v>Y</v>
      </c>
      <c r="G334" s="13" t="str">
        <f>VLOOKUP(A334,_holidays!$A$2:$C$2107,3,1)</f>
        <v>N</v>
      </c>
      <c r="H334" s="14">
        <v>12.6</v>
      </c>
      <c r="I334" s="14">
        <v>20.3</v>
      </c>
      <c r="J334" s="15">
        <v>23.4</v>
      </c>
      <c r="K334" s="15">
        <v>0</v>
      </c>
      <c r="L334" s="16">
        <v>102162.53</v>
      </c>
      <c r="M334" s="17">
        <v>39.12126473</v>
      </c>
      <c r="N334" s="17">
        <f>'Energy Demand'!$L334*'Energy Demand'!$M334</f>
        <v>3996727.3816165668</v>
      </c>
    </row>
    <row r="335" spans="1:14" x14ac:dyDescent="0.6">
      <c r="A335" s="19">
        <v>42338</v>
      </c>
      <c r="B335" s="32" t="str">
        <f>TEXT('Energy Demand'!$A335,"dddd")</f>
        <v>Monday</v>
      </c>
      <c r="C335" s="31" t="str">
        <f>TEXT('Energy Demand'!$A335,"mmmm")</f>
        <v>November</v>
      </c>
      <c r="D335" s="11" t="str">
        <f t="shared" si="10"/>
        <v>2015</v>
      </c>
      <c r="E335" s="12">
        <f t="shared" si="11"/>
        <v>49</v>
      </c>
      <c r="F335" s="20" t="str">
        <f>VLOOKUP(A335,_holidays!$A$2:$B$2107,2,1)</f>
        <v>Y</v>
      </c>
      <c r="G335" s="20" t="str">
        <f>VLOOKUP(A335,_holidays!$A$2:$C$2107,3,1)</f>
        <v>N</v>
      </c>
      <c r="H335" s="21">
        <v>10</v>
      </c>
      <c r="I335" s="21">
        <v>32.200000000000003</v>
      </c>
      <c r="J335" s="22">
        <v>26.6</v>
      </c>
      <c r="K335" s="22">
        <v>0</v>
      </c>
      <c r="L335" s="16">
        <v>122452.41499999999</v>
      </c>
      <c r="M335" s="17">
        <v>45.57726057</v>
      </c>
      <c r="N335" s="17">
        <f>'Energy Demand'!$L335*'Energy Demand'!$M335</f>
        <v>5581045.625880776</v>
      </c>
    </row>
    <row r="336" spans="1:14" x14ac:dyDescent="0.6">
      <c r="A336" s="10">
        <v>42339</v>
      </c>
      <c r="B336" s="31" t="str">
        <f>TEXT('Energy Demand'!$A336,"dddd")</f>
        <v>Tuesday</v>
      </c>
      <c r="C336" s="31" t="str">
        <f>TEXT('Energy Demand'!$A336,"mmmm")</f>
        <v>December</v>
      </c>
      <c r="D336" s="11" t="str">
        <f t="shared" si="10"/>
        <v>2015</v>
      </c>
      <c r="E336" s="12">
        <f t="shared" si="11"/>
        <v>49</v>
      </c>
      <c r="F336" s="13" t="str">
        <f>VLOOKUP(A336,_holidays!$A$2:$B$2107,2,1)</f>
        <v>Y</v>
      </c>
      <c r="G336" s="13" t="str">
        <f>VLOOKUP(A336,_holidays!$A$2:$C$2107,3,1)</f>
        <v>N</v>
      </c>
      <c r="H336" s="14">
        <v>14.5</v>
      </c>
      <c r="I336" s="14">
        <v>24.6</v>
      </c>
      <c r="J336" s="15">
        <v>24.4</v>
      </c>
      <c r="K336" s="15">
        <v>1.8</v>
      </c>
      <c r="L336" s="16">
        <v>117115.62</v>
      </c>
      <c r="M336" s="17">
        <v>37.920958990000003</v>
      </c>
      <c r="N336" s="17">
        <f>'Energy Demand'!$L336*'Energy Demand'!$M336</f>
        <v>4441136.6231084242</v>
      </c>
    </row>
    <row r="337" spans="1:14" x14ac:dyDescent="0.6">
      <c r="A337" s="19">
        <v>42340</v>
      </c>
      <c r="B337" s="32" t="str">
        <f>TEXT('Energy Demand'!$A337,"dddd")</f>
        <v>Wednesday</v>
      </c>
      <c r="C337" s="31" t="str">
        <f>TEXT('Energy Demand'!$A337,"mmmm")</f>
        <v>December</v>
      </c>
      <c r="D337" s="11" t="str">
        <f t="shared" si="10"/>
        <v>2015</v>
      </c>
      <c r="E337" s="12">
        <f t="shared" si="11"/>
        <v>49</v>
      </c>
      <c r="F337" s="20" t="str">
        <f>VLOOKUP(A337,_holidays!$A$2:$B$2107,2,1)</f>
        <v>Y</v>
      </c>
      <c r="G337" s="20" t="str">
        <f>VLOOKUP(A337,_holidays!$A$2:$C$2107,3,1)</f>
        <v>N</v>
      </c>
      <c r="H337" s="21">
        <v>9.1999999999999993</v>
      </c>
      <c r="I337" s="21">
        <v>17.5</v>
      </c>
      <c r="J337" s="22">
        <v>32.4</v>
      </c>
      <c r="K337" s="22">
        <v>0</v>
      </c>
      <c r="L337" s="16">
        <v>115230.125</v>
      </c>
      <c r="M337" s="17">
        <v>37.470820799999998</v>
      </c>
      <c r="N337" s="17">
        <f>'Energy Demand'!$L337*'Energy Demand'!$M337</f>
        <v>4317767.3646366</v>
      </c>
    </row>
    <row r="338" spans="1:14" x14ac:dyDescent="0.6">
      <c r="A338" s="10">
        <v>42341</v>
      </c>
      <c r="B338" s="31" t="str">
        <f>TEXT('Energy Demand'!$A338,"dddd")</f>
        <v>Thursday</v>
      </c>
      <c r="C338" s="31" t="str">
        <f>TEXT('Energy Demand'!$A338,"mmmm")</f>
        <v>December</v>
      </c>
      <c r="D338" s="11" t="str">
        <f t="shared" si="10"/>
        <v>2015</v>
      </c>
      <c r="E338" s="12">
        <f t="shared" si="11"/>
        <v>49</v>
      </c>
      <c r="F338" s="13" t="str">
        <f>VLOOKUP(A338,_holidays!$A$2:$B$2107,2,1)</f>
        <v>Y</v>
      </c>
      <c r="G338" s="13" t="str">
        <f>VLOOKUP(A338,_holidays!$A$2:$C$2107,3,1)</f>
        <v>N</v>
      </c>
      <c r="H338" s="14">
        <v>12.2</v>
      </c>
      <c r="I338" s="14">
        <v>21.3</v>
      </c>
      <c r="J338" s="15">
        <v>30.1</v>
      </c>
      <c r="K338" s="15">
        <v>0</v>
      </c>
      <c r="L338" s="16">
        <v>121699.425</v>
      </c>
      <c r="M338" s="17">
        <v>43.34422421</v>
      </c>
      <c r="N338" s="17">
        <f>'Energy Demand'!$L338*'Energy Demand'!$M338</f>
        <v>5274967.1634280793</v>
      </c>
    </row>
    <row r="339" spans="1:14" x14ac:dyDescent="0.6">
      <c r="A339" s="19">
        <v>42342</v>
      </c>
      <c r="B339" s="32" t="str">
        <f>TEXT('Energy Demand'!$A339,"dddd")</f>
        <v>Friday</v>
      </c>
      <c r="C339" s="31" t="str">
        <f>TEXT('Energy Demand'!$A339,"mmmm")</f>
        <v>December</v>
      </c>
      <c r="D339" s="11" t="str">
        <f t="shared" si="10"/>
        <v>2015</v>
      </c>
      <c r="E339" s="12">
        <f t="shared" si="11"/>
        <v>49</v>
      </c>
      <c r="F339" s="20" t="str">
        <f>VLOOKUP(A339,_holidays!$A$2:$B$2107,2,1)</f>
        <v>Y</v>
      </c>
      <c r="G339" s="20" t="str">
        <f>VLOOKUP(A339,_holidays!$A$2:$C$2107,3,1)</f>
        <v>N</v>
      </c>
      <c r="H339" s="21">
        <v>11.3</v>
      </c>
      <c r="I339" s="21">
        <v>30.8</v>
      </c>
      <c r="J339" s="22">
        <v>32.200000000000003</v>
      </c>
      <c r="K339" s="22">
        <v>0</v>
      </c>
      <c r="L339" s="16">
        <v>129148.52</v>
      </c>
      <c r="M339" s="17">
        <v>66.533894050000001</v>
      </c>
      <c r="N339" s="17">
        <f>'Energy Demand'!$L339*'Energy Demand'!$M339</f>
        <v>8592753.9463943057</v>
      </c>
    </row>
    <row r="340" spans="1:14" x14ac:dyDescent="0.6">
      <c r="A340" s="10">
        <v>42343</v>
      </c>
      <c r="B340" s="31" t="str">
        <f>TEXT('Energy Demand'!$A340,"dddd")</f>
        <v>Saturday</v>
      </c>
      <c r="C340" s="31" t="str">
        <f>TEXT('Energy Demand'!$A340,"mmmm")</f>
        <v>December</v>
      </c>
      <c r="D340" s="11" t="str">
        <f t="shared" si="10"/>
        <v>2015</v>
      </c>
      <c r="E340" s="12">
        <f t="shared" si="11"/>
        <v>49</v>
      </c>
      <c r="F340" s="13" t="str">
        <f>VLOOKUP(A340,_holidays!$A$2:$B$2107,2,1)</f>
        <v>Y</v>
      </c>
      <c r="G340" s="13" t="str">
        <f>VLOOKUP(A340,_holidays!$A$2:$C$2107,3,1)</f>
        <v>N</v>
      </c>
      <c r="H340" s="14">
        <v>15.5</v>
      </c>
      <c r="I340" s="14">
        <v>25.3</v>
      </c>
      <c r="J340" s="15">
        <v>27.9</v>
      </c>
      <c r="K340" s="15">
        <v>0</v>
      </c>
      <c r="L340" s="16">
        <v>115606.005</v>
      </c>
      <c r="M340" s="17">
        <v>36.906868619999997</v>
      </c>
      <c r="N340" s="17">
        <f>'Energy Demand'!$L340*'Energy Demand'!$M340</f>
        <v>4266655.6382180629</v>
      </c>
    </row>
    <row r="341" spans="1:14" x14ac:dyDescent="0.6">
      <c r="A341" s="19">
        <v>42344</v>
      </c>
      <c r="B341" s="32" t="str">
        <f>TEXT('Energy Demand'!$A341,"dddd")</f>
        <v>Sunday</v>
      </c>
      <c r="C341" s="31" t="str">
        <f>TEXT('Energy Demand'!$A341,"mmmm")</f>
        <v>December</v>
      </c>
      <c r="D341" s="11" t="str">
        <f t="shared" si="10"/>
        <v>2015</v>
      </c>
      <c r="E341" s="12">
        <f t="shared" si="11"/>
        <v>50</v>
      </c>
      <c r="F341" s="20" t="str">
        <f>VLOOKUP(A341,_holidays!$A$2:$B$2107,2,1)</f>
        <v>Y</v>
      </c>
      <c r="G341" s="20" t="str">
        <f>VLOOKUP(A341,_holidays!$A$2:$C$2107,3,1)</f>
        <v>N</v>
      </c>
      <c r="H341" s="21">
        <v>15.3</v>
      </c>
      <c r="I341" s="21">
        <v>29.8</v>
      </c>
      <c r="J341" s="22">
        <v>13.5</v>
      </c>
      <c r="K341" s="22">
        <v>0</v>
      </c>
      <c r="L341" s="16">
        <v>112025.29</v>
      </c>
      <c r="M341" s="17">
        <v>36.78833221</v>
      </c>
      <c r="N341" s="17">
        <f>'Energy Demand'!$L341*'Energy Demand'!$M341</f>
        <v>4121223.5844415906</v>
      </c>
    </row>
    <row r="342" spans="1:14" x14ac:dyDescent="0.6">
      <c r="A342" s="10">
        <v>42345</v>
      </c>
      <c r="B342" s="31" t="str">
        <f>TEXT('Energy Demand'!$A342,"dddd")</f>
        <v>Monday</v>
      </c>
      <c r="C342" s="31" t="str">
        <f>TEXT('Energy Demand'!$A342,"mmmm")</f>
        <v>December</v>
      </c>
      <c r="D342" s="11" t="str">
        <f t="shared" si="10"/>
        <v>2015</v>
      </c>
      <c r="E342" s="12">
        <f t="shared" si="11"/>
        <v>50</v>
      </c>
      <c r="F342" s="13" t="str">
        <f>VLOOKUP(A342,_holidays!$A$2:$B$2107,2,1)</f>
        <v>Y</v>
      </c>
      <c r="G342" s="13" t="str">
        <f>VLOOKUP(A342,_holidays!$A$2:$C$2107,3,1)</f>
        <v>N</v>
      </c>
      <c r="H342" s="14">
        <v>18.100000000000001</v>
      </c>
      <c r="I342" s="14">
        <v>27.3</v>
      </c>
      <c r="J342" s="15">
        <v>8.6999999999999993</v>
      </c>
      <c r="K342" s="15">
        <v>0</v>
      </c>
      <c r="L342" s="16">
        <v>129059.645</v>
      </c>
      <c r="M342" s="17">
        <v>53.369098719999997</v>
      </c>
      <c r="N342" s="17">
        <f>'Energy Demand'!$L342*'Energy Demand'!$M342</f>
        <v>6887796.9347731546</v>
      </c>
    </row>
    <row r="343" spans="1:14" x14ac:dyDescent="0.6">
      <c r="A343" s="19">
        <v>42346</v>
      </c>
      <c r="B343" s="32" t="str">
        <f>TEXT('Energy Demand'!$A343,"dddd")</f>
        <v>Tuesday</v>
      </c>
      <c r="C343" s="31" t="str">
        <f>TEXT('Energy Demand'!$A343,"mmmm")</f>
        <v>December</v>
      </c>
      <c r="D343" s="11" t="str">
        <f t="shared" si="10"/>
        <v>2015</v>
      </c>
      <c r="E343" s="12">
        <f t="shared" si="11"/>
        <v>50</v>
      </c>
      <c r="F343" s="20" t="str">
        <f>VLOOKUP(A343,_holidays!$A$2:$B$2107,2,1)</f>
        <v>Y</v>
      </c>
      <c r="G343" s="20" t="str">
        <f>VLOOKUP(A343,_holidays!$A$2:$C$2107,3,1)</f>
        <v>N</v>
      </c>
      <c r="H343" s="21">
        <v>20.3</v>
      </c>
      <c r="I343" s="21">
        <v>35.4</v>
      </c>
      <c r="J343" s="22">
        <v>19.8</v>
      </c>
      <c r="K343" s="22">
        <v>0.8</v>
      </c>
      <c r="L343" s="16">
        <v>136800.91</v>
      </c>
      <c r="M343" s="17">
        <v>57.534246680000003</v>
      </c>
      <c r="N343" s="17">
        <f>'Energy Demand'!$L343*'Energy Demand'!$M343</f>
        <v>7870737.3019884797</v>
      </c>
    </row>
    <row r="344" spans="1:14" x14ac:dyDescent="0.6">
      <c r="A344" s="10">
        <v>42347</v>
      </c>
      <c r="B344" s="31" t="str">
        <f>TEXT('Energy Demand'!$A344,"dddd")</f>
        <v>Wednesday</v>
      </c>
      <c r="C344" s="31" t="str">
        <f>TEXT('Energy Demand'!$A344,"mmmm")</f>
        <v>December</v>
      </c>
      <c r="D344" s="11" t="str">
        <f t="shared" si="10"/>
        <v>2015</v>
      </c>
      <c r="E344" s="12">
        <f t="shared" si="11"/>
        <v>50</v>
      </c>
      <c r="F344" s="13" t="str">
        <f>VLOOKUP(A344,_holidays!$A$2:$B$2107,2,1)</f>
        <v>Y</v>
      </c>
      <c r="G344" s="13" t="str">
        <f>VLOOKUP(A344,_holidays!$A$2:$C$2107,3,1)</f>
        <v>N</v>
      </c>
      <c r="H344" s="14">
        <v>15.4</v>
      </c>
      <c r="I344" s="14">
        <v>24.6</v>
      </c>
      <c r="J344" s="15">
        <v>27</v>
      </c>
      <c r="K344" s="15">
        <v>0</v>
      </c>
      <c r="L344" s="16">
        <v>125965.02</v>
      </c>
      <c r="M344" s="17">
        <v>49.73700573</v>
      </c>
      <c r="N344" s="17">
        <f>'Energy Demand'!$L344*'Energy Demand'!$M344</f>
        <v>6265122.9215195645</v>
      </c>
    </row>
    <row r="345" spans="1:14" x14ac:dyDescent="0.6">
      <c r="A345" s="19">
        <v>42348</v>
      </c>
      <c r="B345" s="32" t="str">
        <f>TEXT('Energy Demand'!$A345,"dddd")</f>
        <v>Thursday</v>
      </c>
      <c r="C345" s="31" t="str">
        <f>TEXT('Energy Demand'!$A345,"mmmm")</f>
        <v>December</v>
      </c>
      <c r="D345" s="11" t="str">
        <f t="shared" si="10"/>
        <v>2015</v>
      </c>
      <c r="E345" s="12">
        <f t="shared" si="11"/>
        <v>50</v>
      </c>
      <c r="F345" s="20" t="str">
        <f>VLOOKUP(A345,_holidays!$A$2:$B$2107,2,1)</f>
        <v>Y</v>
      </c>
      <c r="G345" s="20" t="str">
        <f>VLOOKUP(A345,_holidays!$A$2:$C$2107,3,1)</f>
        <v>N</v>
      </c>
      <c r="H345" s="21">
        <v>13.1</v>
      </c>
      <c r="I345" s="21">
        <v>26</v>
      </c>
      <c r="J345" s="22">
        <v>32</v>
      </c>
      <c r="K345" s="22">
        <v>0</v>
      </c>
      <c r="L345" s="16">
        <v>125807.495</v>
      </c>
      <c r="M345" s="17">
        <v>50.806013669999999</v>
      </c>
      <c r="N345" s="17">
        <f>'Energy Demand'!$L345*'Energy Demand'!$M345</f>
        <v>6391777.3107584566</v>
      </c>
    </row>
    <row r="346" spans="1:14" x14ac:dyDescent="0.6">
      <c r="A346" s="10">
        <v>42349</v>
      </c>
      <c r="B346" s="31" t="str">
        <f>TEXT('Energy Demand'!$A346,"dddd")</f>
        <v>Friday</v>
      </c>
      <c r="C346" s="31" t="str">
        <f>TEXT('Energy Demand'!$A346,"mmmm")</f>
        <v>December</v>
      </c>
      <c r="D346" s="11" t="str">
        <f t="shared" si="10"/>
        <v>2015</v>
      </c>
      <c r="E346" s="12">
        <f t="shared" si="11"/>
        <v>50</v>
      </c>
      <c r="F346" s="13" t="str">
        <f>VLOOKUP(A346,_holidays!$A$2:$B$2107,2,1)</f>
        <v>Y</v>
      </c>
      <c r="G346" s="13" t="str">
        <f>VLOOKUP(A346,_holidays!$A$2:$C$2107,3,1)</f>
        <v>N</v>
      </c>
      <c r="H346" s="14">
        <v>14.2</v>
      </c>
      <c r="I346" s="14">
        <v>19.2</v>
      </c>
      <c r="J346" s="15">
        <v>13</v>
      </c>
      <c r="K346" s="15">
        <v>0</v>
      </c>
      <c r="L346" s="16">
        <v>116597.81</v>
      </c>
      <c r="M346" s="17">
        <v>32.020129189999999</v>
      </c>
      <c r="N346" s="17">
        <f>'Energy Demand'!$L346*'Energy Demand'!$M346</f>
        <v>3733476.9394710734</v>
      </c>
    </row>
    <row r="347" spans="1:14" x14ac:dyDescent="0.6">
      <c r="A347" s="19">
        <v>42350</v>
      </c>
      <c r="B347" s="32" t="str">
        <f>TEXT('Energy Demand'!$A347,"dddd")</f>
        <v>Saturday</v>
      </c>
      <c r="C347" s="31" t="str">
        <f>TEXT('Energy Demand'!$A347,"mmmm")</f>
        <v>December</v>
      </c>
      <c r="D347" s="11" t="str">
        <f t="shared" si="10"/>
        <v>2015</v>
      </c>
      <c r="E347" s="12">
        <f t="shared" si="11"/>
        <v>50</v>
      </c>
      <c r="F347" s="20" t="str">
        <f>VLOOKUP(A347,_holidays!$A$2:$B$2107,2,1)</f>
        <v>Y</v>
      </c>
      <c r="G347" s="20" t="str">
        <f>VLOOKUP(A347,_holidays!$A$2:$C$2107,3,1)</f>
        <v>N</v>
      </c>
      <c r="H347" s="21">
        <v>10.1</v>
      </c>
      <c r="I347" s="21">
        <v>18.3</v>
      </c>
      <c r="J347" s="22">
        <v>27.9</v>
      </c>
      <c r="K347" s="22">
        <v>2</v>
      </c>
      <c r="L347" s="16">
        <v>106139.41</v>
      </c>
      <c r="M347" s="17">
        <v>34.142897920000003</v>
      </c>
      <c r="N347" s="17">
        <f>'Energy Demand'!$L347*'Energy Demand'!$M347</f>
        <v>3623907.0409190278</v>
      </c>
    </row>
    <row r="348" spans="1:14" x14ac:dyDescent="0.6">
      <c r="A348" s="10">
        <v>42351</v>
      </c>
      <c r="B348" s="31" t="str">
        <f>TEXT('Energy Demand'!$A348,"dddd")</f>
        <v>Sunday</v>
      </c>
      <c r="C348" s="31" t="str">
        <f>TEXT('Energy Demand'!$A348,"mmmm")</f>
        <v>December</v>
      </c>
      <c r="D348" s="11" t="str">
        <f t="shared" si="10"/>
        <v>2015</v>
      </c>
      <c r="E348" s="12">
        <f t="shared" si="11"/>
        <v>51</v>
      </c>
      <c r="F348" s="13" t="str">
        <f>VLOOKUP(A348,_holidays!$A$2:$B$2107,2,1)</f>
        <v>Y</v>
      </c>
      <c r="G348" s="13" t="str">
        <f>VLOOKUP(A348,_holidays!$A$2:$C$2107,3,1)</f>
        <v>N</v>
      </c>
      <c r="H348" s="14">
        <v>10.3</v>
      </c>
      <c r="I348" s="14">
        <v>28.3</v>
      </c>
      <c r="J348" s="15">
        <v>28.6</v>
      </c>
      <c r="K348" s="15">
        <v>0</v>
      </c>
      <c r="L348" s="16">
        <v>105218.515</v>
      </c>
      <c r="M348" s="17">
        <v>40.306829550000003</v>
      </c>
      <c r="N348" s="17">
        <f>'Energy Demand'!$L348*'Energy Demand'!$M348</f>
        <v>4241024.7496091183</v>
      </c>
    </row>
    <row r="349" spans="1:14" x14ac:dyDescent="0.6">
      <c r="A349" s="19">
        <v>42352</v>
      </c>
      <c r="B349" s="32" t="str">
        <f>TEXT('Energy Demand'!$A349,"dddd")</f>
        <v>Monday</v>
      </c>
      <c r="C349" s="31" t="str">
        <f>TEXT('Energy Demand'!$A349,"mmmm")</f>
        <v>December</v>
      </c>
      <c r="D349" s="11" t="str">
        <f t="shared" si="10"/>
        <v>2015</v>
      </c>
      <c r="E349" s="12">
        <f t="shared" si="11"/>
        <v>51</v>
      </c>
      <c r="F349" s="20" t="str">
        <f>VLOOKUP(A349,_holidays!$A$2:$B$2107,2,1)</f>
        <v>Y</v>
      </c>
      <c r="G349" s="20" t="str">
        <f>VLOOKUP(A349,_holidays!$A$2:$C$2107,3,1)</f>
        <v>N</v>
      </c>
      <c r="H349" s="21">
        <v>11.9</v>
      </c>
      <c r="I349" s="21">
        <v>22.7</v>
      </c>
      <c r="J349" s="22">
        <v>31.6</v>
      </c>
      <c r="K349" s="22">
        <v>0</v>
      </c>
      <c r="L349" s="16">
        <v>125784.96000000001</v>
      </c>
      <c r="M349" s="17">
        <v>51.747829520000003</v>
      </c>
      <c r="N349" s="17">
        <f>'Energy Demand'!$L349*'Energy Demand'!$M349</f>
        <v>6509098.6662600199</v>
      </c>
    </row>
    <row r="350" spans="1:14" x14ac:dyDescent="0.6">
      <c r="A350" s="10">
        <v>42353</v>
      </c>
      <c r="B350" s="31" t="str">
        <f>TEXT('Energy Demand'!$A350,"dddd")</f>
        <v>Tuesday</v>
      </c>
      <c r="C350" s="31" t="str">
        <f>TEXT('Energy Demand'!$A350,"mmmm")</f>
        <v>December</v>
      </c>
      <c r="D350" s="11" t="str">
        <f t="shared" si="10"/>
        <v>2015</v>
      </c>
      <c r="E350" s="12">
        <f t="shared" si="11"/>
        <v>51</v>
      </c>
      <c r="F350" s="13" t="str">
        <f>VLOOKUP(A350,_holidays!$A$2:$B$2107,2,1)</f>
        <v>Y</v>
      </c>
      <c r="G350" s="13" t="str">
        <f>VLOOKUP(A350,_holidays!$A$2:$C$2107,3,1)</f>
        <v>N</v>
      </c>
      <c r="H350" s="14">
        <v>14.4</v>
      </c>
      <c r="I350" s="14">
        <v>24.6</v>
      </c>
      <c r="J350" s="15">
        <v>30.3</v>
      </c>
      <c r="K350" s="15">
        <v>0</v>
      </c>
      <c r="L350" s="16">
        <v>129077.41</v>
      </c>
      <c r="M350" s="17">
        <v>51.660830169999997</v>
      </c>
      <c r="N350" s="17">
        <f>'Energy Demand'!$L350*'Energy Demand'!$M350</f>
        <v>6668246.1567934593</v>
      </c>
    </row>
    <row r="351" spans="1:14" x14ac:dyDescent="0.6">
      <c r="A351" s="19">
        <v>42354</v>
      </c>
      <c r="B351" s="32" t="str">
        <f>TEXT('Energy Demand'!$A351,"dddd")</f>
        <v>Wednesday</v>
      </c>
      <c r="C351" s="31" t="str">
        <f>TEXT('Energy Demand'!$A351,"mmmm")</f>
        <v>December</v>
      </c>
      <c r="D351" s="11" t="str">
        <f t="shared" si="10"/>
        <v>2015</v>
      </c>
      <c r="E351" s="12">
        <f t="shared" si="11"/>
        <v>51</v>
      </c>
      <c r="F351" s="20" t="str">
        <f>VLOOKUP(A351,_holidays!$A$2:$B$2107,2,1)</f>
        <v>Y</v>
      </c>
      <c r="G351" s="20" t="str">
        <f>VLOOKUP(A351,_holidays!$A$2:$C$2107,3,1)</f>
        <v>N</v>
      </c>
      <c r="H351" s="21">
        <v>15.6</v>
      </c>
      <c r="I351" s="21">
        <v>27.5</v>
      </c>
      <c r="J351" s="22">
        <v>32.5</v>
      </c>
      <c r="K351" s="22">
        <v>0</v>
      </c>
      <c r="L351" s="16">
        <v>135930.07999999999</v>
      </c>
      <c r="M351" s="17">
        <v>78.645919989999996</v>
      </c>
      <c r="N351" s="17">
        <f>'Energy Demand'!$L351*'Energy Demand'!$M351</f>
        <v>10690346.195914298</v>
      </c>
    </row>
    <row r="352" spans="1:14" x14ac:dyDescent="0.6">
      <c r="A352" s="10">
        <v>42355</v>
      </c>
      <c r="B352" s="31" t="str">
        <f>TEXT('Energy Demand'!$A352,"dddd")</f>
        <v>Thursday</v>
      </c>
      <c r="C352" s="31" t="str">
        <f>TEXT('Energy Demand'!$A352,"mmmm")</f>
        <v>December</v>
      </c>
      <c r="D352" s="11" t="str">
        <f t="shared" si="10"/>
        <v>2015</v>
      </c>
      <c r="E352" s="12">
        <f t="shared" si="11"/>
        <v>51</v>
      </c>
      <c r="F352" s="13" t="str">
        <f>VLOOKUP(A352,_holidays!$A$2:$B$2107,2,1)</f>
        <v>Y</v>
      </c>
      <c r="G352" s="13" t="str">
        <f>VLOOKUP(A352,_holidays!$A$2:$C$2107,3,1)</f>
        <v>N</v>
      </c>
      <c r="H352" s="14">
        <v>16.899999999999999</v>
      </c>
      <c r="I352" s="14">
        <v>37.200000000000003</v>
      </c>
      <c r="J352" s="15">
        <v>33.1</v>
      </c>
      <c r="K352" s="15">
        <v>0</v>
      </c>
      <c r="L352" s="16">
        <v>152366.29999999999</v>
      </c>
      <c r="M352" s="17">
        <v>188.0861252</v>
      </c>
      <c r="N352" s="17">
        <f>'Energy Demand'!$L352*'Energy Demand'!$M352</f>
        <v>28657986.978060756</v>
      </c>
    </row>
    <row r="353" spans="1:14" x14ac:dyDescent="0.6">
      <c r="A353" s="19">
        <v>42356</v>
      </c>
      <c r="B353" s="32" t="str">
        <f>TEXT('Energy Demand'!$A353,"dddd")</f>
        <v>Friday</v>
      </c>
      <c r="C353" s="31" t="str">
        <f>TEXT('Energy Demand'!$A353,"mmmm")</f>
        <v>December</v>
      </c>
      <c r="D353" s="11" t="str">
        <f t="shared" si="10"/>
        <v>2015</v>
      </c>
      <c r="E353" s="12">
        <f t="shared" si="11"/>
        <v>51</v>
      </c>
      <c r="F353" s="20" t="str">
        <f>VLOOKUP(A353,_holidays!$A$2:$B$2107,2,1)</f>
        <v>N</v>
      </c>
      <c r="G353" s="20" t="str">
        <f>VLOOKUP(A353,_holidays!$A$2:$C$2107,3,1)</f>
        <v>N</v>
      </c>
      <c r="H353" s="21">
        <v>19.399999999999999</v>
      </c>
      <c r="I353" s="21">
        <v>35.4</v>
      </c>
      <c r="J353" s="22">
        <v>31.2</v>
      </c>
      <c r="K353" s="22">
        <v>0</v>
      </c>
      <c r="L353" s="16">
        <v>158052.89000000001</v>
      </c>
      <c r="M353" s="17">
        <v>81.192486250000002</v>
      </c>
      <c r="N353" s="17">
        <f>'Energy Demand'!$L353*'Energy Demand'!$M353</f>
        <v>12832707.098097764</v>
      </c>
    </row>
    <row r="354" spans="1:14" x14ac:dyDescent="0.6">
      <c r="A354" s="10">
        <v>42357</v>
      </c>
      <c r="B354" s="31" t="str">
        <f>TEXT('Energy Demand'!$A354,"dddd")</f>
        <v>Saturday</v>
      </c>
      <c r="C354" s="31" t="str">
        <f>TEXT('Energy Demand'!$A354,"mmmm")</f>
        <v>December</v>
      </c>
      <c r="D354" s="11" t="str">
        <f t="shared" si="10"/>
        <v>2015</v>
      </c>
      <c r="E354" s="12">
        <f t="shared" si="11"/>
        <v>51</v>
      </c>
      <c r="F354" s="13" t="str">
        <f>VLOOKUP(A354,_holidays!$A$2:$B$2107,2,1)</f>
        <v>N</v>
      </c>
      <c r="G354" s="13" t="str">
        <f>VLOOKUP(A354,_holidays!$A$2:$C$2107,3,1)</f>
        <v>N</v>
      </c>
      <c r="H354" s="14">
        <v>19.2</v>
      </c>
      <c r="I354" s="14">
        <v>41.2</v>
      </c>
      <c r="J354" s="15">
        <v>20.5</v>
      </c>
      <c r="K354" s="15">
        <v>0</v>
      </c>
      <c r="L354" s="16">
        <v>154924.89000000001</v>
      </c>
      <c r="M354" s="17">
        <v>69.328820820000004</v>
      </c>
      <c r="N354" s="17">
        <f>'Energy Demand'!$L354*'Energy Demand'!$M354</f>
        <v>10740759.939368211</v>
      </c>
    </row>
    <row r="355" spans="1:14" x14ac:dyDescent="0.6">
      <c r="A355" s="19">
        <v>42358</v>
      </c>
      <c r="B355" s="32" t="str">
        <f>TEXT('Energy Demand'!$A355,"dddd")</f>
        <v>Sunday</v>
      </c>
      <c r="C355" s="31" t="str">
        <f>TEXT('Energy Demand'!$A355,"mmmm")</f>
        <v>December</v>
      </c>
      <c r="D355" s="11" t="str">
        <f t="shared" si="10"/>
        <v>2015</v>
      </c>
      <c r="E355" s="12">
        <f t="shared" si="11"/>
        <v>52</v>
      </c>
      <c r="F355" s="20" t="str">
        <f>VLOOKUP(A355,_holidays!$A$2:$B$2107,2,1)</f>
        <v>N</v>
      </c>
      <c r="G355" s="20" t="str">
        <f>VLOOKUP(A355,_holidays!$A$2:$C$2107,3,1)</f>
        <v>N</v>
      </c>
      <c r="H355" s="21">
        <v>25.9</v>
      </c>
      <c r="I355" s="21">
        <v>37.799999999999997</v>
      </c>
      <c r="J355" s="22">
        <v>10.4</v>
      </c>
      <c r="K355" s="22">
        <v>0</v>
      </c>
      <c r="L355" s="16">
        <v>133421.03</v>
      </c>
      <c r="M355" s="17">
        <v>54.649804289999999</v>
      </c>
      <c r="N355" s="17">
        <f>'Energy Demand'!$L355*'Energy Demand'!$M355</f>
        <v>7291433.1776702181</v>
      </c>
    </row>
    <row r="356" spans="1:14" x14ac:dyDescent="0.6">
      <c r="A356" s="10">
        <v>42359</v>
      </c>
      <c r="B356" s="31" t="str">
        <f>TEXT('Energy Demand'!$A356,"dddd")</f>
        <v>Monday</v>
      </c>
      <c r="C356" s="31" t="str">
        <f>TEXT('Energy Demand'!$A356,"mmmm")</f>
        <v>December</v>
      </c>
      <c r="D356" s="11" t="str">
        <f t="shared" si="10"/>
        <v>2015</v>
      </c>
      <c r="E356" s="12">
        <f t="shared" si="11"/>
        <v>52</v>
      </c>
      <c r="F356" s="13" t="str">
        <f>VLOOKUP(A356,_holidays!$A$2:$B$2107,2,1)</f>
        <v>N</v>
      </c>
      <c r="G356" s="13" t="str">
        <f>VLOOKUP(A356,_holidays!$A$2:$C$2107,3,1)</f>
        <v>N</v>
      </c>
      <c r="H356" s="14">
        <v>15</v>
      </c>
      <c r="I356" s="14">
        <v>20.2</v>
      </c>
      <c r="J356" s="15">
        <v>25.4</v>
      </c>
      <c r="K356" s="15">
        <v>6</v>
      </c>
      <c r="L356" s="16">
        <v>113802.21</v>
      </c>
      <c r="M356" s="17">
        <v>49.621251919999999</v>
      </c>
      <c r="N356" s="17">
        <f>'Energy Demand'!$L356*'Energy Demand'!$M356</f>
        <v>5647008.1314627435</v>
      </c>
    </row>
    <row r="357" spans="1:14" x14ac:dyDescent="0.6">
      <c r="A357" s="19">
        <v>42360</v>
      </c>
      <c r="B357" s="32" t="str">
        <f>TEXT('Energy Demand'!$A357,"dddd")</f>
        <v>Tuesday</v>
      </c>
      <c r="C357" s="31" t="str">
        <f>TEXT('Energy Demand'!$A357,"mmmm")</f>
        <v>December</v>
      </c>
      <c r="D357" s="11" t="str">
        <f t="shared" si="10"/>
        <v>2015</v>
      </c>
      <c r="E357" s="12">
        <f t="shared" si="11"/>
        <v>52</v>
      </c>
      <c r="F357" s="20" t="str">
        <f>VLOOKUP(A357,_holidays!$A$2:$B$2107,2,1)</f>
        <v>N</v>
      </c>
      <c r="G357" s="20" t="str">
        <f>VLOOKUP(A357,_holidays!$A$2:$C$2107,3,1)</f>
        <v>N</v>
      </c>
      <c r="H357" s="21">
        <v>12</v>
      </c>
      <c r="I357" s="21">
        <v>22.8</v>
      </c>
      <c r="J357" s="22">
        <v>32.9</v>
      </c>
      <c r="K357" s="22">
        <v>0</v>
      </c>
      <c r="L357" s="16">
        <v>119477.515</v>
      </c>
      <c r="M357" s="17">
        <v>37.53130427</v>
      </c>
      <c r="N357" s="17">
        <f>'Energy Demand'!$L357*'Energy Demand'!$M357</f>
        <v>4484146.9688884886</v>
      </c>
    </row>
    <row r="358" spans="1:14" x14ac:dyDescent="0.6">
      <c r="A358" s="10">
        <v>42361</v>
      </c>
      <c r="B358" s="31" t="str">
        <f>TEXT('Energy Demand'!$A358,"dddd")</f>
        <v>Wednesday</v>
      </c>
      <c r="C358" s="31" t="str">
        <f>TEXT('Energy Demand'!$A358,"mmmm")</f>
        <v>December</v>
      </c>
      <c r="D358" s="11" t="str">
        <f t="shared" si="10"/>
        <v>2015</v>
      </c>
      <c r="E358" s="12">
        <f t="shared" si="11"/>
        <v>52</v>
      </c>
      <c r="F358" s="13" t="str">
        <f>VLOOKUP(A358,_holidays!$A$2:$B$2107,2,1)</f>
        <v>N</v>
      </c>
      <c r="G358" s="13" t="str">
        <f>VLOOKUP(A358,_holidays!$A$2:$C$2107,3,1)</f>
        <v>N</v>
      </c>
      <c r="H358" s="14">
        <v>15.1</v>
      </c>
      <c r="I358" s="14">
        <v>26</v>
      </c>
      <c r="J358" s="15">
        <v>32.4</v>
      </c>
      <c r="K358" s="15">
        <v>0</v>
      </c>
      <c r="L358" s="16">
        <v>126553.11500000001</v>
      </c>
      <c r="M358" s="17">
        <v>39.138220830000002</v>
      </c>
      <c r="N358" s="17">
        <f>'Energy Demand'!$L358*'Energy Demand'!$M358</f>
        <v>4953063.7615943858</v>
      </c>
    </row>
    <row r="359" spans="1:14" x14ac:dyDescent="0.6">
      <c r="A359" s="19">
        <v>42362</v>
      </c>
      <c r="B359" s="32" t="str">
        <f>TEXT('Energy Demand'!$A359,"dddd")</f>
        <v>Thursday</v>
      </c>
      <c r="C359" s="31" t="str">
        <f>TEXT('Energy Demand'!$A359,"mmmm")</f>
        <v>December</v>
      </c>
      <c r="D359" s="11" t="str">
        <f t="shared" si="10"/>
        <v>2015</v>
      </c>
      <c r="E359" s="12">
        <f t="shared" si="11"/>
        <v>52</v>
      </c>
      <c r="F359" s="20" t="str">
        <f>VLOOKUP(A359,_holidays!$A$2:$B$2107,2,1)</f>
        <v>N</v>
      </c>
      <c r="G359" s="20" t="str">
        <f>VLOOKUP(A359,_holidays!$A$2:$C$2107,3,1)</f>
        <v>N</v>
      </c>
      <c r="H359" s="21">
        <v>16.7</v>
      </c>
      <c r="I359" s="21">
        <v>34.6</v>
      </c>
      <c r="J359" s="22">
        <v>32.799999999999997</v>
      </c>
      <c r="K359" s="22">
        <v>0.4</v>
      </c>
      <c r="L359" s="16">
        <v>134583.25</v>
      </c>
      <c r="M359" s="17">
        <v>50.81827517</v>
      </c>
      <c r="N359" s="17">
        <f>'Energy Demand'!$L359*'Energy Demand'!$M359</f>
        <v>6839288.6317729028</v>
      </c>
    </row>
    <row r="360" spans="1:14" x14ac:dyDescent="0.6">
      <c r="A360" s="10">
        <v>42363</v>
      </c>
      <c r="B360" s="31" t="str">
        <f>TEXT('Energy Demand'!$A360,"dddd")</f>
        <v>Friday</v>
      </c>
      <c r="C360" s="31" t="str">
        <f>TEXT('Energy Demand'!$A360,"mmmm")</f>
        <v>December</v>
      </c>
      <c r="D360" s="11" t="str">
        <f t="shared" si="10"/>
        <v>2015</v>
      </c>
      <c r="E360" s="12">
        <f t="shared" si="11"/>
        <v>52</v>
      </c>
      <c r="F360" s="13" t="str">
        <f>VLOOKUP(A360,_holidays!$A$2:$B$2107,2,1)</f>
        <v>N</v>
      </c>
      <c r="G360" s="13" t="str">
        <f>VLOOKUP(A360,_holidays!$A$2:$C$2107,3,1)</f>
        <v>Y</v>
      </c>
      <c r="H360" s="14">
        <v>21.7</v>
      </c>
      <c r="I360" s="14">
        <v>34.1</v>
      </c>
      <c r="J360" s="15">
        <v>33.299999999999997</v>
      </c>
      <c r="K360" s="15">
        <v>0</v>
      </c>
      <c r="L360" s="16">
        <v>119950.37</v>
      </c>
      <c r="M360" s="17">
        <v>22.115586239999999</v>
      </c>
      <c r="N360" s="17">
        <f>'Energy Demand'!$L360*'Energy Demand'!$M360</f>
        <v>2652772.7522549084</v>
      </c>
    </row>
    <row r="361" spans="1:14" x14ac:dyDescent="0.6">
      <c r="A361" s="19">
        <v>42364</v>
      </c>
      <c r="B361" s="32" t="str">
        <f>TEXT('Energy Demand'!$A361,"dddd")</f>
        <v>Saturday</v>
      </c>
      <c r="C361" s="31" t="str">
        <f>TEXT('Energy Demand'!$A361,"mmmm")</f>
        <v>December</v>
      </c>
      <c r="D361" s="11" t="str">
        <f t="shared" si="10"/>
        <v>2015</v>
      </c>
      <c r="E361" s="12">
        <f t="shared" si="11"/>
        <v>52</v>
      </c>
      <c r="F361" s="20" t="str">
        <f>VLOOKUP(A361,_holidays!$A$2:$B$2107,2,1)</f>
        <v>N</v>
      </c>
      <c r="G361" s="20" t="str">
        <f>VLOOKUP(A361,_holidays!$A$2:$C$2107,3,1)</f>
        <v>Y</v>
      </c>
      <c r="H361" s="21">
        <v>12.7</v>
      </c>
      <c r="I361" s="21">
        <v>20</v>
      </c>
      <c r="J361" s="22">
        <v>19.2</v>
      </c>
      <c r="K361" s="22">
        <v>30.6</v>
      </c>
      <c r="L361" s="16">
        <v>95093.294999999998</v>
      </c>
      <c r="M361" s="17">
        <v>14.96710809</v>
      </c>
      <c r="N361" s="17">
        <f>'Energy Demand'!$L361*'Energy Demand'!$M361</f>
        <v>1423271.6248992565</v>
      </c>
    </row>
    <row r="362" spans="1:14" x14ac:dyDescent="0.6">
      <c r="A362" s="10">
        <v>42365</v>
      </c>
      <c r="B362" s="31" t="str">
        <f>TEXT('Energy Demand'!$A362,"dddd")</f>
        <v>Sunday</v>
      </c>
      <c r="C362" s="31" t="str">
        <f>TEXT('Energy Demand'!$A362,"mmmm")</f>
        <v>December</v>
      </c>
      <c r="D362" s="11" t="str">
        <f t="shared" si="10"/>
        <v>2015</v>
      </c>
      <c r="E362" s="12">
        <f t="shared" si="11"/>
        <v>53</v>
      </c>
      <c r="F362" s="13" t="str">
        <f>VLOOKUP(A362,_holidays!$A$2:$B$2107,2,1)</f>
        <v>N</v>
      </c>
      <c r="G362" s="13" t="str">
        <f>VLOOKUP(A362,_holidays!$A$2:$C$2107,3,1)</f>
        <v>N</v>
      </c>
      <c r="H362" s="14">
        <v>11.9</v>
      </c>
      <c r="I362" s="14">
        <v>19.399999999999999</v>
      </c>
      <c r="J362" s="15">
        <v>27.6</v>
      </c>
      <c r="K362" s="15">
        <v>5.2</v>
      </c>
      <c r="L362" s="16">
        <v>96394.94</v>
      </c>
      <c r="M362" s="17">
        <v>19.823183589999999</v>
      </c>
      <c r="N362" s="17">
        <f>'Energy Demand'!$L362*'Energy Demand'!$M362</f>
        <v>1910854.5927670347</v>
      </c>
    </row>
    <row r="363" spans="1:14" x14ac:dyDescent="0.6">
      <c r="A363" s="19">
        <v>42366</v>
      </c>
      <c r="B363" s="32" t="str">
        <f>TEXT('Energy Demand'!$A363,"dddd")</f>
        <v>Monday</v>
      </c>
      <c r="C363" s="31" t="str">
        <f>TEXT('Energy Demand'!$A363,"mmmm")</f>
        <v>December</v>
      </c>
      <c r="D363" s="11" t="str">
        <f t="shared" si="10"/>
        <v>2015</v>
      </c>
      <c r="E363" s="12">
        <f t="shared" si="11"/>
        <v>53</v>
      </c>
      <c r="F363" s="20" t="str">
        <f>VLOOKUP(A363,_holidays!$A$2:$B$2107,2,1)</f>
        <v>N</v>
      </c>
      <c r="G363" s="20" t="str">
        <f>VLOOKUP(A363,_holidays!$A$2:$C$2107,3,1)</f>
        <v>Y</v>
      </c>
      <c r="H363" s="21">
        <v>12.8</v>
      </c>
      <c r="I363" s="21">
        <v>20.8</v>
      </c>
      <c r="J363" s="22">
        <v>33.200000000000003</v>
      </c>
      <c r="K363" s="22">
        <v>0</v>
      </c>
      <c r="L363" s="16">
        <v>100048.44</v>
      </c>
      <c r="M363" s="17">
        <v>20.097539919999999</v>
      </c>
      <c r="N363" s="17">
        <f>'Energy Demand'!$L363*'Energy Demand'!$M363</f>
        <v>2010727.5168337247</v>
      </c>
    </row>
    <row r="364" spans="1:14" x14ac:dyDescent="0.6">
      <c r="A364" s="10">
        <v>42367</v>
      </c>
      <c r="B364" s="31" t="str">
        <f>TEXT('Energy Demand'!$A364,"dddd")</f>
        <v>Tuesday</v>
      </c>
      <c r="C364" s="31" t="str">
        <f>TEXT('Energy Demand'!$A364,"mmmm")</f>
        <v>December</v>
      </c>
      <c r="D364" s="11" t="str">
        <f t="shared" si="10"/>
        <v>2015</v>
      </c>
      <c r="E364" s="12">
        <f t="shared" si="11"/>
        <v>53</v>
      </c>
      <c r="F364" s="13" t="str">
        <f>VLOOKUP(A364,_holidays!$A$2:$B$2107,2,1)</f>
        <v>N</v>
      </c>
      <c r="G364" s="13" t="str">
        <f>VLOOKUP(A364,_holidays!$A$2:$C$2107,3,1)</f>
        <v>N</v>
      </c>
      <c r="H364" s="14">
        <v>12.4</v>
      </c>
      <c r="I364" s="14">
        <v>23.9</v>
      </c>
      <c r="J364" s="15">
        <v>33</v>
      </c>
      <c r="K364" s="15">
        <v>0</v>
      </c>
      <c r="L364" s="16">
        <v>111647.54</v>
      </c>
      <c r="M364" s="17">
        <v>27.33170157</v>
      </c>
      <c r="N364" s="17">
        <f>'Energy Demand'!$L364*'Energy Demand'!$M364</f>
        <v>3051517.2443046374</v>
      </c>
    </row>
    <row r="365" spans="1:14" x14ac:dyDescent="0.6">
      <c r="A365" s="19">
        <v>42368</v>
      </c>
      <c r="B365" s="32" t="str">
        <f>TEXT('Energy Demand'!$A365,"dddd")</f>
        <v>Wednesday</v>
      </c>
      <c r="C365" s="31" t="str">
        <f>TEXT('Energy Demand'!$A365,"mmmm")</f>
        <v>December</v>
      </c>
      <c r="D365" s="11" t="str">
        <f t="shared" si="10"/>
        <v>2015</v>
      </c>
      <c r="E365" s="12">
        <f t="shared" si="11"/>
        <v>53</v>
      </c>
      <c r="F365" s="20" t="str">
        <f>VLOOKUP(A365,_holidays!$A$2:$B$2107,2,1)</f>
        <v>N</v>
      </c>
      <c r="G365" s="20" t="str">
        <f>VLOOKUP(A365,_holidays!$A$2:$C$2107,3,1)</f>
        <v>N</v>
      </c>
      <c r="H365" s="21">
        <v>13.9</v>
      </c>
      <c r="I365" s="21">
        <v>34.700000000000003</v>
      </c>
      <c r="J365" s="22">
        <v>32.799999999999997</v>
      </c>
      <c r="K365" s="22">
        <v>0</v>
      </c>
      <c r="L365" s="16">
        <v>128552.13499999999</v>
      </c>
      <c r="M365" s="17">
        <v>43.826874789999998</v>
      </c>
      <c r="N365" s="17">
        <f>'Energy Demand'!$L365*'Energy Demand'!$M365</f>
        <v>5634038.3246321762</v>
      </c>
    </row>
    <row r="366" spans="1:14" x14ac:dyDescent="0.6">
      <c r="A366" s="10">
        <v>42369</v>
      </c>
      <c r="B366" s="31" t="str">
        <f>TEXT('Energy Demand'!$A366,"dddd")</f>
        <v>Thursday</v>
      </c>
      <c r="C366" s="31" t="str">
        <f>TEXT('Energy Demand'!$A366,"mmmm")</f>
        <v>December</v>
      </c>
      <c r="D366" s="11" t="str">
        <f t="shared" si="10"/>
        <v>2015</v>
      </c>
      <c r="E366" s="12">
        <f t="shared" si="11"/>
        <v>53</v>
      </c>
      <c r="F366" s="13" t="str">
        <f>VLOOKUP(A366,_holidays!$A$2:$B$2107,2,1)</f>
        <v>N</v>
      </c>
      <c r="G366" s="13" t="str">
        <f>VLOOKUP(A366,_holidays!$A$2:$C$2107,3,1)</f>
        <v>N</v>
      </c>
      <c r="H366" s="14">
        <v>19.7</v>
      </c>
      <c r="I366" s="14">
        <v>39.700000000000003</v>
      </c>
      <c r="J366" s="15">
        <v>29.6</v>
      </c>
      <c r="K366" s="15">
        <v>0</v>
      </c>
      <c r="L366" s="16">
        <v>146473.83499999999</v>
      </c>
      <c r="M366" s="17">
        <v>101.99155880000001</v>
      </c>
      <c r="N366" s="17">
        <f>'Energy Demand'!$L366*'Energy Demand'!$M366</f>
        <v>14939094.755063998</v>
      </c>
    </row>
    <row r="367" spans="1:14" x14ac:dyDescent="0.6">
      <c r="A367" s="19">
        <v>42370</v>
      </c>
      <c r="B367" s="32" t="str">
        <f>TEXT('Energy Demand'!$A367,"dddd")</f>
        <v>Friday</v>
      </c>
      <c r="C367" s="31" t="str">
        <f>TEXT('Energy Demand'!$A367,"mmmm")</f>
        <v>January</v>
      </c>
      <c r="D367" s="11" t="str">
        <f t="shared" si="10"/>
        <v>2016</v>
      </c>
      <c r="E367" s="12">
        <f t="shared" si="11"/>
        <v>1</v>
      </c>
      <c r="F367" s="20" t="str">
        <f>VLOOKUP(A367,_holidays!$A$2:$B$2107,2,1)</f>
        <v>N</v>
      </c>
      <c r="G367" s="20" t="str">
        <f>VLOOKUP(A367,_holidays!$A$2:$C$2107,3,1)</f>
        <v>Y</v>
      </c>
      <c r="H367" s="21">
        <v>19.8</v>
      </c>
      <c r="I367" s="21">
        <v>24.2</v>
      </c>
      <c r="J367" s="22">
        <v>22</v>
      </c>
      <c r="K367" s="22">
        <v>0</v>
      </c>
      <c r="L367" s="16">
        <v>116040.925</v>
      </c>
      <c r="M367" s="17">
        <v>32.527673360000001</v>
      </c>
      <c r="N367" s="17">
        <f>'Energy Demand'!$L367*'Energy Demand'!$M367</f>
        <v>3774541.3047922584</v>
      </c>
    </row>
    <row r="368" spans="1:14" x14ac:dyDescent="0.6">
      <c r="A368" s="10">
        <v>42371</v>
      </c>
      <c r="B368" s="31" t="str">
        <f>TEXT('Energy Demand'!$A368,"dddd")</f>
        <v>Saturday</v>
      </c>
      <c r="C368" s="31" t="str">
        <f>TEXT('Energy Demand'!$A368,"mmmm")</f>
        <v>January</v>
      </c>
      <c r="D368" s="11" t="str">
        <f t="shared" si="10"/>
        <v>2016</v>
      </c>
      <c r="E368" s="12">
        <f t="shared" si="11"/>
        <v>1</v>
      </c>
      <c r="F368" s="13" t="str">
        <f>VLOOKUP(A368,_holidays!$A$2:$B$2107,2,1)</f>
        <v>N</v>
      </c>
      <c r="G368" s="13" t="str">
        <f>VLOOKUP(A368,_holidays!$A$2:$C$2107,3,1)</f>
        <v>N</v>
      </c>
      <c r="H368" s="14">
        <v>17.100000000000001</v>
      </c>
      <c r="I368" s="14">
        <v>27.6</v>
      </c>
      <c r="J368" s="15">
        <v>25.1</v>
      </c>
      <c r="K368" s="15">
        <v>0</v>
      </c>
      <c r="L368" s="16">
        <v>99622.64</v>
      </c>
      <c r="M368" s="17">
        <v>21.894560760000001</v>
      </c>
      <c r="N368" s="17">
        <f>'Energy Demand'!$L368*'Energy Demand'!$M368</f>
        <v>2181193.9445516067</v>
      </c>
    </row>
    <row r="369" spans="1:14" x14ac:dyDescent="0.6">
      <c r="A369" s="19">
        <v>42372</v>
      </c>
      <c r="B369" s="32" t="str">
        <f>TEXT('Energy Demand'!$A369,"dddd")</f>
        <v>Sunday</v>
      </c>
      <c r="C369" s="31" t="str">
        <f>TEXT('Energy Demand'!$A369,"mmmm")</f>
        <v>January</v>
      </c>
      <c r="D369" s="11" t="str">
        <f t="shared" si="10"/>
        <v>2016</v>
      </c>
      <c r="E369" s="12">
        <f t="shared" si="11"/>
        <v>2</v>
      </c>
      <c r="F369" s="20" t="str">
        <f>VLOOKUP(A369,_holidays!$A$2:$B$2107,2,1)</f>
        <v>N</v>
      </c>
      <c r="G369" s="20" t="str">
        <f>VLOOKUP(A369,_holidays!$A$2:$C$2107,3,1)</f>
        <v>N</v>
      </c>
      <c r="H369" s="21">
        <v>17.5</v>
      </c>
      <c r="I369" s="21">
        <v>27.1</v>
      </c>
      <c r="J369" s="22">
        <v>25.7</v>
      </c>
      <c r="K369" s="22">
        <v>0</v>
      </c>
      <c r="L369" s="16">
        <v>97656.445000000007</v>
      </c>
      <c r="M369" s="17">
        <v>19.895384799999999</v>
      </c>
      <c r="N369" s="17">
        <f>'Energy Demand'!$L369*'Energy Demand'!$M369</f>
        <v>1942912.551475036</v>
      </c>
    </row>
    <row r="370" spans="1:14" x14ac:dyDescent="0.6">
      <c r="A370" s="10">
        <v>42373</v>
      </c>
      <c r="B370" s="31" t="str">
        <f>TEXT('Energy Demand'!$A370,"dddd")</f>
        <v>Monday</v>
      </c>
      <c r="C370" s="31" t="str">
        <f>TEXT('Energy Demand'!$A370,"mmmm")</f>
        <v>January</v>
      </c>
      <c r="D370" s="11" t="str">
        <f t="shared" si="10"/>
        <v>2016</v>
      </c>
      <c r="E370" s="12">
        <f t="shared" si="11"/>
        <v>2</v>
      </c>
      <c r="F370" s="13" t="str">
        <f>VLOOKUP(A370,_holidays!$A$2:$B$2107,2,1)</f>
        <v>N</v>
      </c>
      <c r="G370" s="13" t="str">
        <f>VLOOKUP(A370,_holidays!$A$2:$C$2107,3,1)</f>
        <v>N</v>
      </c>
      <c r="H370" s="14">
        <v>16.3</v>
      </c>
      <c r="I370" s="14">
        <v>26</v>
      </c>
      <c r="J370" s="15">
        <v>15.3</v>
      </c>
      <c r="K370" s="15">
        <v>0</v>
      </c>
      <c r="L370" s="16">
        <v>110932.505</v>
      </c>
      <c r="M370" s="17">
        <v>25.443479239999998</v>
      </c>
      <c r="N370" s="17">
        <f>'Energy Demand'!$L370*'Energy Demand'!$M370</f>
        <v>2822508.888008696</v>
      </c>
    </row>
    <row r="371" spans="1:14" x14ac:dyDescent="0.6">
      <c r="A371" s="19">
        <v>42374</v>
      </c>
      <c r="B371" s="32" t="str">
        <f>TEXT('Energy Demand'!$A371,"dddd")</f>
        <v>Tuesday</v>
      </c>
      <c r="C371" s="31" t="str">
        <f>TEXT('Energy Demand'!$A371,"mmmm")</f>
        <v>January</v>
      </c>
      <c r="D371" s="11" t="str">
        <f t="shared" si="10"/>
        <v>2016</v>
      </c>
      <c r="E371" s="12">
        <f t="shared" si="11"/>
        <v>2</v>
      </c>
      <c r="F371" s="20" t="str">
        <f>VLOOKUP(A371,_holidays!$A$2:$B$2107,2,1)</f>
        <v>N</v>
      </c>
      <c r="G371" s="20" t="str">
        <f>VLOOKUP(A371,_holidays!$A$2:$C$2107,3,1)</f>
        <v>N</v>
      </c>
      <c r="H371" s="21">
        <v>17.100000000000001</v>
      </c>
      <c r="I371" s="21">
        <v>25.7</v>
      </c>
      <c r="J371" s="22">
        <v>25.8</v>
      </c>
      <c r="K371" s="22">
        <v>0</v>
      </c>
      <c r="L371" s="16">
        <v>117873.58</v>
      </c>
      <c r="M371" s="17">
        <v>29.917187370000001</v>
      </c>
      <c r="N371" s="17">
        <f>'Energy Demand'!$L371*'Energy Demand'!$M371</f>
        <v>3526445.9788326849</v>
      </c>
    </row>
    <row r="372" spans="1:14" x14ac:dyDescent="0.6">
      <c r="A372" s="10">
        <v>42375</v>
      </c>
      <c r="B372" s="31" t="str">
        <f>TEXT('Energy Demand'!$A372,"dddd")</f>
        <v>Wednesday</v>
      </c>
      <c r="C372" s="31" t="str">
        <f>TEXT('Energy Demand'!$A372,"mmmm")</f>
        <v>January</v>
      </c>
      <c r="D372" s="11" t="str">
        <f t="shared" si="10"/>
        <v>2016</v>
      </c>
      <c r="E372" s="12">
        <f t="shared" si="11"/>
        <v>2</v>
      </c>
      <c r="F372" s="13" t="str">
        <f>VLOOKUP(A372,_holidays!$A$2:$B$2107,2,1)</f>
        <v>N</v>
      </c>
      <c r="G372" s="13" t="str">
        <f>VLOOKUP(A372,_holidays!$A$2:$C$2107,3,1)</f>
        <v>N</v>
      </c>
      <c r="H372" s="14">
        <v>17.3</v>
      </c>
      <c r="I372" s="14">
        <v>25.7</v>
      </c>
      <c r="J372" s="15">
        <v>18.100000000000001</v>
      </c>
      <c r="K372" s="15">
        <v>0</v>
      </c>
      <c r="L372" s="16">
        <v>115064.265</v>
      </c>
      <c r="M372" s="17">
        <v>31.790252049999999</v>
      </c>
      <c r="N372" s="17">
        <f>'Energy Demand'!$L372*'Energy Demand'!$M372</f>
        <v>3657921.986297993</v>
      </c>
    </row>
    <row r="373" spans="1:14" x14ac:dyDescent="0.6">
      <c r="A373" s="19">
        <v>42376</v>
      </c>
      <c r="B373" s="32" t="str">
        <f>TEXT('Energy Demand'!$A373,"dddd")</f>
        <v>Thursday</v>
      </c>
      <c r="C373" s="31" t="str">
        <f>TEXT('Energy Demand'!$A373,"mmmm")</f>
        <v>January</v>
      </c>
      <c r="D373" s="11" t="str">
        <f t="shared" si="10"/>
        <v>2016</v>
      </c>
      <c r="E373" s="12">
        <f t="shared" si="11"/>
        <v>2</v>
      </c>
      <c r="F373" s="20" t="str">
        <f>VLOOKUP(A373,_holidays!$A$2:$B$2107,2,1)</f>
        <v>N</v>
      </c>
      <c r="G373" s="20" t="str">
        <f>VLOOKUP(A373,_holidays!$A$2:$C$2107,3,1)</f>
        <v>N</v>
      </c>
      <c r="H373" s="21">
        <v>16.3</v>
      </c>
      <c r="I373" s="21">
        <v>21.3</v>
      </c>
      <c r="J373" s="22">
        <v>30.4</v>
      </c>
      <c r="K373" s="22">
        <v>0</v>
      </c>
      <c r="L373" s="16">
        <v>112392.69500000001</v>
      </c>
      <c r="M373" s="17">
        <v>34.445069169999996</v>
      </c>
      <c r="N373" s="17">
        <f>'Energy Demand'!$L373*'Energy Demand'!$M373</f>
        <v>3871374.153477713</v>
      </c>
    </row>
    <row r="374" spans="1:14" x14ac:dyDescent="0.6">
      <c r="A374" s="10">
        <v>42377</v>
      </c>
      <c r="B374" s="31" t="str">
        <f>TEXT('Energy Demand'!$A374,"dddd")</f>
        <v>Friday</v>
      </c>
      <c r="C374" s="31" t="str">
        <f>TEXT('Energy Demand'!$A374,"mmmm")</f>
        <v>January</v>
      </c>
      <c r="D374" s="11" t="str">
        <f t="shared" si="10"/>
        <v>2016</v>
      </c>
      <c r="E374" s="12">
        <f t="shared" si="11"/>
        <v>2</v>
      </c>
      <c r="F374" s="13" t="str">
        <f>VLOOKUP(A374,_holidays!$A$2:$B$2107,2,1)</f>
        <v>N</v>
      </c>
      <c r="G374" s="13" t="str">
        <f>VLOOKUP(A374,_holidays!$A$2:$C$2107,3,1)</f>
        <v>N</v>
      </c>
      <c r="H374" s="14">
        <v>16.2</v>
      </c>
      <c r="I374" s="14">
        <v>20.6</v>
      </c>
      <c r="J374" s="15">
        <v>25.4</v>
      </c>
      <c r="K374" s="15">
        <v>0</v>
      </c>
      <c r="L374" s="16">
        <v>111879.54</v>
      </c>
      <c r="M374" s="17">
        <v>36.888156160000001</v>
      </c>
      <c r="N374" s="17">
        <f>'Energy Demand'!$L374*'Energy Demand'!$M374</f>
        <v>4127029.9426289662</v>
      </c>
    </row>
    <row r="375" spans="1:14" x14ac:dyDescent="0.6">
      <c r="A375" s="19">
        <v>42378</v>
      </c>
      <c r="B375" s="32" t="str">
        <f>TEXT('Energy Demand'!$A375,"dddd")</f>
        <v>Saturday</v>
      </c>
      <c r="C375" s="31" t="str">
        <f>TEXT('Energy Demand'!$A375,"mmmm")</f>
        <v>January</v>
      </c>
      <c r="D375" s="11" t="str">
        <f t="shared" si="10"/>
        <v>2016</v>
      </c>
      <c r="E375" s="12">
        <f t="shared" si="11"/>
        <v>2</v>
      </c>
      <c r="F375" s="20" t="str">
        <f>VLOOKUP(A375,_holidays!$A$2:$B$2107,2,1)</f>
        <v>N</v>
      </c>
      <c r="G375" s="20" t="str">
        <f>VLOOKUP(A375,_holidays!$A$2:$C$2107,3,1)</f>
        <v>N</v>
      </c>
      <c r="H375" s="21">
        <v>16.8</v>
      </c>
      <c r="I375" s="21">
        <v>21.4</v>
      </c>
      <c r="J375" s="22">
        <v>21.3</v>
      </c>
      <c r="K375" s="22">
        <v>0</v>
      </c>
      <c r="L375" s="16">
        <v>105482.69500000001</v>
      </c>
      <c r="M375" s="17">
        <v>41.987823249999998</v>
      </c>
      <c r="N375" s="17">
        <f>'Energy Demand'!$L375*'Energy Demand'!$M375</f>
        <v>4428988.753593659</v>
      </c>
    </row>
    <row r="376" spans="1:14" x14ac:dyDescent="0.6">
      <c r="A376" s="10">
        <v>42379</v>
      </c>
      <c r="B376" s="31" t="str">
        <f>TEXT('Energy Demand'!$A376,"dddd")</f>
        <v>Sunday</v>
      </c>
      <c r="C376" s="31" t="str">
        <f>TEXT('Energy Demand'!$A376,"mmmm")</f>
        <v>January</v>
      </c>
      <c r="D376" s="11" t="str">
        <f t="shared" si="10"/>
        <v>2016</v>
      </c>
      <c r="E376" s="12">
        <f t="shared" si="11"/>
        <v>3</v>
      </c>
      <c r="F376" s="13" t="str">
        <f>VLOOKUP(A376,_holidays!$A$2:$B$2107,2,1)</f>
        <v>N</v>
      </c>
      <c r="G376" s="13" t="str">
        <f>VLOOKUP(A376,_holidays!$A$2:$C$2107,3,1)</f>
        <v>N</v>
      </c>
      <c r="H376" s="14">
        <v>15.7</v>
      </c>
      <c r="I376" s="14">
        <v>31.5</v>
      </c>
      <c r="J376" s="15">
        <v>31.3</v>
      </c>
      <c r="K376" s="15">
        <v>0</v>
      </c>
      <c r="L376" s="16">
        <v>113049.145</v>
      </c>
      <c r="M376" s="17">
        <v>44.479787029999997</v>
      </c>
      <c r="N376" s="17">
        <f>'Energy Demand'!$L376*'Energy Demand'!$M376</f>
        <v>5028401.8935235888</v>
      </c>
    </row>
    <row r="377" spans="1:14" x14ac:dyDescent="0.6">
      <c r="A377" s="19">
        <v>42380</v>
      </c>
      <c r="B377" s="32" t="str">
        <f>TEXT('Energy Demand'!$A377,"dddd")</f>
        <v>Monday</v>
      </c>
      <c r="C377" s="31" t="str">
        <f>TEXT('Energy Demand'!$A377,"mmmm")</f>
        <v>January</v>
      </c>
      <c r="D377" s="11" t="str">
        <f t="shared" si="10"/>
        <v>2016</v>
      </c>
      <c r="E377" s="12">
        <f t="shared" si="11"/>
        <v>3</v>
      </c>
      <c r="F377" s="20" t="str">
        <f>VLOOKUP(A377,_holidays!$A$2:$B$2107,2,1)</f>
        <v>N</v>
      </c>
      <c r="G377" s="20" t="str">
        <f>VLOOKUP(A377,_holidays!$A$2:$C$2107,3,1)</f>
        <v>N</v>
      </c>
      <c r="H377" s="21">
        <v>17.2</v>
      </c>
      <c r="I377" s="21">
        <v>36.4</v>
      </c>
      <c r="J377" s="22">
        <v>15.8</v>
      </c>
      <c r="K377" s="22">
        <v>0</v>
      </c>
      <c r="L377" s="16">
        <v>141133.08499999999</v>
      </c>
      <c r="M377" s="17">
        <v>88.116100790000004</v>
      </c>
      <c r="N377" s="17">
        <f>'Energy Demand'!$L377*'Energy Demand'!$M377</f>
        <v>12436097.142663637</v>
      </c>
    </row>
    <row r="378" spans="1:14" x14ac:dyDescent="0.6">
      <c r="A378" s="10">
        <v>42381</v>
      </c>
      <c r="B378" s="31" t="str">
        <f>TEXT('Energy Demand'!$A378,"dddd")</f>
        <v>Tuesday</v>
      </c>
      <c r="C378" s="31" t="str">
        <f>TEXT('Energy Demand'!$A378,"mmmm")</f>
        <v>January</v>
      </c>
      <c r="D378" s="11" t="str">
        <f t="shared" si="10"/>
        <v>2016</v>
      </c>
      <c r="E378" s="12">
        <f t="shared" si="11"/>
        <v>3</v>
      </c>
      <c r="F378" s="13" t="str">
        <f>VLOOKUP(A378,_holidays!$A$2:$B$2107,2,1)</f>
        <v>N</v>
      </c>
      <c r="G378" s="13" t="str">
        <f>VLOOKUP(A378,_holidays!$A$2:$C$2107,3,1)</f>
        <v>N</v>
      </c>
      <c r="H378" s="14">
        <v>17.100000000000001</v>
      </c>
      <c r="I378" s="14">
        <v>24.8</v>
      </c>
      <c r="J378" s="15">
        <v>29.1</v>
      </c>
      <c r="K378" s="15">
        <v>0.8</v>
      </c>
      <c r="L378" s="16">
        <v>135006.10999999999</v>
      </c>
      <c r="M378" s="17">
        <v>62.53997502</v>
      </c>
      <c r="N378" s="17">
        <f>'Energy Demand'!$L378*'Energy Demand'!$M378</f>
        <v>8443278.7469473705</v>
      </c>
    </row>
    <row r="379" spans="1:14" x14ac:dyDescent="0.6">
      <c r="A379" s="19">
        <v>42382</v>
      </c>
      <c r="B379" s="32" t="str">
        <f>TEXT('Energy Demand'!$A379,"dddd")</f>
        <v>Wednesday</v>
      </c>
      <c r="C379" s="31" t="str">
        <f>TEXT('Energy Demand'!$A379,"mmmm")</f>
        <v>January</v>
      </c>
      <c r="D379" s="11" t="str">
        <f t="shared" si="10"/>
        <v>2016</v>
      </c>
      <c r="E379" s="12">
        <f t="shared" si="11"/>
        <v>3</v>
      </c>
      <c r="F379" s="20" t="str">
        <f>VLOOKUP(A379,_holidays!$A$2:$B$2107,2,1)</f>
        <v>N</v>
      </c>
      <c r="G379" s="20" t="str">
        <f>VLOOKUP(A379,_holidays!$A$2:$C$2107,3,1)</f>
        <v>N</v>
      </c>
      <c r="H379" s="21">
        <v>16.8</v>
      </c>
      <c r="I379" s="21">
        <v>42.2</v>
      </c>
      <c r="J379" s="22">
        <v>25</v>
      </c>
      <c r="K379" s="22">
        <v>0.2</v>
      </c>
      <c r="L379" s="16">
        <v>160011.07500000001</v>
      </c>
      <c r="M379" s="17">
        <v>545.73781959999997</v>
      </c>
      <c r="N379" s="17">
        <f>'Energy Demand'!$L379*'Energy Demand'!$M379</f>
        <v>87324095.182352066</v>
      </c>
    </row>
    <row r="380" spans="1:14" x14ac:dyDescent="0.6">
      <c r="A380" s="10">
        <v>42383</v>
      </c>
      <c r="B380" s="31" t="str">
        <f>TEXT('Energy Demand'!$A380,"dddd")</f>
        <v>Thursday</v>
      </c>
      <c r="C380" s="31" t="str">
        <f>TEXT('Energy Demand'!$A380,"mmmm")</f>
        <v>January</v>
      </c>
      <c r="D380" s="11" t="str">
        <f t="shared" si="10"/>
        <v>2016</v>
      </c>
      <c r="E380" s="12">
        <f t="shared" si="11"/>
        <v>3</v>
      </c>
      <c r="F380" s="13" t="str">
        <f>VLOOKUP(A380,_holidays!$A$2:$B$2107,2,1)</f>
        <v>N</v>
      </c>
      <c r="G380" s="13" t="str">
        <f>VLOOKUP(A380,_holidays!$A$2:$C$2107,3,1)</f>
        <v>N</v>
      </c>
      <c r="H380" s="14">
        <v>16.100000000000001</v>
      </c>
      <c r="I380" s="14">
        <v>18.100000000000001</v>
      </c>
      <c r="J380" s="15">
        <v>3.9</v>
      </c>
      <c r="K380" s="15">
        <v>0.4</v>
      </c>
      <c r="L380" s="16">
        <v>120396.33500000001</v>
      </c>
      <c r="M380" s="17">
        <v>36.37140419</v>
      </c>
      <c r="N380" s="17">
        <f>'Energy Demand'!$L380*'Energy Demand'!$M380</f>
        <v>4378983.7632796438</v>
      </c>
    </row>
    <row r="381" spans="1:14" x14ac:dyDescent="0.6">
      <c r="A381" s="19">
        <v>42384</v>
      </c>
      <c r="B381" s="32" t="str">
        <f>TEXT('Energy Demand'!$A381,"dddd")</f>
        <v>Friday</v>
      </c>
      <c r="C381" s="31" t="str">
        <f>TEXT('Energy Demand'!$A381,"mmmm")</f>
        <v>January</v>
      </c>
      <c r="D381" s="11" t="str">
        <f t="shared" si="10"/>
        <v>2016</v>
      </c>
      <c r="E381" s="12">
        <f t="shared" si="11"/>
        <v>3</v>
      </c>
      <c r="F381" s="20" t="str">
        <f>VLOOKUP(A381,_holidays!$A$2:$B$2107,2,1)</f>
        <v>N</v>
      </c>
      <c r="G381" s="20" t="str">
        <f>VLOOKUP(A381,_holidays!$A$2:$C$2107,3,1)</f>
        <v>N</v>
      </c>
      <c r="H381" s="21">
        <v>13.6</v>
      </c>
      <c r="I381" s="21">
        <v>19.2</v>
      </c>
      <c r="J381" s="22">
        <v>19.7</v>
      </c>
      <c r="K381" s="22">
        <v>1</v>
      </c>
      <c r="L381" s="16">
        <v>113244.79</v>
      </c>
      <c r="M381" s="17">
        <v>30.203903069999999</v>
      </c>
      <c r="N381" s="17">
        <f>'Energy Demand'!$L381*'Energy Demand'!$M381</f>
        <v>3420434.6603425052</v>
      </c>
    </row>
    <row r="382" spans="1:14" x14ac:dyDescent="0.6">
      <c r="A382" s="10">
        <v>42385</v>
      </c>
      <c r="B382" s="31" t="str">
        <f>TEXT('Energy Demand'!$A382,"dddd")</f>
        <v>Saturday</v>
      </c>
      <c r="C382" s="31" t="str">
        <f>TEXT('Energy Demand'!$A382,"mmmm")</f>
        <v>January</v>
      </c>
      <c r="D382" s="11" t="str">
        <f t="shared" si="10"/>
        <v>2016</v>
      </c>
      <c r="E382" s="12">
        <f t="shared" si="11"/>
        <v>3</v>
      </c>
      <c r="F382" s="13" t="str">
        <f>VLOOKUP(A382,_holidays!$A$2:$B$2107,2,1)</f>
        <v>N</v>
      </c>
      <c r="G382" s="13" t="str">
        <f>VLOOKUP(A382,_holidays!$A$2:$C$2107,3,1)</f>
        <v>N</v>
      </c>
      <c r="H382" s="14">
        <v>11.9</v>
      </c>
      <c r="I382" s="14">
        <v>22.3</v>
      </c>
      <c r="J382" s="15">
        <v>32.6</v>
      </c>
      <c r="K382" s="15">
        <v>0</v>
      </c>
      <c r="L382" s="16">
        <v>103046.17</v>
      </c>
      <c r="M382" s="17">
        <v>23.67497011</v>
      </c>
      <c r="N382" s="17">
        <f>'Energy Demand'!$L382*'Energy Demand'!$M382</f>
        <v>2439614.9946999787</v>
      </c>
    </row>
    <row r="383" spans="1:14" x14ac:dyDescent="0.6">
      <c r="A383" s="19">
        <v>42386</v>
      </c>
      <c r="B383" s="32" t="str">
        <f>TEXT('Energy Demand'!$A383,"dddd")</f>
        <v>Sunday</v>
      </c>
      <c r="C383" s="31" t="str">
        <f>TEXT('Energy Demand'!$A383,"mmmm")</f>
        <v>January</v>
      </c>
      <c r="D383" s="11" t="str">
        <f t="shared" si="10"/>
        <v>2016</v>
      </c>
      <c r="E383" s="12">
        <f t="shared" si="11"/>
        <v>4</v>
      </c>
      <c r="F383" s="20" t="str">
        <f>VLOOKUP(A383,_holidays!$A$2:$B$2107,2,1)</f>
        <v>N</v>
      </c>
      <c r="G383" s="20" t="str">
        <f>VLOOKUP(A383,_holidays!$A$2:$C$2107,3,1)</f>
        <v>N</v>
      </c>
      <c r="H383" s="21">
        <v>14.9</v>
      </c>
      <c r="I383" s="21">
        <v>32.700000000000003</v>
      </c>
      <c r="J383" s="22">
        <v>31.5</v>
      </c>
      <c r="K383" s="22">
        <v>0</v>
      </c>
      <c r="L383" s="16">
        <v>114097.07</v>
      </c>
      <c r="M383" s="17">
        <v>29.153261950000001</v>
      </c>
      <c r="N383" s="17">
        <f>'Energy Demand'!$L383*'Energy Demand'!$M383</f>
        <v>3326301.7694374868</v>
      </c>
    </row>
    <row r="384" spans="1:14" x14ac:dyDescent="0.6">
      <c r="A384" s="10">
        <v>42387</v>
      </c>
      <c r="B384" s="31" t="str">
        <f>TEXT('Energy Demand'!$A384,"dddd")</f>
        <v>Monday</v>
      </c>
      <c r="C384" s="31" t="str">
        <f>TEXT('Energy Demand'!$A384,"mmmm")</f>
        <v>January</v>
      </c>
      <c r="D384" s="11" t="str">
        <f t="shared" si="10"/>
        <v>2016</v>
      </c>
      <c r="E384" s="12">
        <f t="shared" si="11"/>
        <v>4</v>
      </c>
      <c r="F384" s="13" t="str">
        <f>VLOOKUP(A384,_holidays!$A$2:$B$2107,2,1)</f>
        <v>N</v>
      </c>
      <c r="G384" s="13" t="str">
        <f>VLOOKUP(A384,_holidays!$A$2:$C$2107,3,1)</f>
        <v>N</v>
      </c>
      <c r="H384" s="14">
        <v>18.600000000000001</v>
      </c>
      <c r="I384" s="14">
        <v>35.299999999999997</v>
      </c>
      <c r="J384" s="15">
        <v>30.4</v>
      </c>
      <c r="K384" s="15">
        <v>0</v>
      </c>
      <c r="L384" s="16">
        <v>147817.58499999999</v>
      </c>
      <c r="M384" s="17">
        <v>43.409358019999999</v>
      </c>
      <c r="N384" s="17">
        <f>'Energy Demand'!$L384*'Energy Demand'!$M384</f>
        <v>6416666.4689167812</v>
      </c>
    </row>
    <row r="385" spans="1:14" x14ac:dyDescent="0.6">
      <c r="A385" s="19">
        <v>42388</v>
      </c>
      <c r="B385" s="32" t="str">
        <f>TEXT('Energy Demand'!$A385,"dddd")</f>
        <v>Tuesday</v>
      </c>
      <c r="C385" s="31" t="str">
        <f>TEXT('Energy Demand'!$A385,"mmmm")</f>
        <v>January</v>
      </c>
      <c r="D385" s="11" t="str">
        <f t="shared" si="10"/>
        <v>2016</v>
      </c>
      <c r="E385" s="12">
        <f t="shared" si="11"/>
        <v>4</v>
      </c>
      <c r="F385" s="20" t="str">
        <f>VLOOKUP(A385,_holidays!$A$2:$B$2107,2,1)</f>
        <v>N</v>
      </c>
      <c r="G385" s="20" t="str">
        <f>VLOOKUP(A385,_holidays!$A$2:$C$2107,3,1)</f>
        <v>N</v>
      </c>
      <c r="H385" s="21">
        <v>17.899999999999999</v>
      </c>
      <c r="I385" s="21">
        <v>30.9</v>
      </c>
      <c r="J385" s="22">
        <v>27.2</v>
      </c>
      <c r="K385" s="22">
        <v>0</v>
      </c>
      <c r="L385" s="16">
        <v>148612.37</v>
      </c>
      <c r="M385" s="17">
        <v>49.257935250000003</v>
      </c>
      <c r="N385" s="17">
        <f>'Energy Demand'!$L385*'Energy Demand'!$M385</f>
        <v>7320338.4988090424</v>
      </c>
    </row>
    <row r="386" spans="1:14" x14ac:dyDescent="0.6">
      <c r="A386" s="10">
        <v>42389</v>
      </c>
      <c r="B386" s="31" t="str">
        <f>TEXT('Energy Demand'!$A386,"dddd")</f>
        <v>Wednesday</v>
      </c>
      <c r="C386" s="31" t="str">
        <f>TEXT('Energy Demand'!$A386,"mmmm")</f>
        <v>January</v>
      </c>
      <c r="D386" s="11" t="str">
        <f t="shared" si="10"/>
        <v>2016</v>
      </c>
      <c r="E386" s="12">
        <f t="shared" si="11"/>
        <v>4</v>
      </c>
      <c r="F386" s="13" t="str">
        <f>VLOOKUP(A386,_holidays!$A$2:$B$2107,2,1)</f>
        <v>N</v>
      </c>
      <c r="G386" s="13" t="str">
        <f>VLOOKUP(A386,_holidays!$A$2:$C$2107,3,1)</f>
        <v>N</v>
      </c>
      <c r="H386" s="14">
        <v>19.3</v>
      </c>
      <c r="I386" s="14">
        <v>29.1</v>
      </c>
      <c r="J386" s="15">
        <v>18.600000000000001</v>
      </c>
      <c r="K386" s="15">
        <v>1</v>
      </c>
      <c r="L386" s="16">
        <v>142471.51</v>
      </c>
      <c r="M386" s="17">
        <v>53.300398770000001</v>
      </c>
      <c r="N386" s="17">
        <f>'Energy Demand'!$L386*'Energy Demand'!$M386</f>
        <v>7593788.2963640429</v>
      </c>
    </row>
    <row r="387" spans="1:14" x14ac:dyDescent="0.6">
      <c r="A387" s="19">
        <v>42390</v>
      </c>
      <c r="B387" s="32" t="str">
        <f>TEXT('Energy Demand'!$A387,"dddd")</f>
        <v>Thursday</v>
      </c>
      <c r="C387" s="31" t="str">
        <f>TEXT('Energy Demand'!$A387,"mmmm")</f>
        <v>January</v>
      </c>
      <c r="D387" s="11" t="str">
        <f t="shared" ref="D387:D450" si="12">TEXT(A387,"yyyy")</f>
        <v>2016</v>
      </c>
      <c r="E387" s="12">
        <f t="shared" ref="E387:E450" si="13">WEEKNUM(A387,1)</f>
        <v>4</v>
      </c>
      <c r="F387" s="20" t="str">
        <f>VLOOKUP(A387,_holidays!$A$2:$B$2107,2,1)</f>
        <v>N</v>
      </c>
      <c r="G387" s="20" t="str">
        <f>VLOOKUP(A387,_holidays!$A$2:$C$2107,3,1)</f>
        <v>N</v>
      </c>
      <c r="H387" s="21">
        <v>19</v>
      </c>
      <c r="I387" s="21">
        <v>26.7</v>
      </c>
      <c r="J387" s="22">
        <v>14.9</v>
      </c>
      <c r="K387" s="22">
        <v>0.8</v>
      </c>
      <c r="L387" s="16">
        <v>139450.61499999999</v>
      </c>
      <c r="M387" s="17">
        <v>55.470089539999996</v>
      </c>
      <c r="N387" s="17">
        <f>'Energy Demand'!$L387*'Energy Demand'!$M387</f>
        <v>7735338.100458066</v>
      </c>
    </row>
    <row r="388" spans="1:14" x14ac:dyDescent="0.6">
      <c r="A388" s="10">
        <v>42391</v>
      </c>
      <c r="B388" s="31" t="str">
        <f>TEXT('Energy Demand'!$A388,"dddd")</f>
        <v>Friday</v>
      </c>
      <c r="C388" s="31" t="str">
        <f>TEXT('Energy Demand'!$A388,"mmmm")</f>
        <v>January</v>
      </c>
      <c r="D388" s="11" t="str">
        <f t="shared" si="12"/>
        <v>2016</v>
      </c>
      <c r="E388" s="12">
        <f t="shared" si="13"/>
        <v>4</v>
      </c>
      <c r="F388" s="13" t="str">
        <f>VLOOKUP(A388,_holidays!$A$2:$B$2107,2,1)</f>
        <v>N</v>
      </c>
      <c r="G388" s="13" t="str">
        <f>VLOOKUP(A388,_holidays!$A$2:$C$2107,3,1)</f>
        <v>N</v>
      </c>
      <c r="H388" s="14">
        <v>17.5</v>
      </c>
      <c r="I388" s="14">
        <v>22.8</v>
      </c>
      <c r="J388" s="15">
        <v>6.5</v>
      </c>
      <c r="K388" s="15">
        <v>1.6</v>
      </c>
      <c r="L388" s="16">
        <v>129135.185</v>
      </c>
      <c r="M388" s="17">
        <v>42.337732770000002</v>
      </c>
      <c r="N388" s="17">
        <f>'Energy Demand'!$L388*'Energy Demand'!$M388</f>
        <v>5467290.9537345124</v>
      </c>
    </row>
    <row r="389" spans="1:14" x14ac:dyDescent="0.6">
      <c r="A389" s="19">
        <v>42392</v>
      </c>
      <c r="B389" s="32" t="str">
        <f>TEXT('Energy Demand'!$A389,"dddd")</f>
        <v>Saturday</v>
      </c>
      <c r="C389" s="31" t="str">
        <f>TEXT('Energy Demand'!$A389,"mmmm")</f>
        <v>January</v>
      </c>
      <c r="D389" s="11" t="str">
        <f t="shared" si="12"/>
        <v>2016</v>
      </c>
      <c r="E389" s="12">
        <f t="shared" si="13"/>
        <v>4</v>
      </c>
      <c r="F389" s="20" t="str">
        <f>VLOOKUP(A389,_holidays!$A$2:$B$2107,2,1)</f>
        <v>N</v>
      </c>
      <c r="G389" s="20" t="str">
        <f>VLOOKUP(A389,_holidays!$A$2:$C$2107,3,1)</f>
        <v>N</v>
      </c>
      <c r="H389" s="21">
        <v>17.3</v>
      </c>
      <c r="I389" s="21">
        <v>21.9</v>
      </c>
      <c r="J389" s="22">
        <v>23.2</v>
      </c>
      <c r="K389" s="22">
        <v>7</v>
      </c>
      <c r="L389" s="16">
        <v>108097.845</v>
      </c>
      <c r="M389" s="17">
        <v>26.975023329999999</v>
      </c>
      <c r="N389" s="17">
        <f>'Energy Demand'!$L389*'Energy Demand'!$M389</f>
        <v>2915941.8907977236</v>
      </c>
    </row>
    <row r="390" spans="1:14" x14ac:dyDescent="0.6">
      <c r="A390" s="10">
        <v>42393</v>
      </c>
      <c r="B390" s="31" t="str">
        <f>TEXT('Energy Demand'!$A390,"dddd")</f>
        <v>Sunday</v>
      </c>
      <c r="C390" s="31" t="str">
        <f>TEXT('Energy Demand'!$A390,"mmmm")</f>
        <v>January</v>
      </c>
      <c r="D390" s="11" t="str">
        <f t="shared" si="12"/>
        <v>2016</v>
      </c>
      <c r="E390" s="12">
        <f t="shared" si="13"/>
        <v>5</v>
      </c>
      <c r="F390" s="13" t="str">
        <f>VLOOKUP(A390,_holidays!$A$2:$B$2107,2,1)</f>
        <v>N</v>
      </c>
      <c r="G390" s="13" t="str">
        <f>VLOOKUP(A390,_holidays!$A$2:$C$2107,3,1)</f>
        <v>N</v>
      </c>
      <c r="H390" s="14">
        <v>16.2</v>
      </c>
      <c r="I390" s="14">
        <v>22.2</v>
      </c>
      <c r="J390" s="15">
        <v>23.4</v>
      </c>
      <c r="K390" s="15">
        <v>5.2</v>
      </c>
      <c r="L390" s="16">
        <v>103396.3</v>
      </c>
      <c r="M390" s="17">
        <v>26.412209069999999</v>
      </c>
      <c r="N390" s="17">
        <f>'Energy Demand'!$L390*'Energy Demand'!$M390</f>
        <v>2730924.6926644412</v>
      </c>
    </row>
    <row r="391" spans="1:14" x14ac:dyDescent="0.6">
      <c r="A391" s="19">
        <v>42394</v>
      </c>
      <c r="B391" s="32" t="str">
        <f>TEXT('Energy Demand'!$A391,"dddd")</f>
        <v>Monday</v>
      </c>
      <c r="C391" s="31" t="str">
        <f>TEXT('Energy Demand'!$A391,"mmmm")</f>
        <v>January</v>
      </c>
      <c r="D391" s="11" t="str">
        <f t="shared" si="12"/>
        <v>2016</v>
      </c>
      <c r="E391" s="12">
        <f t="shared" si="13"/>
        <v>5</v>
      </c>
      <c r="F391" s="20" t="str">
        <f>VLOOKUP(A391,_holidays!$A$2:$B$2107,2,1)</f>
        <v>N</v>
      </c>
      <c r="G391" s="20" t="str">
        <f>VLOOKUP(A391,_holidays!$A$2:$C$2107,3,1)</f>
        <v>N</v>
      </c>
      <c r="H391" s="21">
        <v>16.7</v>
      </c>
      <c r="I391" s="21">
        <v>20.9</v>
      </c>
      <c r="J391" s="22">
        <v>25.7</v>
      </c>
      <c r="K391" s="22">
        <v>0.4</v>
      </c>
      <c r="L391" s="16">
        <v>112649.60000000001</v>
      </c>
      <c r="M391" s="17">
        <v>27.59659014</v>
      </c>
      <c r="N391" s="17">
        <f>'Energy Demand'!$L391*'Energy Demand'!$M391</f>
        <v>3108744.8406349444</v>
      </c>
    </row>
    <row r="392" spans="1:14" x14ac:dyDescent="0.6">
      <c r="A392" s="10">
        <v>42395</v>
      </c>
      <c r="B392" s="31" t="str">
        <f>TEXT('Energy Demand'!$A392,"dddd")</f>
        <v>Tuesday</v>
      </c>
      <c r="C392" s="31" t="str">
        <f>TEXT('Energy Demand'!$A392,"mmmm")</f>
        <v>January</v>
      </c>
      <c r="D392" s="11" t="str">
        <f t="shared" si="12"/>
        <v>2016</v>
      </c>
      <c r="E392" s="12">
        <f t="shared" si="13"/>
        <v>5</v>
      </c>
      <c r="F392" s="13" t="str">
        <f>VLOOKUP(A392,_holidays!$A$2:$B$2107,2,1)</f>
        <v>N</v>
      </c>
      <c r="G392" s="13" t="str">
        <f>VLOOKUP(A392,_holidays!$A$2:$C$2107,3,1)</f>
        <v>Y</v>
      </c>
      <c r="H392" s="14">
        <v>16.5</v>
      </c>
      <c r="I392" s="14">
        <v>29.4</v>
      </c>
      <c r="J392" s="15">
        <v>28.7</v>
      </c>
      <c r="K392" s="15">
        <v>0</v>
      </c>
      <c r="L392" s="16">
        <v>110152.815</v>
      </c>
      <c r="M392" s="17">
        <v>25.276693940000001</v>
      </c>
      <c r="N392" s="17">
        <f>'Energy Demand'!$L392*'Energy Demand'!$M392</f>
        <v>2784298.9913844415</v>
      </c>
    </row>
    <row r="393" spans="1:14" x14ac:dyDescent="0.6">
      <c r="A393" s="19">
        <v>42396</v>
      </c>
      <c r="B393" s="32" t="str">
        <f>TEXT('Energy Demand'!$A393,"dddd")</f>
        <v>Wednesday</v>
      </c>
      <c r="C393" s="31" t="str">
        <f>TEXT('Energy Demand'!$A393,"mmmm")</f>
        <v>January</v>
      </c>
      <c r="D393" s="11" t="str">
        <f t="shared" si="12"/>
        <v>2016</v>
      </c>
      <c r="E393" s="12">
        <f t="shared" si="13"/>
        <v>5</v>
      </c>
      <c r="F393" s="20" t="str">
        <f>VLOOKUP(A393,_holidays!$A$2:$B$2107,2,1)</f>
        <v>N</v>
      </c>
      <c r="G393" s="20" t="str">
        <f>VLOOKUP(A393,_holidays!$A$2:$C$2107,3,1)</f>
        <v>N</v>
      </c>
      <c r="H393" s="21">
        <v>19.3</v>
      </c>
      <c r="I393" s="21">
        <v>29.5</v>
      </c>
      <c r="J393" s="22">
        <v>22.2</v>
      </c>
      <c r="K393" s="22">
        <v>0</v>
      </c>
      <c r="L393" s="16">
        <v>133718.035</v>
      </c>
      <c r="M393" s="17">
        <v>32.759849449999997</v>
      </c>
      <c r="N393" s="17">
        <f>'Energy Demand'!$L393*'Energy Demand'!$M393</f>
        <v>4380582.6953498302</v>
      </c>
    </row>
    <row r="394" spans="1:14" x14ac:dyDescent="0.6">
      <c r="A394" s="10">
        <v>42397</v>
      </c>
      <c r="B394" s="31" t="str">
        <f>TEXT('Energy Demand'!$A394,"dddd")</f>
        <v>Thursday</v>
      </c>
      <c r="C394" s="31" t="str">
        <f>TEXT('Energy Demand'!$A394,"mmmm")</f>
        <v>January</v>
      </c>
      <c r="D394" s="11" t="str">
        <f t="shared" si="12"/>
        <v>2016</v>
      </c>
      <c r="E394" s="12">
        <f t="shared" si="13"/>
        <v>5</v>
      </c>
      <c r="F394" s="13" t="str">
        <f>VLOOKUP(A394,_holidays!$A$2:$B$2107,2,1)</f>
        <v>Y</v>
      </c>
      <c r="G394" s="13" t="str">
        <f>VLOOKUP(A394,_holidays!$A$2:$C$2107,3,1)</f>
        <v>N</v>
      </c>
      <c r="H394" s="14">
        <v>20.3</v>
      </c>
      <c r="I394" s="14">
        <v>27.5</v>
      </c>
      <c r="J394" s="15">
        <v>19</v>
      </c>
      <c r="K394" s="15">
        <v>3.6</v>
      </c>
      <c r="L394" s="16">
        <v>134169.82999999999</v>
      </c>
      <c r="M394" s="17">
        <v>33.324968159999997</v>
      </c>
      <c r="N394" s="17">
        <f>'Energy Demand'!$L394*'Energy Demand'!$M394</f>
        <v>4471205.3127826117</v>
      </c>
    </row>
    <row r="395" spans="1:14" x14ac:dyDescent="0.6">
      <c r="A395" s="19">
        <v>42398</v>
      </c>
      <c r="B395" s="32" t="str">
        <f>TEXT('Energy Demand'!$A395,"dddd")</f>
        <v>Friday</v>
      </c>
      <c r="C395" s="31" t="str">
        <f>TEXT('Energy Demand'!$A395,"mmmm")</f>
        <v>January</v>
      </c>
      <c r="D395" s="11" t="str">
        <f t="shared" si="12"/>
        <v>2016</v>
      </c>
      <c r="E395" s="12">
        <f t="shared" si="13"/>
        <v>5</v>
      </c>
      <c r="F395" s="20" t="str">
        <f>VLOOKUP(A395,_holidays!$A$2:$B$2107,2,1)</f>
        <v>Y</v>
      </c>
      <c r="G395" s="20" t="str">
        <f>VLOOKUP(A395,_holidays!$A$2:$C$2107,3,1)</f>
        <v>N</v>
      </c>
      <c r="H395" s="21">
        <v>14.4</v>
      </c>
      <c r="I395" s="21">
        <v>18.3</v>
      </c>
      <c r="J395" s="22">
        <v>14.3</v>
      </c>
      <c r="K395" s="22">
        <v>14.2</v>
      </c>
      <c r="L395" s="16">
        <v>123615.21</v>
      </c>
      <c r="M395" s="17">
        <v>32.693847210000001</v>
      </c>
      <c r="N395" s="17">
        <f>'Energy Demand'!$L395*'Energy Demand'!$M395</f>
        <v>4041456.7885720646</v>
      </c>
    </row>
    <row r="396" spans="1:14" x14ac:dyDescent="0.6">
      <c r="A396" s="10">
        <v>42399</v>
      </c>
      <c r="B396" s="31" t="str">
        <f>TEXT('Energy Demand'!$A396,"dddd")</f>
        <v>Saturday</v>
      </c>
      <c r="C396" s="31" t="str">
        <f>TEXT('Energy Demand'!$A396,"mmmm")</f>
        <v>January</v>
      </c>
      <c r="D396" s="11" t="str">
        <f t="shared" si="12"/>
        <v>2016</v>
      </c>
      <c r="E396" s="12">
        <f t="shared" si="13"/>
        <v>5</v>
      </c>
      <c r="F396" s="13" t="str">
        <f>VLOOKUP(A396,_holidays!$A$2:$B$2107,2,1)</f>
        <v>Y</v>
      </c>
      <c r="G396" s="13" t="str">
        <f>VLOOKUP(A396,_holidays!$A$2:$C$2107,3,1)</f>
        <v>N</v>
      </c>
      <c r="H396" s="14">
        <v>12.3</v>
      </c>
      <c r="I396" s="14">
        <v>22.4</v>
      </c>
      <c r="J396" s="15">
        <v>24</v>
      </c>
      <c r="K396" s="15">
        <v>1.2</v>
      </c>
      <c r="L396" s="16">
        <v>107579.345</v>
      </c>
      <c r="M396" s="17">
        <v>23.84687233</v>
      </c>
      <c r="N396" s="17">
        <f>'Energy Demand'!$L396*'Energy Demand'!$M396</f>
        <v>2565430.9055600241</v>
      </c>
    </row>
    <row r="397" spans="1:14" x14ac:dyDescent="0.6">
      <c r="A397" s="19">
        <v>42400</v>
      </c>
      <c r="B397" s="32" t="str">
        <f>TEXT('Energy Demand'!$A397,"dddd")</f>
        <v>Sunday</v>
      </c>
      <c r="C397" s="31" t="str">
        <f>TEXT('Energy Demand'!$A397,"mmmm")</f>
        <v>January</v>
      </c>
      <c r="D397" s="11" t="str">
        <f t="shared" si="12"/>
        <v>2016</v>
      </c>
      <c r="E397" s="12">
        <f t="shared" si="13"/>
        <v>6</v>
      </c>
      <c r="F397" s="20" t="str">
        <f>VLOOKUP(A397,_holidays!$A$2:$B$2107,2,1)</f>
        <v>Y</v>
      </c>
      <c r="G397" s="20" t="str">
        <f>VLOOKUP(A397,_holidays!$A$2:$C$2107,3,1)</f>
        <v>N</v>
      </c>
      <c r="H397" s="21">
        <v>13.9</v>
      </c>
      <c r="I397" s="21">
        <v>21.8</v>
      </c>
      <c r="J397" s="22">
        <v>26.3</v>
      </c>
      <c r="K397" s="22">
        <v>10.6</v>
      </c>
      <c r="L397" s="16">
        <v>101279.65</v>
      </c>
      <c r="M397" s="17">
        <v>23.47662571</v>
      </c>
      <c r="N397" s="17">
        <f>'Energy Demand'!$L397*'Energy Demand'!$M397</f>
        <v>2377704.4350898014</v>
      </c>
    </row>
    <row r="398" spans="1:14" x14ac:dyDescent="0.6">
      <c r="A398" s="10">
        <v>42401</v>
      </c>
      <c r="B398" s="31" t="str">
        <f>TEXT('Energy Demand'!$A398,"dddd")</f>
        <v>Monday</v>
      </c>
      <c r="C398" s="31" t="str">
        <f>TEXT('Energy Demand'!$A398,"mmmm")</f>
        <v>February</v>
      </c>
      <c r="D398" s="11" t="str">
        <f t="shared" si="12"/>
        <v>2016</v>
      </c>
      <c r="E398" s="12">
        <f t="shared" si="13"/>
        <v>6</v>
      </c>
      <c r="F398" s="13" t="str">
        <f>VLOOKUP(A398,_holidays!$A$2:$B$2107,2,1)</f>
        <v>Y</v>
      </c>
      <c r="G398" s="13" t="str">
        <f>VLOOKUP(A398,_holidays!$A$2:$C$2107,3,1)</f>
        <v>N</v>
      </c>
      <c r="H398" s="14">
        <v>12.5</v>
      </c>
      <c r="I398" s="14">
        <v>23.6</v>
      </c>
      <c r="J398" s="15">
        <v>29.4</v>
      </c>
      <c r="K398" s="15">
        <v>0</v>
      </c>
      <c r="L398" s="16">
        <v>121942.895</v>
      </c>
      <c r="M398" s="17">
        <v>31.58876665</v>
      </c>
      <c r="N398" s="17">
        <f>'Energy Demand'!$L398*'Energy Demand'!$M398</f>
        <v>3852025.6547804517</v>
      </c>
    </row>
    <row r="399" spans="1:14" x14ac:dyDescent="0.6">
      <c r="A399" s="19">
        <v>42402</v>
      </c>
      <c r="B399" s="32" t="str">
        <f>TEXT('Energy Demand'!$A399,"dddd")</f>
        <v>Tuesday</v>
      </c>
      <c r="C399" s="31" t="str">
        <f>TEXT('Energy Demand'!$A399,"mmmm")</f>
        <v>February</v>
      </c>
      <c r="D399" s="11" t="str">
        <f t="shared" si="12"/>
        <v>2016</v>
      </c>
      <c r="E399" s="12">
        <f t="shared" si="13"/>
        <v>6</v>
      </c>
      <c r="F399" s="20" t="str">
        <f>VLOOKUP(A399,_holidays!$A$2:$B$2107,2,1)</f>
        <v>Y</v>
      </c>
      <c r="G399" s="20" t="str">
        <f>VLOOKUP(A399,_holidays!$A$2:$C$2107,3,1)</f>
        <v>N</v>
      </c>
      <c r="H399" s="21">
        <v>15.4</v>
      </c>
      <c r="I399" s="21">
        <v>31.5</v>
      </c>
      <c r="J399" s="22">
        <v>25.5</v>
      </c>
      <c r="K399" s="22">
        <v>0</v>
      </c>
      <c r="L399" s="16">
        <v>133989.155</v>
      </c>
      <c r="M399" s="17">
        <v>35.64081616</v>
      </c>
      <c r="N399" s="17">
        <f>'Energy Demand'!$L399*'Energy Demand'!$M399</f>
        <v>4775482.8407887444</v>
      </c>
    </row>
    <row r="400" spans="1:14" x14ac:dyDescent="0.6">
      <c r="A400" s="10">
        <v>42403</v>
      </c>
      <c r="B400" s="31" t="str">
        <f>TEXT('Energy Demand'!$A400,"dddd")</f>
        <v>Wednesday</v>
      </c>
      <c r="C400" s="31" t="str">
        <f>TEXT('Energy Demand'!$A400,"mmmm")</f>
        <v>February</v>
      </c>
      <c r="D400" s="11" t="str">
        <f t="shared" si="12"/>
        <v>2016</v>
      </c>
      <c r="E400" s="12">
        <f t="shared" si="13"/>
        <v>6</v>
      </c>
      <c r="F400" s="13" t="str">
        <f>VLOOKUP(A400,_holidays!$A$2:$B$2107,2,1)</f>
        <v>Y</v>
      </c>
      <c r="G400" s="13" t="str">
        <f>VLOOKUP(A400,_holidays!$A$2:$C$2107,3,1)</f>
        <v>N</v>
      </c>
      <c r="H400" s="14">
        <v>18.100000000000001</v>
      </c>
      <c r="I400" s="14">
        <v>21</v>
      </c>
      <c r="J400" s="15">
        <v>11</v>
      </c>
      <c r="K400" s="15">
        <v>0.6</v>
      </c>
      <c r="L400" s="16">
        <v>122594.47500000001</v>
      </c>
      <c r="M400" s="17">
        <v>27.876043979999999</v>
      </c>
      <c r="N400" s="17">
        <f>'Energy Demand'!$L400*'Energy Demand'!$M400</f>
        <v>3417448.9768050103</v>
      </c>
    </row>
    <row r="401" spans="1:14" x14ac:dyDescent="0.6">
      <c r="A401" s="19">
        <v>42404</v>
      </c>
      <c r="B401" s="32" t="str">
        <f>TEXT('Energy Demand'!$A401,"dddd")</f>
        <v>Thursday</v>
      </c>
      <c r="C401" s="31" t="str">
        <f>TEXT('Energy Demand'!$A401,"mmmm")</f>
        <v>February</v>
      </c>
      <c r="D401" s="11" t="str">
        <f t="shared" si="12"/>
        <v>2016</v>
      </c>
      <c r="E401" s="12">
        <f t="shared" si="13"/>
        <v>6</v>
      </c>
      <c r="F401" s="20" t="str">
        <f>VLOOKUP(A401,_holidays!$A$2:$B$2107,2,1)</f>
        <v>Y</v>
      </c>
      <c r="G401" s="20" t="str">
        <f>VLOOKUP(A401,_holidays!$A$2:$C$2107,3,1)</f>
        <v>N</v>
      </c>
      <c r="H401" s="21">
        <v>17.3</v>
      </c>
      <c r="I401" s="21">
        <v>20.9</v>
      </c>
      <c r="J401" s="22">
        <v>21.7</v>
      </c>
      <c r="K401" s="22">
        <v>2.4</v>
      </c>
      <c r="L401" s="16">
        <v>119919.605</v>
      </c>
      <c r="M401" s="17">
        <v>22.3923782</v>
      </c>
      <c r="N401" s="17">
        <f>'Energy Demand'!$L401*'Energy Demand'!$M401</f>
        <v>2685285.1487546107</v>
      </c>
    </row>
    <row r="402" spans="1:14" x14ac:dyDescent="0.6">
      <c r="A402" s="10">
        <v>42405</v>
      </c>
      <c r="B402" s="31" t="str">
        <f>TEXT('Energy Demand'!$A402,"dddd")</f>
        <v>Friday</v>
      </c>
      <c r="C402" s="31" t="str">
        <f>TEXT('Energy Demand'!$A402,"mmmm")</f>
        <v>February</v>
      </c>
      <c r="D402" s="11" t="str">
        <f t="shared" si="12"/>
        <v>2016</v>
      </c>
      <c r="E402" s="12">
        <f t="shared" si="13"/>
        <v>6</v>
      </c>
      <c r="F402" s="13" t="str">
        <f>VLOOKUP(A402,_holidays!$A$2:$B$2107,2,1)</f>
        <v>Y</v>
      </c>
      <c r="G402" s="13" t="str">
        <f>VLOOKUP(A402,_holidays!$A$2:$C$2107,3,1)</f>
        <v>N</v>
      </c>
      <c r="H402" s="14">
        <v>15.3</v>
      </c>
      <c r="I402" s="14">
        <v>29.4</v>
      </c>
      <c r="J402" s="15">
        <v>29</v>
      </c>
      <c r="K402" s="15">
        <v>0</v>
      </c>
      <c r="L402" s="16">
        <v>126330.55</v>
      </c>
      <c r="M402" s="17">
        <v>26.854502199999999</v>
      </c>
      <c r="N402" s="17">
        <f>'Energy Demand'!$L402*'Energy Demand'!$M402</f>
        <v>3392544.03290221</v>
      </c>
    </row>
    <row r="403" spans="1:14" x14ac:dyDescent="0.6">
      <c r="A403" s="19">
        <v>42406</v>
      </c>
      <c r="B403" s="32" t="str">
        <f>TEXT('Energy Demand'!$A403,"dddd")</f>
        <v>Saturday</v>
      </c>
      <c r="C403" s="31" t="str">
        <f>TEXT('Energy Demand'!$A403,"mmmm")</f>
        <v>February</v>
      </c>
      <c r="D403" s="11" t="str">
        <f t="shared" si="12"/>
        <v>2016</v>
      </c>
      <c r="E403" s="12">
        <f t="shared" si="13"/>
        <v>6</v>
      </c>
      <c r="F403" s="20" t="str">
        <f>VLOOKUP(A403,_holidays!$A$2:$B$2107,2,1)</f>
        <v>Y</v>
      </c>
      <c r="G403" s="20" t="str">
        <f>VLOOKUP(A403,_holidays!$A$2:$C$2107,3,1)</f>
        <v>N</v>
      </c>
      <c r="H403" s="21">
        <v>16.5</v>
      </c>
      <c r="I403" s="21">
        <v>32.6</v>
      </c>
      <c r="J403" s="22">
        <v>28.8</v>
      </c>
      <c r="K403" s="22">
        <v>0</v>
      </c>
      <c r="L403" s="16">
        <v>123737.01</v>
      </c>
      <c r="M403" s="17">
        <v>28.72453436</v>
      </c>
      <c r="N403" s="17">
        <f>'Energy Demand'!$L403*'Energy Demand'!$M403</f>
        <v>3554287.9953486635</v>
      </c>
    </row>
    <row r="404" spans="1:14" x14ac:dyDescent="0.6">
      <c r="A404" s="10">
        <v>42407</v>
      </c>
      <c r="B404" s="31" t="str">
        <f>TEXT('Energy Demand'!$A404,"dddd")</f>
        <v>Sunday</v>
      </c>
      <c r="C404" s="31" t="str">
        <f>TEXT('Energy Demand'!$A404,"mmmm")</f>
        <v>February</v>
      </c>
      <c r="D404" s="11" t="str">
        <f t="shared" si="12"/>
        <v>2016</v>
      </c>
      <c r="E404" s="12">
        <f t="shared" si="13"/>
        <v>7</v>
      </c>
      <c r="F404" s="13" t="str">
        <f>VLOOKUP(A404,_holidays!$A$2:$B$2107,2,1)</f>
        <v>Y</v>
      </c>
      <c r="G404" s="13" t="str">
        <f>VLOOKUP(A404,_holidays!$A$2:$C$2107,3,1)</f>
        <v>N</v>
      </c>
      <c r="H404" s="14">
        <v>19.100000000000001</v>
      </c>
      <c r="I404" s="14">
        <v>27.7</v>
      </c>
      <c r="J404" s="15">
        <v>28.5</v>
      </c>
      <c r="K404" s="15">
        <v>0</v>
      </c>
      <c r="L404" s="16">
        <v>124436.81</v>
      </c>
      <c r="M404" s="17">
        <v>33.49284634</v>
      </c>
      <c r="N404" s="17">
        <f>'Energy Demand'!$L404*'Energy Demand'!$M404</f>
        <v>4167742.9563697753</v>
      </c>
    </row>
    <row r="405" spans="1:14" x14ac:dyDescent="0.6">
      <c r="A405" s="19">
        <v>42408</v>
      </c>
      <c r="B405" s="32" t="str">
        <f>TEXT('Energy Demand'!$A405,"dddd")</f>
        <v>Monday</v>
      </c>
      <c r="C405" s="31" t="str">
        <f>TEXT('Energy Demand'!$A405,"mmmm")</f>
        <v>February</v>
      </c>
      <c r="D405" s="11" t="str">
        <f t="shared" si="12"/>
        <v>2016</v>
      </c>
      <c r="E405" s="12">
        <f t="shared" si="13"/>
        <v>7</v>
      </c>
      <c r="F405" s="20" t="str">
        <f>VLOOKUP(A405,_holidays!$A$2:$B$2107,2,1)</f>
        <v>Y</v>
      </c>
      <c r="G405" s="20" t="str">
        <f>VLOOKUP(A405,_holidays!$A$2:$C$2107,3,1)</f>
        <v>N</v>
      </c>
      <c r="H405" s="21">
        <v>19.2</v>
      </c>
      <c r="I405" s="21">
        <v>22.9</v>
      </c>
      <c r="J405" s="22">
        <v>23.3</v>
      </c>
      <c r="K405" s="22">
        <v>0</v>
      </c>
      <c r="L405" s="16">
        <v>129327.22500000001</v>
      </c>
      <c r="M405" s="17">
        <v>33.908603100000001</v>
      </c>
      <c r="N405" s="17">
        <f>'Energy Demand'!$L405*'Energy Demand'!$M405</f>
        <v>4385305.5425493978</v>
      </c>
    </row>
    <row r="406" spans="1:14" x14ac:dyDescent="0.6">
      <c r="A406" s="10">
        <v>42409</v>
      </c>
      <c r="B406" s="31" t="str">
        <f>TEXT('Energy Demand'!$A406,"dddd")</f>
        <v>Tuesday</v>
      </c>
      <c r="C406" s="31" t="str">
        <f>TEXT('Energy Demand'!$A406,"mmmm")</f>
        <v>February</v>
      </c>
      <c r="D406" s="11" t="str">
        <f t="shared" si="12"/>
        <v>2016</v>
      </c>
      <c r="E406" s="12">
        <f t="shared" si="13"/>
        <v>7</v>
      </c>
      <c r="F406" s="13" t="str">
        <f>VLOOKUP(A406,_holidays!$A$2:$B$2107,2,1)</f>
        <v>Y</v>
      </c>
      <c r="G406" s="13" t="str">
        <f>VLOOKUP(A406,_holidays!$A$2:$C$2107,3,1)</f>
        <v>N</v>
      </c>
      <c r="H406" s="14">
        <v>17.399999999999999</v>
      </c>
      <c r="I406" s="14">
        <v>22.7</v>
      </c>
      <c r="J406" s="15">
        <v>27.7</v>
      </c>
      <c r="K406" s="15">
        <v>0</v>
      </c>
      <c r="L406" s="16">
        <v>131271.26500000001</v>
      </c>
      <c r="M406" s="17">
        <v>38.705675849999999</v>
      </c>
      <c r="N406" s="17">
        <f>'Energy Demand'!$L406*'Energy Demand'!$M406</f>
        <v>5080943.0315094506</v>
      </c>
    </row>
    <row r="407" spans="1:14" x14ac:dyDescent="0.6">
      <c r="A407" s="19">
        <v>42410</v>
      </c>
      <c r="B407" s="32" t="str">
        <f>TEXT('Energy Demand'!$A407,"dddd")</f>
        <v>Wednesday</v>
      </c>
      <c r="C407" s="31" t="str">
        <f>TEXT('Energy Demand'!$A407,"mmmm")</f>
        <v>February</v>
      </c>
      <c r="D407" s="11" t="str">
        <f t="shared" si="12"/>
        <v>2016</v>
      </c>
      <c r="E407" s="12">
        <f t="shared" si="13"/>
        <v>7</v>
      </c>
      <c r="F407" s="20" t="str">
        <f>VLOOKUP(A407,_holidays!$A$2:$B$2107,2,1)</f>
        <v>Y</v>
      </c>
      <c r="G407" s="20" t="str">
        <f>VLOOKUP(A407,_holidays!$A$2:$C$2107,3,1)</f>
        <v>N</v>
      </c>
      <c r="H407" s="21">
        <v>17.399999999999999</v>
      </c>
      <c r="I407" s="21">
        <v>23.3</v>
      </c>
      <c r="J407" s="22">
        <v>25.3</v>
      </c>
      <c r="K407" s="22">
        <v>0</v>
      </c>
      <c r="L407" s="16">
        <v>132265.005</v>
      </c>
      <c r="M407" s="17">
        <v>41.376079619999999</v>
      </c>
      <c r="N407" s="17">
        <f>'Energy Demand'!$L407*'Energy Demand'!$M407</f>
        <v>5472607.3778196983</v>
      </c>
    </row>
    <row r="408" spans="1:14" x14ac:dyDescent="0.6">
      <c r="A408" s="10">
        <v>42411</v>
      </c>
      <c r="B408" s="31" t="str">
        <f>TEXT('Energy Demand'!$A408,"dddd")</f>
        <v>Thursday</v>
      </c>
      <c r="C408" s="31" t="str">
        <f>TEXT('Energy Demand'!$A408,"mmmm")</f>
        <v>February</v>
      </c>
      <c r="D408" s="11" t="str">
        <f t="shared" si="12"/>
        <v>2016</v>
      </c>
      <c r="E408" s="12">
        <f t="shared" si="13"/>
        <v>7</v>
      </c>
      <c r="F408" s="13" t="str">
        <f>VLOOKUP(A408,_holidays!$A$2:$B$2107,2,1)</f>
        <v>Y</v>
      </c>
      <c r="G408" s="13" t="str">
        <f>VLOOKUP(A408,_holidays!$A$2:$C$2107,3,1)</f>
        <v>N</v>
      </c>
      <c r="H408" s="14">
        <v>18</v>
      </c>
      <c r="I408" s="14">
        <v>23.8</v>
      </c>
      <c r="J408" s="15">
        <v>27.6</v>
      </c>
      <c r="K408" s="15">
        <v>0</v>
      </c>
      <c r="L408" s="16">
        <v>131003.79</v>
      </c>
      <c r="M408" s="17">
        <v>34.389933720000002</v>
      </c>
      <c r="N408" s="17">
        <f>'Energy Demand'!$L408*'Energy Demand'!$M408</f>
        <v>4505211.6551687988</v>
      </c>
    </row>
    <row r="409" spans="1:14" x14ac:dyDescent="0.6">
      <c r="A409" s="19">
        <v>42412</v>
      </c>
      <c r="B409" s="32" t="str">
        <f>TEXT('Energy Demand'!$A409,"dddd")</f>
        <v>Friday</v>
      </c>
      <c r="C409" s="31" t="str">
        <f>TEXT('Energy Demand'!$A409,"mmmm")</f>
        <v>February</v>
      </c>
      <c r="D409" s="11" t="str">
        <f t="shared" si="12"/>
        <v>2016</v>
      </c>
      <c r="E409" s="12">
        <f t="shared" si="13"/>
        <v>7</v>
      </c>
      <c r="F409" s="20" t="str">
        <f>VLOOKUP(A409,_holidays!$A$2:$B$2107,2,1)</f>
        <v>Y</v>
      </c>
      <c r="G409" s="20" t="str">
        <f>VLOOKUP(A409,_holidays!$A$2:$C$2107,3,1)</f>
        <v>N</v>
      </c>
      <c r="H409" s="21">
        <v>16.7</v>
      </c>
      <c r="I409" s="21">
        <v>24.9</v>
      </c>
      <c r="J409" s="22">
        <v>27.9</v>
      </c>
      <c r="K409" s="22">
        <v>0</v>
      </c>
      <c r="L409" s="16">
        <v>133845.51999999999</v>
      </c>
      <c r="M409" s="17">
        <v>40.626650689999998</v>
      </c>
      <c r="N409" s="17">
        <f>'Energy Demand'!$L409*'Energy Demand'!$M409</f>
        <v>5437695.1874614079</v>
      </c>
    </row>
    <row r="410" spans="1:14" x14ac:dyDescent="0.6">
      <c r="A410" s="10">
        <v>42413</v>
      </c>
      <c r="B410" s="31" t="str">
        <f>TEXT('Energy Demand'!$A410,"dddd")</f>
        <v>Saturday</v>
      </c>
      <c r="C410" s="31" t="str">
        <f>TEXT('Energy Demand'!$A410,"mmmm")</f>
        <v>February</v>
      </c>
      <c r="D410" s="11" t="str">
        <f t="shared" si="12"/>
        <v>2016</v>
      </c>
      <c r="E410" s="12">
        <f t="shared" si="13"/>
        <v>7</v>
      </c>
      <c r="F410" s="13" t="str">
        <f>VLOOKUP(A410,_holidays!$A$2:$B$2107,2,1)</f>
        <v>Y</v>
      </c>
      <c r="G410" s="13" t="str">
        <f>VLOOKUP(A410,_holidays!$A$2:$C$2107,3,1)</f>
        <v>N</v>
      </c>
      <c r="H410" s="14">
        <v>17.7</v>
      </c>
      <c r="I410" s="14">
        <v>30.3</v>
      </c>
      <c r="J410" s="15">
        <v>23.4</v>
      </c>
      <c r="K410" s="15">
        <v>0</v>
      </c>
      <c r="L410" s="16">
        <v>120839.995</v>
      </c>
      <c r="M410" s="17">
        <v>32.231397960000002</v>
      </c>
      <c r="N410" s="17">
        <f>'Energy Demand'!$L410*'Energy Demand'!$M410</f>
        <v>3894841.9683294105</v>
      </c>
    </row>
    <row r="411" spans="1:14" x14ac:dyDescent="0.6">
      <c r="A411" s="19">
        <v>42414</v>
      </c>
      <c r="B411" s="32" t="str">
        <f>TEXT('Energy Demand'!$A411,"dddd")</f>
        <v>Sunday</v>
      </c>
      <c r="C411" s="31" t="str">
        <f>TEXT('Energy Demand'!$A411,"mmmm")</f>
        <v>February</v>
      </c>
      <c r="D411" s="11" t="str">
        <f t="shared" si="12"/>
        <v>2016</v>
      </c>
      <c r="E411" s="12">
        <f t="shared" si="13"/>
        <v>8</v>
      </c>
      <c r="F411" s="20" t="str">
        <f>VLOOKUP(A411,_holidays!$A$2:$B$2107,2,1)</f>
        <v>Y</v>
      </c>
      <c r="G411" s="20" t="str">
        <f>VLOOKUP(A411,_holidays!$A$2:$C$2107,3,1)</f>
        <v>N</v>
      </c>
      <c r="H411" s="21">
        <v>16.399999999999999</v>
      </c>
      <c r="I411" s="21">
        <v>24.5</v>
      </c>
      <c r="J411" s="22">
        <v>22.9</v>
      </c>
      <c r="K411" s="22">
        <v>0</v>
      </c>
      <c r="L411" s="16">
        <v>104364.735</v>
      </c>
      <c r="M411" s="17">
        <v>26.267269679999998</v>
      </c>
      <c r="N411" s="17">
        <f>'Energy Demand'!$L411*'Energy Demand'!$M411</f>
        <v>2741376.6393267345</v>
      </c>
    </row>
    <row r="412" spans="1:14" x14ac:dyDescent="0.6">
      <c r="A412" s="10">
        <v>42415</v>
      </c>
      <c r="B412" s="31" t="str">
        <f>TEXT('Energy Demand'!$A412,"dddd")</f>
        <v>Monday</v>
      </c>
      <c r="C412" s="31" t="str">
        <f>TEXT('Energy Demand'!$A412,"mmmm")</f>
        <v>February</v>
      </c>
      <c r="D412" s="11" t="str">
        <f t="shared" si="12"/>
        <v>2016</v>
      </c>
      <c r="E412" s="12">
        <f t="shared" si="13"/>
        <v>8</v>
      </c>
      <c r="F412" s="13" t="str">
        <f>VLOOKUP(A412,_holidays!$A$2:$B$2107,2,1)</f>
        <v>Y</v>
      </c>
      <c r="G412" s="13" t="str">
        <f>VLOOKUP(A412,_holidays!$A$2:$C$2107,3,1)</f>
        <v>N</v>
      </c>
      <c r="H412" s="14">
        <v>14</v>
      </c>
      <c r="I412" s="14">
        <v>26.1</v>
      </c>
      <c r="J412" s="15">
        <v>25.4</v>
      </c>
      <c r="K412" s="15">
        <v>0</v>
      </c>
      <c r="L412" s="16">
        <v>120863.325</v>
      </c>
      <c r="M412" s="17">
        <v>32.56207053</v>
      </c>
      <c r="N412" s="17">
        <f>'Energy Demand'!$L412*'Energy Demand'!$M412</f>
        <v>3935560.113140312</v>
      </c>
    </row>
    <row r="413" spans="1:14" x14ac:dyDescent="0.6">
      <c r="A413" s="19">
        <v>42416</v>
      </c>
      <c r="B413" s="32" t="str">
        <f>TEXT('Energy Demand'!$A413,"dddd")</f>
        <v>Tuesday</v>
      </c>
      <c r="C413" s="31" t="str">
        <f>TEXT('Energy Demand'!$A413,"mmmm")</f>
        <v>February</v>
      </c>
      <c r="D413" s="11" t="str">
        <f t="shared" si="12"/>
        <v>2016</v>
      </c>
      <c r="E413" s="12">
        <f t="shared" si="13"/>
        <v>8</v>
      </c>
      <c r="F413" s="20" t="str">
        <f>VLOOKUP(A413,_holidays!$A$2:$B$2107,2,1)</f>
        <v>Y</v>
      </c>
      <c r="G413" s="20" t="str">
        <f>VLOOKUP(A413,_holidays!$A$2:$C$2107,3,1)</f>
        <v>N</v>
      </c>
      <c r="H413" s="21">
        <v>13.7</v>
      </c>
      <c r="I413" s="21">
        <v>18.399999999999999</v>
      </c>
      <c r="J413" s="22">
        <v>14.5</v>
      </c>
      <c r="K413" s="22">
        <v>3.6</v>
      </c>
      <c r="L413" s="16">
        <v>117062.035</v>
      </c>
      <c r="M413" s="17">
        <v>29.585353430000001</v>
      </c>
      <c r="N413" s="17">
        <f>'Energy Demand'!$L413*'Energy Demand'!$M413</f>
        <v>3463321.6787100304</v>
      </c>
    </row>
    <row r="414" spans="1:14" x14ac:dyDescent="0.6">
      <c r="A414" s="10">
        <v>42417</v>
      </c>
      <c r="B414" s="31" t="str">
        <f>TEXT('Energy Demand'!$A414,"dddd")</f>
        <v>Wednesday</v>
      </c>
      <c r="C414" s="31" t="str">
        <f>TEXT('Energy Demand'!$A414,"mmmm")</f>
        <v>February</v>
      </c>
      <c r="D414" s="11" t="str">
        <f t="shared" si="12"/>
        <v>2016</v>
      </c>
      <c r="E414" s="12">
        <f t="shared" si="13"/>
        <v>8</v>
      </c>
      <c r="F414" s="13" t="str">
        <f>VLOOKUP(A414,_holidays!$A$2:$B$2107,2,1)</f>
        <v>Y</v>
      </c>
      <c r="G414" s="13" t="str">
        <f>VLOOKUP(A414,_holidays!$A$2:$C$2107,3,1)</f>
        <v>N</v>
      </c>
      <c r="H414" s="14">
        <v>12.7</v>
      </c>
      <c r="I414" s="14">
        <v>21.1</v>
      </c>
      <c r="J414" s="15">
        <v>16.2</v>
      </c>
      <c r="K414" s="15">
        <v>0.6</v>
      </c>
      <c r="L414" s="16">
        <v>119481.79</v>
      </c>
      <c r="M414" s="17">
        <v>32.504514059999998</v>
      </c>
      <c r="N414" s="17">
        <f>'Energy Demand'!$L414*'Energy Demand'!$M414</f>
        <v>3883697.522968967</v>
      </c>
    </row>
    <row r="415" spans="1:14" x14ac:dyDescent="0.6">
      <c r="A415" s="19">
        <v>42418</v>
      </c>
      <c r="B415" s="32" t="str">
        <f>TEXT('Energy Demand'!$A415,"dddd")</f>
        <v>Thursday</v>
      </c>
      <c r="C415" s="31" t="str">
        <f>TEXT('Energy Demand'!$A415,"mmmm")</f>
        <v>February</v>
      </c>
      <c r="D415" s="11" t="str">
        <f t="shared" si="12"/>
        <v>2016</v>
      </c>
      <c r="E415" s="12">
        <f t="shared" si="13"/>
        <v>8</v>
      </c>
      <c r="F415" s="20" t="str">
        <f>VLOOKUP(A415,_holidays!$A$2:$B$2107,2,1)</f>
        <v>Y</v>
      </c>
      <c r="G415" s="20" t="str">
        <f>VLOOKUP(A415,_holidays!$A$2:$C$2107,3,1)</f>
        <v>N</v>
      </c>
      <c r="H415" s="21">
        <v>15.5</v>
      </c>
      <c r="I415" s="21">
        <v>22.6</v>
      </c>
      <c r="J415" s="22">
        <v>20.6</v>
      </c>
      <c r="K415" s="22">
        <v>1.2</v>
      </c>
      <c r="L415" s="16">
        <v>125964.185</v>
      </c>
      <c r="M415" s="17">
        <v>47.404309140000002</v>
      </c>
      <c r="N415" s="17">
        <f>'Energy Demand'!$L415*'Energy Demand'!$M415</f>
        <v>5971245.1663081506</v>
      </c>
    </row>
    <row r="416" spans="1:14" x14ac:dyDescent="0.6">
      <c r="A416" s="10">
        <v>42419</v>
      </c>
      <c r="B416" s="31" t="str">
        <f>TEXT('Energy Demand'!$A416,"dddd")</f>
        <v>Friday</v>
      </c>
      <c r="C416" s="31" t="str">
        <f>TEXT('Energy Demand'!$A416,"mmmm")</f>
        <v>February</v>
      </c>
      <c r="D416" s="11" t="str">
        <f t="shared" si="12"/>
        <v>2016</v>
      </c>
      <c r="E416" s="12">
        <f t="shared" si="13"/>
        <v>8</v>
      </c>
      <c r="F416" s="13" t="str">
        <f>VLOOKUP(A416,_holidays!$A$2:$B$2107,2,1)</f>
        <v>Y</v>
      </c>
      <c r="G416" s="13" t="str">
        <f>VLOOKUP(A416,_holidays!$A$2:$C$2107,3,1)</f>
        <v>N</v>
      </c>
      <c r="H416" s="14">
        <v>15.8</v>
      </c>
      <c r="I416" s="14">
        <v>22</v>
      </c>
      <c r="J416" s="15">
        <v>11.2</v>
      </c>
      <c r="K416" s="15">
        <v>0.2</v>
      </c>
      <c r="L416" s="16">
        <v>122991.66</v>
      </c>
      <c r="M416" s="17">
        <v>43.694896810000003</v>
      </c>
      <c r="N416" s="17">
        <f>'Energy Demand'!$L416*'Energy Demand'!$M416</f>
        <v>5374107.8921906054</v>
      </c>
    </row>
    <row r="417" spans="1:14" x14ac:dyDescent="0.6">
      <c r="A417" s="19">
        <v>42420</v>
      </c>
      <c r="B417" s="32" t="str">
        <f>TEXT('Energy Demand'!$A417,"dddd")</f>
        <v>Saturday</v>
      </c>
      <c r="C417" s="31" t="str">
        <f>TEXT('Energy Demand'!$A417,"mmmm")</f>
        <v>February</v>
      </c>
      <c r="D417" s="11" t="str">
        <f t="shared" si="12"/>
        <v>2016</v>
      </c>
      <c r="E417" s="12">
        <f t="shared" si="13"/>
        <v>8</v>
      </c>
      <c r="F417" s="20" t="str">
        <f>VLOOKUP(A417,_holidays!$A$2:$B$2107,2,1)</f>
        <v>Y</v>
      </c>
      <c r="G417" s="20" t="str">
        <f>VLOOKUP(A417,_holidays!$A$2:$C$2107,3,1)</f>
        <v>N</v>
      </c>
      <c r="H417" s="21">
        <v>15.8</v>
      </c>
      <c r="I417" s="21">
        <v>20.8</v>
      </c>
      <c r="J417" s="22">
        <v>23.8</v>
      </c>
      <c r="K417" s="22">
        <v>0</v>
      </c>
      <c r="L417" s="16">
        <v>105911.71</v>
      </c>
      <c r="M417" s="17">
        <v>26.30452433</v>
      </c>
      <c r="N417" s="17">
        <f>'Energy Demand'!$L417*'Energy Demand'!$M417</f>
        <v>2785957.1525269044</v>
      </c>
    </row>
    <row r="418" spans="1:14" x14ac:dyDescent="0.6">
      <c r="A418" s="10">
        <v>42421</v>
      </c>
      <c r="B418" s="31" t="str">
        <f>TEXT('Energy Demand'!$A418,"dddd")</f>
        <v>Sunday</v>
      </c>
      <c r="C418" s="31" t="str">
        <f>TEXT('Energy Demand'!$A418,"mmmm")</f>
        <v>February</v>
      </c>
      <c r="D418" s="11" t="str">
        <f t="shared" si="12"/>
        <v>2016</v>
      </c>
      <c r="E418" s="12">
        <f t="shared" si="13"/>
        <v>9</v>
      </c>
      <c r="F418" s="13" t="str">
        <f>VLOOKUP(A418,_holidays!$A$2:$B$2107,2,1)</f>
        <v>Y</v>
      </c>
      <c r="G418" s="13" t="str">
        <f>VLOOKUP(A418,_holidays!$A$2:$C$2107,3,1)</f>
        <v>N</v>
      </c>
      <c r="H418" s="14">
        <v>12.6</v>
      </c>
      <c r="I418" s="14">
        <v>24.7</v>
      </c>
      <c r="J418" s="15">
        <v>26.5</v>
      </c>
      <c r="K418" s="15">
        <v>0</v>
      </c>
      <c r="L418" s="16">
        <v>107884.355</v>
      </c>
      <c r="M418" s="17">
        <v>24.60568176</v>
      </c>
      <c r="N418" s="17">
        <f>'Energy Demand'!$L418*'Energy Demand'!$M418</f>
        <v>2654568.1060128645</v>
      </c>
    </row>
    <row r="419" spans="1:14" x14ac:dyDescent="0.6">
      <c r="A419" s="19">
        <v>42422</v>
      </c>
      <c r="B419" s="32" t="str">
        <f>TEXT('Energy Demand'!$A419,"dddd")</f>
        <v>Monday</v>
      </c>
      <c r="C419" s="31" t="str">
        <f>TEXT('Energy Demand'!$A419,"mmmm")</f>
        <v>February</v>
      </c>
      <c r="D419" s="11" t="str">
        <f t="shared" si="12"/>
        <v>2016</v>
      </c>
      <c r="E419" s="12">
        <f t="shared" si="13"/>
        <v>9</v>
      </c>
      <c r="F419" s="20" t="str">
        <f>VLOOKUP(A419,_holidays!$A$2:$B$2107,2,1)</f>
        <v>Y</v>
      </c>
      <c r="G419" s="20" t="str">
        <f>VLOOKUP(A419,_holidays!$A$2:$C$2107,3,1)</f>
        <v>N</v>
      </c>
      <c r="H419" s="21">
        <v>15.6</v>
      </c>
      <c r="I419" s="21">
        <v>29.5</v>
      </c>
      <c r="J419" s="22">
        <v>8.4</v>
      </c>
      <c r="K419" s="22">
        <v>0</v>
      </c>
      <c r="L419" s="16">
        <v>130527.325</v>
      </c>
      <c r="M419" s="17">
        <v>55.280231450000002</v>
      </c>
      <c r="N419" s="17">
        <f>'Energy Demand'!$L419*'Energy Demand'!$M419</f>
        <v>7215580.7365493709</v>
      </c>
    </row>
    <row r="420" spans="1:14" x14ac:dyDescent="0.6">
      <c r="A420" s="10">
        <v>42423</v>
      </c>
      <c r="B420" s="31" t="str">
        <f>TEXT('Energy Demand'!$A420,"dddd")</f>
        <v>Tuesday</v>
      </c>
      <c r="C420" s="31" t="str">
        <f>TEXT('Energy Demand'!$A420,"mmmm")</f>
        <v>February</v>
      </c>
      <c r="D420" s="11" t="str">
        <f t="shared" si="12"/>
        <v>2016</v>
      </c>
      <c r="E420" s="12">
        <f t="shared" si="13"/>
        <v>9</v>
      </c>
      <c r="F420" s="13" t="str">
        <f>VLOOKUP(A420,_holidays!$A$2:$B$2107,2,1)</f>
        <v>Y</v>
      </c>
      <c r="G420" s="13" t="str">
        <f>VLOOKUP(A420,_holidays!$A$2:$C$2107,3,1)</f>
        <v>N</v>
      </c>
      <c r="H420" s="14">
        <v>18.100000000000001</v>
      </c>
      <c r="I420" s="14">
        <v>39.4</v>
      </c>
      <c r="J420" s="15">
        <v>19.399999999999999</v>
      </c>
      <c r="K420" s="15">
        <v>0</v>
      </c>
      <c r="L420" s="16">
        <v>156924.82999999999</v>
      </c>
      <c r="M420" s="17">
        <v>66.960656470000004</v>
      </c>
      <c r="N420" s="17">
        <f>'Energy Demand'!$L420*'Energy Demand'!$M420</f>
        <v>10507789.633243149</v>
      </c>
    </row>
    <row r="421" spans="1:14" x14ac:dyDescent="0.6">
      <c r="A421" s="19">
        <v>42424</v>
      </c>
      <c r="B421" s="32" t="str">
        <f>TEXT('Energy Demand'!$A421,"dddd")</f>
        <v>Wednesday</v>
      </c>
      <c r="C421" s="31" t="str">
        <f>TEXT('Energy Demand'!$A421,"mmmm")</f>
        <v>February</v>
      </c>
      <c r="D421" s="11" t="str">
        <f t="shared" si="12"/>
        <v>2016</v>
      </c>
      <c r="E421" s="12">
        <f t="shared" si="13"/>
        <v>9</v>
      </c>
      <c r="F421" s="20" t="str">
        <f>VLOOKUP(A421,_holidays!$A$2:$B$2107,2,1)</f>
        <v>Y</v>
      </c>
      <c r="G421" s="20" t="str">
        <f>VLOOKUP(A421,_holidays!$A$2:$C$2107,3,1)</f>
        <v>N</v>
      </c>
      <c r="H421" s="21">
        <v>22.4</v>
      </c>
      <c r="I421" s="21">
        <v>25.6</v>
      </c>
      <c r="J421" s="22">
        <v>15.8</v>
      </c>
      <c r="K421" s="22">
        <v>0</v>
      </c>
      <c r="L421" s="16">
        <v>152419.41500000001</v>
      </c>
      <c r="M421" s="17">
        <v>72.240699939999999</v>
      </c>
      <c r="N421" s="17">
        <f>'Energy Demand'!$L421*'Energy Demand'!$M421</f>
        <v>11010885.224045336</v>
      </c>
    </row>
    <row r="422" spans="1:14" x14ac:dyDescent="0.6">
      <c r="A422" s="10">
        <v>42425</v>
      </c>
      <c r="B422" s="31" t="str">
        <f>TEXT('Energy Demand'!$A422,"dddd")</f>
        <v>Thursday</v>
      </c>
      <c r="C422" s="31" t="str">
        <f>TEXT('Energy Demand'!$A422,"mmmm")</f>
        <v>February</v>
      </c>
      <c r="D422" s="11" t="str">
        <f t="shared" si="12"/>
        <v>2016</v>
      </c>
      <c r="E422" s="12">
        <f t="shared" si="13"/>
        <v>9</v>
      </c>
      <c r="F422" s="13" t="str">
        <f>VLOOKUP(A422,_holidays!$A$2:$B$2107,2,1)</f>
        <v>Y</v>
      </c>
      <c r="G422" s="13" t="str">
        <f>VLOOKUP(A422,_holidays!$A$2:$C$2107,3,1)</f>
        <v>N</v>
      </c>
      <c r="H422" s="14">
        <v>19.600000000000001</v>
      </c>
      <c r="I422" s="14">
        <v>26.4</v>
      </c>
      <c r="J422" s="15">
        <v>13.8</v>
      </c>
      <c r="K422" s="15">
        <v>0.4</v>
      </c>
      <c r="L422" s="16">
        <v>138064.85500000001</v>
      </c>
      <c r="M422" s="17">
        <v>43.386786059999999</v>
      </c>
      <c r="N422" s="17">
        <f>'Energy Demand'!$L422*'Energy Demand'!$M422</f>
        <v>5990190.326289922</v>
      </c>
    </row>
    <row r="423" spans="1:14" x14ac:dyDescent="0.6">
      <c r="A423" s="19">
        <v>42426</v>
      </c>
      <c r="B423" s="32" t="str">
        <f>TEXT('Energy Demand'!$A423,"dddd")</f>
        <v>Friday</v>
      </c>
      <c r="C423" s="31" t="str">
        <f>TEXT('Energy Demand'!$A423,"mmmm")</f>
        <v>February</v>
      </c>
      <c r="D423" s="11" t="str">
        <f t="shared" si="12"/>
        <v>2016</v>
      </c>
      <c r="E423" s="12">
        <f t="shared" si="13"/>
        <v>9</v>
      </c>
      <c r="F423" s="20" t="str">
        <f>VLOOKUP(A423,_holidays!$A$2:$B$2107,2,1)</f>
        <v>Y</v>
      </c>
      <c r="G423" s="20" t="str">
        <f>VLOOKUP(A423,_holidays!$A$2:$C$2107,3,1)</f>
        <v>N</v>
      </c>
      <c r="H423" s="21">
        <v>15.5</v>
      </c>
      <c r="I423" s="21">
        <v>23.5</v>
      </c>
      <c r="J423" s="22">
        <v>19.3</v>
      </c>
      <c r="K423" s="22">
        <v>0</v>
      </c>
      <c r="L423" s="16">
        <v>122575.935</v>
      </c>
      <c r="M423" s="17">
        <v>35.552542870000003</v>
      </c>
      <c r="N423" s="17">
        <f>'Energy Demand'!$L423*'Energy Demand'!$M423</f>
        <v>4357886.1839178335</v>
      </c>
    </row>
    <row r="424" spans="1:14" x14ac:dyDescent="0.6">
      <c r="A424" s="10">
        <v>42427</v>
      </c>
      <c r="B424" s="31" t="str">
        <f>TEXT('Energy Demand'!$A424,"dddd")</f>
        <v>Saturday</v>
      </c>
      <c r="C424" s="31" t="str">
        <f>TEXT('Energy Demand'!$A424,"mmmm")</f>
        <v>February</v>
      </c>
      <c r="D424" s="11" t="str">
        <f t="shared" si="12"/>
        <v>2016</v>
      </c>
      <c r="E424" s="12">
        <f t="shared" si="13"/>
        <v>9</v>
      </c>
      <c r="F424" s="13" t="str">
        <f>VLOOKUP(A424,_holidays!$A$2:$B$2107,2,1)</f>
        <v>Y</v>
      </c>
      <c r="G424" s="13" t="str">
        <f>VLOOKUP(A424,_holidays!$A$2:$C$2107,3,1)</f>
        <v>N</v>
      </c>
      <c r="H424" s="14">
        <v>17.7</v>
      </c>
      <c r="I424" s="14">
        <v>22.2</v>
      </c>
      <c r="J424" s="15">
        <v>17.7</v>
      </c>
      <c r="K424" s="15">
        <v>0</v>
      </c>
      <c r="L424" s="16">
        <v>110545.84</v>
      </c>
      <c r="M424" s="17">
        <v>32.105705630000003</v>
      </c>
      <c r="N424" s="17">
        <f>'Energy Demand'!$L424*'Energy Demand'!$M424</f>
        <v>3549152.1976610795</v>
      </c>
    </row>
    <row r="425" spans="1:14" x14ac:dyDescent="0.6">
      <c r="A425" s="19">
        <v>42428</v>
      </c>
      <c r="B425" s="32" t="str">
        <f>TEXT('Energy Demand'!$A425,"dddd")</f>
        <v>Sunday</v>
      </c>
      <c r="C425" s="31" t="str">
        <f>TEXT('Energy Demand'!$A425,"mmmm")</f>
        <v>February</v>
      </c>
      <c r="D425" s="11" t="str">
        <f t="shared" si="12"/>
        <v>2016</v>
      </c>
      <c r="E425" s="12">
        <f t="shared" si="13"/>
        <v>10</v>
      </c>
      <c r="F425" s="20" t="str">
        <f>VLOOKUP(A425,_holidays!$A$2:$B$2107,2,1)</f>
        <v>Y</v>
      </c>
      <c r="G425" s="20" t="str">
        <f>VLOOKUP(A425,_holidays!$A$2:$C$2107,3,1)</f>
        <v>N</v>
      </c>
      <c r="H425" s="21">
        <v>17.7</v>
      </c>
      <c r="I425" s="21">
        <v>22.7</v>
      </c>
      <c r="J425" s="22">
        <v>21.5</v>
      </c>
      <c r="K425" s="22">
        <v>0</v>
      </c>
      <c r="L425" s="16">
        <v>105781.985</v>
      </c>
      <c r="M425" s="17">
        <v>30.398442679999999</v>
      </c>
      <c r="N425" s="17">
        <f>'Energy Demand'!$L425*'Energy Demand'!$M425</f>
        <v>3215607.6075991197</v>
      </c>
    </row>
    <row r="426" spans="1:14" x14ac:dyDescent="0.6">
      <c r="A426" s="10">
        <v>42429</v>
      </c>
      <c r="B426" s="31" t="str">
        <f>TEXT('Energy Demand'!$A426,"dddd")</f>
        <v>Monday</v>
      </c>
      <c r="C426" s="31" t="str">
        <f>TEXT('Energy Demand'!$A426,"mmmm")</f>
        <v>February</v>
      </c>
      <c r="D426" s="11" t="str">
        <f t="shared" si="12"/>
        <v>2016</v>
      </c>
      <c r="E426" s="12">
        <f t="shared" si="13"/>
        <v>10</v>
      </c>
      <c r="F426" s="13" t="str">
        <f>VLOOKUP(A426,_holidays!$A$2:$B$2107,2,1)</f>
        <v>Y</v>
      </c>
      <c r="G426" s="13" t="str">
        <f>VLOOKUP(A426,_holidays!$A$2:$C$2107,3,1)</f>
        <v>N</v>
      </c>
      <c r="H426" s="14">
        <v>15</v>
      </c>
      <c r="I426" s="14">
        <v>23.7</v>
      </c>
      <c r="J426" s="15">
        <v>18.2</v>
      </c>
      <c r="K426" s="15">
        <v>0</v>
      </c>
      <c r="L426" s="16">
        <v>125400.08</v>
      </c>
      <c r="M426" s="17">
        <v>41.258079010000003</v>
      </c>
      <c r="N426" s="17">
        <f>'Energy Demand'!$L426*'Energy Demand'!$M426</f>
        <v>5173766.4085003212</v>
      </c>
    </row>
    <row r="427" spans="1:14" x14ac:dyDescent="0.6">
      <c r="A427" s="19">
        <v>42430</v>
      </c>
      <c r="B427" s="32" t="str">
        <f>TEXT('Energy Demand'!$A427,"dddd")</f>
        <v>Tuesday</v>
      </c>
      <c r="C427" s="31" t="str">
        <f>TEXT('Energy Demand'!$A427,"mmmm")</f>
        <v>March</v>
      </c>
      <c r="D427" s="11" t="str">
        <f t="shared" si="12"/>
        <v>2016</v>
      </c>
      <c r="E427" s="12">
        <f t="shared" si="13"/>
        <v>10</v>
      </c>
      <c r="F427" s="20" t="str">
        <f>VLOOKUP(A427,_holidays!$A$2:$B$2107,2,1)</f>
        <v>Y</v>
      </c>
      <c r="G427" s="20" t="str">
        <f>VLOOKUP(A427,_holidays!$A$2:$C$2107,3,1)</f>
        <v>N</v>
      </c>
      <c r="H427" s="21">
        <v>17.3</v>
      </c>
      <c r="I427" s="21">
        <v>33.700000000000003</v>
      </c>
      <c r="J427" s="22">
        <v>23.4</v>
      </c>
      <c r="K427" s="22">
        <v>0</v>
      </c>
      <c r="L427" s="16">
        <v>142242.595</v>
      </c>
      <c r="M427" s="17">
        <v>96.287619219999996</v>
      </c>
      <c r="N427" s="17">
        <f>'Energy Demand'!$L427*'Energy Demand'!$M427</f>
        <v>13696200.824224675</v>
      </c>
    </row>
    <row r="428" spans="1:14" x14ac:dyDescent="0.6">
      <c r="A428" s="10">
        <v>42431</v>
      </c>
      <c r="B428" s="31" t="str">
        <f>TEXT('Energy Demand'!$A428,"dddd")</f>
        <v>Wednesday</v>
      </c>
      <c r="C428" s="31" t="str">
        <f>TEXT('Energy Demand'!$A428,"mmmm")</f>
        <v>March</v>
      </c>
      <c r="D428" s="11" t="str">
        <f t="shared" si="12"/>
        <v>2016</v>
      </c>
      <c r="E428" s="12">
        <f t="shared" si="13"/>
        <v>10</v>
      </c>
      <c r="F428" s="13" t="str">
        <f>VLOOKUP(A428,_holidays!$A$2:$B$2107,2,1)</f>
        <v>Y</v>
      </c>
      <c r="G428" s="13" t="str">
        <f>VLOOKUP(A428,_holidays!$A$2:$C$2107,3,1)</f>
        <v>N</v>
      </c>
      <c r="H428" s="14">
        <v>17.600000000000001</v>
      </c>
      <c r="I428" s="14">
        <v>34.700000000000003</v>
      </c>
      <c r="J428" s="15">
        <v>22.6</v>
      </c>
      <c r="K428" s="15">
        <v>0</v>
      </c>
      <c r="L428" s="16">
        <v>145182.98000000001</v>
      </c>
      <c r="M428" s="17">
        <v>53.911071139999997</v>
      </c>
      <c r="N428" s="17">
        <f>'Energy Demand'!$L428*'Energy Demand'!$M428</f>
        <v>7826969.963097197</v>
      </c>
    </row>
    <row r="429" spans="1:14" x14ac:dyDescent="0.6">
      <c r="A429" s="19">
        <v>42432</v>
      </c>
      <c r="B429" s="32" t="str">
        <f>TEXT('Energy Demand'!$A429,"dddd")</f>
        <v>Thursday</v>
      </c>
      <c r="C429" s="31" t="str">
        <f>TEXT('Energy Demand'!$A429,"mmmm")</f>
        <v>March</v>
      </c>
      <c r="D429" s="11" t="str">
        <f t="shared" si="12"/>
        <v>2016</v>
      </c>
      <c r="E429" s="12">
        <f t="shared" si="13"/>
        <v>10</v>
      </c>
      <c r="F429" s="20" t="str">
        <f>VLOOKUP(A429,_holidays!$A$2:$B$2107,2,1)</f>
        <v>Y</v>
      </c>
      <c r="G429" s="20" t="str">
        <f>VLOOKUP(A429,_holidays!$A$2:$C$2107,3,1)</f>
        <v>N</v>
      </c>
      <c r="H429" s="21">
        <v>17.399999999999999</v>
      </c>
      <c r="I429" s="21">
        <v>23.9</v>
      </c>
      <c r="J429" s="22">
        <v>21.8</v>
      </c>
      <c r="K429" s="22">
        <v>0.2</v>
      </c>
      <c r="L429" s="16">
        <v>136226.12</v>
      </c>
      <c r="M429" s="17">
        <v>49.552162510000002</v>
      </c>
      <c r="N429" s="17">
        <f>'Energy Demand'!$L429*'Energy Demand'!$M429</f>
        <v>6750298.8363467613</v>
      </c>
    </row>
    <row r="430" spans="1:14" x14ac:dyDescent="0.6">
      <c r="A430" s="10">
        <v>42433</v>
      </c>
      <c r="B430" s="31" t="str">
        <f>TEXT('Energy Demand'!$A430,"dddd")</f>
        <v>Friday</v>
      </c>
      <c r="C430" s="31" t="str">
        <f>TEXT('Energy Demand'!$A430,"mmmm")</f>
        <v>March</v>
      </c>
      <c r="D430" s="11" t="str">
        <f t="shared" si="12"/>
        <v>2016</v>
      </c>
      <c r="E430" s="12">
        <f t="shared" si="13"/>
        <v>10</v>
      </c>
      <c r="F430" s="13" t="str">
        <f>VLOOKUP(A430,_holidays!$A$2:$B$2107,2,1)</f>
        <v>Y</v>
      </c>
      <c r="G430" s="13" t="str">
        <f>VLOOKUP(A430,_holidays!$A$2:$C$2107,3,1)</f>
        <v>N</v>
      </c>
      <c r="H430" s="14">
        <v>16.5</v>
      </c>
      <c r="I430" s="14">
        <v>33</v>
      </c>
      <c r="J430" s="15">
        <v>21.2</v>
      </c>
      <c r="K430" s="15">
        <v>0.2</v>
      </c>
      <c r="L430" s="16">
        <v>149376.57</v>
      </c>
      <c r="M430" s="17">
        <v>43.227417260000003</v>
      </c>
      <c r="N430" s="17">
        <f>'Energy Demand'!$L430*'Energy Demand'!$M430</f>
        <v>6457163.3202575985</v>
      </c>
    </row>
    <row r="431" spans="1:14" x14ac:dyDescent="0.6">
      <c r="A431" s="19">
        <v>42434</v>
      </c>
      <c r="B431" s="32" t="str">
        <f>TEXT('Energy Demand'!$A431,"dddd")</f>
        <v>Saturday</v>
      </c>
      <c r="C431" s="31" t="str">
        <f>TEXT('Energy Demand'!$A431,"mmmm")</f>
        <v>March</v>
      </c>
      <c r="D431" s="11" t="str">
        <f t="shared" si="12"/>
        <v>2016</v>
      </c>
      <c r="E431" s="12">
        <f t="shared" si="13"/>
        <v>10</v>
      </c>
      <c r="F431" s="20" t="str">
        <f>VLOOKUP(A431,_holidays!$A$2:$B$2107,2,1)</f>
        <v>Y</v>
      </c>
      <c r="G431" s="20" t="str">
        <f>VLOOKUP(A431,_holidays!$A$2:$C$2107,3,1)</f>
        <v>N</v>
      </c>
      <c r="H431" s="21">
        <v>20.399999999999999</v>
      </c>
      <c r="I431" s="21">
        <v>23.7</v>
      </c>
      <c r="J431" s="22">
        <v>11.4</v>
      </c>
      <c r="K431" s="22">
        <v>1.2</v>
      </c>
      <c r="L431" s="16">
        <v>124692.315</v>
      </c>
      <c r="M431" s="17">
        <v>37.425385800000001</v>
      </c>
      <c r="N431" s="17">
        <f>'Energy Demand'!$L431*'Energy Demand'!$M431</f>
        <v>4666657.9951701276</v>
      </c>
    </row>
    <row r="432" spans="1:14" x14ac:dyDescent="0.6">
      <c r="A432" s="10">
        <v>42435</v>
      </c>
      <c r="B432" s="31" t="str">
        <f>TEXT('Energy Demand'!$A432,"dddd")</f>
        <v>Sunday</v>
      </c>
      <c r="C432" s="31" t="str">
        <f>TEXT('Energy Demand'!$A432,"mmmm")</f>
        <v>March</v>
      </c>
      <c r="D432" s="11" t="str">
        <f t="shared" si="12"/>
        <v>2016</v>
      </c>
      <c r="E432" s="12">
        <f t="shared" si="13"/>
        <v>11</v>
      </c>
      <c r="F432" s="13" t="str">
        <f>VLOOKUP(A432,_holidays!$A$2:$B$2107,2,1)</f>
        <v>Y</v>
      </c>
      <c r="G432" s="13" t="str">
        <f>VLOOKUP(A432,_holidays!$A$2:$C$2107,3,1)</f>
        <v>N</v>
      </c>
      <c r="H432" s="14">
        <v>17.399999999999999</v>
      </c>
      <c r="I432" s="14">
        <v>25.2</v>
      </c>
      <c r="J432" s="15">
        <v>21.3</v>
      </c>
      <c r="K432" s="15">
        <v>0</v>
      </c>
      <c r="L432" s="16">
        <v>117707.95</v>
      </c>
      <c r="M432" s="17">
        <v>41.320647800000003</v>
      </c>
      <c r="N432" s="17">
        <f>'Energy Demand'!$L432*'Energy Demand'!$M432</f>
        <v>4863768.7452100106</v>
      </c>
    </row>
    <row r="433" spans="1:14" x14ac:dyDescent="0.6">
      <c r="A433" s="19">
        <v>42436</v>
      </c>
      <c r="B433" s="32" t="str">
        <f>TEXT('Energy Demand'!$A433,"dddd")</f>
        <v>Monday</v>
      </c>
      <c r="C433" s="31" t="str">
        <f>TEXT('Energy Demand'!$A433,"mmmm")</f>
        <v>March</v>
      </c>
      <c r="D433" s="11" t="str">
        <f t="shared" si="12"/>
        <v>2016</v>
      </c>
      <c r="E433" s="12">
        <f t="shared" si="13"/>
        <v>11</v>
      </c>
      <c r="F433" s="20" t="str">
        <f>VLOOKUP(A433,_holidays!$A$2:$B$2107,2,1)</f>
        <v>Y</v>
      </c>
      <c r="G433" s="20" t="str">
        <f>VLOOKUP(A433,_holidays!$A$2:$C$2107,3,1)</f>
        <v>N</v>
      </c>
      <c r="H433" s="21">
        <v>18.600000000000001</v>
      </c>
      <c r="I433" s="21">
        <v>24.9</v>
      </c>
      <c r="J433" s="22">
        <v>7.9</v>
      </c>
      <c r="K433" s="22">
        <v>3.2</v>
      </c>
      <c r="L433" s="16">
        <v>131465.82500000001</v>
      </c>
      <c r="M433" s="17">
        <v>41.149502560000002</v>
      </c>
      <c r="N433" s="17">
        <f>'Energy Demand'!$L433*'Energy Demand'!$M433</f>
        <v>5409753.3023900129</v>
      </c>
    </row>
    <row r="434" spans="1:14" x14ac:dyDescent="0.6">
      <c r="A434" s="10">
        <v>42437</v>
      </c>
      <c r="B434" s="31" t="str">
        <f>TEXT('Energy Demand'!$A434,"dddd")</f>
        <v>Tuesday</v>
      </c>
      <c r="C434" s="31" t="str">
        <f>TEXT('Energy Demand'!$A434,"mmmm")</f>
        <v>March</v>
      </c>
      <c r="D434" s="11" t="str">
        <f t="shared" si="12"/>
        <v>2016</v>
      </c>
      <c r="E434" s="12">
        <f t="shared" si="13"/>
        <v>11</v>
      </c>
      <c r="F434" s="13" t="str">
        <f>VLOOKUP(A434,_holidays!$A$2:$B$2107,2,1)</f>
        <v>Y</v>
      </c>
      <c r="G434" s="13" t="str">
        <f>VLOOKUP(A434,_holidays!$A$2:$C$2107,3,1)</f>
        <v>N</v>
      </c>
      <c r="H434" s="14">
        <v>19.899999999999999</v>
      </c>
      <c r="I434" s="14">
        <v>38.9</v>
      </c>
      <c r="J434" s="15">
        <v>20.8</v>
      </c>
      <c r="K434" s="15">
        <v>0.6</v>
      </c>
      <c r="L434" s="16">
        <v>160285.01500000001</v>
      </c>
      <c r="M434" s="17">
        <v>253.0320323</v>
      </c>
      <c r="N434" s="17">
        <f>'Energy Demand'!$L434*'Energy Demand'!$M434</f>
        <v>40557243.09268599</v>
      </c>
    </row>
    <row r="435" spans="1:14" x14ac:dyDescent="0.6">
      <c r="A435" s="19">
        <v>42438</v>
      </c>
      <c r="B435" s="32" t="str">
        <f>TEXT('Energy Demand'!$A435,"dddd")</f>
        <v>Wednesday</v>
      </c>
      <c r="C435" s="31" t="str">
        <f>TEXT('Energy Demand'!$A435,"mmmm")</f>
        <v>March</v>
      </c>
      <c r="D435" s="11" t="str">
        <f t="shared" si="12"/>
        <v>2016</v>
      </c>
      <c r="E435" s="12">
        <f t="shared" si="13"/>
        <v>11</v>
      </c>
      <c r="F435" s="20" t="str">
        <f>VLOOKUP(A435,_holidays!$A$2:$B$2107,2,1)</f>
        <v>Y</v>
      </c>
      <c r="G435" s="20" t="str">
        <f>VLOOKUP(A435,_holidays!$A$2:$C$2107,3,1)</f>
        <v>N</v>
      </c>
      <c r="H435" s="21">
        <v>20.8</v>
      </c>
      <c r="I435" s="21">
        <v>28.5</v>
      </c>
      <c r="J435" s="22">
        <v>10.8</v>
      </c>
      <c r="K435" s="22">
        <v>0</v>
      </c>
      <c r="L435" s="16">
        <v>152599.125</v>
      </c>
      <c r="M435" s="17">
        <v>66.411603389999996</v>
      </c>
      <c r="N435" s="17">
        <f>'Energy Demand'!$L435*'Energy Demand'!$M435</f>
        <v>10134352.567161033</v>
      </c>
    </row>
    <row r="436" spans="1:14" x14ac:dyDescent="0.6">
      <c r="A436" s="10">
        <v>42439</v>
      </c>
      <c r="B436" s="31" t="str">
        <f>TEXT('Energy Demand'!$A436,"dddd")</f>
        <v>Thursday</v>
      </c>
      <c r="C436" s="31" t="str">
        <f>TEXT('Energy Demand'!$A436,"mmmm")</f>
        <v>March</v>
      </c>
      <c r="D436" s="11" t="str">
        <f t="shared" si="12"/>
        <v>2016</v>
      </c>
      <c r="E436" s="12">
        <f t="shared" si="13"/>
        <v>11</v>
      </c>
      <c r="F436" s="13" t="str">
        <f>VLOOKUP(A436,_holidays!$A$2:$B$2107,2,1)</f>
        <v>Y</v>
      </c>
      <c r="G436" s="13" t="str">
        <f>VLOOKUP(A436,_holidays!$A$2:$C$2107,3,1)</f>
        <v>N</v>
      </c>
      <c r="H436" s="14">
        <v>18.100000000000001</v>
      </c>
      <c r="I436" s="14">
        <v>22.1</v>
      </c>
      <c r="J436" s="15">
        <v>3.9</v>
      </c>
      <c r="K436" s="15">
        <v>0.6</v>
      </c>
      <c r="L436" s="16">
        <v>135635.70499999999</v>
      </c>
      <c r="M436" s="17">
        <v>46.521612349999998</v>
      </c>
      <c r="N436" s="17">
        <f>'Energy Demand'!$L436*'Energy Demand'!$M436</f>
        <v>6309991.6888289563</v>
      </c>
    </row>
    <row r="437" spans="1:14" x14ac:dyDescent="0.6">
      <c r="A437" s="19">
        <v>42440</v>
      </c>
      <c r="B437" s="32" t="str">
        <f>TEXT('Energy Demand'!$A437,"dddd")</f>
        <v>Friday</v>
      </c>
      <c r="C437" s="31" t="str">
        <f>TEXT('Energy Demand'!$A437,"mmmm")</f>
        <v>March</v>
      </c>
      <c r="D437" s="11" t="str">
        <f t="shared" si="12"/>
        <v>2016</v>
      </c>
      <c r="E437" s="12">
        <f t="shared" si="13"/>
        <v>11</v>
      </c>
      <c r="F437" s="20" t="str">
        <f>VLOOKUP(A437,_holidays!$A$2:$B$2107,2,1)</f>
        <v>Y</v>
      </c>
      <c r="G437" s="20" t="str">
        <f>VLOOKUP(A437,_holidays!$A$2:$C$2107,3,1)</f>
        <v>N</v>
      </c>
      <c r="H437" s="21">
        <v>18.8</v>
      </c>
      <c r="I437" s="21">
        <v>26.1</v>
      </c>
      <c r="J437" s="22">
        <v>19.600000000000001</v>
      </c>
      <c r="K437" s="22">
        <v>8.4</v>
      </c>
      <c r="L437" s="16">
        <v>141414.35</v>
      </c>
      <c r="M437" s="17">
        <v>49.793533140000001</v>
      </c>
      <c r="N437" s="17">
        <f>'Energy Demand'!$L437*'Energy Demand'!$M437</f>
        <v>7041520.123196559</v>
      </c>
    </row>
    <row r="438" spans="1:14" x14ac:dyDescent="0.6">
      <c r="A438" s="10">
        <v>42441</v>
      </c>
      <c r="B438" s="31" t="str">
        <f>TEXT('Energy Demand'!$A438,"dddd")</f>
        <v>Saturday</v>
      </c>
      <c r="C438" s="31" t="str">
        <f>TEXT('Energy Demand'!$A438,"mmmm")</f>
        <v>March</v>
      </c>
      <c r="D438" s="11" t="str">
        <f t="shared" si="12"/>
        <v>2016</v>
      </c>
      <c r="E438" s="12">
        <f t="shared" si="13"/>
        <v>11</v>
      </c>
      <c r="F438" s="13" t="str">
        <f>VLOOKUP(A438,_holidays!$A$2:$B$2107,2,1)</f>
        <v>Y</v>
      </c>
      <c r="G438" s="13" t="str">
        <f>VLOOKUP(A438,_holidays!$A$2:$C$2107,3,1)</f>
        <v>N</v>
      </c>
      <c r="H438" s="14">
        <v>18.7</v>
      </c>
      <c r="I438" s="14">
        <v>22.3</v>
      </c>
      <c r="J438" s="15">
        <v>7</v>
      </c>
      <c r="K438" s="15">
        <v>0.2</v>
      </c>
      <c r="L438" s="16">
        <v>119690.755</v>
      </c>
      <c r="M438" s="17">
        <v>37.321013860000001</v>
      </c>
      <c r="N438" s="17">
        <f>'Energy Demand'!$L438*'Energy Demand'!$M438</f>
        <v>4466980.3262688648</v>
      </c>
    </row>
    <row r="439" spans="1:14" x14ac:dyDescent="0.6">
      <c r="A439" s="19">
        <v>42442</v>
      </c>
      <c r="B439" s="32" t="str">
        <f>TEXT('Energy Demand'!$A439,"dddd")</f>
        <v>Sunday</v>
      </c>
      <c r="C439" s="31" t="str">
        <f>TEXT('Energy Demand'!$A439,"mmmm")</f>
        <v>March</v>
      </c>
      <c r="D439" s="11" t="str">
        <f t="shared" si="12"/>
        <v>2016</v>
      </c>
      <c r="E439" s="12">
        <f t="shared" si="13"/>
        <v>12</v>
      </c>
      <c r="F439" s="20" t="str">
        <f>VLOOKUP(A439,_holidays!$A$2:$B$2107,2,1)</f>
        <v>Y</v>
      </c>
      <c r="G439" s="20" t="str">
        <f>VLOOKUP(A439,_holidays!$A$2:$C$2107,3,1)</f>
        <v>N</v>
      </c>
      <c r="H439" s="21">
        <v>17.7</v>
      </c>
      <c r="I439" s="21">
        <v>23.2</v>
      </c>
      <c r="J439" s="22">
        <v>13.8</v>
      </c>
      <c r="K439" s="22">
        <v>0</v>
      </c>
      <c r="L439" s="16">
        <v>111329.62</v>
      </c>
      <c r="M439" s="17">
        <v>30.086962100000001</v>
      </c>
      <c r="N439" s="17">
        <f>'Energy Demand'!$L439*'Energy Demand'!$M439</f>
        <v>3349570.0575474021</v>
      </c>
    </row>
    <row r="440" spans="1:14" x14ac:dyDescent="0.6">
      <c r="A440" s="10">
        <v>42443</v>
      </c>
      <c r="B440" s="31" t="str">
        <f>TEXT('Energy Demand'!$A440,"dddd")</f>
        <v>Monday</v>
      </c>
      <c r="C440" s="31" t="str">
        <f>TEXT('Energy Demand'!$A440,"mmmm")</f>
        <v>March</v>
      </c>
      <c r="D440" s="11" t="str">
        <f t="shared" si="12"/>
        <v>2016</v>
      </c>
      <c r="E440" s="12">
        <f t="shared" si="13"/>
        <v>12</v>
      </c>
      <c r="F440" s="13" t="str">
        <f>VLOOKUP(A440,_holidays!$A$2:$B$2107,2,1)</f>
        <v>Y</v>
      </c>
      <c r="G440" s="13" t="str">
        <f>VLOOKUP(A440,_holidays!$A$2:$C$2107,3,1)</f>
        <v>Y</v>
      </c>
      <c r="H440" s="14">
        <v>18.399999999999999</v>
      </c>
      <c r="I440" s="14">
        <v>21.3</v>
      </c>
      <c r="J440" s="15">
        <v>10.6</v>
      </c>
      <c r="K440" s="15">
        <v>0</v>
      </c>
      <c r="L440" s="16">
        <v>105388.57</v>
      </c>
      <c r="M440" s="17">
        <v>24.794429990000001</v>
      </c>
      <c r="N440" s="17">
        <f>'Energy Demand'!$L440*'Energy Demand'!$M440</f>
        <v>2613049.5206112145</v>
      </c>
    </row>
    <row r="441" spans="1:14" x14ac:dyDescent="0.6">
      <c r="A441" s="19">
        <v>42444</v>
      </c>
      <c r="B441" s="32" t="str">
        <f>TEXT('Energy Demand'!$A441,"dddd")</f>
        <v>Tuesday</v>
      </c>
      <c r="C441" s="31" t="str">
        <f>TEXT('Energy Demand'!$A441,"mmmm")</f>
        <v>March</v>
      </c>
      <c r="D441" s="11" t="str">
        <f t="shared" si="12"/>
        <v>2016</v>
      </c>
      <c r="E441" s="12">
        <f t="shared" si="13"/>
        <v>12</v>
      </c>
      <c r="F441" s="20" t="str">
        <f>VLOOKUP(A441,_holidays!$A$2:$B$2107,2,1)</f>
        <v>Y</v>
      </c>
      <c r="G441" s="20" t="str">
        <f>VLOOKUP(A441,_holidays!$A$2:$C$2107,3,1)</f>
        <v>N</v>
      </c>
      <c r="H441" s="21">
        <v>15.1</v>
      </c>
      <c r="I441" s="21">
        <v>26.8</v>
      </c>
      <c r="J441" s="22">
        <v>20.7</v>
      </c>
      <c r="K441" s="22">
        <v>0</v>
      </c>
      <c r="L441" s="16">
        <v>123073.98</v>
      </c>
      <c r="M441" s="17">
        <v>28.46012769</v>
      </c>
      <c r="N441" s="17">
        <f>'Energy Demand'!$L441*'Energy Demand'!$M441</f>
        <v>3502701.1861165059</v>
      </c>
    </row>
    <row r="442" spans="1:14" x14ac:dyDescent="0.6">
      <c r="A442" s="10">
        <v>42445</v>
      </c>
      <c r="B442" s="31" t="str">
        <f>TEXT('Energy Demand'!$A442,"dddd")</f>
        <v>Wednesday</v>
      </c>
      <c r="C442" s="31" t="str">
        <f>TEXT('Energy Demand'!$A442,"mmmm")</f>
        <v>March</v>
      </c>
      <c r="D442" s="11" t="str">
        <f t="shared" si="12"/>
        <v>2016</v>
      </c>
      <c r="E442" s="12">
        <f t="shared" si="13"/>
        <v>12</v>
      </c>
      <c r="F442" s="13" t="str">
        <f>VLOOKUP(A442,_holidays!$A$2:$B$2107,2,1)</f>
        <v>Y</v>
      </c>
      <c r="G442" s="13" t="str">
        <f>VLOOKUP(A442,_holidays!$A$2:$C$2107,3,1)</f>
        <v>N</v>
      </c>
      <c r="H442" s="14">
        <v>15.3</v>
      </c>
      <c r="I442" s="14">
        <v>31.4</v>
      </c>
      <c r="J442" s="15">
        <v>18.899999999999999</v>
      </c>
      <c r="K442" s="15">
        <v>0</v>
      </c>
      <c r="L442" s="16">
        <v>135047.625</v>
      </c>
      <c r="M442" s="17">
        <v>54.353055810000001</v>
      </c>
      <c r="N442" s="17">
        <f>'Energy Demand'!$L442*'Energy Demand'!$M442</f>
        <v>7340251.0986329513</v>
      </c>
    </row>
    <row r="443" spans="1:14" x14ac:dyDescent="0.6">
      <c r="A443" s="19">
        <v>42446</v>
      </c>
      <c r="B443" s="32" t="str">
        <f>TEXT('Energy Demand'!$A443,"dddd")</f>
        <v>Thursday</v>
      </c>
      <c r="C443" s="31" t="str">
        <f>TEXT('Energy Demand'!$A443,"mmmm")</f>
        <v>March</v>
      </c>
      <c r="D443" s="11" t="str">
        <f t="shared" si="12"/>
        <v>2016</v>
      </c>
      <c r="E443" s="12">
        <f t="shared" si="13"/>
        <v>12</v>
      </c>
      <c r="F443" s="20" t="str">
        <f>VLOOKUP(A443,_holidays!$A$2:$B$2107,2,1)</f>
        <v>Y</v>
      </c>
      <c r="G443" s="20" t="str">
        <f>VLOOKUP(A443,_holidays!$A$2:$C$2107,3,1)</f>
        <v>N</v>
      </c>
      <c r="H443" s="21">
        <v>18.3</v>
      </c>
      <c r="I443" s="21">
        <v>32.5</v>
      </c>
      <c r="J443" s="22">
        <v>19.600000000000001</v>
      </c>
      <c r="K443" s="22">
        <v>0</v>
      </c>
      <c r="L443" s="16">
        <v>143184.80499999999</v>
      </c>
      <c r="M443" s="17">
        <v>49.491101499999999</v>
      </c>
      <c r="N443" s="17">
        <f>'Energy Demand'!$L443*'Energy Demand'!$M443</f>
        <v>7086373.7175127072</v>
      </c>
    </row>
    <row r="444" spans="1:14" x14ac:dyDescent="0.6">
      <c r="A444" s="10">
        <v>42447</v>
      </c>
      <c r="B444" s="31" t="str">
        <f>TEXT('Energy Demand'!$A444,"dddd")</f>
        <v>Friday</v>
      </c>
      <c r="C444" s="31" t="str">
        <f>TEXT('Energy Demand'!$A444,"mmmm")</f>
        <v>March</v>
      </c>
      <c r="D444" s="11" t="str">
        <f t="shared" si="12"/>
        <v>2016</v>
      </c>
      <c r="E444" s="12">
        <f t="shared" si="13"/>
        <v>12</v>
      </c>
      <c r="F444" s="13" t="str">
        <f>VLOOKUP(A444,_holidays!$A$2:$B$2107,2,1)</f>
        <v>Y</v>
      </c>
      <c r="G444" s="13" t="str">
        <f>VLOOKUP(A444,_holidays!$A$2:$C$2107,3,1)</f>
        <v>N</v>
      </c>
      <c r="H444" s="14">
        <v>15.2</v>
      </c>
      <c r="I444" s="14">
        <v>19.5</v>
      </c>
      <c r="J444" s="15">
        <v>6.7</v>
      </c>
      <c r="K444" s="15">
        <v>13.4</v>
      </c>
      <c r="L444" s="16">
        <v>118189.72</v>
      </c>
      <c r="M444" s="17">
        <v>33.972023620000002</v>
      </c>
      <c r="N444" s="17">
        <f>'Energy Demand'!$L444*'Energy Demand'!$M444</f>
        <v>4015143.9594811867</v>
      </c>
    </row>
    <row r="445" spans="1:14" x14ac:dyDescent="0.6">
      <c r="A445" s="19">
        <v>42448</v>
      </c>
      <c r="B445" s="32" t="str">
        <f>TEXT('Energy Demand'!$A445,"dddd")</f>
        <v>Saturday</v>
      </c>
      <c r="C445" s="31" t="str">
        <f>TEXT('Energy Demand'!$A445,"mmmm")</f>
        <v>March</v>
      </c>
      <c r="D445" s="11" t="str">
        <f t="shared" si="12"/>
        <v>2016</v>
      </c>
      <c r="E445" s="12">
        <f t="shared" si="13"/>
        <v>12</v>
      </c>
      <c r="F445" s="20" t="str">
        <f>VLOOKUP(A445,_holidays!$A$2:$B$2107,2,1)</f>
        <v>Y</v>
      </c>
      <c r="G445" s="20" t="str">
        <f>VLOOKUP(A445,_holidays!$A$2:$C$2107,3,1)</f>
        <v>N</v>
      </c>
      <c r="H445" s="21">
        <v>12</v>
      </c>
      <c r="I445" s="21">
        <v>18.8</v>
      </c>
      <c r="J445" s="22">
        <v>10.7</v>
      </c>
      <c r="K445" s="22">
        <v>5.8</v>
      </c>
      <c r="L445" s="16">
        <v>105484.1</v>
      </c>
      <c r="M445" s="17">
        <v>48.717489980000003</v>
      </c>
      <c r="N445" s="17">
        <f>'Energy Demand'!$L445*'Energy Demand'!$M445</f>
        <v>5138920.5847993186</v>
      </c>
    </row>
    <row r="446" spans="1:14" x14ac:dyDescent="0.6">
      <c r="A446" s="10">
        <v>42449</v>
      </c>
      <c r="B446" s="31" t="str">
        <f>TEXT('Energy Demand'!$A446,"dddd")</f>
        <v>Sunday</v>
      </c>
      <c r="C446" s="31" t="str">
        <f>TEXT('Energy Demand'!$A446,"mmmm")</f>
        <v>March</v>
      </c>
      <c r="D446" s="11" t="str">
        <f t="shared" si="12"/>
        <v>2016</v>
      </c>
      <c r="E446" s="12">
        <f t="shared" si="13"/>
        <v>13</v>
      </c>
      <c r="F446" s="13" t="str">
        <f>VLOOKUP(A446,_holidays!$A$2:$B$2107,2,1)</f>
        <v>Y</v>
      </c>
      <c r="G446" s="13" t="str">
        <f>VLOOKUP(A446,_holidays!$A$2:$C$2107,3,1)</f>
        <v>N</v>
      </c>
      <c r="H446" s="14">
        <v>10.1</v>
      </c>
      <c r="I446" s="14">
        <v>23.3</v>
      </c>
      <c r="J446" s="15">
        <v>19</v>
      </c>
      <c r="K446" s="15">
        <v>0.2</v>
      </c>
      <c r="L446" s="16">
        <v>100394.06</v>
      </c>
      <c r="M446" s="17">
        <v>47.175064120000002</v>
      </c>
      <c r="N446" s="17">
        <f>'Energy Demand'!$L446*'Energy Demand'!$M446</f>
        <v>4736096.2177671269</v>
      </c>
    </row>
    <row r="447" spans="1:14" x14ac:dyDescent="0.6">
      <c r="A447" s="19">
        <v>42450</v>
      </c>
      <c r="B447" s="32" t="str">
        <f>TEXT('Energy Demand'!$A447,"dddd")</f>
        <v>Monday</v>
      </c>
      <c r="C447" s="31" t="str">
        <f>TEXT('Energy Demand'!$A447,"mmmm")</f>
        <v>March</v>
      </c>
      <c r="D447" s="11" t="str">
        <f t="shared" si="12"/>
        <v>2016</v>
      </c>
      <c r="E447" s="12">
        <f t="shared" si="13"/>
        <v>13</v>
      </c>
      <c r="F447" s="20" t="str">
        <f>VLOOKUP(A447,_holidays!$A$2:$B$2107,2,1)</f>
        <v>Y</v>
      </c>
      <c r="G447" s="20" t="str">
        <f>VLOOKUP(A447,_holidays!$A$2:$C$2107,3,1)</f>
        <v>N</v>
      </c>
      <c r="H447" s="21">
        <v>11.2</v>
      </c>
      <c r="I447" s="21">
        <v>23.5</v>
      </c>
      <c r="J447" s="22">
        <v>19.7</v>
      </c>
      <c r="K447" s="22">
        <v>0</v>
      </c>
      <c r="L447" s="16">
        <v>117796.715</v>
      </c>
      <c r="M447" s="17">
        <v>49.676549350000002</v>
      </c>
      <c r="N447" s="17">
        <f>'Energy Demand'!$L447*'Energy Demand'!$M447</f>
        <v>5851734.325965385</v>
      </c>
    </row>
    <row r="448" spans="1:14" x14ac:dyDescent="0.6">
      <c r="A448" s="10">
        <v>42451</v>
      </c>
      <c r="B448" s="31" t="str">
        <f>TEXT('Energy Demand'!$A448,"dddd")</f>
        <v>Tuesday</v>
      </c>
      <c r="C448" s="31" t="str">
        <f>TEXT('Energy Demand'!$A448,"mmmm")</f>
        <v>March</v>
      </c>
      <c r="D448" s="11" t="str">
        <f t="shared" si="12"/>
        <v>2016</v>
      </c>
      <c r="E448" s="12">
        <f t="shared" si="13"/>
        <v>13</v>
      </c>
      <c r="F448" s="13" t="str">
        <f>VLOOKUP(A448,_holidays!$A$2:$B$2107,2,1)</f>
        <v>Y</v>
      </c>
      <c r="G448" s="13" t="str">
        <f>VLOOKUP(A448,_holidays!$A$2:$C$2107,3,1)</f>
        <v>N</v>
      </c>
      <c r="H448" s="14">
        <v>11.4</v>
      </c>
      <c r="I448" s="14">
        <v>24.3</v>
      </c>
      <c r="J448" s="15">
        <v>21.1</v>
      </c>
      <c r="K448" s="15">
        <v>0</v>
      </c>
      <c r="L448" s="16">
        <v>124081.46</v>
      </c>
      <c r="M448" s="17">
        <v>56.872748209999997</v>
      </c>
      <c r="N448" s="17">
        <f>'Energy Demand'!$L448*'Energy Demand'!$M448</f>
        <v>7056853.6321091866</v>
      </c>
    </row>
    <row r="449" spans="1:14" x14ac:dyDescent="0.6">
      <c r="A449" s="19">
        <v>42452</v>
      </c>
      <c r="B449" s="32" t="str">
        <f>TEXT('Energy Demand'!$A449,"dddd")</f>
        <v>Wednesday</v>
      </c>
      <c r="C449" s="31" t="str">
        <f>TEXT('Energy Demand'!$A449,"mmmm")</f>
        <v>March</v>
      </c>
      <c r="D449" s="11" t="str">
        <f t="shared" si="12"/>
        <v>2016</v>
      </c>
      <c r="E449" s="12">
        <f t="shared" si="13"/>
        <v>13</v>
      </c>
      <c r="F449" s="20" t="str">
        <f>VLOOKUP(A449,_holidays!$A$2:$B$2107,2,1)</f>
        <v>Y</v>
      </c>
      <c r="G449" s="20" t="str">
        <f>VLOOKUP(A449,_holidays!$A$2:$C$2107,3,1)</f>
        <v>N</v>
      </c>
      <c r="H449" s="21">
        <v>13.7</v>
      </c>
      <c r="I449" s="21">
        <v>28.8</v>
      </c>
      <c r="J449" s="22">
        <v>12.7</v>
      </c>
      <c r="K449" s="22">
        <v>0</v>
      </c>
      <c r="L449" s="16">
        <v>126074.895</v>
      </c>
      <c r="M449" s="17">
        <v>44.262191379999997</v>
      </c>
      <c r="N449" s="17">
        <f>'Energy Demand'!$L449*'Energy Demand'!$M449</f>
        <v>5580351.1307034045</v>
      </c>
    </row>
    <row r="450" spans="1:14" x14ac:dyDescent="0.6">
      <c r="A450" s="10">
        <v>42453</v>
      </c>
      <c r="B450" s="31" t="str">
        <f>TEXT('Energy Demand'!$A450,"dddd")</f>
        <v>Thursday</v>
      </c>
      <c r="C450" s="31" t="str">
        <f>TEXT('Energy Demand'!$A450,"mmmm")</f>
        <v>March</v>
      </c>
      <c r="D450" s="11" t="str">
        <f t="shared" si="12"/>
        <v>2016</v>
      </c>
      <c r="E450" s="12">
        <f t="shared" si="13"/>
        <v>13</v>
      </c>
      <c r="F450" s="13" t="str">
        <f>VLOOKUP(A450,_holidays!$A$2:$B$2107,2,1)</f>
        <v>N</v>
      </c>
      <c r="G450" s="13" t="str">
        <f>VLOOKUP(A450,_holidays!$A$2:$C$2107,3,1)</f>
        <v>N</v>
      </c>
      <c r="H450" s="14">
        <v>16.3</v>
      </c>
      <c r="I450" s="14">
        <v>21.2</v>
      </c>
      <c r="J450" s="15">
        <v>10.4</v>
      </c>
      <c r="K450" s="15">
        <v>0</v>
      </c>
      <c r="L450" s="16">
        <v>125072.73</v>
      </c>
      <c r="M450" s="17">
        <v>42.354944320000001</v>
      </c>
      <c r="N450" s="17">
        <f>'Energy Demand'!$L450*'Energy Demand'!$M450</f>
        <v>5297448.5151003934</v>
      </c>
    </row>
    <row r="451" spans="1:14" x14ac:dyDescent="0.6">
      <c r="A451" s="19">
        <v>42454</v>
      </c>
      <c r="B451" s="32" t="str">
        <f>TEXT('Energy Demand'!$A451,"dddd")</f>
        <v>Friday</v>
      </c>
      <c r="C451" s="31" t="str">
        <f>TEXT('Energy Demand'!$A451,"mmmm")</f>
        <v>March</v>
      </c>
      <c r="D451" s="11" t="str">
        <f t="shared" ref="D451:D514" si="14">TEXT(A451,"yyyy")</f>
        <v>2016</v>
      </c>
      <c r="E451" s="12">
        <f t="shared" ref="E451:E514" si="15">WEEKNUM(A451,1)</f>
        <v>13</v>
      </c>
      <c r="F451" s="20" t="str">
        <f>VLOOKUP(A451,_holidays!$A$2:$B$2107,2,1)</f>
        <v>N</v>
      </c>
      <c r="G451" s="20" t="str">
        <f>VLOOKUP(A451,_holidays!$A$2:$C$2107,3,1)</f>
        <v>Y</v>
      </c>
      <c r="H451" s="21">
        <v>15.9</v>
      </c>
      <c r="I451" s="21">
        <v>20.399999999999999</v>
      </c>
      <c r="J451" s="22">
        <v>14.4</v>
      </c>
      <c r="K451" s="22">
        <v>0</v>
      </c>
      <c r="L451" s="16">
        <v>101740.89</v>
      </c>
      <c r="M451" s="17">
        <v>30.221855479999999</v>
      </c>
      <c r="N451" s="17">
        <f>'Energy Demand'!$L451*'Energy Demand'!$M451</f>
        <v>3074798.4739865772</v>
      </c>
    </row>
    <row r="452" spans="1:14" x14ac:dyDescent="0.6">
      <c r="A452" s="10">
        <v>42455</v>
      </c>
      <c r="B452" s="31" t="str">
        <f>TEXT('Energy Demand'!$A452,"dddd")</f>
        <v>Saturday</v>
      </c>
      <c r="C452" s="31" t="str">
        <f>TEXT('Energy Demand'!$A452,"mmmm")</f>
        <v>March</v>
      </c>
      <c r="D452" s="11" t="str">
        <f t="shared" si="14"/>
        <v>2016</v>
      </c>
      <c r="E452" s="12">
        <f t="shared" si="15"/>
        <v>13</v>
      </c>
      <c r="F452" s="13" t="str">
        <f>VLOOKUP(A452,_holidays!$A$2:$B$2107,2,1)</f>
        <v>N</v>
      </c>
      <c r="G452" s="13" t="str">
        <f>VLOOKUP(A452,_holidays!$A$2:$C$2107,3,1)</f>
        <v>Y</v>
      </c>
      <c r="H452" s="14">
        <v>14.1</v>
      </c>
      <c r="I452" s="14">
        <v>20.2</v>
      </c>
      <c r="J452" s="15">
        <v>8.1999999999999993</v>
      </c>
      <c r="K452" s="15">
        <v>0.4</v>
      </c>
      <c r="L452" s="16">
        <v>102726.745</v>
      </c>
      <c r="M452" s="17">
        <v>30.539497430000001</v>
      </c>
      <c r="N452" s="17">
        <f>'Energy Demand'!$L452*'Energy Demand'!$M452</f>
        <v>3137223.1649197652</v>
      </c>
    </row>
    <row r="453" spans="1:14" x14ac:dyDescent="0.6">
      <c r="A453" s="19">
        <v>42456</v>
      </c>
      <c r="B453" s="32" t="str">
        <f>TEXT('Energy Demand'!$A453,"dddd")</f>
        <v>Sunday</v>
      </c>
      <c r="C453" s="31" t="str">
        <f>TEXT('Energy Demand'!$A453,"mmmm")</f>
        <v>March</v>
      </c>
      <c r="D453" s="11" t="str">
        <f t="shared" si="14"/>
        <v>2016</v>
      </c>
      <c r="E453" s="12">
        <f t="shared" si="15"/>
        <v>14</v>
      </c>
      <c r="F453" s="20" t="str">
        <f>VLOOKUP(A453,_holidays!$A$2:$B$2107,2,1)</f>
        <v>N</v>
      </c>
      <c r="G453" s="20" t="str">
        <f>VLOOKUP(A453,_holidays!$A$2:$C$2107,3,1)</f>
        <v>Y</v>
      </c>
      <c r="H453" s="21">
        <v>14.3</v>
      </c>
      <c r="I453" s="21">
        <v>19.899999999999999</v>
      </c>
      <c r="J453" s="22">
        <v>14</v>
      </c>
      <c r="K453" s="22">
        <v>1</v>
      </c>
      <c r="L453" s="16">
        <v>98324.645000000004</v>
      </c>
      <c r="M453" s="17">
        <v>25.861035210000001</v>
      </c>
      <c r="N453" s="17">
        <f>'Energy Demand'!$L453*'Energy Demand'!$M453</f>
        <v>2542777.1063557505</v>
      </c>
    </row>
    <row r="454" spans="1:14" x14ac:dyDescent="0.6">
      <c r="A454" s="10">
        <v>42457</v>
      </c>
      <c r="B454" s="31" t="str">
        <f>TEXT('Energy Demand'!$A454,"dddd")</f>
        <v>Monday</v>
      </c>
      <c r="C454" s="31" t="str">
        <f>TEXT('Energy Demand'!$A454,"mmmm")</f>
        <v>March</v>
      </c>
      <c r="D454" s="11" t="str">
        <f t="shared" si="14"/>
        <v>2016</v>
      </c>
      <c r="E454" s="12">
        <f t="shared" si="15"/>
        <v>14</v>
      </c>
      <c r="F454" s="13" t="str">
        <f>VLOOKUP(A454,_holidays!$A$2:$B$2107,2,1)</f>
        <v>N</v>
      </c>
      <c r="G454" s="13" t="str">
        <f>VLOOKUP(A454,_holidays!$A$2:$C$2107,3,1)</f>
        <v>Y</v>
      </c>
      <c r="H454" s="14">
        <v>9.4</v>
      </c>
      <c r="I454" s="14">
        <v>19.2</v>
      </c>
      <c r="J454" s="15">
        <v>13</v>
      </c>
      <c r="K454" s="15">
        <v>0.2</v>
      </c>
      <c r="L454" s="16">
        <v>102746.6</v>
      </c>
      <c r="M454" s="17">
        <v>27.58617697</v>
      </c>
      <c r="N454" s="17">
        <f>'Energy Demand'!$L454*'Energy Demand'!$M454</f>
        <v>2834385.8906658022</v>
      </c>
    </row>
    <row r="455" spans="1:14" x14ac:dyDescent="0.6">
      <c r="A455" s="19">
        <v>42458</v>
      </c>
      <c r="B455" s="32" t="str">
        <f>TEXT('Energy Demand'!$A455,"dddd")</f>
        <v>Tuesday</v>
      </c>
      <c r="C455" s="31" t="str">
        <f>TEXT('Energy Demand'!$A455,"mmmm")</f>
        <v>March</v>
      </c>
      <c r="D455" s="11" t="str">
        <f t="shared" si="14"/>
        <v>2016</v>
      </c>
      <c r="E455" s="12">
        <f t="shared" si="15"/>
        <v>14</v>
      </c>
      <c r="F455" s="20" t="str">
        <f>VLOOKUP(A455,_holidays!$A$2:$B$2107,2,1)</f>
        <v>N</v>
      </c>
      <c r="G455" s="20" t="str">
        <f>VLOOKUP(A455,_holidays!$A$2:$C$2107,3,1)</f>
        <v>N</v>
      </c>
      <c r="H455" s="21">
        <v>14.5</v>
      </c>
      <c r="I455" s="21">
        <v>17.899999999999999</v>
      </c>
      <c r="J455" s="22">
        <v>5.7</v>
      </c>
      <c r="K455" s="22">
        <v>0</v>
      </c>
      <c r="L455" s="16">
        <v>118281.13</v>
      </c>
      <c r="M455" s="17">
        <v>31.070951350000001</v>
      </c>
      <c r="N455" s="17">
        <f>'Energy Demand'!$L455*'Energy Demand'!$M455</f>
        <v>3675107.2358530257</v>
      </c>
    </row>
    <row r="456" spans="1:14" x14ac:dyDescent="0.6">
      <c r="A456" s="10">
        <v>42459</v>
      </c>
      <c r="B456" s="31" t="str">
        <f>TEXT('Energy Demand'!$A456,"dddd")</f>
        <v>Wednesday</v>
      </c>
      <c r="C456" s="31" t="str">
        <f>TEXT('Energy Demand'!$A456,"mmmm")</f>
        <v>March</v>
      </c>
      <c r="D456" s="11" t="str">
        <f t="shared" si="14"/>
        <v>2016</v>
      </c>
      <c r="E456" s="12">
        <f t="shared" si="15"/>
        <v>14</v>
      </c>
      <c r="F456" s="13" t="str">
        <f>VLOOKUP(A456,_holidays!$A$2:$B$2107,2,1)</f>
        <v>N</v>
      </c>
      <c r="G456" s="13" t="str">
        <f>VLOOKUP(A456,_holidays!$A$2:$C$2107,3,1)</f>
        <v>N</v>
      </c>
      <c r="H456" s="14">
        <v>15.5</v>
      </c>
      <c r="I456" s="14">
        <v>18.7</v>
      </c>
      <c r="J456" s="15">
        <v>8.5</v>
      </c>
      <c r="K456" s="15">
        <v>0</v>
      </c>
      <c r="L456" s="16">
        <v>122625.21</v>
      </c>
      <c r="M456" s="17">
        <v>29.062513819999999</v>
      </c>
      <c r="N456" s="17">
        <f>'Energy Demand'!$L456*'Energy Demand'!$M456</f>
        <v>3563796.8603054024</v>
      </c>
    </row>
    <row r="457" spans="1:14" x14ac:dyDescent="0.6">
      <c r="A457" s="19">
        <v>42460</v>
      </c>
      <c r="B457" s="32" t="str">
        <f>TEXT('Energy Demand'!$A457,"dddd")</f>
        <v>Thursday</v>
      </c>
      <c r="C457" s="31" t="str">
        <f>TEXT('Energy Demand'!$A457,"mmmm")</f>
        <v>March</v>
      </c>
      <c r="D457" s="11" t="str">
        <f t="shared" si="14"/>
        <v>2016</v>
      </c>
      <c r="E457" s="12">
        <f t="shared" si="15"/>
        <v>14</v>
      </c>
      <c r="F457" s="20" t="str">
        <f>VLOOKUP(A457,_holidays!$A$2:$B$2107,2,1)</f>
        <v>N</v>
      </c>
      <c r="G457" s="20" t="str">
        <f>VLOOKUP(A457,_holidays!$A$2:$C$2107,3,1)</f>
        <v>N</v>
      </c>
      <c r="H457" s="21">
        <v>11.3</v>
      </c>
      <c r="I457" s="21">
        <v>22.7</v>
      </c>
      <c r="J457" s="22">
        <v>17.100000000000001</v>
      </c>
      <c r="K457" s="22">
        <v>0</v>
      </c>
      <c r="L457" s="16">
        <v>122964.715</v>
      </c>
      <c r="M457" s="17">
        <v>21.90202897</v>
      </c>
      <c r="N457" s="17">
        <f>'Energy Demand'!$L457*'Energy Demand'!$M457</f>
        <v>2693176.7502177935</v>
      </c>
    </row>
    <row r="458" spans="1:14" x14ac:dyDescent="0.6">
      <c r="A458" s="10">
        <v>42461</v>
      </c>
      <c r="B458" s="31" t="str">
        <f>TEXT('Energy Demand'!$A458,"dddd")</f>
        <v>Friday</v>
      </c>
      <c r="C458" s="31" t="str">
        <f>TEXT('Energy Demand'!$A458,"mmmm")</f>
        <v>April</v>
      </c>
      <c r="D458" s="11" t="str">
        <f t="shared" si="14"/>
        <v>2016</v>
      </c>
      <c r="E458" s="12">
        <f t="shared" si="15"/>
        <v>14</v>
      </c>
      <c r="F458" s="13" t="str">
        <f>VLOOKUP(A458,_holidays!$A$2:$B$2107,2,1)</f>
        <v>N</v>
      </c>
      <c r="G458" s="13" t="str">
        <f>VLOOKUP(A458,_holidays!$A$2:$C$2107,3,1)</f>
        <v>N</v>
      </c>
      <c r="H458" s="14">
        <v>13.1</v>
      </c>
      <c r="I458" s="14">
        <v>26.5</v>
      </c>
      <c r="J458" s="15">
        <v>16.7</v>
      </c>
      <c r="K458" s="15">
        <v>0</v>
      </c>
      <c r="L458" s="16">
        <v>116321.60000000001</v>
      </c>
      <c r="M458" s="17">
        <v>14.49079665</v>
      </c>
      <c r="N458" s="17">
        <f>'Energy Demand'!$L458*'Energy Demand'!$M458</f>
        <v>1685592.65160264</v>
      </c>
    </row>
    <row r="459" spans="1:14" x14ac:dyDescent="0.6">
      <c r="A459" s="19">
        <v>42462</v>
      </c>
      <c r="B459" s="32" t="str">
        <f>TEXT('Energy Demand'!$A459,"dddd")</f>
        <v>Saturday</v>
      </c>
      <c r="C459" s="31" t="str">
        <f>TEXT('Energy Demand'!$A459,"mmmm")</f>
        <v>April</v>
      </c>
      <c r="D459" s="11" t="str">
        <f t="shared" si="14"/>
        <v>2016</v>
      </c>
      <c r="E459" s="12">
        <f t="shared" si="15"/>
        <v>14</v>
      </c>
      <c r="F459" s="20" t="str">
        <f>VLOOKUP(A459,_holidays!$A$2:$B$2107,2,1)</f>
        <v>N</v>
      </c>
      <c r="G459" s="20" t="str">
        <f>VLOOKUP(A459,_holidays!$A$2:$C$2107,3,1)</f>
        <v>N</v>
      </c>
      <c r="H459" s="21">
        <v>15.5</v>
      </c>
      <c r="I459" s="21">
        <v>19.5</v>
      </c>
      <c r="J459" s="22">
        <v>8.3000000000000007</v>
      </c>
      <c r="K459" s="22">
        <v>0</v>
      </c>
      <c r="L459" s="16">
        <v>102832.72</v>
      </c>
      <c r="M459" s="17">
        <v>13.56898646</v>
      </c>
      <c r="N459" s="17">
        <f>'Energy Demand'!$L459*'Energy Demand'!$M459</f>
        <v>1395335.7853249712</v>
      </c>
    </row>
    <row r="460" spans="1:14" x14ac:dyDescent="0.6">
      <c r="A460" s="10">
        <v>42463</v>
      </c>
      <c r="B460" s="31" t="str">
        <f>TEXT('Energy Demand'!$A460,"dddd")</f>
        <v>Sunday</v>
      </c>
      <c r="C460" s="31" t="str">
        <f>TEXT('Energy Demand'!$A460,"mmmm")</f>
        <v>April</v>
      </c>
      <c r="D460" s="11" t="str">
        <f t="shared" si="14"/>
        <v>2016</v>
      </c>
      <c r="E460" s="12">
        <f t="shared" si="15"/>
        <v>15</v>
      </c>
      <c r="F460" s="13" t="str">
        <f>VLOOKUP(A460,_holidays!$A$2:$B$2107,2,1)</f>
        <v>N</v>
      </c>
      <c r="G460" s="13" t="str">
        <f>VLOOKUP(A460,_holidays!$A$2:$C$2107,3,1)</f>
        <v>N</v>
      </c>
      <c r="H460" s="14">
        <v>11.3</v>
      </c>
      <c r="I460" s="14">
        <v>18.8</v>
      </c>
      <c r="J460" s="15">
        <v>15.4</v>
      </c>
      <c r="K460" s="15">
        <v>0</v>
      </c>
      <c r="L460" s="16">
        <v>102084</v>
      </c>
      <c r="M460" s="17">
        <v>15.80399954</v>
      </c>
      <c r="N460" s="17">
        <f>'Energy Demand'!$L460*'Energy Demand'!$M460</f>
        <v>1613335.4890413599</v>
      </c>
    </row>
    <row r="461" spans="1:14" x14ac:dyDescent="0.6">
      <c r="A461" s="19">
        <v>42464</v>
      </c>
      <c r="B461" s="32" t="str">
        <f>TEXT('Energy Demand'!$A461,"dddd")</f>
        <v>Monday</v>
      </c>
      <c r="C461" s="31" t="str">
        <f>TEXT('Energy Demand'!$A461,"mmmm")</f>
        <v>April</v>
      </c>
      <c r="D461" s="11" t="str">
        <f t="shared" si="14"/>
        <v>2016</v>
      </c>
      <c r="E461" s="12">
        <f t="shared" si="15"/>
        <v>15</v>
      </c>
      <c r="F461" s="20" t="str">
        <f>VLOOKUP(A461,_holidays!$A$2:$B$2107,2,1)</f>
        <v>N</v>
      </c>
      <c r="G461" s="20" t="str">
        <f>VLOOKUP(A461,_holidays!$A$2:$C$2107,3,1)</f>
        <v>N</v>
      </c>
      <c r="H461" s="21">
        <v>9.6999999999999993</v>
      </c>
      <c r="I461" s="21">
        <v>21.2</v>
      </c>
      <c r="J461" s="22">
        <v>18.399999999999999</v>
      </c>
      <c r="K461" s="22">
        <v>0</v>
      </c>
      <c r="L461" s="16">
        <v>120445.735</v>
      </c>
      <c r="M461" s="17">
        <v>38.468550309999998</v>
      </c>
      <c r="N461" s="17">
        <f>'Energy Demand'!$L461*'Energy Demand'!$M461</f>
        <v>4633372.8164724279</v>
      </c>
    </row>
    <row r="462" spans="1:14" x14ac:dyDescent="0.6">
      <c r="A462" s="10">
        <v>42465</v>
      </c>
      <c r="B462" s="31" t="str">
        <f>TEXT('Energy Demand'!$A462,"dddd")</f>
        <v>Tuesday</v>
      </c>
      <c r="C462" s="31" t="str">
        <f>TEXT('Energy Demand'!$A462,"mmmm")</f>
        <v>April</v>
      </c>
      <c r="D462" s="11" t="str">
        <f t="shared" si="14"/>
        <v>2016</v>
      </c>
      <c r="E462" s="12">
        <f t="shared" si="15"/>
        <v>15</v>
      </c>
      <c r="F462" s="13" t="str">
        <f>VLOOKUP(A462,_holidays!$A$2:$B$2107,2,1)</f>
        <v>N</v>
      </c>
      <c r="G462" s="13" t="str">
        <f>VLOOKUP(A462,_holidays!$A$2:$C$2107,3,1)</f>
        <v>N</v>
      </c>
      <c r="H462" s="14">
        <v>12.3</v>
      </c>
      <c r="I462" s="14">
        <v>29</v>
      </c>
      <c r="J462" s="15">
        <v>17.100000000000001</v>
      </c>
      <c r="K462" s="15">
        <v>0</v>
      </c>
      <c r="L462" s="16">
        <v>120371.235</v>
      </c>
      <c r="M462" s="17">
        <v>21.423208150000001</v>
      </c>
      <c r="N462" s="17">
        <f>'Energy Demand'!$L462*'Energy Demand'!$M462</f>
        <v>2578738.0226775655</v>
      </c>
    </row>
    <row r="463" spans="1:14" x14ac:dyDescent="0.6">
      <c r="A463" s="19">
        <v>42466</v>
      </c>
      <c r="B463" s="32" t="str">
        <f>TEXT('Energy Demand'!$A463,"dddd")</f>
        <v>Wednesday</v>
      </c>
      <c r="C463" s="31" t="str">
        <f>TEXT('Energy Demand'!$A463,"mmmm")</f>
        <v>April</v>
      </c>
      <c r="D463" s="11" t="str">
        <f t="shared" si="14"/>
        <v>2016</v>
      </c>
      <c r="E463" s="12">
        <f t="shared" si="15"/>
        <v>15</v>
      </c>
      <c r="F463" s="20" t="str">
        <f>VLOOKUP(A463,_holidays!$A$2:$B$2107,2,1)</f>
        <v>N</v>
      </c>
      <c r="G463" s="20" t="str">
        <f>VLOOKUP(A463,_holidays!$A$2:$C$2107,3,1)</f>
        <v>N</v>
      </c>
      <c r="H463" s="21">
        <v>13.6</v>
      </c>
      <c r="I463" s="21">
        <v>15.6</v>
      </c>
      <c r="J463" s="22">
        <v>3.9</v>
      </c>
      <c r="K463" s="22">
        <v>12.8</v>
      </c>
      <c r="L463" s="16">
        <v>125657.125</v>
      </c>
      <c r="M463" s="17">
        <v>45.520804550000001</v>
      </c>
      <c r="N463" s="17">
        <f>'Energy Demand'!$L463*'Energy Demand'!$M463</f>
        <v>5720013.4274399187</v>
      </c>
    </row>
    <row r="464" spans="1:14" x14ac:dyDescent="0.6">
      <c r="A464" s="10">
        <v>42467</v>
      </c>
      <c r="B464" s="31" t="str">
        <f>TEXT('Energy Demand'!$A464,"dddd")</f>
        <v>Thursday</v>
      </c>
      <c r="C464" s="31" t="str">
        <f>TEXT('Energy Demand'!$A464,"mmmm")</f>
        <v>April</v>
      </c>
      <c r="D464" s="11" t="str">
        <f t="shared" si="14"/>
        <v>2016</v>
      </c>
      <c r="E464" s="12">
        <f t="shared" si="15"/>
        <v>15</v>
      </c>
      <c r="F464" s="13" t="str">
        <f>VLOOKUP(A464,_holidays!$A$2:$B$2107,2,1)</f>
        <v>N</v>
      </c>
      <c r="G464" s="13" t="str">
        <f>VLOOKUP(A464,_holidays!$A$2:$C$2107,3,1)</f>
        <v>N</v>
      </c>
      <c r="H464" s="14">
        <v>8.3000000000000007</v>
      </c>
      <c r="I464" s="14">
        <v>18.399999999999999</v>
      </c>
      <c r="J464" s="15">
        <v>13.1</v>
      </c>
      <c r="K464" s="15">
        <v>6.8</v>
      </c>
      <c r="L464" s="16">
        <v>125663.33</v>
      </c>
      <c r="M464" s="17">
        <v>52.131968520000001</v>
      </c>
      <c r="N464" s="17">
        <f>'Energy Demand'!$L464*'Energy Demand'!$M464</f>
        <v>6551076.7636783719</v>
      </c>
    </row>
    <row r="465" spans="1:14" x14ac:dyDescent="0.6">
      <c r="A465" s="19">
        <v>42468</v>
      </c>
      <c r="B465" s="32" t="str">
        <f>TEXT('Energy Demand'!$A465,"dddd")</f>
        <v>Friday</v>
      </c>
      <c r="C465" s="31" t="str">
        <f>TEXT('Energy Demand'!$A465,"mmmm")</f>
        <v>April</v>
      </c>
      <c r="D465" s="11" t="str">
        <f t="shared" si="14"/>
        <v>2016</v>
      </c>
      <c r="E465" s="12">
        <f t="shared" si="15"/>
        <v>15</v>
      </c>
      <c r="F465" s="20" t="str">
        <f>VLOOKUP(A465,_holidays!$A$2:$B$2107,2,1)</f>
        <v>N</v>
      </c>
      <c r="G465" s="20" t="str">
        <f>VLOOKUP(A465,_holidays!$A$2:$C$2107,3,1)</f>
        <v>N</v>
      </c>
      <c r="H465" s="21">
        <v>11.9</v>
      </c>
      <c r="I465" s="21">
        <v>20</v>
      </c>
      <c r="J465" s="22">
        <v>9.6</v>
      </c>
      <c r="K465" s="22">
        <v>0</v>
      </c>
      <c r="L465" s="16">
        <v>124266.88499999999</v>
      </c>
      <c r="M465" s="17">
        <v>75.357810740000005</v>
      </c>
      <c r="N465" s="17">
        <f>'Energy Demand'!$L465*'Energy Demand'!$M465</f>
        <v>9364480.4010793455</v>
      </c>
    </row>
    <row r="466" spans="1:14" x14ac:dyDescent="0.6">
      <c r="A466" s="10">
        <v>42469</v>
      </c>
      <c r="B466" s="31" t="str">
        <f>TEXT('Energy Demand'!$A466,"dddd")</f>
        <v>Saturday</v>
      </c>
      <c r="C466" s="31" t="str">
        <f>TEXT('Energy Demand'!$A466,"mmmm")</f>
        <v>April</v>
      </c>
      <c r="D466" s="11" t="str">
        <f t="shared" si="14"/>
        <v>2016</v>
      </c>
      <c r="E466" s="12">
        <f t="shared" si="15"/>
        <v>15</v>
      </c>
      <c r="F466" s="13" t="str">
        <f>VLOOKUP(A466,_holidays!$A$2:$B$2107,2,1)</f>
        <v>N</v>
      </c>
      <c r="G466" s="13" t="str">
        <f>VLOOKUP(A466,_holidays!$A$2:$C$2107,3,1)</f>
        <v>N</v>
      </c>
      <c r="H466" s="14">
        <v>10.4</v>
      </c>
      <c r="I466" s="14">
        <v>22.3</v>
      </c>
      <c r="J466" s="15">
        <v>13</v>
      </c>
      <c r="K466" s="15">
        <v>0</v>
      </c>
      <c r="L466" s="16">
        <v>109044.9</v>
      </c>
      <c r="M466" s="17">
        <v>73.139144529999996</v>
      </c>
      <c r="N466" s="17">
        <f>'Energy Demand'!$L466*'Energy Demand'!$M466</f>
        <v>7975450.7013593959</v>
      </c>
    </row>
    <row r="467" spans="1:14" x14ac:dyDescent="0.6">
      <c r="A467" s="19">
        <v>42470</v>
      </c>
      <c r="B467" s="32" t="str">
        <f>TEXT('Energy Demand'!$A467,"dddd")</f>
        <v>Sunday</v>
      </c>
      <c r="C467" s="31" t="str">
        <f>TEXT('Energy Demand'!$A467,"mmmm")</f>
        <v>April</v>
      </c>
      <c r="D467" s="11" t="str">
        <f t="shared" si="14"/>
        <v>2016</v>
      </c>
      <c r="E467" s="12">
        <f t="shared" si="15"/>
        <v>16</v>
      </c>
      <c r="F467" s="20" t="str">
        <f>VLOOKUP(A467,_holidays!$A$2:$B$2107,2,1)</f>
        <v>N</v>
      </c>
      <c r="G467" s="20" t="str">
        <f>VLOOKUP(A467,_holidays!$A$2:$C$2107,3,1)</f>
        <v>N</v>
      </c>
      <c r="H467" s="21">
        <v>13.6</v>
      </c>
      <c r="I467" s="21">
        <v>23.5</v>
      </c>
      <c r="J467" s="22">
        <v>9.6</v>
      </c>
      <c r="K467" s="22">
        <v>0</v>
      </c>
      <c r="L467" s="16">
        <v>99845.345000000001</v>
      </c>
      <c r="M467" s="17">
        <v>35.120545749999998</v>
      </c>
      <c r="N467" s="17">
        <f>'Energy Demand'!$L467*'Energy Demand'!$M467</f>
        <v>3506623.0069970335</v>
      </c>
    </row>
    <row r="468" spans="1:14" x14ac:dyDescent="0.6">
      <c r="A468" s="10">
        <v>42471</v>
      </c>
      <c r="B468" s="31" t="str">
        <f>TEXT('Energy Demand'!$A468,"dddd")</f>
        <v>Monday</v>
      </c>
      <c r="C468" s="31" t="str">
        <f>TEXT('Energy Demand'!$A468,"mmmm")</f>
        <v>April</v>
      </c>
      <c r="D468" s="11" t="str">
        <f t="shared" si="14"/>
        <v>2016</v>
      </c>
      <c r="E468" s="12">
        <f t="shared" si="15"/>
        <v>16</v>
      </c>
      <c r="F468" s="13" t="str">
        <f>VLOOKUP(A468,_holidays!$A$2:$B$2107,2,1)</f>
        <v>N</v>
      </c>
      <c r="G468" s="13" t="str">
        <f>VLOOKUP(A468,_holidays!$A$2:$C$2107,3,1)</f>
        <v>N</v>
      </c>
      <c r="H468" s="14">
        <v>14.5</v>
      </c>
      <c r="I468" s="14">
        <v>20.100000000000001</v>
      </c>
      <c r="J468" s="15">
        <v>14.1</v>
      </c>
      <c r="K468" s="15">
        <v>0</v>
      </c>
      <c r="L468" s="16">
        <v>118614.005</v>
      </c>
      <c r="M468" s="17">
        <v>62.306510809999999</v>
      </c>
      <c r="N468" s="17">
        <f>'Energy Demand'!$L468*'Energy Demand'!$M468</f>
        <v>7390424.7847498944</v>
      </c>
    </row>
    <row r="469" spans="1:14" x14ac:dyDescent="0.6">
      <c r="A469" s="19">
        <v>42472</v>
      </c>
      <c r="B469" s="32" t="str">
        <f>TEXT('Energy Demand'!$A469,"dddd")</f>
        <v>Tuesday</v>
      </c>
      <c r="C469" s="31" t="str">
        <f>TEXT('Energy Demand'!$A469,"mmmm")</f>
        <v>April</v>
      </c>
      <c r="D469" s="11" t="str">
        <f t="shared" si="14"/>
        <v>2016</v>
      </c>
      <c r="E469" s="12">
        <f t="shared" si="15"/>
        <v>16</v>
      </c>
      <c r="F469" s="20" t="str">
        <f>VLOOKUP(A469,_holidays!$A$2:$B$2107,2,1)</f>
        <v>Y</v>
      </c>
      <c r="G469" s="20" t="str">
        <f>VLOOKUP(A469,_holidays!$A$2:$C$2107,3,1)</f>
        <v>N</v>
      </c>
      <c r="H469" s="21">
        <v>14</v>
      </c>
      <c r="I469" s="21">
        <v>18.7</v>
      </c>
      <c r="J469" s="22">
        <v>13.5</v>
      </c>
      <c r="K469" s="22">
        <v>0.2</v>
      </c>
      <c r="L469" s="16">
        <v>123808.76</v>
      </c>
      <c r="M469" s="17">
        <v>62.964552500000003</v>
      </c>
      <c r="N469" s="17">
        <f>'Energy Demand'!$L469*'Energy Demand'!$M469</f>
        <v>7795563.1689799</v>
      </c>
    </row>
    <row r="470" spans="1:14" x14ac:dyDescent="0.6">
      <c r="A470" s="10">
        <v>42473</v>
      </c>
      <c r="B470" s="31" t="str">
        <f>TEXT('Energy Demand'!$A470,"dddd")</f>
        <v>Wednesday</v>
      </c>
      <c r="C470" s="31" t="str">
        <f>TEXT('Energy Demand'!$A470,"mmmm")</f>
        <v>April</v>
      </c>
      <c r="D470" s="11" t="str">
        <f t="shared" si="14"/>
        <v>2016</v>
      </c>
      <c r="E470" s="12">
        <f t="shared" si="15"/>
        <v>16</v>
      </c>
      <c r="F470" s="13" t="str">
        <f>VLOOKUP(A470,_holidays!$A$2:$B$2107,2,1)</f>
        <v>Y</v>
      </c>
      <c r="G470" s="13" t="str">
        <f>VLOOKUP(A470,_holidays!$A$2:$C$2107,3,1)</f>
        <v>N</v>
      </c>
      <c r="H470" s="14">
        <v>11.3</v>
      </c>
      <c r="I470" s="14">
        <v>20</v>
      </c>
      <c r="J470" s="15">
        <v>12.6</v>
      </c>
      <c r="K470" s="15">
        <v>0.2</v>
      </c>
      <c r="L470" s="16">
        <v>124686.63</v>
      </c>
      <c r="M470" s="17">
        <v>77.21022318</v>
      </c>
      <c r="N470" s="17">
        <f>'Energy Demand'!$L470*'Energy Demand'!$M470</f>
        <v>9627082.5298620835</v>
      </c>
    </row>
    <row r="471" spans="1:14" x14ac:dyDescent="0.6">
      <c r="A471" s="19">
        <v>42474</v>
      </c>
      <c r="B471" s="32" t="str">
        <f>TEXT('Energy Demand'!$A471,"dddd")</f>
        <v>Thursday</v>
      </c>
      <c r="C471" s="31" t="str">
        <f>TEXT('Energy Demand'!$A471,"mmmm")</f>
        <v>April</v>
      </c>
      <c r="D471" s="11" t="str">
        <f t="shared" si="14"/>
        <v>2016</v>
      </c>
      <c r="E471" s="12">
        <f t="shared" si="15"/>
        <v>16</v>
      </c>
      <c r="F471" s="20" t="str">
        <f>VLOOKUP(A471,_holidays!$A$2:$B$2107,2,1)</f>
        <v>Y</v>
      </c>
      <c r="G471" s="20" t="str">
        <f>VLOOKUP(A471,_holidays!$A$2:$C$2107,3,1)</f>
        <v>N</v>
      </c>
      <c r="H471" s="21">
        <v>11.6</v>
      </c>
      <c r="I471" s="21">
        <v>27</v>
      </c>
      <c r="J471" s="22">
        <v>12.7</v>
      </c>
      <c r="K471" s="22">
        <v>0</v>
      </c>
      <c r="L471" s="16">
        <v>126519.065</v>
      </c>
      <c r="M471" s="17">
        <v>92.925207040000004</v>
      </c>
      <c r="N471" s="17">
        <f>'Energy Demand'!$L471*'Energy Demand'!$M471</f>
        <v>11756810.309632218</v>
      </c>
    </row>
    <row r="472" spans="1:14" x14ac:dyDescent="0.6">
      <c r="A472" s="10">
        <v>42475</v>
      </c>
      <c r="B472" s="31" t="str">
        <f>TEXT('Energy Demand'!$A472,"dddd")</f>
        <v>Friday</v>
      </c>
      <c r="C472" s="31" t="str">
        <f>TEXT('Energy Demand'!$A472,"mmmm")</f>
        <v>April</v>
      </c>
      <c r="D472" s="11" t="str">
        <f t="shared" si="14"/>
        <v>2016</v>
      </c>
      <c r="E472" s="12">
        <f t="shared" si="15"/>
        <v>16</v>
      </c>
      <c r="F472" s="13" t="str">
        <f>VLOOKUP(A472,_holidays!$A$2:$B$2107,2,1)</f>
        <v>Y</v>
      </c>
      <c r="G472" s="13" t="str">
        <f>VLOOKUP(A472,_holidays!$A$2:$C$2107,3,1)</f>
        <v>N</v>
      </c>
      <c r="H472" s="14">
        <v>13.4</v>
      </c>
      <c r="I472" s="14">
        <v>27</v>
      </c>
      <c r="J472" s="15">
        <v>15.9</v>
      </c>
      <c r="K472" s="15">
        <v>0</v>
      </c>
      <c r="L472" s="16">
        <v>124721.485</v>
      </c>
      <c r="M472" s="17">
        <v>81.717847939999999</v>
      </c>
      <c r="N472" s="17">
        <f>'Energy Demand'!$L472*'Energy Demand'!$M472</f>
        <v>10191971.346080991</v>
      </c>
    </row>
    <row r="473" spans="1:14" x14ac:dyDescent="0.6">
      <c r="A473" s="19">
        <v>42476</v>
      </c>
      <c r="B473" s="32" t="str">
        <f>TEXT('Energy Demand'!$A473,"dddd")</f>
        <v>Saturday</v>
      </c>
      <c r="C473" s="31" t="str">
        <f>TEXT('Energy Demand'!$A473,"mmmm")</f>
        <v>April</v>
      </c>
      <c r="D473" s="11" t="str">
        <f t="shared" si="14"/>
        <v>2016</v>
      </c>
      <c r="E473" s="12">
        <f t="shared" si="15"/>
        <v>16</v>
      </c>
      <c r="F473" s="20" t="str">
        <f>VLOOKUP(A473,_holidays!$A$2:$B$2107,2,1)</f>
        <v>Y</v>
      </c>
      <c r="G473" s="20" t="str">
        <f>VLOOKUP(A473,_holidays!$A$2:$C$2107,3,1)</f>
        <v>N</v>
      </c>
      <c r="H473" s="21">
        <v>14</v>
      </c>
      <c r="I473" s="21">
        <v>20.3</v>
      </c>
      <c r="J473" s="22">
        <v>8.3000000000000007</v>
      </c>
      <c r="K473" s="22">
        <v>0</v>
      </c>
      <c r="L473" s="16">
        <v>108525.965</v>
      </c>
      <c r="M473" s="17">
        <v>51.528968560000003</v>
      </c>
      <c r="N473" s="17">
        <f>'Energy Demand'!$L473*'Energy Demand'!$M473</f>
        <v>5592231.0384286605</v>
      </c>
    </row>
    <row r="474" spans="1:14" x14ac:dyDescent="0.6">
      <c r="A474" s="10">
        <v>42477</v>
      </c>
      <c r="B474" s="31" t="str">
        <f>TEXT('Energy Demand'!$A474,"dddd")</f>
        <v>Sunday</v>
      </c>
      <c r="C474" s="31" t="str">
        <f>TEXT('Energy Demand'!$A474,"mmmm")</f>
        <v>April</v>
      </c>
      <c r="D474" s="11" t="str">
        <f t="shared" si="14"/>
        <v>2016</v>
      </c>
      <c r="E474" s="12">
        <f t="shared" si="15"/>
        <v>17</v>
      </c>
      <c r="F474" s="13" t="str">
        <f>VLOOKUP(A474,_holidays!$A$2:$B$2107,2,1)</f>
        <v>Y</v>
      </c>
      <c r="G474" s="13" t="str">
        <f>VLOOKUP(A474,_holidays!$A$2:$C$2107,3,1)</f>
        <v>N</v>
      </c>
      <c r="H474" s="14">
        <v>13.1</v>
      </c>
      <c r="I474" s="14">
        <v>19.8</v>
      </c>
      <c r="J474" s="15">
        <v>14.7</v>
      </c>
      <c r="K474" s="15">
        <v>0</v>
      </c>
      <c r="L474" s="16">
        <v>100526.30499999999</v>
      </c>
      <c r="M474" s="17">
        <v>39.129443080000001</v>
      </c>
      <c r="N474" s="17">
        <f>'Energy Demand'!$L474*'Energy Demand'!$M474</f>
        <v>3933538.3295402192</v>
      </c>
    </row>
    <row r="475" spans="1:14" x14ac:dyDescent="0.6">
      <c r="A475" s="19">
        <v>42478</v>
      </c>
      <c r="B475" s="32" t="str">
        <f>TEXT('Energy Demand'!$A475,"dddd")</f>
        <v>Monday</v>
      </c>
      <c r="C475" s="31" t="str">
        <f>TEXT('Energy Demand'!$A475,"mmmm")</f>
        <v>April</v>
      </c>
      <c r="D475" s="11" t="str">
        <f t="shared" si="14"/>
        <v>2016</v>
      </c>
      <c r="E475" s="12">
        <f t="shared" si="15"/>
        <v>17</v>
      </c>
      <c r="F475" s="20" t="str">
        <f>VLOOKUP(A475,_holidays!$A$2:$B$2107,2,1)</f>
        <v>Y</v>
      </c>
      <c r="G475" s="20" t="str">
        <f>VLOOKUP(A475,_holidays!$A$2:$C$2107,3,1)</f>
        <v>N</v>
      </c>
      <c r="H475" s="21">
        <v>9.8000000000000007</v>
      </c>
      <c r="I475" s="21">
        <v>25</v>
      </c>
      <c r="J475" s="22">
        <v>15</v>
      </c>
      <c r="K475" s="22">
        <v>0</v>
      </c>
      <c r="L475" s="16">
        <v>123441.82</v>
      </c>
      <c r="M475" s="17">
        <v>61.629114919999999</v>
      </c>
      <c r="N475" s="17">
        <f>'Energy Demand'!$L475*'Energy Demand'!$M475</f>
        <v>7607610.110713955</v>
      </c>
    </row>
    <row r="476" spans="1:14" x14ac:dyDescent="0.6">
      <c r="A476" s="10">
        <v>42479</v>
      </c>
      <c r="B476" s="31" t="str">
        <f>TEXT('Energy Demand'!$A476,"dddd")</f>
        <v>Tuesday</v>
      </c>
      <c r="C476" s="31" t="str">
        <f>TEXT('Energy Demand'!$A476,"mmmm")</f>
        <v>April</v>
      </c>
      <c r="D476" s="11" t="str">
        <f t="shared" si="14"/>
        <v>2016</v>
      </c>
      <c r="E476" s="12">
        <f t="shared" si="15"/>
        <v>17</v>
      </c>
      <c r="F476" s="13" t="str">
        <f>VLOOKUP(A476,_holidays!$A$2:$B$2107,2,1)</f>
        <v>Y</v>
      </c>
      <c r="G476" s="13" t="str">
        <f>VLOOKUP(A476,_holidays!$A$2:$C$2107,3,1)</f>
        <v>N</v>
      </c>
      <c r="H476" s="14">
        <v>13.6</v>
      </c>
      <c r="I476" s="14">
        <v>27.4</v>
      </c>
      <c r="J476" s="15">
        <v>14.5</v>
      </c>
      <c r="K476" s="15">
        <v>0</v>
      </c>
      <c r="L476" s="16">
        <v>126846.44500000001</v>
      </c>
      <c r="M476" s="17">
        <v>54.57119179</v>
      </c>
      <c r="N476" s="17">
        <f>'Energy Demand'!$L476*'Energy Demand'!$M476</f>
        <v>6922161.677974687</v>
      </c>
    </row>
    <row r="477" spans="1:14" x14ac:dyDescent="0.6">
      <c r="A477" s="19">
        <v>42480</v>
      </c>
      <c r="B477" s="32" t="str">
        <f>TEXT('Energy Demand'!$A477,"dddd")</f>
        <v>Wednesday</v>
      </c>
      <c r="C477" s="31" t="str">
        <f>TEXT('Energy Demand'!$A477,"mmmm")</f>
        <v>April</v>
      </c>
      <c r="D477" s="11" t="str">
        <f t="shared" si="14"/>
        <v>2016</v>
      </c>
      <c r="E477" s="12">
        <f t="shared" si="15"/>
        <v>17</v>
      </c>
      <c r="F477" s="20" t="str">
        <f>VLOOKUP(A477,_holidays!$A$2:$B$2107,2,1)</f>
        <v>Y</v>
      </c>
      <c r="G477" s="20" t="str">
        <f>VLOOKUP(A477,_holidays!$A$2:$C$2107,3,1)</f>
        <v>N</v>
      </c>
      <c r="H477" s="21">
        <v>15.3</v>
      </c>
      <c r="I477" s="21">
        <v>28</v>
      </c>
      <c r="J477" s="22">
        <v>14</v>
      </c>
      <c r="K477" s="22">
        <v>0</v>
      </c>
      <c r="L477" s="16">
        <v>125204.785</v>
      </c>
      <c r="M477" s="17">
        <v>40.053662299999999</v>
      </c>
      <c r="N477" s="17">
        <f>'Energy Demand'!$L477*'Energy Demand'!$M477</f>
        <v>5014910.1767341057</v>
      </c>
    </row>
    <row r="478" spans="1:14" x14ac:dyDescent="0.6">
      <c r="A478" s="10">
        <v>42481</v>
      </c>
      <c r="B478" s="31" t="str">
        <f>TEXT('Energy Demand'!$A478,"dddd")</f>
        <v>Thursday</v>
      </c>
      <c r="C478" s="31" t="str">
        <f>TEXT('Energy Demand'!$A478,"mmmm")</f>
        <v>April</v>
      </c>
      <c r="D478" s="11" t="str">
        <f t="shared" si="14"/>
        <v>2016</v>
      </c>
      <c r="E478" s="12">
        <f t="shared" si="15"/>
        <v>17</v>
      </c>
      <c r="F478" s="13" t="str">
        <f>VLOOKUP(A478,_holidays!$A$2:$B$2107,2,1)</f>
        <v>Y</v>
      </c>
      <c r="G478" s="13" t="str">
        <f>VLOOKUP(A478,_holidays!$A$2:$C$2107,3,1)</f>
        <v>N</v>
      </c>
      <c r="H478" s="14">
        <v>17.100000000000001</v>
      </c>
      <c r="I478" s="14">
        <v>24.2</v>
      </c>
      <c r="J478" s="15">
        <v>5.6</v>
      </c>
      <c r="K478" s="15">
        <v>0.4</v>
      </c>
      <c r="L478" s="16">
        <v>125514.14</v>
      </c>
      <c r="M478" s="17">
        <v>55.740468579999998</v>
      </c>
      <c r="N478" s="17">
        <f>'Energy Demand'!$L478*'Energy Demand'!$M478</f>
        <v>6996216.9770157207</v>
      </c>
    </row>
    <row r="479" spans="1:14" x14ac:dyDescent="0.6">
      <c r="A479" s="19">
        <v>42482</v>
      </c>
      <c r="B479" s="32" t="str">
        <f>TEXT('Energy Demand'!$A479,"dddd")</f>
        <v>Friday</v>
      </c>
      <c r="C479" s="31" t="str">
        <f>TEXT('Energy Demand'!$A479,"mmmm")</f>
        <v>April</v>
      </c>
      <c r="D479" s="11" t="str">
        <f t="shared" si="14"/>
        <v>2016</v>
      </c>
      <c r="E479" s="12">
        <f t="shared" si="15"/>
        <v>17</v>
      </c>
      <c r="F479" s="20" t="str">
        <f>VLOOKUP(A479,_holidays!$A$2:$B$2107,2,1)</f>
        <v>Y</v>
      </c>
      <c r="G479" s="20" t="str">
        <f>VLOOKUP(A479,_holidays!$A$2:$C$2107,3,1)</f>
        <v>N</v>
      </c>
      <c r="H479" s="21">
        <v>14.6</v>
      </c>
      <c r="I479" s="21">
        <v>16.7</v>
      </c>
      <c r="J479" s="22">
        <v>7.9</v>
      </c>
      <c r="K479" s="22">
        <v>21.6</v>
      </c>
      <c r="L479" s="16">
        <v>120124.30499999999</v>
      </c>
      <c r="M479" s="17">
        <v>52.296555179999999</v>
      </c>
      <c r="N479" s="17">
        <f>'Energy Demand'!$L479*'Energy Demand'!$M479</f>
        <v>6282087.3448916497</v>
      </c>
    </row>
    <row r="480" spans="1:14" x14ac:dyDescent="0.6">
      <c r="A480" s="10">
        <v>42483</v>
      </c>
      <c r="B480" s="31" t="str">
        <f>TEXT('Energy Demand'!$A480,"dddd")</f>
        <v>Saturday</v>
      </c>
      <c r="C480" s="31" t="str">
        <f>TEXT('Energy Demand'!$A480,"mmmm")</f>
        <v>April</v>
      </c>
      <c r="D480" s="11" t="str">
        <f t="shared" si="14"/>
        <v>2016</v>
      </c>
      <c r="E480" s="12">
        <f t="shared" si="15"/>
        <v>17</v>
      </c>
      <c r="F480" s="13" t="str">
        <f>VLOOKUP(A480,_holidays!$A$2:$B$2107,2,1)</f>
        <v>Y</v>
      </c>
      <c r="G480" s="13" t="str">
        <f>VLOOKUP(A480,_holidays!$A$2:$C$2107,3,1)</f>
        <v>N</v>
      </c>
      <c r="H480" s="14">
        <v>12.3</v>
      </c>
      <c r="I480" s="14">
        <v>18.600000000000001</v>
      </c>
      <c r="J480" s="15">
        <v>8.5</v>
      </c>
      <c r="K480" s="15">
        <v>0</v>
      </c>
      <c r="L480" s="16">
        <v>108773.745</v>
      </c>
      <c r="M480" s="17">
        <v>36.734526199999998</v>
      </c>
      <c r="N480" s="17">
        <f>'Energy Demand'!$L480*'Energy Demand'!$M480</f>
        <v>3995751.9855746184</v>
      </c>
    </row>
    <row r="481" spans="1:14" x14ac:dyDescent="0.6">
      <c r="A481" s="19">
        <v>42484</v>
      </c>
      <c r="B481" s="32" t="str">
        <f>TEXT('Energy Demand'!$A481,"dddd")</f>
        <v>Sunday</v>
      </c>
      <c r="C481" s="31" t="str">
        <f>TEXT('Energy Demand'!$A481,"mmmm")</f>
        <v>April</v>
      </c>
      <c r="D481" s="11" t="str">
        <f t="shared" si="14"/>
        <v>2016</v>
      </c>
      <c r="E481" s="12">
        <f t="shared" si="15"/>
        <v>18</v>
      </c>
      <c r="F481" s="20" t="str">
        <f>VLOOKUP(A481,_holidays!$A$2:$B$2107,2,1)</f>
        <v>Y</v>
      </c>
      <c r="G481" s="20" t="str">
        <f>VLOOKUP(A481,_holidays!$A$2:$C$2107,3,1)</f>
        <v>N</v>
      </c>
      <c r="H481" s="21">
        <v>9.1</v>
      </c>
      <c r="I481" s="21">
        <v>20</v>
      </c>
      <c r="J481" s="22">
        <v>14.8</v>
      </c>
      <c r="K481" s="22">
        <v>0</v>
      </c>
      <c r="L481" s="16">
        <v>105642.28</v>
      </c>
      <c r="M481" s="17">
        <v>30.68045485</v>
      </c>
      <c r="N481" s="17">
        <f>'Energy Demand'!$L481*'Energy Demand'!$M481</f>
        <v>3241153.2017910578</v>
      </c>
    </row>
    <row r="482" spans="1:14" x14ac:dyDescent="0.6">
      <c r="A482" s="10">
        <v>42485</v>
      </c>
      <c r="B482" s="31" t="str">
        <f>TEXT('Energy Demand'!$A482,"dddd")</f>
        <v>Monday</v>
      </c>
      <c r="C482" s="31" t="str">
        <f>TEXT('Energy Demand'!$A482,"mmmm")</f>
        <v>April</v>
      </c>
      <c r="D482" s="11" t="str">
        <f t="shared" si="14"/>
        <v>2016</v>
      </c>
      <c r="E482" s="12">
        <f t="shared" si="15"/>
        <v>18</v>
      </c>
      <c r="F482" s="13" t="str">
        <f>VLOOKUP(A482,_holidays!$A$2:$B$2107,2,1)</f>
        <v>Y</v>
      </c>
      <c r="G482" s="13" t="str">
        <f>VLOOKUP(A482,_holidays!$A$2:$C$2107,3,1)</f>
        <v>Y</v>
      </c>
      <c r="H482" s="14">
        <v>9.9</v>
      </c>
      <c r="I482" s="14">
        <v>25</v>
      </c>
      <c r="J482" s="15">
        <v>14.8</v>
      </c>
      <c r="K482" s="15">
        <v>0</v>
      </c>
      <c r="L482" s="16">
        <v>104072.435</v>
      </c>
      <c r="M482" s="17">
        <v>39.087861220000001</v>
      </c>
      <c r="N482" s="17">
        <f>'Energy Demand'!$L482*'Energy Demand'!$M482</f>
        <v>4067968.8961074706</v>
      </c>
    </row>
    <row r="483" spans="1:14" x14ac:dyDescent="0.6">
      <c r="A483" s="19">
        <v>42486</v>
      </c>
      <c r="B483" s="32" t="str">
        <f>TEXT('Energy Demand'!$A483,"dddd")</f>
        <v>Tuesday</v>
      </c>
      <c r="C483" s="31" t="str">
        <f>TEXT('Energy Demand'!$A483,"mmmm")</f>
        <v>April</v>
      </c>
      <c r="D483" s="11" t="str">
        <f t="shared" si="14"/>
        <v>2016</v>
      </c>
      <c r="E483" s="12">
        <f t="shared" si="15"/>
        <v>18</v>
      </c>
      <c r="F483" s="20" t="str">
        <f>VLOOKUP(A483,_holidays!$A$2:$B$2107,2,1)</f>
        <v>Y</v>
      </c>
      <c r="G483" s="20" t="str">
        <f>VLOOKUP(A483,_holidays!$A$2:$C$2107,3,1)</f>
        <v>N</v>
      </c>
      <c r="H483" s="21">
        <v>11.3</v>
      </c>
      <c r="I483" s="21">
        <v>25.6</v>
      </c>
      <c r="J483" s="22">
        <v>14.6</v>
      </c>
      <c r="K483" s="22">
        <v>0</v>
      </c>
      <c r="L483" s="16">
        <v>117437.66499999999</v>
      </c>
      <c r="M483" s="17">
        <v>56.436415140000001</v>
      </c>
      <c r="N483" s="17">
        <f>'Energy Demand'!$L483*'Energy Demand'!$M483</f>
        <v>6627760.8150122482</v>
      </c>
    </row>
    <row r="484" spans="1:14" x14ac:dyDescent="0.6">
      <c r="A484" s="10">
        <v>42487</v>
      </c>
      <c r="B484" s="31" t="str">
        <f>TEXT('Energy Demand'!$A484,"dddd")</f>
        <v>Wednesday</v>
      </c>
      <c r="C484" s="31" t="str">
        <f>TEXT('Energy Demand'!$A484,"mmmm")</f>
        <v>April</v>
      </c>
      <c r="D484" s="11" t="str">
        <f t="shared" si="14"/>
        <v>2016</v>
      </c>
      <c r="E484" s="12">
        <f t="shared" si="15"/>
        <v>18</v>
      </c>
      <c r="F484" s="13" t="str">
        <f>VLOOKUP(A484,_holidays!$A$2:$B$2107,2,1)</f>
        <v>Y</v>
      </c>
      <c r="G484" s="13" t="str">
        <f>VLOOKUP(A484,_holidays!$A$2:$C$2107,3,1)</f>
        <v>N</v>
      </c>
      <c r="H484" s="14">
        <v>13</v>
      </c>
      <c r="I484" s="14">
        <v>25.4</v>
      </c>
      <c r="J484" s="15">
        <v>13.5</v>
      </c>
      <c r="K484" s="15">
        <v>0</v>
      </c>
      <c r="L484" s="16">
        <v>118531.5</v>
      </c>
      <c r="M484" s="17">
        <v>19.411138099999999</v>
      </c>
      <c r="N484" s="17">
        <f>'Energy Demand'!$L484*'Energy Demand'!$M484</f>
        <v>2300831.3157001496</v>
      </c>
    </row>
    <row r="485" spans="1:14" x14ac:dyDescent="0.6">
      <c r="A485" s="19">
        <v>42488</v>
      </c>
      <c r="B485" s="32" t="str">
        <f>TEXT('Energy Demand'!$A485,"dddd")</f>
        <v>Thursday</v>
      </c>
      <c r="C485" s="31" t="str">
        <f>TEXT('Energy Demand'!$A485,"mmmm")</f>
        <v>April</v>
      </c>
      <c r="D485" s="11" t="str">
        <f t="shared" si="14"/>
        <v>2016</v>
      </c>
      <c r="E485" s="12">
        <f t="shared" si="15"/>
        <v>18</v>
      </c>
      <c r="F485" s="20" t="str">
        <f>VLOOKUP(A485,_holidays!$A$2:$B$2107,2,1)</f>
        <v>Y</v>
      </c>
      <c r="G485" s="20" t="str">
        <f>VLOOKUP(A485,_holidays!$A$2:$C$2107,3,1)</f>
        <v>N</v>
      </c>
      <c r="H485" s="21">
        <v>19.8</v>
      </c>
      <c r="I485" s="21">
        <v>24.9</v>
      </c>
      <c r="J485" s="22">
        <v>5.3</v>
      </c>
      <c r="K485" s="22">
        <v>0</v>
      </c>
      <c r="L485" s="16">
        <v>126847.02</v>
      </c>
      <c r="M485" s="17">
        <v>60.581978929999998</v>
      </c>
      <c r="N485" s="17">
        <f>'Energy Demand'!$L485*'Energy Demand'!$M485</f>
        <v>7684643.4929732885</v>
      </c>
    </row>
    <row r="486" spans="1:14" x14ac:dyDescent="0.6">
      <c r="A486" s="10">
        <v>42489</v>
      </c>
      <c r="B486" s="31" t="str">
        <f>TEXT('Energy Demand'!$A486,"dddd")</f>
        <v>Friday</v>
      </c>
      <c r="C486" s="31" t="str">
        <f>TEXT('Energy Demand'!$A486,"mmmm")</f>
        <v>April</v>
      </c>
      <c r="D486" s="11" t="str">
        <f t="shared" si="14"/>
        <v>2016</v>
      </c>
      <c r="E486" s="12">
        <f t="shared" si="15"/>
        <v>18</v>
      </c>
      <c r="F486" s="13" t="str">
        <f>VLOOKUP(A486,_holidays!$A$2:$B$2107,2,1)</f>
        <v>Y</v>
      </c>
      <c r="G486" s="13" t="str">
        <f>VLOOKUP(A486,_holidays!$A$2:$C$2107,3,1)</f>
        <v>N</v>
      </c>
      <c r="H486" s="14">
        <v>16.899999999999999</v>
      </c>
      <c r="I486" s="14">
        <v>20.6</v>
      </c>
      <c r="J486" s="15">
        <v>3.7</v>
      </c>
      <c r="K486" s="15">
        <v>0.4</v>
      </c>
      <c r="L486" s="16">
        <v>122054.13</v>
      </c>
      <c r="M486" s="17">
        <v>51.748341770000003</v>
      </c>
      <c r="N486" s="17">
        <f>'Energy Demand'!$L486*'Energy Demand'!$M486</f>
        <v>6316098.8336800104</v>
      </c>
    </row>
    <row r="487" spans="1:14" x14ac:dyDescent="0.6">
      <c r="A487" s="19">
        <v>42490</v>
      </c>
      <c r="B487" s="32" t="str">
        <f>TEXT('Energy Demand'!$A487,"dddd")</f>
        <v>Saturday</v>
      </c>
      <c r="C487" s="31" t="str">
        <f>TEXT('Energy Demand'!$A487,"mmmm")</f>
        <v>April</v>
      </c>
      <c r="D487" s="11" t="str">
        <f t="shared" si="14"/>
        <v>2016</v>
      </c>
      <c r="E487" s="12">
        <f t="shared" si="15"/>
        <v>18</v>
      </c>
      <c r="F487" s="20" t="str">
        <f>VLOOKUP(A487,_holidays!$A$2:$B$2107,2,1)</f>
        <v>Y</v>
      </c>
      <c r="G487" s="20" t="str">
        <f>VLOOKUP(A487,_holidays!$A$2:$C$2107,3,1)</f>
        <v>N</v>
      </c>
      <c r="H487" s="21">
        <v>16.399999999999999</v>
      </c>
      <c r="I487" s="21">
        <v>24.1</v>
      </c>
      <c r="J487" s="22">
        <v>12.7</v>
      </c>
      <c r="K487" s="22">
        <v>6.2</v>
      </c>
      <c r="L487" s="16">
        <v>103505.19500000001</v>
      </c>
      <c r="M487" s="17">
        <v>27.107906180000001</v>
      </c>
      <c r="N487" s="17">
        <f>'Energy Demand'!$L487*'Energy Demand'!$M487</f>
        <v>2805809.1152026053</v>
      </c>
    </row>
    <row r="488" spans="1:14" x14ac:dyDescent="0.6">
      <c r="A488" s="10">
        <v>42491</v>
      </c>
      <c r="B488" s="31" t="str">
        <f>TEXT('Energy Demand'!$A488,"dddd")</f>
        <v>Sunday</v>
      </c>
      <c r="C488" s="31" t="str">
        <f>TEXT('Energy Demand'!$A488,"mmmm")</f>
        <v>May</v>
      </c>
      <c r="D488" s="11" t="str">
        <f t="shared" si="14"/>
        <v>2016</v>
      </c>
      <c r="E488" s="12">
        <f t="shared" si="15"/>
        <v>19</v>
      </c>
      <c r="F488" s="13" t="str">
        <f>VLOOKUP(A488,_holidays!$A$2:$B$2107,2,1)</f>
        <v>Y</v>
      </c>
      <c r="G488" s="13" t="str">
        <f>VLOOKUP(A488,_holidays!$A$2:$C$2107,3,1)</f>
        <v>N</v>
      </c>
      <c r="H488" s="14">
        <v>14.4</v>
      </c>
      <c r="I488" s="14">
        <v>17</v>
      </c>
      <c r="J488" s="15">
        <v>9</v>
      </c>
      <c r="K488" s="15">
        <v>9.8000000000000007</v>
      </c>
      <c r="L488" s="16">
        <v>98873.535000000003</v>
      </c>
      <c r="M488" s="17">
        <v>31.87421762</v>
      </c>
      <c r="N488" s="17">
        <f>'Energy Demand'!$L488*'Energy Demand'!$M488</f>
        <v>3151516.571448687</v>
      </c>
    </row>
    <row r="489" spans="1:14" x14ac:dyDescent="0.6">
      <c r="A489" s="19">
        <v>42492</v>
      </c>
      <c r="B489" s="32" t="str">
        <f>TEXT('Energy Demand'!$A489,"dddd")</f>
        <v>Monday</v>
      </c>
      <c r="C489" s="31" t="str">
        <f>TEXT('Energy Demand'!$A489,"mmmm")</f>
        <v>May</v>
      </c>
      <c r="D489" s="11" t="str">
        <f t="shared" si="14"/>
        <v>2016</v>
      </c>
      <c r="E489" s="12">
        <f t="shared" si="15"/>
        <v>19</v>
      </c>
      <c r="F489" s="20" t="str">
        <f>VLOOKUP(A489,_holidays!$A$2:$B$2107,2,1)</f>
        <v>Y</v>
      </c>
      <c r="G489" s="20" t="str">
        <f>VLOOKUP(A489,_holidays!$A$2:$C$2107,3,1)</f>
        <v>N</v>
      </c>
      <c r="H489" s="21">
        <v>9</v>
      </c>
      <c r="I489" s="21">
        <v>18.399999999999999</v>
      </c>
      <c r="J489" s="22">
        <v>12.3</v>
      </c>
      <c r="K489" s="22">
        <v>0.4</v>
      </c>
      <c r="L489" s="16">
        <v>116969.63</v>
      </c>
      <c r="M489" s="17">
        <v>37.348517579999999</v>
      </c>
      <c r="N489" s="17">
        <f>'Energy Demand'!$L489*'Energy Demand'!$M489</f>
        <v>4368642.2823810959</v>
      </c>
    </row>
    <row r="490" spans="1:14" x14ac:dyDescent="0.6">
      <c r="A490" s="10">
        <v>42493</v>
      </c>
      <c r="B490" s="31" t="str">
        <f>TEXT('Energy Demand'!$A490,"dddd")</f>
        <v>Tuesday</v>
      </c>
      <c r="C490" s="31" t="str">
        <f>TEXT('Energy Demand'!$A490,"mmmm")</f>
        <v>May</v>
      </c>
      <c r="D490" s="11" t="str">
        <f t="shared" si="14"/>
        <v>2016</v>
      </c>
      <c r="E490" s="12">
        <f t="shared" si="15"/>
        <v>19</v>
      </c>
      <c r="F490" s="13" t="str">
        <f>VLOOKUP(A490,_holidays!$A$2:$B$2107,2,1)</f>
        <v>Y</v>
      </c>
      <c r="G490" s="13" t="str">
        <f>VLOOKUP(A490,_holidays!$A$2:$C$2107,3,1)</f>
        <v>N</v>
      </c>
      <c r="H490" s="14">
        <v>12.3</v>
      </c>
      <c r="I490" s="14">
        <v>20.100000000000001</v>
      </c>
      <c r="J490" s="15">
        <v>8.8000000000000007</v>
      </c>
      <c r="K490" s="15">
        <v>0</v>
      </c>
      <c r="L490" s="16">
        <v>119014.44500000001</v>
      </c>
      <c r="M490" s="17">
        <v>22.24291908</v>
      </c>
      <c r="N490" s="17">
        <f>'Energy Demand'!$L490*'Energy Demand'!$M490</f>
        <v>2647228.6694861106</v>
      </c>
    </row>
    <row r="491" spans="1:14" x14ac:dyDescent="0.6">
      <c r="A491" s="19">
        <v>42494</v>
      </c>
      <c r="B491" s="32" t="str">
        <f>TEXT('Energy Demand'!$A491,"dddd")</f>
        <v>Wednesday</v>
      </c>
      <c r="C491" s="31" t="str">
        <f>TEXT('Energy Demand'!$A491,"mmmm")</f>
        <v>May</v>
      </c>
      <c r="D491" s="11" t="str">
        <f t="shared" si="14"/>
        <v>2016</v>
      </c>
      <c r="E491" s="12">
        <f t="shared" si="15"/>
        <v>19</v>
      </c>
      <c r="F491" s="20" t="str">
        <f>VLOOKUP(A491,_holidays!$A$2:$B$2107,2,1)</f>
        <v>Y</v>
      </c>
      <c r="G491" s="20" t="str">
        <f>VLOOKUP(A491,_holidays!$A$2:$C$2107,3,1)</f>
        <v>N</v>
      </c>
      <c r="H491" s="21">
        <v>9.8000000000000007</v>
      </c>
      <c r="I491" s="21">
        <v>18.2</v>
      </c>
      <c r="J491" s="22">
        <v>11.8</v>
      </c>
      <c r="K491" s="22">
        <v>0.2</v>
      </c>
      <c r="L491" s="16">
        <v>124525.185</v>
      </c>
      <c r="M491" s="17">
        <v>47.753842599999999</v>
      </c>
      <c r="N491" s="17">
        <f>'Energy Demand'!$L491*'Energy Demand'!$M491</f>
        <v>5946556.0842258809</v>
      </c>
    </row>
    <row r="492" spans="1:14" x14ac:dyDescent="0.6">
      <c r="A492" s="10">
        <v>42495</v>
      </c>
      <c r="B492" s="31" t="str">
        <f>TEXT('Energy Demand'!$A492,"dddd")</f>
        <v>Thursday</v>
      </c>
      <c r="C492" s="31" t="str">
        <f>TEXT('Energy Demand'!$A492,"mmmm")</f>
        <v>May</v>
      </c>
      <c r="D492" s="11" t="str">
        <f t="shared" si="14"/>
        <v>2016</v>
      </c>
      <c r="E492" s="12">
        <f t="shared" si="15"/>
        <v>19</v>
      </c>
      <c r="F492" s="13" t="str">
        <f>VLOOKUP(A492,_holidays!$A$2:$B$2107,2,1)</f>
        <v>Y</v>
      </c>
      <c r="G492" s="13" t="str">
        <f>VLOOKUP(A492,_holidays!$A$2:$C$2107,3,1)</f>
        <v>N</v>
      </c>
      <c r="H492" s="14">
        <v>12.6</v>
      </c>
      <c r="I492" s="14">
        <v>20.5</v>
      </c>
      <c r="J492" s="15">
        <v>12.3</v>
      </c>
      <c r="K492" s="15">
        <v>0</v>
      </c>
      <c r="L492" s="16">
        <v>118192.05499999999</v>
      </c>
      <c r="M492" s="17">
        <v>27.232252970000001</v>
      </c>
      <c r="N492" s="17">
        <f>'Energy Demand'!$L492*'Energy Demand'!$M492</f>
        <v>3218635.9408041532</v>
      </c>
    </row>
    <row r="493" spans="1:14" x14ac:dyDescent="0.6">
      <c r="A493" s="19">
        <v>42496</v>
      </c>
      <c r="B493" s="32" t="str">
        <f>TEXT('Energy Demand'!$A493,"dddd")</f>
        <v>Friday</v>
      </c>
      <c r="C493" s="31" t="str">
        <f>TEXT('Energy Demand'!$A493,"mmmm")</f>
        <v>May</v>
      </c>
      <c r="D493" s="11" t="str">
        <f t="shared" si="14"/>
        <v>2016</v>
      </c>
      <c r="E493" s="12">
        <f t="shared" si="15"/>
        <v>19</v>
      </c>
      <c r="F493" s="20" t="str">
        <f>VLOOKUP(A493,_holidays!$A$2:$B$2107,2,1)</f>
        <v>Y</v>
      </c>
      <c r="G493" s="20" t="str">
        <f>VLOOKUP(A493,_holidays!$A$2:$C$2107,3,1)</f>
        <v>N</v>
      </c>
      <c r="H493" s="21">
        <v>15.9</v>
      </c>
      <c r="I493" s="21">
        <v>24.7</v>
      </c>
      <c r="J493" s="22">
        <v>13.2</v>
      </c>
      <c r="K493" s="22">
        <v>0</v>
      </c>
      <c r="L493" s="16">
        <v>120421.32</v>
      </c>
      <c r="M493" s="17">
        <v>64.317056579999999</v>
      </c>
      <c r="N493" s="17">
        <f>'Energy Demand'!$L493*'Energy Demand'!$M493</f>
        <v>7745144.8518782863</v>
      </c>
    </row>
    <row r="494" spans="1:14" x14ac:dyDescent="0.6">
      <c r="A494" s="10">
        <v>42497</v>
      </c>
      <c r="B494" s="31" t="str">
        <f>TEXT('Energy Demand'!$A494,"dddd")</f>
        <v>Saturday</v>
      </c>
      <c r="C494" s="31" t="str">
        <f>TEXT('Energy Demand'!$A494,"mmmm")</f>
        <v>May</v>
      </c>
      <c r="D494" s="11" t="str">
        <f t="shared" si="14"/>
        <v>2016</v>
      </c>
      <c r="E494" s="12">
        <f t="shared" si="15"/>
        <v>19</v>
      </c>
      <c r="F494" s="13" t="str">
        <f>VLOOKUP(A494,_holidays!$A$2:$B$2107,2,1)</f>
        <v>Y</v>
      </c>
      <c r="G494" s="13" t="str">
        <f>VLOOKUP(A494,_holidays!$A$2:$C$2107,3,1)</f>
        <v>N</v>
      </c>
      <c r="H494" s="14">
        <v>11.4</v>
      </c>
      <c r="I494" s="14">
        <v>25.7</v>
      </c>
      <c r="J494" s="15">
        <v>12.6</v>
      </c>
      <c r="K494" s="15">
        <v>0</v>
      </c>
      <c r="L494" s="16">
        <v>106052.64</v>
      </c>
      <c r="M494" s="17">
        <v>46.627024280000001</v>
      </c>
      <c r="N494" s="17">
        <f>'Energy Demand'!$L494*'Energy Demand'!$M494</f>
        <v>4944919.0202380996</v>
      </c>
    </row>
    <row r="495" spans="1:14" x14ac:dyDescent="0.6">
      <c r="A495" s="19">
        <v>42498</v>
      </c>
      <c r="B495" s="32" t="str">
        <f>TEXT('Energy Demand'!$A495,"dddd")</f>
        <v>Sunday</v>
      </c>
      <c r="C495" s="31" t="str">
        <f>TEXT('Energy Demand'!$A495,"mmmm")</f>
        <v>May</v>
      </c>
      <c r="D495" s="11" t="str">
        <f t="shared" si="14"/>
        <v>2016</v>
      </c>
      <c r="E495" s="12">
        <f t="shared" si="15"/>
        <v>20</v>
      </c>
      <c r="F495" s="20" t="str">
        <f>VLOOKUP(A495,_holidays!$A$2:$B$2107,2,1)</f>
        <v>Y</v>
      </c>
      <c r="G495" s="20" t="str">
        <f>VLOOKUP(A495,_holidays!$A$2:$C$2107,3,1)</f>
        <v>N</v>
      </c>
      <c r="H495" s="21">
        <v>15.5</v>
      </c>
      <c r="I495" s="21">
        <v>20.399999999999999</v>
      </c>
      <c r="J495" s="22">
        <v>3.5</v>
      </c>
      <c r="K495" s="22">
        <v>5.4</v>
      </c>
      <c r="L495" s="16">
        <v>103487.28</v>
      </c>
      <c r="M495" s="17">
        <v>59.14011232</v>
      </c>
      <c r="N495" s="17">
        <f>'Energy Demand'!$L495*'Energy Demand'!$M495</f>
        <v>6120249.3628912894</v>
      </c>
    </row>
    <row r="496" spans="1:14" x14ac:dyDescent="0.6">
      <c r="A496" s="10">
        <v>42499</v>
      </c>
      <c r="B496" s="31" t="str">
        <f>TEXT('Energy Demand'!$A496,"dddd")</f>
        <v>Monday</v>
      </c>
      <c r="C496" s="31" t="str">
        <f>TEXT('Energy Demand'!$A496,"mmmm")</f>
        <v>May</v>
      </c>
      <c r="D496" s="11" t="str">
        <f t="shared" si="14"/>
        <v>2016</v>
      </c>
      <c r="E496" s="12">
        <f t="shared" si="15"/>
        <v>20</v>
      </c>
      <c r="F496" s="13" t="str">
        <f>VLOOKUP(A496,_holidays!$A$2:$B$2107,2,1)</f>
        <v>Y</v>
      </c>
      <c r="G496" s="13" t="str">
        <f>VLOOKUP(A496,_holidays!$A$2:$C$2107,3,1)</f>
        <v>N</v>
      </c>
      <c r="H496" s="14">
        <v>15.4</v>
      </c>
      <c r="I496" s="14">
        <v>22.2</v>
      </c>
      <c r="J496" s="15">
        <v>6.7</v>
      </c>
      <c r="K496" s="15">
        <v>0.8</v>
      </c>
      <c r="L496" s="16">
        <v>119781.13499999999</v>
      </c>
      <c r="M496" s="17">
        <v>100.8140427</v>
      </c>
      <c r="N496" s="17">
        <f>'Energy Demand'!$L496*'Energy Demand'!$M496</f>
        <v>12075620.458544465</v>
      </c>
    </row>
    <row r="497" spans="1:14" x14ac:dyDescent="0.6">
      <c r="A497" s="19">
        <v>42500</v>
      </c>
      <c r="B497" s="32" t="str">
        <f>TEXT('Energy Demand'!$A497,"dddd")</f>
        <v>Tuesday</v>
      </c>
      <c r="C497" s="31" t="str">
        <f>TEXT('Energy Demand'!$A497,"mmmm")</f>
        <v>May</v>
      </c>
      <c r="D497" s="11" t="str">
        <f t="shared" si="14"/>
        <v>2016</v>
      </c>
      <c r="E497" s="12">
        <f t="shared" si="15"/>
        <v>20</v>
      </c>
      <c r="F497" s="20" t="str">
        <f>VLOOKUP(A497,_holidays!$A$2:$B$2107,2,1)</f>
        <v>Y</v>
      </c>
      <c r="G497" s="20" t="str">
        <f>VLOOKUP(A497,_holidays!$A$2:$C$2107,3,1)</f>
        <v>N</v>
      </c>
      <c r="H497" s="21">
        <v>13.7</v>
      </c>
      <c r="I497" s="21">
        <v>17.2</v>
      </c>
      <c r="J497" s="22">
        <v>7.6</v>
      </c>
      <c r="K497" s="22">
        <v>12</v>
      </c>
      <c r="L497" s="16">
        <v>119611.88</v>
      </c>
      <c r="M497" s="17">
        <v>36.980106599999999</v>
      </c>
      <c r="N497" s="17">
        <f>'Energy Demand'!$L497*'Energy Demand'!$M497</f>
        <v>4423260.0730264084</v>
      </c>
    </row>
    <row r="498" spans="1:14" x14ac:dyDescent="0.6">
      <c r="A498" s="10">
        <v>42501</v>
      </c>
      <c r="B498" s="31" t="str">
        <f>TEXT('Energy Demand'!$A498,"dddd")</f>
        <v>Wednesday</v>
      </c>
      <c r="C498" s="31" t="str">
        <f>TEXT('Energy Demand'!$A498,"mmmm")</f>
        <v>May</v>
      </c>
      <c r="D498" s="11" t="str">
        <f t="shared" si="14"/>
        <v>2016</v>
      </c>
      <c r="E498" s="12">
        <f t="shared" si="15"/>
        <v>20</v>
      </c>
      <c r="F498" s="13" t="str">
        <f>VLOOKUP(A498,_holidays!$A$2:$B$2107,2,1)</f>
        <v>Y</v>
      </c>
      <c r="G498" s="13" t="str">
        <f>VLOOKUP(A498,_holidays!$A$2:$C$2107,3,1)</f>
        <v>N</v>
      </c>
      <c r="H498" s="14">
        <v>12.2</v>
      </c>
      <c r="I498" s="14">
        <v>17.399999999999999</v>
      </c>
      <c r="J498" s="15">
        <v>6.3</v>
      </c>
      <c r="K498" s="15">
        <v>0.2</v>
      </c>
      <c r="L498" s="16">
        <v>123616.28</v>
      </c>
      <c r="M498" s="17">
        <v>59.849881660000001</v>
      </c>
      <c r="N498" s="17">
        <f>'Energy Demand'!$L498*'Energy Demand'!$M498</f>
        <v>7398419.7292494252</v>
      </c>
    </row>
    <row r="499" spans="1:14" x14ac:dyDescent="0.6">
      <c r="A499" s="19">
        <v>42502</v>
      </c>
      <c r="B499" s="32" t="str">
        <f>TEXT('Energy Demand'!$A499,"dddd")</f>
        <v>Thursday</v>
      </c>
      <c r="C499" s="31" t="str">
        <f>TEXT('Energy Demand'!$A499,"mmmm")</f>
        <v>May</v>
      </c>
      <c r="D499" s="11" t="str">
        <f t="shared" si="14"/>
        <v>2016</v>
      </c>
      <c r="E499" s="12">
        <f t="shared" si="15"/>
        <v>20</v>
      </c>
      <c r="F499" s="20" t="str">
        <f>VLOOKUP(A499,_holidays!$A$2:$B$2107,2,1)</f>
        <v>Y</v>
      </c>
      <c r="G499" s="20" t="str">
        <f>VLOOKUP(A499,_holidays!$A$2:$C$2107,3,1)</f>
        <v>N</v>
      </c>
      <c r="H499" s="21">
        <v>14.1</v>
      </c>
      <c r="I499" s="21">
        <v>21.4</v>
      </c>
      <c r="J499" s="22">
        <v>6.1</v>
      </c>
      <c r="K499" s="22">
        <v>0.2</v>
      </c>
      <c r="L499" s="16">
        <v>120693.53</v>
      </c>
      <c r="M499" s="17">
        <v>53.796096839999997</v>
      </c>
      <c r="N499" s="17">
        <f>'Energy Demand'!$L499*'Energy Demand'!$M499</f>
        <v>6492840.8278414449</v>
      </c>
    </row>
    <row r="500" spans="1:14" x14ac:dyDescent="0.6">
      <c r="A500" s="10">
        <v>42503</v>
      </c>
      <c r="B500" s="31" t="str">
        <f>TEXT('Energy Demand'!$A500,"dddd")</f>
        <v>Friday</v>
      </c>
      <c r="C500" s="31" t="str">
        <f>TEXT('Energy Demand'!$A500,"mmmm")</f>
        <v>May</v>
      </c>
      <c r="D500" s="11" t="str">
        <f t="shared" si="14"/>
        <v>2016</v>
      </c>
      <c r="E500" s="12">
        <f t="shared" si="15"/>
        <v>20</v>
      </c>
      <c r="F500" s="13" t="str">
        <f>VLOOKUP(A500,_holidays!$A$2:$B$2107,2,1)</f>
        <v>Y</v>
      </c>
      <c r="G500" s="13" t="str">
        <f>VLOOKUP(A500,_holidays!$A$2:$C$2107,3,1)</f>
        <v>N</v>
      </c>
      <c r="H500" s="14">
        <v>15.9</v>
      </c>
      <c r="I500" s="14">
        <v>21.6</v>
      </c>
      <c r="J500" s="15">
        <v>9.9</v>
      </c>
      <c r="K500" s="15">
        <v>0</v>
      </c>
      <c r="L500" s="16">
        <v>118800.07</v>
      </c>
      <c r="M500" s="17">
        <v>52.36555156</v>
      </c>
      <c r="N500" s="17">
        <f>'Energy Demand'!$L500*'Energy Demand'!$M500</f>
        <v>6221031.19091661</v>
      </c>
    </row>
    <row r="501" spans="1:14" x14ac:dyDescent="0.6">
      <c r="A501" s="19">
        <v>42504</v>
      </c>
      <c r="B501" s="32" t="str">
        <f>TEXT('Energy Demand'!$A501,"dddd")</f>
        <v>Saturday</v>
      </c>
      <c r="C501" s="31" t="str">
        <f>TEXT('Energy Demand'!$A501,"mmmm")</f>
        <v>May</v>
      </c>
      <c r="D501" s="11" t="str">
        <f t="shared" si="14"/>
        <v>2016</v>
      </c>
      <c r="E501" s="12">
        <f t="shared" si="15"/>
        <v>20</v>
      </c>
      <c r="F501" s="20" t="str">
        <f>VLOOKUP(A501,_holidays!$A$2:$B$2107,2,1)</f>
        <v>Y</v>
      </c>
      <c r="G501" s="20" t="str">
        <f>VLOOKUP(A501,_holidays!$A$2:$C$2107,3,1)</f>
        <v>N</v>
      </c>
      <c r="H501" s="21">
        <v>14.5</v>
      </c>
      <c r="I501" s="21">
        <v>21.7</v>
      </c>
      <c r="J501" s="22">
        <v>12.6</v>
      </c>
      <c r="K501" s="22">
        <v>0</v>
      </c>
      <c r="L501" s="16">
        <v>101945.995</v>
      </c>
      <c r="M501" s="17">
        <v>28.278767370000001</v>
      </c>
      <c r="N501" s="17">
        <f>'Energy Demand'!$L501*'Energy Demand'!$M501</f>
        <v>2882907.0769081833</v>
      </c>
    </row>
    <row r="502" spans="1:14" x14ac:dyDescent="0.6">
      <c r="A502" s="10">
        <v>42505</v>
      </c>
      <c r="B502" s="31" t="str">
        <f>TEXT('Energy Demand'!$A502,"dddd")</f>
        <v>Sunday</v>
      </c>
      <c r="C502" s="31" t="str">
        <f>TEXT('Energy Demand'!$A502,"mmmm")</f>
        <v>May</v>
      </c>
      <c r="D502" s="11" t="str">
        <f t="shared" si="14"/>
        <v>2016</v>
      </c>
      <c r="E502" s="12">
        <f t="shared" si="15"/>
        <v>21</v>
      </c>
      <c r="F502" s="13" t="str">
        <f>VLOOKUP(A502,_holidays!$A$2:$B$2107,2,1)</f>
        <v>Y</v>
      </c>
      <c r="G502" s="13" t="str">
        <f>VLOOKUP(A502,_holidays!$A$2:$C$2107,3,1)</f>
        <v>N</v>
      </c>
      <c r="H502" s="14">
        <v>15</v>
      </c>
      <c r="I502" s="14">
        <v>22</v>
      </c>
      <c r="J502" s="15">
        <v>6.7</v>
      </c>
      <c r="K502" s="15">
        <v>0</v>
      </c>
      <c r="L502" s="16">
        <v>99697.62</v>
      </c>
      <c r="M502" s="17">
        <v>37.076541059999997</v>
      </c>
      <c r="N502" s="17">
        <f>'Energy Demand'!$L502*'Energy Demand'!$M502</f>
        <v>3696442.9015142769</v>
      </c>
    </row>
    <row r="503" spans="1:14" x14ac:dyDescent="0.6">
      <c r="A503" s="19">
        <v>42506</v>
      </c>
      <c r="B503" s="32" t="str">
        <f>TEXT('Energy Demand'!$A503,"dddd")</f>
        <v>Monday</v>
      </c>
      <c r="C503" s="31" t="str">
        <f>TEXT('Energy Demand'!$A503,"mmmm")</f>
        <v>May</v>
      </c>
      <c r="D503" s="11" t="str">
        <f t="shared" si="14"/>
        <v>2016</v>
      </c>
      <c r="E503" s="12">
        <f t="shared" si="15"/>
        <v>21</v>
      </c>
      <c r="F503" s="20" t="str">
        <f>VLOOKUP(A503,_holidays!$A$2:$B$2107,2,1)</f>
        <v>Y</v>
      </c>
      <c r="G503" s="20" t="str">
        <f>VLOOKUP(A503,_holidays!$A$2:$C$2107,3,1)</f>
        <v>N</v>
      </c>
      <c r="H503" s="21">
        <v>7.7</v>
      </c>
      <c r="I503" s="21">
        <v>19.600000000000001</v>
      </c>
      <c r="J503" s="22">
        <v>8.9</v>
      </c>
      <c r="K503" s="22">
        <v>0</v>
      </c>
      <c r="L503" s="16">
        <v>121182.69500000001</v>
      </c>
      <c r="M503" s="17">
        <v>41.916763160000002</v>
      </c>
      <c r="N503" s="17">
        <f>'Energy Demand'!$L503*'Energy Demand'!$M503</f>
        <v>5079586.3254055167</v>
      </c>
    </row>
    <row r="504" spans="1:14" x14ac:dyDescent="0.6">
      <c r="A504" s="10">
        <v>42507</v>
      </c>
      <c r="B504" s="31" t="str">
        <f>TEXT('Energy Demand'!$A504,"dddd")</f>
        <v>Tuesday</v>
      </c>
      <c r="C504" s="31" t="str">
        <f>TEXT('Energy Demand'!$A504,"mmmm")</f>
        <v>May</v>
      </c>
      <c r="D504" s="11" t="str">
        <f t="shared" si="14"/>
        <v>2016</v>
      </c>
      <c r="E504" s="12">
        <f t="shared" si="15"/>
        <v>21</v>
      </c>
      <c r="F504" s="13" t="str">
        <f>VLOOKUP(A504,_holidays!$A$2:$B$2107,2,1)</f>
        <v>Y</v>
      </c>
      <c r="G504" s="13" t="str">
        <f>VLOOKUP(A504,_holidays!$A$2:$C$2107,3,1)</f>
        <v>N</v>
      </c>
      <c r="H504" s="14">
        <v>11.4</v>
      </c>
      <c r="I504" s="14">
        <v>17.100000000000001</v>
      </c>
      <c r="J504" s="15">
        <v>5.4</v>
      </c>
      <c r="K504" s="15">
        <v>0.2</v>
      </c>
      <c r="L504" s="16">
        <v>124209.405</v>
      </c>
      <c r="M504" s="17">
        <v>68.333326549999995</v>
      </c>
      <c r="N504" s="17">
        <f>'Energy Demand'!$L504*'Energy Demand'!$M504</f>
        <v>8487641.8324462026</v>
      </c>
    </row>
    <row r="505" spans="1:14" x14ac:dyDescent="0.6">
      <c r="A505" s="19">
        <v>42508</v>
      </c>
      <c r="B505" s="32" t="str">
        <f>TEXT('Energy Demand'!$A505,"dddd")</f>
        <v>Wednesday</v>
      </c>
      <c r="C505" s="31" t="str">
        <f>TEXT('Energy Demand'!$A505,"mmmm")</f>
        <v>May</v>
      </c>
      <c r="D505" s="11" t="str">
        <f t="shared" si="14"/>
        <v>2016</v>
      </c>
      <c r="E505" s="12">
        <f t="shared" si="15"/>
        <v>21</v>
      </c>
      <c r="F505" s="20" t="str">
        <f>VLOOKUP(A505,_holidays!$A$2:$B$2107,2,1)</f>
        <v>Y</v>
      </c>
      <c r="G505" s="20" t="str">
        <f>VLOOKUP(A505,_holidays!$A$2:$C$2107,3,1)</f>
        <v>N</v>
      </c>
      <c r="H505" s="21">
        <v>13</v>
      </c>
      <c r="I505" s="21">
        <v>19.3</v>
      </c>
      <c r="J505" s="22">
        <v>7.2</v>
      </c>
      <c r="K505" s="22">
        <v>0</v>
      </c>
      <c r="L505" s="16">
        <v>124352.215</v>
      </c>
      <c r="M505" s="17">
        <v>70.588827640000005</v>
      </c>
      <c r="N505" s="17">
        <f>'Energy Demand'!$L505*'Energy Demand'!$M505</f>
        <v>8777877.0712872222</v>
      </c>
    </row>
    <row r="506" spans="1:14" x14ac:dyDescent="0.6">
      <c r="A506" s="10">
        <v>42509</v>
      </c>
      <c r="B506" s="31" t="str">
        <f>TEXT('Energy Demand'!$A506,"dddd")</f>
        <v>Thursday</v>
      </c>
      <c r="C506" s="31" t="str">
        <f>TEXT('Energy Demand'!$A506,"mmmm")</f>
        <v>May</v>
      </c>
      <c r="D506" s="11" t="str">
        <f t="shared" si="14"/>
        <v>2016</v>
      </c>
      <c r="E506" s="12">
        <f t="shared" si="15"/>
        <v>21</v>
      </c>
      <c r="F506" s="13" t="str">
        <f>VLOOKUP(A506,_holidays!$A$2:$B$2107,2,1)</f>
        <v>Y</v>
      </c>
      <c r="G506" s="13" t="str">
        <f>VLOOKUP(A506,_holidays!$A$2:$C$2107,3,1)</f>
        <v>N</v>
      </c>
      <c r="H506" s="14">
        <v>14.6</v>
      </c>
      <c r="I506" s="14">
        <v>18.399999999999999</v>
      </c>
      <c r="J506" s="15">
        <v>2.2000000000000002</v>
      </c>
      <c r="K506" s="15">
        <v>0</v>
      </c>
      <c r="L506" s="16">
        <v>124392.29</v>
      </c>
      <c r="M506" s="17">
        <v>44.40335829</v>
      </c>
      <c r="N506" s="17">
        <f>'Energy Demand'!$L506*'Energy Demand'!$M506</f>
        <v>5523435.4213835839</v>
      </c>
    </row>
    <row r="507" spans="1:14" x14ac:dyDescent="0.6">
      <c r="A507" s="19">
        <v>42510</v>
      </c>
      <c r="B507" s="32" t="str">
        <f>TEXT('Energy Demand'!$A507,"dddd")</f>
        <v>Friday</v>
      </c>
      <c r="C507" s="31" t="str">
        <f>TEXT('Energy Demand'!$A507,"mmmm")</f>
        <v>May</v>
      </c>
      <c r="D507" s="11" t="str">
        <f t="shared" si="14"/>
        <v>2016</v>
      </c>
      <c r="E507" s="12">
        <f t="shared" si="15"/>
        <v>21</v>
      </c>
      <c r="F507" s="20" t="str">
        <f>VLOOKUP(A507,_holidays!$A$2:$B$2107,2,1)</f>
        <v>Y</v>
      </c>
      <c r="G507" s="20" t="str">
        <f>VLOOKUP(A507,_holidays!$A$2:$C$2107,3,1)</f>
        <v>N</v>
      </c>
      <c r="H507" s="21">
        <v>11.6</v>
      </c>
      <c r="I507" s="21">
        <v>17.399999999999999</v>
      </c>
      <c r="J507" s="22">
        <v>8.3000000000000007</v>
      </c>
      <c r="K507" s="22">
        <v>1.8</v>
      </c>
      <c r="L507" s="16">
        <v>127705.84</v>
      </c>
      <c r="M507" s="17">
        <v>79.795907400000004</v>
      </c>
      <c r="N507" s="17">
        <f>'Energy Demand'!$L507*'Energy Demand'!$M507</f>
        <v>10190403.383079216</v>
      </c>
    </row>
    <row r="508" spans="1:14" x14ac:dyDescent="0.6">
      <c r="A508" s="10">
        <v>42511</v>
      </c>
      <c r="B508" s="31" t="str">
        <f>TEXT('Energy Demand'!$A508,"dddd")</f>
        <v>Saturday</v>
      </c>
      <c r="C508" s="31" t="str">
        <f>TEXT('Energy Demand'!$A508,"mmmm")</f>
        <v>May</v>
      </c>
      <c r="D508" s="11" t="str">
        <f t="shared" si="14"/>
        <v>2016</v>
      </c>
      <c r="E508" s="12">
        <f t="shared" si="15"/>
        <v>21</v>
      </c>
      <c r="F508" s="13" t="str">
        <f>VLOOKUP(A508,_holidays!$A$2:$B$2107,2,1)</f>
        <v>Y</v>
      </c>
      <c r="G508" s="13" t="str">
        <f>VLOOKUP(A508,_holidays!$A$2:$C$2107,3,1)</f>
        <v>N</v>
      </c>
      <c r="H508" s="14">
        <v>8.1</v>
      </c>
      <c r="I508" s="14">
        <v>18.5</v>
      </c>
      <c r="J508" s="15">
        <v>8.9</v>
      </c>
      <c r="K508" s="15">
        <v>0</v>
      </c>
      <c r="L508" s="16">
        <v>112336.78</v>
      </c>
      <c r="M508" s="17">
        <v>45.745271420000002</v>
      </c>
      <c r="N508" s="17">
        <f>'Energy Demand'!$L508*'Energy Demand'!$M508</f>
        <v>5138876.4915488278</v>
      </c>
    </row>
    <row r="509" spans="1:14" x14ac:dyDescent="0.6">
      <c r="A509" s="19">
        <v>42512</v>
      </c>
      <c r="B509" s="32" t="str">
        <f>TEXT('Energy Demand'!$A509,"dddd")</f>
        <v>Sunday</v>
      </c>
      <c r="C509" s="31" t="str">
        <f>TEXT('Energy Demand'!$A509,"mmmm")</f>
        <v>May</v>
      </c>
      <c r="D509" s="11" t="str">
        <f t="shared" si="14"/>
        <v>2016</v>
      </c>
      <c r="E509" s="12">
        <f t="shared" si="15"/>
        <v>22</v>
      </c>
      <c r="F509" s="20" t="str">
        <f>VLOOKUP(A509,_holidays!$A$2:$B$2107,2,1)</f>
        <v>Y</v>
      </c>
      <c r="G509" s="20" t="str">
        <f>VLOOKUP(A509,_holidays!$A$2:$C$2107,3,1)</f>
        <v>N</v>
      </c>
      <c r="H509" s="21">
        <v>9.1999999999999993</v>
      </c>
      <c r="I509" s="21">
        <v>22.2</v>
      </c>
      <c r="J509" s="22">
        <v>8.5</v>
      </c>
      <c r="K509" s="22">
        <v>0</v>
      </c>
      <c r="L509" s="16">
        <v>101618.98</v>
      </c>
      <c r="M509" s="17">
        <v>24.192652460000001</v>
      </c>
      <c r="N509" s="17">
        <f>'Energy Demand'!$L509*'Energy Demand'!$M509</f>
        <v>2458432.6664796909</v>
      </c>
    </row>
    <row r="510" spans="1:14" x14ac:dyDescent="0.6">
      <c r="A510" s="10">
        <v>42513</v>
      </c>
      <c r="B510" s="31" t="str">
        <f>TEXT('Energy Demand'!$A510,"dddd")</f>
        <v>Monday</v>
      </c>
      <c r="C510" s="31" t="str">
        <f>TEXT('Energy Demand'!$A510,"mmmm")</f>
        <v>May</v>
      </c>
      <c r="D510" s="11" t="str">
        <f t="shared" si="14"/>
        <v>2016</v>
      </c>
      <c r="E510" s="12">
        <f t="shared" si="15"/>
        <v>22</v>
      </c>
      <c r="F510" s="13" t="str">
        <f>VLOOKUP(A510,_holidays!$A$2:$B$2107,2,1)</f>
        <v>Y</v>
      </c>
      <c r="G510" s="13" t="str">
        <f>VLOOKUP(A510,_holidays!$A$2:$C$2107,3,1)</f>
        <v>N</v>
      </c>
      <c r="H510" s="14">
        <v>12.8</v>
      </c>
      <c r="I510" s="14">
        <v>17.2</v>
      </c>
      <c r="J510" s="15">
        <v>7.1</v>
      </c>
      <c r="K510" s="15">
        <v>2.2000000000000002</v>
      </c>
      <c r="L510" s="16">
        <v>121424.42</v>
      </c>
      <c r="M510" s="17">
        <v>10.80151908</v>
      </c>
      <c r="N510" s="17">
        <f>'Energy Demand'!$L510*'Energy Demand'!$M510</f>
        <v>1311568.1894079335</v>
      </c>
    </row>
    <row r="511" spans="1:14" x14ac:dyDescent="0.6">
      <c r="A511" s="19">
        <v>42514</v>
      </c>
      <c r="B511" s="32" t="str">
        <f>TEXT('Energy Demand'!$A511,"dddd")</f>
        <v>Tuesday</v>
      </c>
      <c r="C511" s="31" t="str">
        <f>TEXT('Energy Demand'!$A511,"mmmm")</f>
        <v>May</v>
      </c>
      <c r="D511" s="11" t="str">
        <f t="shared" si="14"/>
        <v>2016</v>
      </c>
      <c r="E511" s="12">
        <f t="shared" si="15"/>
        <v>22</v>
      </c>
      <c r="F511" s="20" t="str">
        <f>VLOOKUP(A511,_holidays!$A$2:$B$2107,2,1)</f>
        <v>Y</v>
      </c>
      <c r="G511" s="20" t="str">
        <f>VLOOKUP(A511,_holidays!$A$2:$C$2107,3,1)</f>
        <v>N</v>
      </c>
      <c r="H511" s="21">
        <v>10.7</v>
      </c>
      <c r="I511" s="21">
        <v>15.8</v>
      </c>
      <c r="J511" s="22">
        <v>7.3</v>
      </c>
      <c r="K511" s="22">
        <v>1.8</v>
      </c>
      <c r="L511" s="16">
        <v>131916.405</v>
      </c>
      <c r="M511" s="17">
        <v>45.213847149999999</v>
      </c>
      <c r="N511" s="17">
        <f>'Energy Demand'!$L511*'Energy Demand'!$M511</f>
        <v>5964448.1722474955</v>
      </c>
    </row>
    <row r="512" spans="1:14" x14ac:dyDescent="0.6">
      <c r="A512" s="10">
        <v>42515</v>
      </c>
      <c r="B512" s="31" t="str">
        <f>TEXT('Energy Demand'!$A512,"dddd")</f>
        <v>Wednesday</v>
      </c>
      <c r="C512" s="31" t="str">
        <f>TEXT('Energy Demand'!$A512,"mmmm")</f>
        <v>May</v>
      </c>
      <c r="D512" s="11" t="str">
        <f t="shared" si="14"/>
        <v>2016</v>
      </c>
      <c r="E512" s="12">
        <f t="shared" si="15"/>
        <v>22</v>
      </c>
      <c r="F512" s="13" t="str">
        <f>VLOOKUP(A512,_holidays!$A$2:$B$2107,2,1)</f>
        <v>Y</v>
      </c>
      <c r="G512" s="13" t="str">
        <f>VLOOKUP(A512,_holidays!$A$2:$C$2107,3,1)</f>
        <v>N</v>
      </c>
      <c r="H512" s="14">
        <v>7.6</v>
      </c>
      <c r="I512" s="14">
        <v>15.6</v>
      </c>
      <c r="J512" s="15">
        <v>4.9000000000000004</v>
      </c>
      <c r="K512" s="15">
        <v>0</v>
      </c>
      <c r="L512" s="16">
        <v>132170.04999999999</v>
      </c>
      <c r="M512" s="17">
        <v>66.258534830000002</v>
      </c>
      <c r="N512" s="17">
        <f>'Energy Demand'!$L512*'Energy Demand'!$M512</f>
        <v>8757393.8614078406</v>
      </c>
    </row>
    <row r="513" spans="1:14" x14ac:dyDescent="0.6">
      <c r="A513" s="19">
        <v>42516</v>
      </c>
      <c r="B513" s="32" t="str">
        <f>TEXT('Energy Demand'!$A513,"dddd")</f>
        <v>Thursday</v>
      </c>
      <c r="C513" s="31" t="str">
        <f>TEXT('Energy Demand'!$A513,"mmmm")</f>
        <v>May</v>
      </c>
      <c r="D513" s="11" t="str">
        <f t="shared" si="14"/>
        <v>2016</v>
      </c>
      <c r="E513" s="12">
        <f t="shared" si="15"/>
        <v>22</v>
      </c>
      <c r="F513" s="20" t="str">
        <f>VLOOKUP(A513,_holidays!$A$2:$B$2107,2,1)</f>
        <v>Y</v>
      </c>
      <c r="G513" s="20" t="str">
        <f>VLOOKUP(A513,_holidays!$A$2:$C$2107,3,1)</f>
        <v>N</v>
      </c>
      <c r="H513" s="21">
        <v>10.3</v>
      </c>
      <c r="I513" s="21">
        <v>12.5</v>
      </c>
      <c r="J513" s="22">
        <v>3.1</v>
      </c>
      <c r="K513" s="22">
        <v>12.4</v>
      </c>
      <c r="L513" s="16">
        <v>137080.875</v>
      </c>
      <c r="M513" s="17">
        <v>99.424833129999996</v>
      </c>
      <c r="N513" s="17">
        <f>'Energy Demand'!$L513*'Energy Demand'!$M513</f>
        <v>13629243.122189388</v>
      </c>
    </row>
    <row r="514" spans="1:14" x14ac:dyDescent="0.6">
      <c r="A514" s="10">
        <v>42517</v>
      </c>
      <c r="B514" s="31" t="str">
        <f>TEXT('Energy Demand'!$A514,"dddd")</f>
        <v>Friday</v>
      </c>
      <c r="C514" s="31" t="str">
        <f>TEXT('Energy Demand'!$A514,"mmmm")</f>
        <v>May</v>
      </c>
      <c r="D514" s="11" t="str">
        <f t="shared" si="14"/>
        <v>2016</v>
      </c>
      <c r="E514" s="12">
        <f t="shared" si="15"/>
        <v>22</v>
      </c>
      <c r="F514" s="13" t="str">
        <f>VLOOKUP(A514,_holidays!$A$2:$B$2107,2,1)</f>
        <v>Y</v>
      </c>
      <c r="G514" s="13" t="str">
        <f>VLOOKUP(A514,_holidays!$A$2:$C$2107,3,1)</f>
        <v>N</v>
      </c>
      <c r="H514" s="14">
        <v>9.1999999999999993</v>
      </c>
      <c r="I514" s="14">
        <v>14.4</v>
      </c>
      <c r="J514" s="15">
        <v>8</v>
      </c>
      <c r="K514" s="15">
        <v>4.8</v>
      </c>
      <c r="L514" s="16">
        <v>134317.62</v>
      </c>
      <c r="M514" s="17">
        <v>68.193428539999999</v>
      </c>
      <c r="N514" s="17">
        <f>'Energy Demand'!$L514*'Energy Demand'!$M514</f>
        <v>9159579.0211328752</v>
      </c>
    </row>
    <row r="515" spans="1:14" x14ac:dyDescent="0.6">
      <c r="A515" s="19">
        <v>42518</v>
      </c>
      <c r="B515" s="32" t="str">
        <f>TEXT('Energy Demand'!$A515,"dddd")</f>
        <v>Saturday</v>
      </c>
      <c r="C515" s="31" t="str">
        <f>TEXT('Energy Demand'!$A515,"mmmm")</f>
        <v>May</v>
      </c>
      <c r="D515" s="11" t="str">
        <f t="shared" ref="D515:D578" si="16">TEXT(A515,"yyyy")</f>
        <v>2016</v>
      </c>
      <c r="E515" s="12">
        <f t="shared" ref="E515:E578" si="17">WEEKNUM(A515,1)</f>
        <v>22</v>
      </c>
      <c r="F515" s="20" t="str">
        <f>VLOOKUP(A515,_holidays!$A$2:$B$2107,2,1)</f>
        <v>Y</v>
      </c>
      <c r="G515" s="20" t="str">
        <f>VLOOKUP(A515,_holidays!$A$2:$C$2107,3,1)</f>
        <v>N</v>
      </c>
      <c r="H515" s="21">
        <v>5.7</v>
      </c>
      <c r="I515" s="21">
        <v>13.2</v>
      </c>
      <c r="J515" s="22">
        <v>6.2</v>
      </c>
      <c r="K515" s="22">
        <v>0.6</v>
      </c>
      <c r="L515" s="16">
        <v>119938.795</v>
      </c>
      <c r="M515" s="17">
        <v>81.990134580000003</v>
      </c>
      <c r="N515" s="17">
        <f>'Energy Demand'!$L515*'Energy Demand'!$M515</f>
        <v>9833797.9434130322</v>
      </c>
    </row>
    <row r="516" spans="1:14" x14ac:dyDescent="0.6">
      <c r="A516" s="10">
        <v>42519</v>
      </c>
      <c r="B516" s="31" t="str">
        <f>TEXT('Energy Demand'!$A516,"dddd")</f>
        <v>Sunday</v>
      </c>
      <c r="C516" s="31" t="str">
        <f>TEXT('Energy Demand'!$A516,"mmmm")</f>
        <v>May</v>
      </c>
      <c r="D516" s="11" t="str">
        <f t="shared" si="16"/>
        <v>2016</v>
      </c>
      <c r="E516" s="12">
        <f t="shared" si="17"/>
        <v>23</v>
      </c>
      <c r="F516" s="13" t="str">
        <f>VLOOKUP(A516,_holidays!$A$2:$B$2107,2,1)</f>
        <v>Y</v>
      </c>
      <c r="G516" s="13" t="str">
        <f>VLOOKUP(A516,_holidays!$A$2:$C$2107,3,1)</f>
        <v>N</v>
      </c>
      <c r="H516" s="14">
        <v>8.6999999999999993</v>
      </c>
      <c r="I516" s="14">
        <v>13.9</v>
      </c>
      <c r="J516" s="15">
        <v>6.5</v>
      </c>
      <c r="K516" s="15">
        <v>4.2</v>
      </c>
      <c r="L516" s="16">
        <v>118751.965</v>
      </c>
      <c r="M516" s="17">
        <v>68.715474040000004</v>
      </c>
      <c r="N516" s="17">
        <f>'Energy Demand'!$L516*'Energy Demand'!$M516</f>
        <v>8160097.5681564892</v>
      </c>
    </row>
    <row r="517" spans="1:14" x14ac:dyDescent="0.6">
      <c r="A517" s="19">
        <v>42520</v>
      </c>
      <c r="B517" s="32" t="str">
        <f>TEXT('Energy Demand'!$A517,"dddd")</f>
        <v>Monday</v>
      </c>
      <c r="C517" s="31" t="str">
        <f>TEXT('Energy Demand'!$A517,"mmmm")</f>
        <v>May</v>
      </c>
      <c r="D517" s="11" t="str">
        <f t="shared" si="16"/>
        <v>2016</v>
      </c>
      <c r="E517" s="12">
        <f t="shared" si="17"/>
        <v>23</v>
      </c>
      <c r="F517" s="20" t="str">
        <f>VLOOKUP(A517,_holidays!$A$2:$B$2107,2,1)</f>
        <v>Y</v>
      </c>
      <c r="G517" s="20" t="str">
        <f>VLOOKUP(A517,_holidays!$A$2:$C$2107,3,1)</f>
        <v>N</v>
      </c>
      <c r="H517" s="21">
        <v>7.2</v>
      </c>
      <c r="I517" s="21">
        <v>15.4</v>
      </c>
      <c r="J517" s="22">
        <v>9.5</v>
      </c>
      <c r="K517" s="22">
        <v>0</v>
      </c>
      <c r="L517" s="16">
        <v>134983.95499999999</v>
      </c>
      <c r="M517" s="17">
        <v>115.7846736</v>
      </c>
      <c r="N517" s="17">
        <f>'Energy Demand'!$L517*'Energy Demand'!$M517</f>
        <v>15629073.170912087</v>
      </c>
    </row>
    <row r="518" spans="1:14" x14ac:dyDescent="0.6">
      <c r="A518" s="10">
        <v>42521</v>
      </c>
      <c r="B518" s="31" t="str">
        <f>TEXT('Energy Demand'!$A518,"dddd")</f>
        <v>Tuesday</v>
      </c>
      <c r="C518" s="31" t="str">
        <f>TEXT('Energy Demand'!$A518,"mmmm")</f>
        <v>May</v>
      </c>
      <c r="D518" s="11" t="str">
        <f t="shared" si="16"/>
        <v>2016</v>
      </c>
      <c r="E518" s="12">
        <f t="shared" si="17"/>
        <v>23</v>
      </c>
      <c r="F518" s="13" t="str">
        <f>VLOOKUP(A518,_holidays!$A$2:$B$2107,2,1)</f>
        <v>Y</v>
      </c>
      <c r="G518" s="13" t="str">
        <f>VLOOKUP(A518,_holidays!$A$2:$C$2107,3,1)</f>
        <v>N</v>
      </c>
      <c r="H518" s="14">
        <v>3.6</v>
      </c>
      <c r="I518" s="14">
        <v>17.399999999999999</v>
      </c>
      <c r="J518" s="15">
        <v>9.5</v>
      </c>
      <c r="K518" s="15">
        <v>0</v>
      </c>
      <c r="L518" s="16">
        <v>140402.15</v>
      </c>
      <c r="M518" s="17">
        <v>156.46472259999999</v>
      </c>
      <c r="N518" s="17">
        <f>'Energy Demand'!$L518*'Energy Demand'!$M518</f>
        <v>21967983.452193588</v>
      </c>
    </row>
    <row r="519" spans="1:14" x14ac:dyDescent="0.6">
      <c r="A519" s="19">
        <v>42522</v>
      </c>
      <c r="B519" s="32" t="str">
        <f>TEXT('Energy Demand'!$A519,"dddd")</f>
        <v>Wednesday</v>
      </c>
      <c r="C519" s="31" t="str">
        <f>TEXT('Energy Demand'!$A519,"mmmm")</f>
        <v>June</v>
      </c>
      <c r="D519" s="11" t="str">
        <f t="shared" si="16"/>
        <v>2016</v>
      </c>
      <c r="E519" s="12">
        <f t="shared" si="17"/>
        <v>23</v>
      </c>
      <c r="F519" s="20" t="str">
        <f>VLOOKUP(A519,_holidays!$A$2:$B$2107,2,1)</f>
        <v>Y</v>
      </c>
      <c r="G519" s="20" t="str">
        <f>VLOOKUP(A519,_holidays!$A$2:$C$2107,3,1)</f>
        <v>N</v>
      </c>
      <c r="H519" s="21">
        <v>4.8</v>
      </c>
      <c r="I519" s="21">
        <v>17</v>
      </c>
      <c r="J519" s="22">
        <v>8.1999999999999993</v>
      </c>
      <c r="K519" s="22">
        <v>0</v>
      </c>
      <c r="L519" s="16">
        <v>141195.03</v>
      </c>
      <c r="M519" s="17">
        <v>168.85275920000001</v>
      </c>
      <c r="N519" s="17">
        <f>'Energy Demand'!$L519*'Energy Demand'!$M519</f>
        <v>23841170.400826778</v>
      </c>
    </row>
    <row r="520" spans="1:14" x14ac:dyDescent="0.6">
      <c r="A520" s="10">
        <v>42523</v>
      </c>
      <c r="B520" s="31" t="str">
        <f>TEXT('Energy Demand'!$A520,"dddd")</f>
        <v>Thursday</v>
      </c>
      <c r="C520" s="31" t="str">
        <f>TEXT('Energy Demand'!$A520,"mmmm")</f>
        <v>June</v>
      </c>
      <c r="D520" s="11" t="str">
        <f t="shared" si="16"/>
        <v>2016</v>
      </c>
      <c r="E520" s="12">
        <f t="shared" si="17"/>
        <v>23</v>
      </c>
      <c r="F520" s="13" t="str">
        <f>VLOOKUP(A520,_holidays!$A$2:$B$2107,2,1)</f>
        <v>Y</v>
      </c>
      <c r="G520" s="13" t="str">
        <f>VLOOKUP(A520,_holidays!$A$2:$C$2107,3,1)</f>
        <v>N</v>
      </c>
      <c r="H520" s="14">
        <v>4.8</v>
      </c>
      <c r="I520" s="14">
        <v>12.8</v>
      </c>
      <c r="J520" s="15">
        <v>9.1999999999999993</v>
      </c>
      <c r="K520" s="15">
        <v>0</v>
      </c>
      <c r="L520" s="16">
        <v>141292.56</v>
      </c>
      <c r="M520" s="17">
        <v>180.9103503</v>
      </c>
      <c r="N520" s="17">
        <f>'Energy Demand'!$L520*'Energy Demand'!$M520</f>
        <v>25561286.524383768</v>
      </c>
    </row>
    <row r="521" spans="1:14" x14ac:dyDescent="0.6">
      <c r="A521" s="19">
        <v>42524</v>
      </c>
      <c r="B521" s="32" t="str">
        <f>TEXT('Energy Demand'!$A521,"dddd")</f>
        <v>Friday</v>
      </c>
      <c r="C521" s="31" t="str">
        <f>TEXT('Energy Demand'!$A521,"mmmm")</f>
        <v>June</v>
      </c>
      <c r="D521" s="11" t="str">
        <f t="shared" si="16"/>
        <v>2016</v>
      </c>
      <c r="E521" s="12">
        <f t="shared" si="17"/>
        <v>23</v>
      </c>
      <c r="F521" s="20" t="str">
        <f>VLOOKUP(A521,_holidays!$A$2:$B$2107,2,1)</f>
        <v>Y</v>
      </c>
      <c r="G521" s="20" t="str">
        <f>VLOOKUP(A521,_holidays!$A$2:$C$2107,3,1)</f>
        <v>N</v>
      </c>
      <c r="H521" s="21">
        <v>6.8</v>
      </c>
      <c r="I521" s="21">
        <v>14.1</v>
      </c>
      <c r="J521" s="22">
        <v>8.5</v>
      </c>
      <c r="K521" s="22">
        <v>0</v>
      </c>
      <c r="L521" s="16">
        <v>137717.255</v>
      </c>
      <c r="M521" s="17">
        <v>175.85462989999999</v>
      </c>
      <c r="N521" s="17">
        <f>'Energy Demand'!$L521*'Energy Demand'!$M521</f>
        <v>24218216.908868924</v>
      </c>
    </row>
    <row r="522" spans="1:14" x14ac:dyDescent="0.6">
      <c r="A522" s="10">
        <v>42525</v>
      </c>
      <c r="B522" s="31" t="str">
        <f>TEXT('Energy Demand'!$A522,"dddd")</f>
        <v>Saturday</v>
      </c>
      <c r="C522" s="31" t="str">
        <f>TEXT('Energy Demand'!$A522,"mmmm")</f>
        <v>June</v>
      </c>
      <c r="D522" s="11" t="str">
        <f t="shared" si="16"/>
        <v>2016</v>
      </c>
      <c r="E522" s="12">
        <f t="shared" si="17"/>
        <v>23</v>
      </c>
      <c r="F522" s="13" t="str">
        <f>VLOOKUP(A522,_holidays!$A$2:$B$2107,2,1)</f>
        <v>Y</v>
      </c>
      <c r="G522" s="13" t="str">
        <f>VLOOKUP(A522,_holidays!$A$2:$C$2107,3,1)</f>
        <v>N</v>
      </c>
      <c r="H522" s="14">
        <v>9.8000000000000007</v>
      </c>
      <c r="I522" s="14">
        <v>13.4</v>
      </c>
      <c r="J522" s="15">
        <v>3.7</v>
      </c>
      <c r="K522" s="15">
        <v>6.2</v>
      </c>
      <c r="L522" s="16">
        <v>122764.33</v>
      </c>
      <c r="M522" s="17">
        <v>126.74997190000001</v>
      </c>
      <c r="N522" s="17">
        <f>'Energy Demand'!$L522*'Energy Demand'!$M522</f>
        <v>15560375.377822328</v>
      </c>
    </row>
    <row r="523" spans="1:14" x14ac:dyDescent="0.6">
      <c r="A523" s="19">
        <v>42526</v>
      </c>
      <c r="B523" s="32" t="str">
        <f>TEXT('Energy Demand'!$A523,"dddd")</f>
        <v>Sunday</v>
      </c>
      <c r="C523" s="31" t="str">
        <f>TEXT('Energy Demand'!$A523,"mmmm")</f>
        <v>June</v>
      </c>
      <c r="D523" s="11" t="str">
        <f t="shared" si="16"/>
        <v>2016</v>
      </c>
      <c r="E523" s="12">
        <f t="shared" si="17"/>
        <v>24</v>
      </c>
      <c r="F523" s="20" t="str">
        <f>VLOOKUP(A523,_holidays!$A$2:$B$2107,2,1)</f>
        <v>Y</v>
      </c>
      <c r="G523" s="20" t="str">
        <f>VLOOKUP(A523,_holidays!$A$2:$C$2107,3,1)</f>
        <v>N</v>
      </c>
      <c r="H523" s="21">
        <v>10.5</v>
      </c>
      <c r="I523" s="21">
        <v>14.1</v>
      </c>
      <c r="J523" s="22">
        <v>3.3</v>
      </c>
      <c r="K523" s="22">
        <v>3.4</v>
      </c>
      <c r="L523" s="16">
        <v>116052.80499999999</v>
      </c>
      <c r="M523" s="17">
        <v>122.7887776</v>
      </c>
      <c r="N523" s="17">
        <f>'Energy Demand'!$L523*'Energy Demand'!$M523</f>
        <v>14249982.063001167</v>
      </c>
    </row>
    <row r="524" spans="1:14" x14ac:dyDescent="0.6">
      <c r="A524" s="10">
        <v>42527</v>
      </c>
      <c r="B524" s="31" t="str">
        <f>TEXT('Energy Demand'!$A524,"dddd")</f>
        <v>Monday</v>
      </c>
      <c r="C524" s="31" t="str">
        <f>TEXT('Energy Demand'!$A524,"mmmm")</f>
        <v>June</v>
      </c>
      <c r="D524" s="11" t="str">
        <f t="shared" si="16"/>
        <v>2016</v>
      </c>
      <c r="E524" s="12">
        <f t="shared" si="17"/>
        <v>24</v>
      </c>
      <c r="F524" s="13" t="str">
        <f>VLOOKUP(A524,_holidays!$A$2:$B$2107,2,1)</f>
        <v>Y</v>
      </c>
      <c r="G524" s="13" t="str">
        <f>VLOOKUP(A524,_holidays!$A$2:$C$2107,3,1)</f>
        <v>N</v>
      </c>
      <c r="H524" s="14">
        <v>8.9</v>
      </c>
      <c r="I524" s="14">
        <v>14.5</v>
      </c>
      <c r="J524" s="15">
        <v>7.1</v>
      </c>
      <c r="K524" s="15">
        <v>1.4</v>
      </c>
      <c r="L524" s="16">
        <v>134829.755</v>
      </c>
      <c r="M524" s="17">
        <v>107.44561210000001</v>
      </c>
      <c r="N524" s="17">
        <f>'Energy Demand'!$L524*'Energy Demand'!$M524</f>
        <v>14486865.555268036</v>
      </c>
    </row>
    <row r="525" spans="1:14" x14ac:dyDescent="0.6">
      <c r="A525" s="19">
        <v>42528</v>
      </c>
      <c r="B525" s="32" t="str">
        <f>TEXT('Energy Demand'!$A525,"dddd")</f>
        <v>Tuesday</v>
      </c>
      <c r="C525" s="31" t="str">
        <f>TEXT('Energy Demand'!$A525,"mmmm")</f>
        <v>June</v>
      </c>
      <c r="D525" s="11" t="str">
        <f t="shared" si="16"/>
        <v>2016</v>
      </c>
      <c r="E525" s="12">
        <f t="shared" si="17"/>
        <v>24</v>
      </c>
      <c r="F525" s="20" t="str">
        <f>VLOOKUP(A525,_holidays!$A$2:$B$2107,2,1)</f>
        <v>Y</v>
      </c>
      <c r="G525" s="20" t="str">
        <f>VLOOKUP(A525,_holidays!$A$2:$C$2107,3,1)</f>
        <v>N</v>
      </c>
      <c r="H525" s="21">
        <v>10.5</v>
      </c>
      <c r="I525" s="21">
        <v>15.3</v>
      </c>
      <c r="J525" s="22">
        <v>4.7</v>
      </c>
      <c r="K525" s="22">
        <v>0</v>
      </c>
      <c r="L525" s="16">
        <v>135306.005</v>
      </c>
      <c r="M525" s="17">
        <v>88.326962910000006</v>
      </c>
      <c r="N525" s="17">
        <f>'Energy Demand'!$L525*'Energy Demand'!$M525</f>
        <v>11951168.485135276</v>
      </c>
    </row>
    <row r="526" spans="1:14" x14ac:dyDescent="0.6">
      <c r="A526" s="10">
        <v>42529</v>
      </c>
      <c r="B526" s="31" t="str">
        <f>TEXT('Energy Demand'!$A526,"dddd")</f>
        <v>Wednesday</v>
      </c>
      <c r="C526" s="31" t="str">
        <f>TEXT('Energy Demand'!$A526,"mmmm")</f>
        <v>June</v>
      </c>
      <c r="D526" s="11" t="str">
        <f t="shared" si="16"/>
        <v>2016</v>
      </c>
      <c r="E526" s="12">
        <f t="shared" si="17"/>
        <v>24</v>
      </c>
      <c r="F526" s="13" t="str">
        <f>VLOOKUP(A526,_holidays!$A$2:$B$2107,2,1)</f>
        <v>Y</v>
      </c>
      <c r="G526" s="13" t="str">
        <f>VLOOKUP(A526,_holidays!$A$2:$C$2107,3,1)</f>
        <v>N</v>
      </c>
      <c r="H526" s="14">
        <v>9.6999999999999993</v>
      </c>
      <c r="I526" s="14">
        <v>14.7</v>
      </c>
      <c r="J526" s="15">
        <v>4.7</v>
      </c>
      <c r="K526" s="15">
        <v>1.2</v>
      </c>
      <c r="L526" s="16">
        <v>137305.35500000001</v>
      </c>
      <c r="M526" s="17">
        <v>91.315660199999996</v>
      </c>
      <c r="N526" s="17">
        <f>'Energy Demand'!$L526*'Energy Demand'!$M526</f>
        <v>12538129.140820371</v>
      </c>
    </row>
    <row r="527" spans="1:14" x14ac:dyDescent="0.6">
      <c r="A527" s="19">
        <v>42530</v>
      </c>
      <c r="B527" s="32" t="str">
        <f>TEXT('Energy Demand'!$A527,"dddd")</f>
        <v>Thursday</v>
      </c>
      <c r="C527" s="31" t="str">
        <f>TEXT('Energy Demand'!$A527,"mmmm")</f>
        <v>June</v>
      </c>
      <c r="D527" s="11" t="str">
        <f t="shared" si="16"/>
        <v>2016</v>
      </c>
      <c r="E527" s="12">
        <f t="shared" si="17"/>
        <v>24</v>
      </c>
      <c r="F527" s="20" t="str">
        <f>VLOOKUP(A527,_holidays!$A$2:$B$2107,2,1)</f>
        <v>Y</v>
      </c>
      <c r="G527" s="20" t="str">
        <f>VLOOKUP(A527,_holidays!$A$2:$C$2107,3,1)</f>
        <v>N</v>
      </c>
      <c r="H527" s="21">
        <v>10.8</v>
      </c>
      <c r="I527" s="21">
        <v>17.5</v>
      </c>
      <c r="J527" s="22">
        <v>6</v>
      </c>
      <c r="K527" s="22">
        <v>1.4</v>
      </c>
      <c r="L527" s="16">
        <v>132859.30499999999</v>
      </c>
      <c r="M527" s="17">
        <v>50.238971939999999</v>
      </c>
      <c r="N527" s="17">
        <f>'Energy Demand'!$L527*'Energy Demand'!$M527</f>
        <v>6674714.8958629016</v>
      </c>
    </row>
    <row r="528" spans="1:14" x14ac:dyDescent="0.6">
      <c r="A528" s="10">
        <v>42531</v>
      </c>
      <c r="B528" s="31" t="str">
        <f>TEXT('Energy Demand'!$A528,"dddd")</f>
        <v>Friday</v>
      </c>
      <c r="C528" s="31" t="str">
        <f>TEXT('Energy Demand'!$A528,"mmmm")</f>
        <v>June</v>
      </c>
      <c r="D528" s="11" t="str">
        <f t="shared" si="16"/>
        <v>2016</v>
      </c>
      <c r="E528" s="12">
        <f t="shared" si="17"/>
        <v>24</v>
      </c>
      <c r="F528" s="13" t="str">
        <f>VLOOKUP(A528,_holidays!$A$2:$B$2107,2,1)</f>
        <v>Y</v>
      </c>
      <c r="G528" s="13" t="str">
        <f>VLOOKUP(A528,_holidays!$A$2:$C$2107,3,1)</f>
        <v>N</v>
      </c>
      <c r="H528" s="14">
        <v>10.4</v>
      </c>
      <c r="I528" s="14">
        <v>15.8</v>
      </c>
      <c r="J528" s="15">
        <v>6.6</v>
      </c>
      <c r="K528" s="15">
        <v>0</v>
      </c>
      <c r="L528" s="16">
        <v>132209.51500000001</v>
      </c>
      <c r="M528" s="17">
        <v>47.425798780000001</v>
      </c>
      <c r="N528" s="17">
        <f>'Energy Demand'!$L528*'Energy Demand'!$M528</f>
        <v>6270141.8551913928</v>
      </c>
    </row>
    <row r="529" spans="1:14" x14ac:dyDescent="0.6">
      <c r="A529" s="19">
        <v>42532</v>
      </c>
      <c r="B529" s="32" t="str">
        <f>TEXT('Energy Demand'!$A529,"dddd")</f>
        <v>Saturday</v>
      </c>
      <c r="C529" s="31" t="str">
        <f>TEXT('Energy Demand'!$A529,"mmmm")</f>
        <v>June</v>
      </c>
      <c r="D529" s="11" t="str">
        <f t="shared" si="16"/>
        <v>2016</v>
      </c>
      <c r="E529" s="12">
        <f t="shared" si="17"/>
        <v>24</v>
      </c>
      <c r="F529" s="20" t="str">
        <f>VLOOKUP(A529,_holidays!$A$2:$B$2107,2,1)</f>
        <v>Y</v>
      </c>
      <c r="G529" s="20" t="str">
        <f>VLOOKUP(A529,_holidays!$A$2:$C$2107,3,1)</f>
        <v>N</v>
      </c>
      <c r="H529" s="21">
        <v>9</v>
      </c>
      <c r="I529" s="21">
        <v>13.5</v>
      </c>
      <c r="J529" s="22">
        <v>6.5</v>
      </c>
      <c r="K529" s="22">
        <v>3</v>
      </c>
      <c r="L529" s="16">
        <v>120753.43</v>
      </c>
      <c r="M529" s="17">
        <v>55.590969579999999</v>
      </c>
      <c r="N529" s="17">
        <f>'Energy Demand'!$L529*'Energy Demand'!$M529</f>
        <v>6712800.2538106591</v>
      </c>
    </row>
    <row r="530" spans="1:14" x14ac:dyDescent="0.6">
      <c r="A530" s="10">
        <v>42533</v>
      </c>
      <c r="B530" s="31" t="str">
        <f>TEXT('Energy Demand'!$A530,"dddd")</f>
        <v>Sunday</v>
      </c>
      <c r="C530" s="31" t="str">
        <f>TEXT('Energy Demand'!$A530,"mmmm")</f>
        <v>June</v>
      </c>
      <c r="D530" s="11" t="str">
        <f t="shared" si="16"/>
        <v>2016</v>
      </c>
      <c r="E530" s="12">
        <f t="shared" si="17"/>
        <v>25</v>
      </c>
      <c r="F530" s="13" t="str">
        <f>VLOOKUP(A530,_holidays!$A$2:$B$2107,2,1)</f>
        <v>Y</v>
      </c>
      <c r="G530" s="13" t="str">
        <f>VLOOKUP(A530,_holidays!$A$2:$C$2107,3,1)</f>
        <v>N</v>
      </c>
      <c r="H530" s="14">
        <v>5</v>
      </c>
      <c r="I530" s="14">
        <v>13.8</v>
      </c>
      <c r="J530" s="15">
        <v>7.3</v>
      </c>
      <c r="K530" s="15">
        <v>0.6</v>
      </c>
      <c r="L530" s="16">
        <v>122771.53</v>
      </c>
      <c r="M530" s="17">
        <v>77.215287989999993</v>
      </c>
      <c r="N530" s="17">
        <f>'Energy Demand'!$L530*'Energy Demand'!$M530</f>
        <v>9479839.0459229238</v>
      </c>
    </row>
    <row r="531" spans="1:14" x14ac:dyDescent="0.6">
      <c r="A531" s="19">
        <v>42534</v>
      </c>
      <c r="B531" s="32" t="str">
        <f>TEXT('Energy Demand'!$A531,"dddd")</f>
        <v>Monday</v>
      </c>
      <c r="C531" s="31" t="str">
        <f>TEXT('Energy Demand'!$A531,"mmmm")</f>
        <v>June</v>
      </c>
      <c r="D531" s="11" t="str">
        <f t="shared" si="16"/>
        <v>2016</v>
      </c>
      <c r="E531" s="12">
        <f t="shared" si="17"/>
        <v>25</v>
      </c>
      <c r="F531" s="20" t="str">
        <f>VLOOKUP(A531,_holidays!$A$2:$B$2107,2,1)</f>
        <v>Y</v>
      </c>
      <c r="G531" s="20" t="str">
        <f>VLOOKUP(A531,_holidays!$A$2:$C$2107,3,1)</f>
        <v>Y</v>
      </c>
      <c r="H531" s="21">
        <v>3.8</v>
      </c>
      <c r="I531" s="21">
        <v>13.4</v>
      </c>
      <c r="J531" s="22">
        <v>9</v>
      </c>
      <c r="K531" s="22">
        <v>0</v>
      </c>
      <c r="L531" s="16">
        <v>122106.95</v>
      </c>
      <c r="M531" s="17">
        <v>95.064774630000002</v>
      </c>
      <c r="N531" s="17">
        <f>'Energy Demand'!$L531*'Energy Demand'!$M531</f>
        <v>11608069.682506679</v>
      </c>
    </row>
    <row r="532" spans="1:14" x14ac:dyDescent="0.6">
      <c r="A532" s="10">
        <v>42535</v>
      </c>
      <c r="B532" s="31" t="str">
        <f>TEXT('Energy Demand'!$A532,"dddd")</f>
        <v>Tuesday</v>
      </c>
      <c r="C532" s="31" t="str">
        <f>TEXT('Energy Demand'!$A532,"mmmm")</f>
        <v>June</v>
      </c>
      <c r="D532" s="11" t="str">
        <f t="shared" si="16"/>
        <v>2016</v>
      </c>
      <c r="E532" s="12">
        <f t="shared" si="17"/>
        <v>25</v>
      </c>
      <c r="F532" s="13" t="str">
        <f>VLOOKUP(A532,_holidays!$A$2:$B$2107,2,1)</f>
        <v>Y</v>
      </c>
      <c r="G532" s="13" t="str">
        <f>VLOOKUP(A532,_holidays!$A$2:$C$2107,3,1)</f>
        <v>N</v>
      </c>
      <c r="H532" s="14">
        <v>8.6</v>
      </c>
      <c r="I532" s="14">
        <v>15.6</v>
      </c>
      <c r="J532" s="15">
        <v>8.3000000000000007</v>
      </c>
      <c r="K532" s="15">
        <v>0</v>
      </c>
      <c r="L532" s="16">
        <v>138466.56</v>
      </c>
      <c r="M532" s="17">
        <v>90.845109260000001</v>
      </c>
      <c r="N532" s="17">
        <f>'Energy Demand'!$L532*'Energy Demand'!$M532</f>
        <v>12579009.772056345</v>
      </c>
    </row>
    <row r="533" spans="1:14" x14ac:dyDescent="0.6">
      <c r="A533" s="19">
        <v>42536</v>
      </c>
      <c r="B533" s="32" t="str">
        <f>TEXT('Energy Demand'!$A533,"dddd")</f>
        <v>Wednesday</v>
      </c>
      <c r="C533" s="31" t="str">
        <f>TEXT('Energy Demand'!$A533,"mmmm")</f>
        <v>June</v>
      </c>
      <c r="D533" s="11" t="str">
        <f t="shared" si="16"/>
        <v>2016</v>
      </c>
      <c r="E533" s="12">
        <f t="shared" si="17"/>
        <v>25</v>
      </c>
      <c r="F533" s="20" t="str">
        <f>VLOOKUP(A533,_holidays!$A$2:$B$2107,2,1)</f>
        <v>Y</v>
      </c>
      <c r="G533" s="20" t="str">
        <f>VLOOKUP(A533,_holidays!$A$2:$C$2107,3,1)</f>
        <v>N</v>
      </c>
      <c r="H533" s="21">
        <v>6</v>
      </c>
      <c r="I533" s="21">
        <v>17.899999999999999</v>
      </c>
      <c r="J533" s="22">
        <v>9.1999999999999993</v>
      </c>
      <c r="K533" s="22">
        <v>0</v>
      </c>
      <c r="L533" s="16">
        <v>140904.59</v>
      </c>
      <c r="M533" s="17">
        <v>92.416245849999996</v>
      </c>
      <c r="N533" s="17">
        <f>'Energy Demand'!$L533*'Energy Demand'!$M533</f>
        <v>13021873.23083345</v>
      </c>
    </row>
    <row r="534" spans="1:14" x14ac:dyDescent="0.6">
      <c r="A534" s="10">
        <v>42537</v>
      </c>
      <c r="B534" s="31" t="str">
        <f>TEXT('Energy Demand'!$A534,"dddd")</f>
        <v>Thursday</v>
      </c>
      <c r="C534" s="31" t="str">
        <f>TEXT('Energy Demand'!$A534,"mmmm")</f>
        <v>June</v>
      </c>
      <c r="D534" s="11" t="str">
        <f t="shared" si="16"/>
        <v>2016</v>
      </c>
      <c r="E534" s="12">
        <f t="shared" si="17"/>
        <v>25</v>
      </c>
      <c r="F534" s="13" t="str">
        <f>VLOOKUP(A534,_holidays!$A$2:$B$2107,2,1)</f>
        <v>Y</v>
      </c>
      <c r="G534" s="13" t="str">
        <f>VLOOKUP(A534,_holidays!$A$2:$C$2107,3,1)</f>
        <v>N</v>
      </c>
      <c r="H534" s="14">
        <v>7.8</v>
      </c>
      <c r="I534" s="14">
        <v>14.3</v>
      </c>
      <c r="J534" s="15">
        <v>5.0999999999999996</v>
      </c>
      <c r="K534" s="15">
        <v>0</v>
      </c>
      <c r="L534" s="16">
        <v>140741.16500000001</v>
      </c>
      <c r="M534" s="17">
        <v>89.929148949999998</v>
      </c>
      <c r="N534" s="17">
        <f>'Energy Demand'!$L534*'Energy Demand'!$M534</f>
        <v>12656733.190681526</v>
      </c>
    </row>
    <row r="535" spans="1:14" x14ac:dyDescent="0.6">
      <c r="A535" s="19">
        <v>42538</v>
      </c>
      <c r="B535" s="32" t="str">
        <f>TEXT('Energy Demand'!$A535,"dddd")</f>
        <v>Friday</v>
      </c>
      <c r="C535" s="31" t="str">
        <f>TEXT('Energy Demand'!$A535,"mmmm")</f>
        <v>June</v>
      </c>
      <c r="D535" s="11" t="str">
        <f t="shared" si="16"/>
        <v>2016</v>
      </c>
      <c r="E535" s="12">
        <f t="shared" si="17"/>
        <v>25</v>
      </c>
      <c r="F535" s="20" t="str">
        <f>VLOOKUP(A535,_holidays!$A$2:$B$2107,2,1)</f>
        <v>Y</v>
      </c>
      <c r="G535" s="20" t="str">
        <f>VLOOKUP(A535,_holidays!$A$2:$C$2107,3,1)</f>
        <v>N</v>
      </c>
      <c r="H535" s="21">
        <v>9.3000000000000007</v>
      </c>
      <c r="I535" s="21">
        <v>15.1</v>
      </c>
      <c r="J535" s="22">
        <v>3.5</v>
      </c>
      <c r="K535" s="22">
        <v>4.2</v>
      </c>
      <c r="L535" s="16">
        <v>138023.10999999999</v>
      </c>
      <c r="M535" s="17">
        <v>99.573674510000004</v>
      </c>
      <c r="N535" s="17">
        <f>'Energy Demand'!$L535*'Energy Demand'!$M535</f>
        <v>13743468.229997925</v>
      </c>
    </row>
    <row r="536" spans="1:14" x14ac:dyDescent="0.6">
      <c r="A536" s="10">
        <v>42539</v>
      </c>
      <c r="B536" s="31" t="str">
        <f>TEXT('Energy Demand'!$A536,"dddd")</f>
        <v>Saturday</v>
      </c>
      <c r="C536" s="31" t="str">
        <f>TEXT('Energy Demand'!$A536,"mmmm")</f>
        <v>June</v>
      </c>
      <c r="D536" s="11" t="str">
        <f t="shared" si="16"/>
        <v>2016</v>
      </c>
      <c r="E536" s="12">
        <f t="shared" si="17"/>
        <v>25</v>
      </c>
      <c r="F536" s="13" t="str">
        <f>VLOOKUP(A536,_holidays!$A$2:$B$2107,2,1)</f>
        <v>Y</v>
      </c>
      <c r="G536" s="13" t="str">
        <f>VLOOKUP(A536,_holidays!$A$2:$C$2107,3,1)</f>
        <v>N</v>
      </c>
      <c r="H536" s="14">
        <v>10</v>
      </c>
      <c r="I536" s="14">
        <v>12.7</v>
      </c>
      <c r="J536" s="15">
        <v>5.3</v>
      </c>
      <c r="K536" s="15">
        <v>8.6</v>
      </c>
      <c r="L536" s="16">
        <v>123162.185</v>
      </c>
      <c r="M536" s="17">
        <v>62.934016130000003</v>
      </c>
      <c r="N536" s="17">
        <f>'Energy Demand'!$L536*'Energy Demand'!$M536</f>
        <v>7751090.9373960439</v>
      </c>
    </row>
    <row r="537" spans="1:14" x14ac:dyDescent="0.6">
      <c r="A537" s="19">
        <v>42540</v>
      </c>
      <c r="B537" s="32" t="str">
        <f>TEXT('Energy Demand'!$A537,"dddd")</f>
        <v>Sunday</v>
      </c>
      <c r="C537" s="31" t="str">
        <f>TEXT('Energy Demand'!$A537,"mmmm")</f>
        <v>June</v>
      </c>
      <c r="D537" s="11" t="str">
        <f t="shared" si="16"/>
        <v>2016</v>
      </c>
      <c r="E537" s="12">
        <f t="shared" si="17"/>
        <v>26</v>
      </c>
      <c r="F537" s="20" t="str">
        <f>VLOOKUP(A537,_holidays!$A$2:$B$2107,2,1)</f>
        <v>Y</v>
      </c>
      <c r="G537" s="20" t="str">
        <f>VLOOKUP(A537,_holidays!$A$2:$C$2107,3,1)</f>
        <v>N</v>
      </c>
      <c r="H537" s="21">
        <v>7.3</v>
      </c>
      <c r="I537" s="21">
        <v>13.5</v>
      </c>
      <c r="J537" s="22">
        <v>7.2</v>
      </c>
      <c r="K537" s="22">
        <v>0.4</v>
      </c>
      <c r="L537" s="16">
        <v>119662.16499999999</v>
      </c>
      <c r="M537" s="17">
        <v>79.384821770000002</v>
      </c>
      <c r="N537" s="17">
        <f>'Energy Demand'!$L537*'Energy Demand'!$M537</f>
        <v>9499359.6411373317</v>
      </c>
    </row>
    <row r="538" spans="1:14" x14ac:dyDescent="0.6">
      <c r="A538" s="10">
        <v>42541</v>
      </c>
      <c r="B538" s="31" t="str">
        <f>TEXT('Energy Demand'!$A538,"dddd")</f>
        <v>Monday</v>
      </c>
      <c r="C538" s="31" t="str">
        <f>TEXT('Energy Demand'!$A538,"mmmm")</f>
        <v>June</v>
      </c>
      <c r="D538" s="11" t="str">
        <f t="shared" si="16"/>
        <v>2016</v>
      </c>
      <c r="E538" s="12">
        <f t="shared" si="17"/>
        <v>26</v>
      </c>
      <c r="F538" s="13" t="str">
        <f>VLOOKUP(A538,_holidays!$A$2:$B$2107,2,1)</f>
        <v>Y</v>
      </c>
      <c r="G538" s="13" t="str">
        <f>VLOOKUP(A538,_holidays!$A$2:$C$2107,3,1)</f>
        <v>N</v>
      </c>
      <c r="H538" s="14">
        <v>9.1</v>
      </c>
      <c r="I538" s="14">
        <v>13.2</v>
      </c>
      <c r="J538" s="15">
        <v>3.4</v>
      </c>
      <c r="K538" s="15">
        <v>3.6</v>
      </c>
      <c r="L538" s="16">
        <v>134435.11499999999</v>
      </c>
      <c r="M538" s="17">
        <v>114.875078</v>
      </c>
      <c r="N538" s="17">
        <f>'Energy Demand'!$L538*'Energy Demand'!$M538</f>
        <v>15443244.321563968</v>
      </c>
    </row>
    <row r="539" spans="1:14" x14ac:dyDescent="0.6">
      <c r="A539" s="19">
        <v>42542</v>
      </c>
      <c r="B539" s="32" t="str">
        <f>TEXT('Energy Demand'!$A539,"dddd")</f>
        <v>Tuesday</v>
      </c>
      <c r="C539" s="31" t="str">
        <f>TEXT('Energy Demand'!$A539,"mmmm")</f>
        <v>June</v>
      </c>
      <c r="D539" s="11" t="str">
        <f t="shared" si="16"/>
        <v>2016</v>
      </c>
      <c r="E539" s="12">
        <f t="shared" si="17"/>
        <v>26</v>
      </c>
      <c r="F539" s="20" t="str">
        <f>VLOOKUP(A539,_holidays!$A$2:$B$2107,2,1)</f>
        <v>Y</v>
      </c>
      <c r="G539" s="20" t="str">
        <f>VLOOKUP(A539,_holidays!$A$2:$C$2107,3,1)</f>
        <v>N</v>
      </c>
      <c r="H539" s="21">
        <v>10.4</v>
      </c>
      <c r="I539" s="21">
        <v>14.7</v>
      </c>
      <c r="J539" s="22">
        <v>7</v>
      </c>
      <c r="K539" s="22">
        <v>3.2</v>
      </c>
      <c r="L539" s="16">
        <v>137511.315</v>
      </c>
      <c r="M539" s="17">
        <v>62.154764110000002</v>
      </c>
      <c r="N539" s="17">
        <f>'Energy Demand'!$L539*'Energy Demand'!$M539</f>
        <v>8546983.3462809045</v>
      </c>
    </row>
    <row r="540" spans="1:14" x14ac:dyDescent="0.6">
      <c r="A540" s="10">
        <v>42543</v>
      </c>
      <c r="B540" s="31" t="str">
        <f>TEXT('Energy Demand'!$A540,"dddd")</f>
        <v>Wednesday</v>
      </c>
      <c r="C540" s="31" t="str">
        <f>TEXT('Energy Demand'!$A540,"mmmm")</f>
        <v>June</v>
      </c>
      <c r="D540" s="11" t="str">
        <f t="shared" si="16"/>
        <v>2016</v>
      </c>
      <c r="E540" s="12">
        <f t="shared" si="17"/>
        <v>26</v>
      </c>
      <c r="F540" s="13" t="str">
        <f>VLOOKUP(A540,_holidays!$A$2:$B$2107,2,1)</f>
        <v>Y</v>
      </c>
      <c r="G540" s="13" t="str">
        <f>VLOOKUP(A540,_holidays!$A$2:$C$2107,3,1)</f>
        <v>N</v>
      </c>
      <c r="H540" s="14">
        <v>11.2</v>
      </c>
      <c r="I540" s="14">
        <v>15.4</v>
      </c>
      <c r="J540" s="15">
        <v>6.6</v>
      </c>
      <c r="K540" s="15">
        <v>0</v>
      </c>
      <c r="L540" s="16">
        <v>133813.285</v>
      </c>
      <c r="M540" s="17">
        <v>58.759038580000002</v>
      </c>
      <c r="N540" s="17">
        <f>'Energy Demand'!$L540*'Energy Demand'!$M540</f>
        <v>7862739.9758315356</v>
      </c>
    </row>
    <row r="541" spans="1:14" x14ac:dyDescent="0.6">
      <c r="A541" s="19">
        <v>42544</v>
      </c>
      <c r="B541" s="32" t="str">
        <f>TEXT('Energy Demand'!$A541,"dddd")</f>
        <v>Thursday</v>
      </c>
      <c r="C541" s="31" t="str">
        <f>TEXT('Energy Demand'!$A541,"mmmm")</f>
        <v>June</v>
      </c>
      <c r="D541" s="11" t="str">
        <f t="shared" si="16"/>
        <v>2016</v>
      </c>
      <c r="E541" s="12">
        <f t="shared" si="17"/>
        <v>26</v>
      </c>
      <c r="F541" s="20" t="str">
        <f>VLOOKUP(A541,_holidays!$A$2:$B$2107,2,1)</f>
        <v>Y</v>
      </c>
      <c r="G541" s="20" t="str">
        <f>VLOOKUP(A541,_holidays!$A$2:$C$2107,3,1)</f>
        <v>N</v>
      </c>
      <c r="H541" s="21">
        <v>10.4</v>
      </c>
      <c r="I541" s="21">
        <v>14.8</v>
      </c>
      <c r="J541" s="22">
        <v>7.2</v>
      </c>
      <c r="K541" s="22">
        <v>0.6</v>
      </c>
      <c r="L541" s="16">
        <v>136740.005</v>
      </c>
      <c r="M541" s="17">
        <v>78.318980190000005</v>
      </c>
      <c r="N541" s="17">
        <f>'Energy Demand'!$L541*'Energy Demand'!$M541</f>
        <v>10709337.742775502</v>
      </c>
    </row>
    <row r="542" spans="1:14" x14ac:dyDescent="0.6">
      <c r="A542" s="10">
        <v>42545</v>
      </c>
      <c r="B542" s="31" t="str">
        <f>TEXT('Energy Demand'!$A542,"dddd")</f>
        <v>Friday</v>
      </c>
      <c r="C542" s="31" t="str">
        <f>TEXT('Energy Demand'!$A542,"mmmm")</f>
        <v>June</v>
      </c>
      <c r="D542" s="11" t="str">
        <f t="shared" si="16"/>
        <v>2016</v>
      </c>
      <c r="E542" s="12">
        <f t="shared" si="17"/>
        <v>26</v>
      </c>
      <c r="F542" s="13" t="str">
        <f>VLOOKUP(A542,_holidays!$A$2:$B$2107,2,1)</f>
        <v>N</v>
      </c>
      <c r="G542" s="13" t="str">
        <f>VLOOKUP(A542,_holidays!$A$2:$C$2107,3,1)</f>
        <v>N</v>
      </c>
      <c r="H542" s="14">
        <v>6.9</v>
      </c>
      <c r="I542" s="14">
        <v>10.7</v>
      </c>
      <c r="J542" s="15">
        <v>5.8</v>
      </c>
      <c r="K542" s="15">
        <v>13.8</v>
      </c>
      <c r="L542" s="16">
        <v>144658.38</v>
      </c>
      <c r="M542" s="17">
        <v>67.938496200000003</v>
      </c>
      <c r="N542" s="17">
        <f>'Energy Demand'!$L542*'Energy Demand'!$M542</f>
        <v>9827872.7999281567</v>
      </c>
    </row>
    <row r="543" spans="1:14" x14ac:dyDescent="0.6">
      <c r="A543" s="19">
        <v>42546</v>
      </c>
      <c r="B543" s="32" t="str">
        <f>TEXT('Energy Demand'!$A543,"dddd")</f>
        <v>Saturday</v>
      </c>
      <c r="C543" s="31" t="str">
        <f>TEXT('Energy Demand'!$A543,"mmmm")</f>
        <v>June</v>
      </c>
      <c r="D543" s="11" t="str">
        <f t="shared" si="16"/>
        <v>2016</v>
      </c>
      <c r="E543" s="12">
        <f t="shared" si="17"/>
        <v>26</v>
      </c>
      <c r="F543" s="20" t="str">
        <f>VLOOKUP(A543,_holidays!$A$2:$B$2107,2,1)</f>
        <v>N</v>
      </c>
      <c r="G543" s="20" t="str">
        <f>VLOOKUP(A543,_holidays!$A$2:$C$2107,3,1)</f>
        <v>N</v>
      </c>
      <c r="H543" s="21">
        <v>5.6</v>
      </c>
      <c r="I543" s="21">
        <v>12.7</v>
      </c>
      <c r="J543" s="22">
        <v>8.8000000000000007</v>
      </c>
      <c r="K543" s="22">
        <v>2</v>
      </c>
      <c r="L543" s="16">
        <v>131730.83499999999</v>
      </c>
      <c r="M543" s="17">
        <v>99.763250799999994</v>
      </c>
      <c r="N543" s="17">
        <f>'Energy Demand'!$L543*'Energy Demand'!$M543</f>
        <v>13141896.330198416</v>
      </c>
    </row>
    <row r="544" spans="1:14" x14ac:dyDescent="0.6">
      <c r="A544" s="10">
        <v>42547</v>
      </c>
      <c r="B544" s="31" t="str">
        <f>TEXT('Energy Demand'!$A544,"dddd")</f>
        <v>Sunday</v>
      </c>
      <c r="C544" s="31" t="str">
        <f>TEXT('Energy Demand'!$A544,"mmmm")</f>
        <v>June</v>
      </c>
      <c r="D544" s="11" t="str">
        <f t="shared" si="16"/>
        <v>2016</v>
      </c>
      <c r="E544" s="12">
        <f t="shared" si="17"/>
        <v>27</v>
      </c>
      <c r="F544" s="13" t="str">
        <f>VLOOKUP(A544,_holidays!$A$2:$B$2107,2,1)</f>
        <v>N</v>
      </c>
      <c r="G544" s="13" t="str">
        <f>VLOOKUP(A544,_holidays!$A$2:$C$2107,3,1)</f>
        <v>N</v>
      </c>
      <c r="H544" s="14">
        <v>3</v>
      </c>
      <c r="I544" s="14">
        <v>11.1</v>
      </c>
      <c r="J544" s="15">
        <v>7.7</v>
      </c>
      <c r="K544" s="15">
        <v>0.2</v>
      </c>
      <c r="L544" s="16">
        <v>126455.935</v>
      </c>
      <c r="M544" s="17">
        <v>120.4411006</v>
      </c>
      <c r="N544" s="17">
        <f>'Energy Demand'!$L544*'Energy Demand'!$M544</f>
        <v>15230491.98880206</v>
      </c>
    </row>
    <row r="545" spans="1:14" x14ac:dyDescent="0.6">
      <c r="A545" s="19">
        <v>42548</v>
      </c>
      <c r="B545" s="32" t="str">
        <f>TEXT('Energy Demand'!$A545,"dddd")</f>
        <v>Monday</v>
      </c>
      <c r="C545" s="31" t="str">
        <f>TEXT('Energy Demand'!$A545,"mmmm")</f>
        <v>June</v>
      </c>
      <c r="D545" s="11" t="str">
        <f t="shared" si="16"/>
        <v>2016</v>
      </c>
      <c r="E545" s="12">
        <f t="shared" si="17"/>
        <v>27</v>
      </c>
      <c r="F545" s="20" t="str">
        <f>VLOOKUP(A545,_holidays!$A$2:$B$2107,2,1)</f>
        <v>N</v>
      </c>
      <c r="G545" s="20" t="str">
        <f>VLOOKUP(A545,_holidays!$A$2:$C$2107,3,1)</f>
        <v>N</v>
      </c>
      <c r="H545" s="21">
        <v>4.8</v>
      </c>
      <c r="I545" s="21">
        <v>10.6</v>
      </c>
      <c r="J545" s="22">
        <v>4.7</v>
      </c>
      <c r="K545" s="22">
        <v>0.2</v>
      </c>
      <c r="L545" s="16">
        <v>148639.995</v>
      </c>
      <c r="M545" s="17">
        <v>127.3466076</v>
      </c>
      <c r="N545" s="17">
        <f>'Energy Demand'!$L545*'Energy Demand'!$M545</f>
        <v>18928799.116930962</v>
      </c>
    </row>
    <row r="546" spans="1:14" x14ac:dyDescent="0.6">
      <c r="A546" s="10">
        <v>42549</v>
      </c>
      <c r="B546" s="31" t="str">
        <f>TEXT('Energy Demand'!$A546,"dddd")</f>
        <v>Tuesday</v>
      </c>
      <c r="C546" s="31" t="str">
        <f>TEXT('Energy Demand'!$A546,"mmmm")</f>
        <v>June</v>
      </c>
      <c r="D546" s="11" t="str">
        <f t="shared" si="16"/>
        <v>2016</v>
      </c>
      <c r="E546" s="12">
        <f t="shared" si="17"/>
        <v>27</v>
      </c>
      <c r="F546" s="13" t="str">
        <f>VLOOKUP(A546,_holidays!$A$2:$B$2107,2,1)</f>
        <v>N</v>
      </c>
      <c r="G546" s="13" t="str">
        <f>VLOOKUP(A546,_holidays!$A$2:$C$2107,3,1)</f>
        <v>N</v>
      </c>
      <c r="H546" s="14">
        <v>5</v>
      </c>
      <c r="I546" s="14">
        <v>17</v>
      </c>
      <c r="J546" s="15">
        <v>7.8</v>
      </c>
      <c r="K546" s="15">
        <v>0.2</v>
      </c>
      <c r="L546" s="16">
        <v>142146.31</v>
      </c>
      <c r="M546" s="17">
        <v>110.28039029999999</v>
      </c>
      <c r="N546" s="17">
        <f>'Energy Demand'!$L546*'Energy Demand'!$M546</f>
        <v>15675950.546504792</v>
      </c>
    </row>
    <row r="547" spans="1:14" x14ac:dyDescent="0.6">
      <c r="A547" s="19">
        <v>42550</v>
      </c>
      <c r="B547" s="32" t="str">
        <f>TEXT('Energy Demand'!$A547,"dddd")</f>
        <v>Wednesday</v>
      </c>
      <c r="C547" s="31" t="str">
        <f>TEXT('Energy Demand'!$A547,"mmmm")</f>
        <v>June</v>
      </c>
      <c r="D547" s="11" t="str">
        <f t="shared" si="16"/>
        <v>2016</v>
      </c>
      <c r="E547" s="12">
        <f t="shared" si="17"/>
        <v>27</v>
      </c>
      <c r="F547" s="20" t="str">
        <f>VLOOKUP(A547,_holidays!$A$2:$B$2107,2,1)</f>
        <v>N</v>
      </c>
      <c r="G547" s="20" t="str">
        <f>VLOOKUP(A547,_holidays!$A$2:$C$2107,3,1)</f>
        <v>N</v>
      </c>
      <c r="H547" s="21">
        <v>8.9</v>
      </c>
      <c r="I547" s="21">
        <v>15.8</v>
      </c>
      <c r="J547" s="22">
        <v>8.9</v>
      </c>
      <c r="K547" s="22">
        <v>0.2</v>
      </c>
      <c r="L547" s="16">
        <v>136071.965</v>
      </c>
      <c r="M547" s="17">
        <v>80.125243080000004</v>
      </c>
      <c r="N547" s="17">
        <f>'Energy Demand'!$L547*'Energy Demand'!$M547</f>
        <v>10902799.271998253</v>
      </c>
    </row>
    <row r="548" spans="1:14" x14ac:dyDescent="0.6">
      <c r="A548" s="10">
        <v>42551</v>
      </c>
      <c r="B548" s="31" t="str">
        <f>TEXT('Energy Demand'!$A548,"dddd")</f>
        <v>Thursday</v>
      </c>
      <c r="C548" s="31" t="str">
        <f>TEXT('Energy Demand'!$A548,"mmmm")</f>
        <v>June</v>
      </c>
      <c r="D548" s="11" t="str">
        <f t="shared" si="16"/>
        <v>2016</v>
      </c>
      <c r="E548" s="12">
        <f t="shared" si="17"/>
        <v>27</v>
      </c>
      <c r="F548" s="13" t="str">
        <f>VLOOKUP(A548,_holidays!$A$2:$B$2107,2,1)</f>
        <v>N</v>
      </c>
      <c r="G548" s="13" t="str">
        <f>VLOOKUP(A548,_holidays!$A$2:$C$2107,3,1)</f>
        <v>N</v>
      </c>
      <c r="H548" s="14">
        <v>10.3</v>
      </c>
      <c r="I548" s="14">
        <v>11.7</v>
      </c>
      <c r="J548" s="15">
        <v>5.6</v>
      </c>
      <c r="K548" s="15">
        <v>0</v>
      </c>
      <c r="L548" s="16">
        <v>141078.46</v>
      </c>
      <c r="M548" s="17">
        <v>115.1178955</v>
      </c>
      <c r="N548" s="17">
        <f>'Energy Demand'!$L548*'Energy Demand'!$M548</f>
        <v>16240655.41558093</v>
      </c>
    </row>
    <row r="549" spans="1:14" x14ac:dyDescent="0.6">
      <c r="A549" s="19">
        <v>42552</v>
      </c>
      <c r="B549" s="32" t="str">
        <f>TEXT('Energy Demand'!$A549,"dddd")</f>
        <v>Friday</v>
      </c>
      <c r="C549" s="31" t="str">
        <f>TEXT('Energy Demand'!$A549,"mmmm")</f>
        <v>July</v>
      </c>
      <c r="D549" s="11" t="str">
        <f t="shared" si="16"/>
        <v>2016</v>
      </c>
      <c r="E549" s="12">
        <f t="shared" si="17"/>
        <v>27</v>
      </c>
      <c r="F549" s="20" t="str">
        <f>VLOOKUP(A549,_holidays!$A$2:$B$2107,2,1)</f>
        <v>N</v>
      </c>
      <c r="G549" s="20" t="str">
        <f>VLOOKUP(A549,_holidays!$A$2:$C$2107,3,1)</f>
        <v>N</v>
      </c>
      <c r="H549" s="21">
        <v>7.3</v>
      </c>
      <c r="I549" s="21">
        <v>14.1</v>
      </c>
      <c r="J549" s="22">
        <v>7.1</v>
      </c>
      <c r="K549" s="22">
        <v>6.4</v>
      </c>
      <c r="L549" s="16">
        <v>136676.715</v>
      </c>
      <c r="M549" s="17">
        <v>117.7120479</v>
      </c>
      <c r="N549" s="17">
        <f>'Energy Demand'!$L549*'Energy Demand'!$M549</f>
        <v>16088496.022894649</v>
      </c>
    </row>
    <row r="550" spans="1:14" x14ac:dyDescent="0.6">
      <c r="A550" s="10">
        <v>42553</v>
      </c>
      <c r="B550" s="31" t="str">
        <f>TEXT('Energy Demand'!$A550,"dddd")</f>
        <v>Saturday</v>
      </c>
      <c r="C550" s="31" t="str">
        <f>TEXT('Energy Demand'!$A550,"mmmm")</f>
        <v>July</v>
      </c>
      <c r="D550" s="11" t="str">
        <f t="shared" si="16"/>
        <v>2016</v>
      </c>
      <c r="E550" s="12">
        <f t="shared" si="17"/>
        <v>27</v>
      </c>
      <c r="F550" s="13" t="str">
        <f>VLOOKUP(A550,_holidays!$A$2:$B$2107,2,1)</f>
        <v>N</v>
      </c>
      <c r="G550" s="13" t="str">
        <f>VLOOKUP(A550,_holidays!$A$2:$C$2107,3,1)</f>
        <v>N</v>
      </c>
      <c r="H550" s="14">
        <v>9.9</v>
      </c>
      <c r="I550" s="14">
        <v>16.5</v>
      </c>
      <c r="J550" s="15">
        <v>6.7</v>
      </c>
      <c r="K550" s="15">
        <v>0.2</v>
      </c>
      <c r="L550" s="16">
        <v>118683.565</v>
      </c>
      <c r="M550" s="17">
        <v>90.456523779999998</v>
      </c>
      <c r="N550" s="17">
        <f>'Energy Demand'!$L550*'Energy Demand'!$M550</f>
        <v>10735702.719717676</v>
      </c>
    </row>
    <row r="551" spans="1:14" x14ac:dyDescent="0.6">
      <c r="A551" s="19">
        <v>42554</v>
      </c>
      <c r="B551" s="32" t="str">
        <f>TEXT('Energy Demand'!$A551,"dddd")</f>
        <v>Sunday</v>
      </c>
      <c r="C551" s="31" t="str">
        <f>TEXT('Energy Demand'!$A551,"mmmm")</f>
        <v>July</v>
      </c>
      <c r="D551" s="11" t="str">
        <f t="shared" si="16"/>
        <v>2016</v>
      </c>
      <c r="E551" s="12">
        <f t="shared" si="17"/>
        <v>28</v>
      </c>
      <c r="F551" s="20" t="str">
        <f>VLOOKUP(A551,_holidays!$A$2:$B$2107,2,1)</f>
        <v>N</v>
      </c>
      <c r="G551" s="20" t="str">
        <f>VLOOKUP(A551,_holidays!$A$2:$C$2107,3,1)</f>
        <v>N</v>
      </c>
      <c r="H551" s="21">
        <v>10.9</v>
      </c>
      <c r="I551" s="21">
        <v>16.7</v>
      </c>
      <c r="J551" s="22">
        <v>7.8</v>
      </c>
      <c r="K551" s="22">
        <v>0</v>
      </c>
      <c r="L551" s="16">
        <v>112556.405</v>
      </c>
      <c r="M551" s="17">
        <v>68.597089170000004</v>
      </c>
      <c r="N551" s="17">
        <f>'Energy Demand'!$L551*'Energy Demand'!$M551</f>
        <v>7721041.7504396345</v>
      </c>
    </row>
    <row r="552" spans="1:14" x14ac:dyDescent="0.6">
      <c r="A552" s="10">
        <v>42555</v>
      </c>
      <c r="B552" s="31" t="str">
        <f>TEXT('Energy Demand'!$A552,"dddd")</f>
        <v>Monday</v>
      </c>
      <c r="C552" s="31" t="str">
        <f>TEXT('Energy Demand'!$A552,"mmmm")</f>
        <v>July</v>
      </c>
      <c r="D552" s="11" t="str">
        <f t="shared" si="16"/>
        <v>2016</v>
      </c>
      <c r="E552" s="12">
        <f t="shared" si="17"/>
        <v>28</v>
      </c>
      <c r="F552" s="13" t="str">
        <f>VLOOKUP(A552,_holidays!$A$2:$B$2107,2,1)</f>
        <v>N</v>
      </c>
      <c r="G552" s="13" t="str">
        <f>VLOOKUP(A552,_holidays!$A$2:$C$2107,3,1)</f>
        <v>N</v>
      </c>
      <c r="H552" s="14">
        <v>10.4</v>
      </c>
      <c r="I552" s="14">
        <v>12.7</v>
      </c>
      <c r="J552" s="15">
        <v>3.6</v>
      </c>
      <c r="K552" s="15">
        <v>0</v>
      </c>
      <c r="L552" s="16">
        <v>135712.245</v>
      </c>
      <c r="M552" s="17">
        <v>124.1368856</v>
      </c>
      <c r="N552" s="17">
        <f>'Energy Demand'!$L552*'Energy Demand'!$M552</f>
        <v>16846895.432084173</v>
      </c>
    </row>
    <row r="553" spans="1:14" x14ac:dyDescent="0.6">
      <c r="A553" s="19">
        <v>42556</v>
      </c>
      <c r="B553" s="32" t="str">
        <f>TEXT('Energy Demand'!$A553,"dddd")</f>
        <v>Tuesday</v>
      </c>
      <c r="C553" s="31" t="str">
        <f>TEXT('Energy Demand'!$A553,"mmmm")</f>
        <v>July</v>
      </c>
      <c r="D553" s="11" t="str">
        <f t="shared" si="16"/>
        <v>2016</v>
      </c>
      <c r="E553" s="12">
        <f t="shared" si="17"/>
        <v>28</v>
      </c>
      <c r="F553" s="20" t="str">
        <f>VLOOKUP(A553,_holidays!$A$2:$B$2107,2,1)</f>
        <v>N</v>
      </c>
      <c r="G553" s="20" t="str">
        <f>VLOOKUP(A553,_holidays!$A$2:$C$2107,3,1)</f>
        <v>N</v>
      </c>
      <c r="H553" s="21">
        <v>8.1999999999999993</v>
      </c>
      <c r="I553" s="21">
        <v>12.8</v>
      </c>
      <c r="J553" s="22">
        <v>1.8</v>
      </c>
      <c r="K553" s="22">
        <v>0.6</v>
      </c>
      <c r="L553" s="16">
        <v>142401.79500000001</v>
      </c>
      <c r="M553" s="17">
        <v>147.1876919</v>
      </c>
      <c r="N553" s="17">
        <f>'Energy Demand'!$L553*'Energy Demand'!$M553</f>
        <v>20959791.528466962</v>
      </c>
    </row>
    <row r="554" spans="1:14" x14ac:dyDescent="0.6">
      <c r="A554" s="10">
        <v>42557</v>
      </c>
      <c r="B554" s="31" t="str">
        <f>TEXT('Energy Demand'!$A554,"dddd")</f>
        <v>Wednesday</v>
      </c>
      <c r="C554" s="31" t="str">
        <f>TEXT('Energy Demand'!$A554,"mmmm")</f>
        <v>July</v>
      </c>
      <c r="D554" s="11" t="str">
        <f t="shared" si="16"/>
        <v>2016</v>
      </c>
      <c r="E554" s="12">
        <f t="shared" si="17"/>
        <v>28</v>
      </c>
      <c r="F554" s="13" t="str">
        <f>VLOOKUP(A554,_holidays!$A$2:$B$2107,2,1)</f>
        <v>N</v>
      </c>
      <c r="G554" s="13" t="str">
        <f>VLOOKUP(A554,_holidays!$A$2:$C$2107,3,1)</f>
        <v>N</v>
      </c>
      <c r="H554" s="14">
        <v>9.8000000000000007</v>
      </c>
      <c r="I554" s="14">
        <v>13</v>
      </c>
      <c r="J554" s="15">
        <v>4.5999999999999996</v>
      </c>
      <c r="K554" s="15">
        <v>22.6</v>
      </c>
      <c r="L554" s="16">
        <v>134056.095</v>
      </c>
      <c r="M554" s="17">
        <v>116.6821116</v>
      </c>
      <c r="N554" s="17">
        <f>'Energy Demand'!$L554*'Energy Demand'!$M554</f>
        <v>15641948.237450201</v>
      </c>
    </row>
    <row r="555" spans="1:14" x14ac:dyDescent="0.6">
      <c r="A555" s="19">
        <v>42558</v>
      </c>
      <c r="B555" s="32" t="str">
        <f>TEXT('Energy Demand'!$A555,"dddd")</f>
        <v>Thursday</v>
      </c>
      <c r="C555" s="31" t="str">
        <f>TEXT('Energy Demand'!$A555,"mmmm")</f>
        <v>July</v>
      </c>
      <c r="D555" s="11" t="str">
        <f t="shared" si="16"/>
        <v>2016</v>
      </c>
      <c r="E555" s="12">
        <f t="shared" si="17"/>
        <v>28</v>
      </c>
      <c r="F555" s="20" t="str">
        <f>VLOOKUP(A555,_holidays!$A$2:$B$2107,2,1)</f>
        <v>N</v>
      </c>
      <c r="G555" s="20" t="str">
        <f>VLOOKUP(A555,_holidays!$A$2:$C$2107,3,1)</f>
        <v>N</v>
      </c>
      <c r="H555" s="21">
        <v>10.5</v>
      </c>
      <c r="I555" s="21">
        <v>13.7</v>
      </c>
      <c r="J555" s="22">
        <v>4.0999999999999996</v>
      </c>
      <c r="K555" s="22">
        <v>3.8</v>
      </c>
      <c r="L555" s="16">
        <v>138768.04500000001</v>
      </c>
      <c r="M555" s="17">
        <v>176.91203619999999</v>
      </c>
      <c r="N555" s="17">
        <f>'Energy Demand'!$L555*'Energy Demand'!$M555</f>
        <v>24549737.40044323</v>
      </c>
    </row>
    <row r="556" spans="1:14" x14ac:dyDescent="0.6">
      <c r="A556" s="10">
        <v>42559</v>
      </c>
      <c r="B556" s="31" t="str">
        <f>TEXT('Energy Demand'!$A556,"dddd")</f>
        <v>Friday</v>
      </c>
      <c r="C556" s="31" t="str">
        <f>TEXT('Energy Demand'!$A556,"mmmm")</f>
        <v>July</v>
      </c>
      <c r="D556" s="11" t="str">
        <f t="shared" si="16"/>
        <v>2016</v>
      </c>
      <c r="E556" s="12">
        <f t="shared" si="17"/>
        <v>28</v>
      </c>
      <c r="F556" s="13" t="str">
        <f>VLOOKUP(A556,_holidays!$A$2:$B$2107,2,1)</f>
        <v>N</v>
      </c>
      <c r="G556" s="13" t="str">
        <f>VLOOKUP(A556,_holidays!$A$2:$C$2107,3,1)</f>
        <v>N</v>
      </c>
      <c r="H556" s="14">
        <v>9.6999999999999993</v>
      </c>
      <c r="I556" s="14">
        <v>15.3</v>
      </c>
      <c r="J556" s="15">
        <v>7.4</v>
      </c>
      <c r="K556" s="15">
        <v>0.8</v>
      </c>
      <c r="L556" s="16">
        <v>136690.04999999999</v>
      </c>
      <c r="M556" s="17">
        <v>114.84420299999999</v>
      </c>
      <c r="N556" s="17">
        <f>'Energy Demand'!$L556*'Energy Demand'!$M556</f>
        <v>15698059.850280147</v>
      </c>
    </row>
    <row r="557" spans="1:14" x14ac:dyDescent="0.6">
      <c r="A557" s="19">
        <v>42560</v>
      </c>
      <c r="B557" s="32" t="str">
        <f>TEXT('Energy Demand'!$A557,"dddd")</f>
        <v>Saturday</v>
      </c>
      <c r="C557" s="31" t="str">
        <f>TEXT('Energy Demand'!$A557,"mmmm")</f>
        <v>July</v>
      </c>
      <c r="D557" s="11" t="str">
        <f t="shared" si="16"/>
        <v>2016</v>
      </c>
      <c r="E557" s="12">
        <f t="shared" si="17"/>
        <v>28</v>
      </c>
      <c r="F557" s="20" t="str">
        <f>VLOOKUP(A557,_holidays!$A$2:$B$2107,2,1)</f>
        <v>N</v>
      </c>
      <c r="G557" s="20" t="str">
        <f>VLOOKUP(A557,_holidays!$A$2:$C$2107,3,1)</f>
        <v>N</v>
      </c>
      <c r="H557" s="21">
        <v>5.3</v>
      </c>
      <c r="I557" s="21">
        <v>15.2</v>
      </c>
      <c r="J557" s="22">
        <v>9.5</v>
      </c>
      <c r="K557" s="22">
        <v>0.2</v>
      </c>
      <c r="L557" s="16">
        <v>122369.535</v>
      </c>
      <c r="M557" s="17">
        <v>105.54857610000001</v>
      </c>
      <c r="N557" s="17">
        <f>'Energy Demand'!$L557*'Energy Demand'!$M557</f>
        <v>12915930.177269114</v>
      </c>
    </row>
    <row r="558" spans="1:14" x14ac:dyDescent="0.6">
      <c r="A558" s="10">
        <v>42561</v>
      </c>
      <c r="B558" s="31" t="str">
        <f>TEXT('Energy Demand'!$A558,"dddd")</f>
        <v>Sunday</v>
      </c>
      <c r="C558" s="31" t="str">
        <f>TEXT('Energy Demand'!$A558,"mmmm")</f>
        <v>July</v>
      </c>
      <c r="D558" s="11" t="str">
        <f t="shared" si="16"/>
        <v>2016</v>
      </c>
      <c r="E558" s="12">
        <f t="shared" si="17"/>
        <v>29</v>
      </c>
      <c r="F558" s="13" t="str">
        <f>VLOOKUP(A558,_holidays!$A$2:$B$2107,2,1)</f>
        <v>N</v>
      </c>
      <c r="G558" s="13" t="str">
        <f>VLOOKUP(A558,_holidays!$A$2:$C$2107,3,1)</f>
        <v>N</v>
      </c>
      <c r="H558" s="14">
        <v>6.5</v>
      </c>
      <c r="I558" s="14">
        <v>14.2</v>
      </c>
      <c r="J558" s="15">
        <v>3.6</v>
      </c>
      <c r="K558" s="15">
        <v>0</v>
      </c>
      <c r="L558" s="16">
        <v>119218.23</v>
      </c>
      <c r="M558" s="17">
        <v>36.167212329999998</v>
      </c>
      <c r="N558" s="17">
        <f>'Energy Demand'!$L558*'Energy Demand'!$M558</f>
        <v>4311791.0380167756</v>
      </c>
    </row>
    <row r="559" spans="1:14" x14ac:dyDescent="0.6">
      <c r="A559" s="19">
        <v>42562</v>
      </c>
      <c r="B559" s="32" t="str">
        <f>TEXT('Energy Demand'!$A559,"dddd")</f>
        <v>Monday</v>
      </c>
      <c r="C559" s="31" t="str">
        <f>TEXT('Energy Demand'!$A559,"mmmm")</f>
        <v>July</v>
      </c>
      <c r="D559" s="11" t="str">
        <f t="shared" si="16"/>
        <v>2016</v>
      </c>
      <c r="E559" s="12">
        <f t="shared" si="17"/>
        <v>29</v>
      </c>
      <c r="F559" s="20" t="str">
        <f>VLOOKUP(A559,_holidays!$A$2:$B$2107,2,1)</f>
        <v>N</v>
      </c>
      <c r="G559" s="20" t="str">
        <f>VLOOKUP(A559,_holidays!$A$2:$C$2107,3,1)</f>
        <v>N</v>
      </c>
      <c r="H559" s="21">
        <v>8.3000000000000007</v>
      </c>
      <c r="I559" s="21">
        <v>16</v>
      </c>
      <c r="J559" s="22">
        <v>7.6</v>
      </c>
      <c r="K559" s="22">
        <v>3.6</v>
      </c>
      <c r="L559" s="16">
        <v>128207.125</v>
      </c>
      <c r="M559" s="17">
        <v>44.858080039999997</v>
      </c>
      <c r="N559" s="17">
        <f>'Energy Demand'!$L559*'Energy Demand'!$M559</f>
        <v>5751125.4749482842</v>
      </c>
    </row>
    <row r="560" spans="1:14" x14ac:dyDescent="0.6">
      <c r="A560" s="10">
        <v>42563</v>
      </c>
      <c r="B560" s="31" t="str">
        <f>TEXT('Energy Demand'!$A560,"dddd")</f>
        <v>Tuesday</v>
      </c>
      <c r="C560" s="31" t="str">
        <f>TEXT('Energy Demand'!$A560,"mmmm")</f>
        <v>July</v>
      </c>
      <c r="D560" s="11" t="str">
        <f t="shared" si="16"/>
        <v>2016</v>
      </c>
      <c r="E560" s="12">
        <f t="shared" si="17"/>
        <v>29</v>
      </c>
      <c r="F560" s="13" t="str">
        <f>VLOOKUP(A560,_holidays!$A$2:$B$2107,2,1)</f>
        <v>Y</v>
      </c>
      <c r="G560" s="13" t="str">
        <f>VLOOKUP(A560,_holidays!$A$2:$C$2107,3,1)</f>
        <v>N</v>
      </c>
      <c r="H560" s="14">
        <v>10.7</v>
      </c>
      <c r="I560" s="14">
        <v>13.7</v>
      </c>
      <c r="J560" s="15">
        <v>8.1</v>
      </c>
      <c r="K560" s="15">
        <v>0</v>
      </c>
      <c r="L560" s="16">
        <v>137582.19500000001</v>
      </c>
      <c r="M560" s="17">
        <v>49.159485719999999</v>
      </c>
      <c r="N560" s="17">
        <f>'Energy Demand'!$L560*'Energy Demand'!$M560</f>
        <v>6763469.950428756</v>
      </c>
    </row>
    <row r="561" spans="1:14" x14ac:dyDescent="0.6">
      <c r="A561" s="19">
        <v>42564</v>
      </c>
      <c r="B561" s="32" t="str">
        <f>TEXT('Energy Demand'!$A561,"dddd")</f>
        <v>Wednesday</v>
      </c>
      <c r="C561" s="31" t="str">
        <f>TEXT('Energy Demand'!$A561,"mmmm")</f>
        <v>July</v>
      </c>
      <c r="D561" s="11" t="str">
        <f t="shared" si="16"/>
        <v>2016</v>
      </c>
      <c r="E561" s="12">
        <f t="shared" si="17"/>
        <v>29</v>
      </c>
      <c r="F561" s="20" t="str">
        <f>VLOOKUP(A561,_holidays!$A$2:$B$2107,2,1)</f>
        <v>Y</v>
      </c>
      <c r="G561" s="20" t="str">
        <f>VLOOKUP(A561,_holidays!$A$2:$C$2107,3,1)</f>
        <v>N</v>
      </c>
      <c r="H561" s="21">
        <v>4.5</v>
      </c>
      <c r="I561" s="21">
        <v>12</v>
      </c>
      <c r="J561" s="22">
        <v>9</v>
      </c>
      <c r="K561" s="22">
        <v>0.4</v>
      </c>
      <c r="L561" s="16">
        <v>145728.26</v>
      </c>
      <c r="M561" s="17">
        <v>65.914964920000003</v>
      </c>
      <c r="N561" s="17">
        <f>'Energy Demand'!$L561*'Energy Demand'!$M561</f>
        <v>9605673.1457526404</v>
      </c>
    </row>
    <row r="562" spans="1:14" x14ac:dyDescent="0.6">
      <c r="A562" s="10">
        <v>42565</v>
      </c>
      <c r="B562" s="31" t="str">
        <f>TEXT('Energy Demand'!$A562,"dddd")</f>
        <v>Thursday</v>
      </c>
      <c r="C562" s="31" t="str">
        <f>TEXT('Energy Demand'!$A562,"mmmm")</f>
        <v>July</v>
      </c>
      <c r="D562" s="11" t="str">
        <f t="shared" si="16"/>
        <v>2016</v>
      </c>
      <c r="E562" s="12">
        <f t="shared" si="17"/>
        <v>29</v>
      </c>
      <c r="F562" s="13" t="str">
        <f>VLOOKUP(A562,_holidays!$A$2:$B$2107,2,1)</f>
        <v>Y</v>
      </c>
      <c r="G562" s="13" t="str">
        <f>VLOOKUP(A562,_holidays!$A$2:$C$2107,3,1)</f>
        <v>N</v>
      </c>
      <c r="H562" s="14">
        <v>6.6</v>
      </c>
      <c r="I562" s="14">
        <v>14</v>
      </c>
      <c r="J562" s="15">
        <v>7.8</v>
      </c>
      <c r="K562" s="15">
        <v>1</v>
      </c>
      <c r="L562" s="16">
        <v>144103.70499999999</v>
      </c>
      <c r="M562" s="17">
        <v>76.117452619999995</v>
      </c>
      <c r="N562" s="17">
        <f>'Energy Demand'!$L562*'Energy Demand'!$M562</f>
        <v>10968806.937703956</v>
      </c>
    </row>
    <row r="563" spans="1:14" x14ac:dyDescent="0.6">
      <c r="A563" s="19">
        <v>42566</v>
      </c>
      <c r="B563" s="32" t="str">
        <f>TEXT('Energy Demand'!$A563,"dddd")</f>
        <v>Friday</v>
      </c>
      <c r="C563" s="31" t="str">
        <f>TEXT('Energy Demand'!$A563,"mmmm")</f>
        <v>July</v>
      </c>
      <c r="D563" s="11" t="str">
        <f t="shared" si="16"/>
        <v>2016</v>
      </c>
      <c r="E563" s="12">
        <f t="shared" si="17"/>
        <v>29</v>
      </c>
      <c r="F563" s="20" t="str">
        <f>VLOOKUP(A563,_holidays!$A$2:$B$2107,2,1)</f>
        <v>Y</v>
      </c>
      <c r="G563" s="20" t="str">
        <f>VLOOKUP(A563,_holidays!$A$2:$C$2107,3,1)</f>
        <v>N</v>
      </c>
      <c r="H563" s="21">
        <v>8.8000000000000007</v>
      </c>
      <c r="I563" s="21">
        <v>14.1</v>
      </c>
      <c r="J563" s="22">
        <v>7.2</v>
      </c>
      <c r="K563" s="22">
        <v>0</v>
      </c>
      <c r="L563" s="16">
        <v>141166.85</v>
      </c>
      <c r="M563" s="17">
        <v>79.507600479999994</v>
      </c>
      <c r="N563" s="17">
        <f>'Energy Demand'!$L563*'Energy Demand'!$M563</f>
        <v>11223837.510820087</v>
      </c>
    </row>
    <row r="564" spans="1:14" x14ac:dyDescent="0.6">
      <c r="A564" s="10">
        <v>42567</v>
      </c>
      <c r="B564" s="31" t="str">
        <f>TEXT('Energy Demand'!$A564,"dddd")</f>
        <v>Saturday</v>
      </c>
      <c r="C564" s="31" t="str">
        <f>TEXT('Energy Demand'!$A564,"mmmm")</f>
        <v>July</v>
      </c>
      <c r="D564" s="11" t="str">
        <f t="shared" si="16"/>
        <v>2016</v>
      </c>
      <c r="E564" s="12">
        <f t="shared" si="17"/>
        <v>29</v>
      </c>
      <c r="F564" s="13" t="str">
        <f>VLOOKUP(A564,_holidays!$A$2:$B$2107,2,1)</f>
        <v>Y</v>
      </c>
      <c r="G564" s="13" t="str">
        <f>VLOOKUP(A564,_holidays!$A$2:$C$2107,3,1)</f>
        <v>N</v>
      </c>
      <c r="H564" s="14">
        <v>7.8</v>
      </c>
      <c r="I564" s="14">
        <v>13.7</v>
      </c>
      <c r="J564" s="15">
        <v>10.199999999999999</v>
      </c>
      <c r="K564" s="15">
        <v>0</v>
      </c>
      <c r="L564" s="16">
        <v>120659.15</v>
      </c>
      <c r="M564" s="17">
        <v>73.694418769999999</v>
      </c>
      <c r="N564" s="17">
        <f>'Energy Demand'!$L564*'Energy Demand'!$M564</f>
        <v>8891905.9285322446</v>
      </c>
    </row>
    <row r="565" spans="1:14" x14ac:dyDescent="0.6">
      <c r="A565" s="19">
        <v>42568</v>
      </c>
      <c r="B565" s="32" t="str">
        <f>TEXT('Energy Demand'!$A565,"dddd")</f>
        <v>Sunday</v>
      </c>
      <c r="C565" s="31" t="str">
        <f>TEXT('Energy Demand'!$A565,"mmmm")</f>
        <v>July</v>
      </c>
      <c r="D565" s="11" t="str">
        <f t="shared" si="16"/>
        <v>2016</v>
      </c>
      <c r="E565" s="12">
        <f t="shared" si="17"/>
        <v>30</v>
      </c>
      <c r="F565" s="20" t="str">
        <f>VLOOKUP(A565,_holidays!$A$2:$B$2107,2,1)</f>
        <v>Y</v>
      </c>
      <c r="G565" s="20" t="str">
        <f>VLOOKUP(A565,_holidays!$A$2:$C$2107,3,1)</f>
        <v>N</v>
      </c>
      <c r="H565" s="21">
        <v>3.1</v>
      </c>
      <c r="I565" s="21">
        <v>16.100000000000001</v>
      </c>
      <c r="J565" s="22">
        <v>10.3</v>
      </c>
      <c r="K565" s="22">
        <v>0</v>
      </c>
      <c r="L565" s="16">
        <v>113418.125</v>
      </c>
      <c r="M565" s="17">
        <v>48.788405300000001</v>
      </c>
      <c r="N565" s="17">
        <f>'Energy Demand'!$L565*'Energy Demand'!$M565</f>
        <v>5533489.4508660622</v>
      </c>
    </row>
    <row r="566" spans="1:14" x14ac:dyDescent="0.6">
      <c r="A566" s="10">
        <v>42569</v>
      </c>
      <c r="B566" s="31" t="str">
        <f>TEXT('Energy Demand'!$A566,"dddd")</f>
        <v>Monday</v>
      </c>
      <c r="C566" s="31" t="str">
        <f>TEXT('Energy Demand'!$A566,"mmmm")</f>
        <v>July</v>
      </c>
      <c r="D566" s="11" t="str">
        <f t="shared" si="16"/>
        <v>2016</v>
      </c>
      <c r="E566" s="12">
        <f t="shared" si="17"/>
        <v>30</v>
      </c>
      <c r="F566" s="13" t="str">
        <f>VLOOKUP(A566,_holidays!$A$2:$B$2107,2,1)</f>
        <v>Y</v>
      </c>
      <c r="G566" s="13" t="str">
        <f>VLOOKUP(A566,_holidays!$A$2:$C$2107,3,1)</f>
        <v>N</v>
      </c>
      <c r="H566" s="14">
        <v>9.6</v>
      </c>
      <c r="I566" s="14">
        <v>17.7</v>
      </c>
      <c r="J566" s="15">
        <v>8.8000000000000007</v>
      </c>
      <c r="K566" s="15">
        <v>0</v>
      </c>
      <c r="L566" s="16">
        <v>127367.015</v>
      </c>
      <c r="M566" s="17">
        <v>43.891518699999999</v>
      </c>
      <c r="N566" s="17">
        <f>'Energy Demand'!$L566*'Energy Demand'!$M566</f>
        <v>5590331.7206356805</v>
      </c>
    </row>
    <row r="567" spans="1:14" x14ac:dyDescent="0.6">
      <c r="A567" s="19">
        <v>42570</v>
      </c>
      <c r="B567" s="32" t="str">
        <f>TEXT('Energy Demand'!$A567,"dddd")</f>
        <v>Tuesday</v>
      </c>
      <c r="C567" s="31" t="str">
        <f>TEXT('Energy Demand'!$A567,"mmmm")</f>
        <v>July</v>
      </c>
      <c r="D567" s="11" t="str">
        <f t="shared" si="16"/>
        <v>2016</v>
      </c>
      <c r="E567" s="12">
        <f t="shared" si="17"/>
        <v>30</v>
      </c>
      <c r="F567" s="20" t="str">
        <f>VLOOKUP(A567,_holidays!$A$2:$B$2107,2,1)</f>
        <v>Y</v>
      </c>
      <c r="G567" s="20" t="str">
        <f>VLOOKUP(A567,_holidays!$A$2:$C$2107,3,1)</f>
        <v>N</v>
      </c>
      <c r="H567" s="21">
        <v>12.6</v>
      </c>
      <c r="I567" s="21">
        <v>16</v>
      </c>
      <c r="J567" s="22">
        <v>5.7</v>
      </c>
      <c r="K567" s="22">
        <v>0</v>
      </c>
      <c r="L567" s="16">
        <v>137028.04999999999</v>
      </c>
      <c r="M567" s="17">
        <v>49.453789790000002</v>
      </c>
      <c r="N567" s="17">
        <f>'Energy Demand'!$L567*'Energy Demand'!$M567</f>
        <v>6776556.3800336095</v>
      </c>
    </row>
    <row r="568" spans="1:14" x14ac:dyDescent="0.6">
      <c r="A568" s="10">
        <v>42571</v>
      </c>
      <c r="B568" s="31" t="str">
        <f>TEXT('Energy Demand'!$A568,"dddd")</f>
        <v>Wednesday</v>
      </c>
      <c r="C568" s="31" t="str">
        <f>TEXT('Energy Demand'!$A568,"mmmm")</f>
        <v>July</v>
      </c>
      <c r="D568" s="11" t="str">
        <f t="shared" si="16"/>
        <v>2016</v>
      </c>
      <c r="E568" s="12">
        <f t="shared" si="17"/>
        <v>30</v>
      </c>
      <c r="F568" s="13" t="str">
        <f>VLOOKUP(A568,_holidays!$A$2:$B$2107,2,1)</f>
        <v>Y</v>
      </c>
      <c r="G568" s="13" t="str">
        <f>VLOOKUP(A568,_holidays!$A$2:$C$2107,3,1)</f>
        <v>N</v>
      </c>
      <c r="H568" s="14">
        <v>9.8000000000000007</v>
      </c>
      <c r="I568" s="14">
        <v>16.100000000000001</v>
      </c>
      <c r="J568" s="15">
        <v>9.1999999999999993</v>
      </c>
      <c r="K568" s="15">
        <v>1.8</v>
      </c>
      <c r="L568" s="16">
        <v>136850.14000000001</v>
      </c>
      <c r="M568" s="17">
        <v>52.331551939999997</v>
      </c>
      <c r="N568" s="17">
        <f>'Energy Demand'!$L568*'Energy Demand'!$M568</f>
        <v>7161580.2094062716</v>
      </c>
    </row>
    <row r="569" spans="1:14" x14ac:dyDescent="0.6">
      <c r="A569" s="19">
        <v>42572</v>
      </c>
      <c r="B569" s="32" t="str">
        <f>TEXT('Energy Demand'!$A569,"dddd")</f>
        <v>Thursday</v>
      </c>
      <c r="C569" s="31" t="str">
        <f>TEXT('Energy Demand'!$A569,"mmmm")</f>
        <v>July</v>
      </c>
      <c r="D569" s="11" t="str">
        <f t="shared" si="16"/>
        <v>2016</v>
      </c>
      <c r="E569" s="12">
        <f t="shared" si="17"/>
        <v>30</v>
      </c>
      <c r="F569" s="20" t="str">
        <f>VLOOKUP(A569,_holidays!$A$2:$B$2107,2,1)</f>
        <v>Y</v>
      </c>
      <c r="G569" s="20" t="str">
        <f>VLOOKUP(A569,_holidays!$A$2:$C$2107,3,1)</f>
        <v>N</v>
      </c>
      <c r="H569" s="21">
        <v>6.9</v>
      </c>
      <c r="I569" s="21">
        <v>18.100000000000001</v>
      </c>
      <c r="J569" s="22">
        <v>7.4</v>
      </c>
      <c r="K569" s="22">
        <v>1.8</v>
      </c>
      <c r="L569" s="16">
        <v>136127.125</v>
      </c>
      <c r="M569" s="17">
        <v>44.92653284</v>
      </c>
      <c r="N569" s="17">
        <f>'Energy Demand'!$L569*'Energy Demand'!$M569</f>
        <v>6115719.7517272849</v>
      </c>
    </row>
    <row r="570" spans="1:14" x14ac:dyDescent="0.6">
      <c r="A570" s="10">
        <v>42573</v>
      </c>
      <c r="B570" s="31" t="str">
        <f>TEXT('Energy Demand'!$A570,"dddd")</f>
        <v>Friday</v>
      </c>
      <c r="C570" s="31" t="str">
        <f>TEXT('Energy Demand'!$A570,"mmmm")</f>
        <v>July</v>
      </c>
      <c r="D570" s="11" t="str">
        <f t="shared" si="16"/>
        <v>2016</v>
      </c>
      <c r="E570" s="12">
        <f t="shared" si="17"/>
        <v>30</v>
      </c>
      <c r="F570" s="13" t="str">
        <f>VLOOKUP(A570,_holidays!$A$2:$B$2107,2,1)</f>
        <v>Y</v>
      </c>
      <c r="G570" s="13" t="str">
        <f>VLOOKUP(A570,_holidays!$A$2:$C$2107,3,1)</f>
        <v>N</v>
      </c>
      <c r="H570" s="14">
        <v>9.1999999999999993</v>
      </c>
      <c r="I570" s="14">
        <v>18.3</v>
      </c>
      <c r="J570" s="15">
        <v>5.0999999999999996</v>
      </c>
      <c r="K570" s="15">
        <v>7.8</v>
      </c>
      <c r="L570" s="16">
        <v>128777.82</v>
      </c>
      <c r="M570" s="17">
        <v>21.091718870000001</v>
      </c>
      <c r="N570" s="17">
        <f>'Energy Demand'!$L570*'Energy Demand'!$M570</f>
        <v>2716145.5761314635</v>
      </c>
    </row>
    <row r="571" spans="1:14" x14ac:dyDescent="0.6">
      <c r="A571" s="19">
        <v>42574</v>
      </c>
      <c r="B571" s="32" t="str">
        <f>TEXT('Energy Demand'!$A571,"dddd")</f>
        <v>Saturday</v>
      </c>
      <c r="C571" s="31" t="str">
        <f>TEXT('Energy Demand'!$A571,"mmmm")</f>
        <v>July</v>
      </c>
      <c r="D571" s="11" t="str">
        <f t="shared" si="16"/>
        <v>2016</v>
      </c>
      <c r="E571" s="12">
        <f t="shared" si="17"/>
        <v>30</v>
      </c>
      <c r="F571" s="20" t="str">
        <f>VLOOKUP(A571,_holidays!$A$2:$B$2107,2,1)</f>
        <v>Y</v>
      </c>
      <c r="G571" s="20" t="str">
        <f>VLOOKUP(A571,_holidays!$A$2:$C$2107,3,1)</f>
        <v>N</v>
      </c>
      <c r="H571" s="21">
        <v>7.5</v>
      </c>
      <c r="I571" s="21">
        <v>11.6</v>
      </c>
      <c r="J571" s="22">
        <v>9</v>
      </c>
      <c r="K571" s="22">
        <v>2.8</v>
      </c>
      <c r="L571" s="16">
        <v>119888.575</v>
      </c>
      <c r="M571" s="17">
        <v>62.709286929999998</v>
      </c>
      <c r="N571" s="17">
        <f>'Energy Demand'!$L571*'Energy Demand'!$M571</f>
        <v>7518127.0493038241</v>
      </c>
    </row>
    <row r="572" spans="1:14" x14ac:dyDescent="0.6">
      <c r="A572" s="10">
        <v>42575</v>
      </c>
      <c r="B572" s="31" t="str">
        <f>TEXT('Energy Demand'!$A572,"dddd")</f>
        <v>Sunday</v>
      </c>
      <c r="C572" s="31" t="str">
        <f>TEXT('Energy Demand'!$A572,"mmmm")</f>
        <v>July</v>
      </c>
      <c r="D572" s="11" t="str">
        <f t="shared" si="16"/>
        <v>2016</v>
      </c>
      <c r="E572" s="12">
        <f t="shared" si="17"/>
        <v>31</v>
      </c>
      <c r="F572" s="13" t="str">
        <f>VLOOKUP(A572,_holidays!$A$2:$B$2107,2,1)</f>
        <v>Y</v>
      </c>
      <c r="G572" s="13" t="str">
        <f>VLOOKUP(A572,_holidays!$A$2:$C$2107,3,1)</f>
        <v>N</v>
      </c>
      <c r="H572" s="14">
        <v>4.7</v>
      </c>
      <c r="I572" s="14">
        <v>11.4</v>
      </c>
      <c r="J572" s="15">
        <v>10.3</v>
      </c>
      <c r="K572" s="15">
        <v>0.8</v>
      </c>
      <c r="L572" s="16">
        <v>120126.905</v>
      </c>
      <c r="M572" s="17">
        <v>52.227008529999999</v>
      </c>
      <c r="N572" s="17">
        <f>'Energy Demand'!$L572*'Energy Demand'!$M572</f>
        <v>6273868.8921174994</v>
      </c>
    </row>
    <row r="573" spans="1:14" x14ac:dyDescent="0.6">
      <c r="A573" s="19">
        <v>42576</v>
      </c>
      <c r="B573" s="32" t="str">
        <f>TEXT('Energy Demand'!$A573,"dddd")</f>
        <v>Monday</v>
      </c>
      <c r="C573" s="31" t="str">
        <f>TEXT('Energy Demand'!$A573,"mmmm")</f>
        <v>July</v>
      </c>
      <c r="D573" s="11" t="str">
        <f t="shared" si="16"/>
        <v>2016</v>
      </c>
      <c r="E573" s="12">
        <f t="shared" si="17"/>
        <v>31</v>
      </c>
      <c r="F573" s="20" t="str">
        <f>VLOOKUP(A573,_holidays!$A$2:$B$2107,2,1)</f>
        <v>Y</v>
      </c>
      <c r="G573" s="20" t="str">
        <f>VLOOKUP(A573,_holidays!$A$2:$C$2107,3,1)</f>
        <v>N</v>
      </c>
      <c r="H573" s="21">
        <v>6.3</v>
      </c>
      <c r="I573" s="21">
        <v>14.3</v>
      </c>
      <c r="J573" s="22">
        <v>7.5</v>
      </c>
      <c r="K573" s="22">
        <v>0</v>
      </c>
      <c r="L573" s="16">
        <v>138134.63500000001</v>
      </c>
      <c r="M573" s="17">
        <v>37.980186609999997</v>
      </c>
      <c r="N573" s="17">
        <f>'Energy Demand'!$L573*'Energy Demand'!$M573</f>
        <v>5246379.2146042371</v>
      </c>
    </row>
    <row r="574" spans="1:14" x14ac:dyDescent="0.6">
      <c r="A574" s="10">
        <v>42577</v>
      </c>
      <c r="B574" s="31" t="str">
        <f>TEXT('Energy Demand'!$A574,"dddd")</f>
        <v>Tuesday</v>
      </c>
      <c r="C574" s="31" t="str">
        <f>TEXT('Energy Demand'!$A574,"mmmm")</f>
        <v>July</v>
      </c>
      <c r="D574" s="11" t="str">
        <f t="shared" si="16"/>
        <v>2016</v>
      </c>
      <c r="E574" s="12">
        <f t="shared" si="17"/>
        <v>31</v>
      </c>
      <c r="F574" s="13" t="str">
        <f>VLOOKUP(A574,_holidays!$A$2:$B$2107,2,1)</f>
        <v>Y</v>
      </c>
      <c r="G574" s="13" t="str">
        <f>VLOOKUP(A574,_holidays!$A$2:$C$2107,3,1)</f>
        <v>N</v>
      </c>
      <c r="H574" s="14">
        <v>6.5</v>
      </c>
      <c r="I574" s="14">
        <v>11</v>
      </c>
      <c r="J574" s="15">
        <v>7.2</v>
      </c>
      <c r="K574" s="15">
        <v>4.8</v>
      </c>
      <c r="L574" s="16">
        <v>146465.69</v>
      </c>
      <c r="M574" s="17">
        <v>47.971245959999997</v>
      </c>
      <c r="N574" s="17">
        <f>'Energy Demand'!$L574*'Energy Demand'!$M574</f>
        <v>7026141.6396911126</v>
      </c>
    </row>
    <row r="575" spans="1:14" x14ac:dyDescent="0.6">
      <c r="A575" s="19">
        <v>42578</v>
      </c>
      <c r="B575" s="32" t="str">
        <f>TEXT('Energy Demand'!$A575,"dddd")</f>
        <v>Wednesday</v>
      </c>
      <c r="C575" s="31" t="str">
        <f>TEXT('Energy Demand'!$A575,"mmmm")</f>
        <v>July</v>
      </c>
      <c r="D575" s="11" t="str">
        <f t="shared" si="16"/>
        <v>2016</v>
      </c>
      <c r="E575" s="12">
        <f t="shared" si="17"/>
        <v>31</v>
      </c>
      <c r="F575" s="20" t="str">
        <f>VLOOKUP(A575,_holidays!$A$2:$B$2107,2,1)</f>
        <v>Y</v>
      </c>
      <c r="G575" s="20" t="str">
        <f>VLOOKUP(A575,_holidays!$A$2:$C$2107,3,1)</f>
        <v>N</v>
      </c>
      <c r="H575" s="21">
        <v>7.5</v>
      </c>
      <c r="I575" s="21">
        <v>12.9</v>
      </c>
      <c r="J575" s="22">
        <v>6.9</v>
      </c>
      <c r="K575" s="22">
        <v>0.4</v>
      </c>
      <c r="L575" s="16">
        <v>143209.755</v>
      </c>
      <c r="M575" s="17">
        <v>36.397462779999998</v>
      </c>
      <c r="N575" s="17">
        <f>'Energy Demand'!$L575*'Energy Demand'!$M575</f>
        <v>5212471.7273454191</v>
      </c>
    </row>
    <row r="576" spans="1:14" x14ac:dyDescent="0.6">
      <c r="A576" s="10">
        <v>42579</v>
      </c>
      <c r="B576" s="31" t="str">
        <f>TEXT('Energy Demand'!$A576,"dddd")</f>
        <v>Thursday</v>
      </c>
      <c r="C576" s="31" t="str">
        <f>TEXT('Energy Demand'!$A576,"mmmm")</f>
        <v>July</v>
      </c>
      <c r="D576" s="11" t="str">
        <f t="shared" si="16"/>
        <v>2016</v>
      </c>
      <c r="E576" s="12">
        <f t="shared" si="17"/>
        <v>31</v>
      </c>
      <c r="F576" s="13" t="str">
        <f>VLOOKUP(A576,_holidays!$A$2:$B$2107,2,1)</f>
        <v>Y</v>
      </c>
      <c r="G576" s="13" t="str">
        <f>VLOOKUP(A576,_holidays!$A$2:$C$2107,3,1)</f>
        <v>N</v>
      </c>
      <c r="H576" s="14">
        <v>6.9</v>
      </c>
      <c r="I576" s="14">
        <v>15.2</v>
      </c>
      <c r="J576" s="15">
        <v>6.3</v>
      </c>
      <c r="K576" s="15">
        <v>0</v>
      </c>
      <c r="L576" s="16">
        <v>142341.63500000001</v>
      </c>
      <c r="M576" s="17">
        <v>41.561898749999997</v>
      </c>
      <c r="N576" s="17">
        <f>'Energy Demand'!$L576*'Energy Demand'!$M576</f>
        <v>5915988.6217794567</v>
      </c>
    </row>
    <row r="577" spans="1:14" x14ac:dyDescent="0.6">
      <c r="A577" s="19">
        <v>42580</v>
      </c>
      <c r="B577" s="32" t="str">
        <f>TEXT('Energy Demand'!$A577,"dddd")</f>
        <v>Friday</v>
      </c>
      <c r="C577" s="31" t="str">
        <f>TEXT('Energy Demand'!$A577,"mmmm")</f>
        <v>July</v>
      </c>
      <c r="D577" s="11" t="str">
        <f t="shared" si="16"/>
        <v>2016</v>
      </c>
      <c r="E577" s="12">
        <f t="shared" si="17"/>
        <v>31</v>
      </c>
      <c r="F577" s="20" t="str">
        <f>VLOOKUP(A577,_holidays!$A$2:$B$2107,2,1)</f>
        <v>Y</v>
      </c>
      <c r="G577" s="20" t="str">
        <f>VLOOKUP(A577,_holidays!$A$2:$C$2107,3,1)</f>
        <v>N</v>
      </c>
      <c r="H577" s="21">
        <v>10.199999999999999</v>
      </c>
      <c r="I577" s="21">
        <v>15.3</v>
      </c>
      <c r="J577" s="22">
        <v>5</v>
      </c>
      <c r="K577" s="22">
        <v>0</v>
      </c>
      <c r="L577" s="16">
        <v>139822.93</v>
      </c>
      <c r="M577" s="17">
        <v>33.869681919999998</v>
      </c>
      <c r="N577" s="17">
        <f>'Energy Demand'!$L577*'Energy Demand'!$M577</f>
        <v>4735758.1642224248</v>
      </c>
    </row>
    <row r="578" spans="1:14" x14ac:dyDescent="0.6">
      <c r="A578" s="10">
        <v>42581</v>
      </c>
      <c r="B578" s="31" t="str">
        <f>TEXT('Energy Demand'!$A578,"dddd")</f>
        <v>Saturday</v>
      </c>
      <c r="C578" s="31" t="str">
        <f>TEXT('Energy Demand'!$A578,"mmmm")</f>
        <v>July</v>
      </c>
      <c r="D578" s="11" t="str">
        <f t="shared" si="16"/>
        <v>2016</v>
      </c>
      <c r="E578" s="12">
        <f t="shared" si="17"/>
        <v>31</v>
      </c>
      <c r="F578" s="13" t="str">
        <f>VLOOKUP(A578,_holidays!$A$2:$B$2107,2,1)</f>
        <v>Y</v>
      </c>
      <c r="G578" s="13" t="str">
        <f>VLOOKUP(A578,_holidays!$A$2:$C$2107,3,1)</f>
        <v>N</v>
      </c>
      <c r="H578" s="14">
        <v>9.1</v>
      </c>
      <c r="I578" s="14">
        <v>13.8</v>
      </c>
      <c r="J578" s="15">
        <v>8.5</v>
      </c>
      <c r="K578" s="15">
        <v>2.4</v>
      </c>
      <c r="L578" s="16">
        <v>121548.535</v>
      </c>
      <c r="M578" s="17">
        <v>24.849528429999999</v>
      </c>
      <c r="N578" s="17">
        <f>'Energy Demand'!$L578*'Energy Demand'!$M578</f>
        <v>3020423.7761073499</v>
      </c>
    </row>
    <row r="579" spans="1:14" x14ac:dyDescent="0.6">
      <c r="A579" s="19">
        <v>42582</v>
      </c>
      <c r="B579" s="32" t="str">
        <f>TEXT('Energy Demand'!$A579,"dddd")</f>
        <v>Sunday</v>
      </c>
      <c r="C579" s="31" t="str">
        <f>TEXT('Energy Demand'!$A579,"mmmm")</f>
        <v>July</v>
      </c>
      <c r="D579" s="11" t="str">
        <f t="shared" ref="D579:D642" si="18">TEXT(A579,"yyyy")</f>
        <v>2016</v>
      </c>
      <c r="E579" s="12">
        <f t="shared" ref="E579:E642" si="19">WEEKNUM(A579,1)</f>
        <v>32</v>
      </c>
      <c r="F579" s="20" t="str">
        <f>VLOOKUP(A579,_holidays!$A$2:$B$2107,2,1)</f>
        <v>Y</v>
      </c>
      <c r="G579" s="20" t="str">
        <f>VLOOKUP(A579,_holidays!$A$2:$C$2107,3,1)</f>
        <v>N</v>
      </c>
      <c r="H579" s="21">
        <v>10.3</v>
      </c>
      <c r="I579" s="21">
        <v>17</v>
      </c>
      <c r="J579" s="22">
        <v>11.3</v>
      </c>
      <c r="K579" s="22">
        <v>2</v>
      </c>
      <c r="L579" s="16">
        <v>114481.28</v>
      </c>
      <c r="M579" s="17">
        <v>33.778252090000002</v>
      </c>
      <c r="N579" s="17">
        <f>'Energy Demand'!$L579*'Energy Demand'!$M579</f>
        <v>3866977.5354258753</v>
      </c>
    </row>
    <row r="580" spans="1:14" x14ac:dyDescent="0.6">
      <c r="A580" s="10">
        <v>42583</v>
      </c>
      <c r="B580" s="31" t="str">
        <f>TEXT('Energy Demand'!$A580,"dddd")</f>
        <v>Monday</v>
      </c>
      <c r="C580" s="31" t="str">
        <f>TEXT('Energy Demand'!$A580,"mmmm")</f>
        <v>August</v>
      </c>
      <c r="D580" s="11" t="str">
        <f t="shared" si="18"/>
        <v>2016</v>
      </c>
      <c r="E580" s="12">
        <f t="shared" si="19"/>
        <v>32</v>
      </c>
      <c r="F580" s="13" t="str">
        <f>VLOOKUP(A580,_holidays!$A$2:$B$2107,2,1)</f>
        <v>Y</v>
      </c>
      <c r="G580" s="13" t="str">
        <f>VLOOKUP(A580,_holidays!$A$2:$C$2107,3,1)</f>
        <v>N</v>
      </c>
      <c r="H580" s="14">
        <v>11.2</v>
      </c>
      <c r="I580" s="14">
        <v>14.4</v>
      </c>
      <c r="J580" s="15">
        <v>5.2</v>
      </c>
      <c r="K580" s="15">
        <v>2.8</v>
      </c>
      <c r="L580" s="16">
        <v>137934.845</v>
      </c>
      <c r="M580" s="17">
        <v>45.979129370000003</v>
      </c>
      <c r="N580" s="17">
        <f>'Energy Demand'!$L580*'Energy Demand'!$M580</f>
        <v>6342124.0828858977</v>
      </c>
    </row>
    <row r="581" spans="1:14" x14ac:dyDescent="0.6">
      <c r="A581" s="19">
        <v>42584</v>
      </c>
      <c r="B581" s="32" t="str">
        <f>TEXT('Energy Demand'!$A581,"dddd")</f>
        <v>Tuesday</v>
      </c>
      <c r="C581" s="31" t="str">
        <f>TEXT('Energy Demand'!$A581,"mmmm")</f>
        <v>August</v>
      </c>
      <c r="D581" s="11" t="str">
        <f t="shared" si="18"/>
        <v>2016</v>
      </c>
      <c r="E581" s="12">
        <f t="shared" si="19"/>
        <v>32</v>
      </c>
      <c r="F581" s="20" t="str">
        <f>VLOOKUP(A581,_holidays!$A$2:$B$2107,2,1)</f>
        <v>Y</v>
      </c>
      <c r="G581" s="20" t="str">
        <f>VLOOKUP(A581,_holidays!$A$2:$C$2107,3,1)</f>
        <v>N</v>
      </c>
      <c r="H581" s="21">
        <v>8.5</v>
      </c>
      <c r="I581" s="21">
        <v>13.4</v>
      </c>
      <c r="J581" s="22">
        <v>11.2</v>
      </c>
      <c r="K581" s="22">
        <v>14.4</v>
      </c>
      <c r="L581" s="16">
        <v>137301.69</v>
      </c>
      <c r="M581" s="17">
        <v>48.597990580000001</v>
      </c>
      <c r="N581" s="17">
        <f>'Energy Demand'!$L581*'Energy Demand'!$M581</f>
        <v>6672586.2372380802</v>
      </c>
    </row>
    <row r="582" spans="1:14" x14ac:dyDescent="0.6">
      <c r="A582" s="10">
        <v>42585</v>
      </c>
      <c r="B582" s="31" t="str">
        <f>TEXT('Energy Demand'!$A582,"dddd")</f>
        <v>Wednesday</v>
      </c>
      <c r="C582" s="31" t="str">
        <f>TEXT('Energy Demand'!$A582,"mmmm")</f>
        <v>August</v>
      </c>
      <c r="D582" s="11" t="str">
        <f t="shared" si="18"/>
        <v>2016</v>
      </c>
      <c r="E582" s="12">
        <f t="shared" si="19"/>
        <v>32</v>
      </c>
      <c r="F582" s="13" t="str">
        <f>VLOOKUP(A582,_holidays!$A$2:$B$2107,2,1)</f>
        <v>Y</v>
      </c>
      <c r="G582" s="13" t="str">
        <f>VLOOKUP(A582,_holidays!$A$2:$C$2107,3,1)</f>
        <v>N</v>
      </c>
      <c r="H582" s="14">
        <v>8.6999999999999993</v>
      </c>
      <c r="I582" s="14">
        <v>12.8</v>
      </c>
      <c r="J582" s="15">
        <v>8.4</v>
      </c>
      <c r="K582" s="15">
        <v>2.8</v>
      </c>
      <c r="L582" s="16">
        <v>140922.715</v>
      </c>
      <c r="M582" s="17">
        <v>58.029549359999997</v>
      </c>
      <c r="N582" s="17">
        <f>'Energy Demand'!$L582*'Energy Demand'!$M582</f>
        <v>8177681.6460377118</v>
      </c>
    </row>
    <row r="583" spans="1:14" x14ac:dyDescent="0.6">
      <c r="A583" s="19">
        <v>42586</v>
      </c>
      <c r="B583" s="32" t="str">
        <f>TEXT('Energy Demand'!$A583,"dddd")</f>
        <v>Thursday</v>
      </c>
      <c r="C583" s="31" t="str">
        <f>TEXT('Energy Demand'!$A583,"mmmm")</f>
        <v>August</v>
      </c>
      <c r="D583" s="11" t="str">
        <f t="shared" si="18"/>
        <v>2016</v>
      </c>
      <c r="E583" s="12">
        <f t="shared" si="19"/>
        <v>32</v>
      </c>
      <c r="F583" s="20" t="str">
        <f>VLOOKUP(A583,_holidays!$A$2:$B$2107,2,1)</f>
        <v>Y</v>
      </c>
      <c r="G583" s="20" t="str">
        <f>VLOOKUP(A583,_holidays!$A$2:$C$2107,3,1)</f>
        <v>N</v>
      </c>
      <c r="H583" s="21">
        <v>4.9000000000000004</v>
      </c>
      <c r="I583" s="21">
        <v>14.6</v>
      </c>
      <c r="J583" s="22">
        <v>11.1</v>
      </c>
      <c r="K583" s="22">
        <v>0.8</v>
      </c>
      <c r="L583" s="16">
        <v>142671.51</v>
      </c>
      <c r="M583" s="17">
        <v>51.565282189999998</v>
      </c>
      <c r="N583" s="17">
        <f>'Energy Demand'!$L583*'Energy Demand'!$M583</f>
        <v>7356896.6736234073</v>
      </c>
    </row>
    <row r="584" spans="1:14" x14ac:dyDescent="0.6">
      <c r="A584" s="10">
        <v>42587</v>
      </c>
      <c r="B584" s="31" t="str">
        <f>TEXT('Energy Demand'!$A584,"dddd")</f>
        <v>Friday</v>
      </c>
      <c r="C584" s="31" t="str">
        <f>TEXT('Energy Demand'!$A584,"mmmm")</f>
        <v>August</v>
      </c>
      <c r="D584" s="11" t="str">
        <f t="shared" si="18"/>
        <v>2016</v>
      </c>
      <c r="E584" s="12">
        <f t="shared" si="19"/>
        <v>32</v>
      </c>
      <c r="F584" s="13" t="str">
        <f>VLOOKUP(A584,_holidays!$A$2:$B$2107,2,1)</f>
        <v>Y</v>
      </c>
      <c r="G584" s="13" t="str">
        <f>VLOOKUP(A584,_holidays!$A$2:$C$2107,3,1)</f>
        <v>N</v>
      </c>
      <c r="H584" s="14">
        <v>3.4</v>
      </c>
      <c r="I584" s="14">
        <v>14.6</v>
      </c>
      <c r="J584" s="15">
        <v>8.6999999999999993</v>
      </c>
      <c r="K584" s="15">
        <v>0</v>
      </c>
      <c r="L584" s="16">
        <v>145491.32999999999</v>
      </c>
      <c r="M584" s="17">
        <v>70.203116499999993</v>
      </c>
      <c r="N584" s="17">
        <f>'Energy Demand'!$L584*'Energy Demand'!$M584</f>
        <v>10213944.789729943</v>
      </c>
    </row>
    <row r="585" spans="1:14" x14ac:dyDescent="0.6">
      <c r="A585" s="19">
        <v>42588</v>
      </c>
      <c r="B585" s="32" t="str">
        <f>TEXT('Energy Demand'!$A585,"dddd")</f>
        <v>Saturday</v>
      </c>
      <c r="C585" s="31" t="str">
        <f>TEXT('Energy Demand'!$A585,"mmmm")</f>
        <v>August</v>
      </c>
      <c r="D585" s="11" t="str">
        <f t="shared" si="18"/>
        <v>2016</v>
      </c>
      <c r="E585" s="12">
        <f t="shared" si="19"/>
        <v>32</v>
      </c>
      <c r="F585" s="20" t="str">
        <f>VLOOKUP(A585,_holidays!$A$2:$B$2107,2,1)</f>
        <v>Y</v>
      </c>
      <c r="G585" s="20" t="str">
        <f>VLOOKUP(A585,_holidays!$A$2:$C$2107,3,1)</f>
        <v>N</v>
      </c>
      <c r="H585" s="21">
        <v>5.8</v>
      </c>
      <c r="I585" s="21">
        <v>14.4</v>
      </c>
      <c r="J585" s="22">
        <v>7</v>
      </c>
      <c r="K585" s="22">
        <v>0</v>
      </c>
      <c r="L585" s="16">
        <v>130907.095</v>
      </c>
      <c r="M585" s="17">
        <v>54.398078300000002</v>
      </c>
      <c r="N585" s="17">
        <f>'Energy Demand'!$L585*'Energy Demand'!$M585</f>
        <v>7121094.4038355388</v>
      </c>
    </row>
    <row r="586" spans="1:14" x14ac:dyDescent="0.6">
      <c r="A586" s="10">
        <v>42589</v>
      </c>
      <c r="B586" s="31" t="str">
        <f>TEXT('Energy Demand'!$A586,"dddd")</f>
        <v>Sunday</v>
      </c>
      <c r="C586" s="31" t="str">
        <f>TEXT('Energy Demand'!$A586,"mmmm")</f>
        <v>August</v>
      </c>
      <c r="D586" s="11" t="str">
        <f t="shared" si="18"/>
        <v>2016</v>
      </c>
      <c r="E586" s="12">
        <f t="shared" si="19"/>
        <v>33</v>
      </c>
      <c r="F586" s="13" t="str">
        <f>VLOOKUP(A586,_holidays!$A$2:$B$2107,2,1)</f>
        <v>Y</v>
      </c>
      <c r="G586" s="13" t="str">
        <f>VLOOKUP(A586,_holidays!$A$2:$C$2107,3,1)</f>
        <v>N</v>
      </c>
      <c r="H586" s="14">
        <v>7.6</v>
      </c>
      <c r="I586" s="14">
        <v>16.600000000000001</v>
      </c>
      <c r="J586" s="15">
        <v>10.4</v>
      </c>
      <c r="K586" s="15">
        <v>0</v>
      </c>
      <c r="L586" s="16">
        <v>120379.285</v>
      </c>
      <c r="M586" s="17">
        <v>32.884789920000003</v>
      </c>
      <c r="N586" s="17">
        <f>'Energy Demand'!$L586*'Energy Demand'!$M586</f>
        <v>3958647.4979448076</v>
      </c>
    </row>
    <row r="587" spans="1:14" x14ac:dyDescent="0.6">
      <c r="A587" s="19">
        <v>42590</v>
      </c>
      <c r="B587" s="32" t="str">
        <f>TEXT('Energy Demand'!$A587,"dddd")</f>
        <v>Monday</v>
      </c>
      <c r="C587" s="31" t="str">
        <f>TEXT('Energy Demand'!$A587,"mmmm")</f>
        <v>August</v>
      </c>
      <c r="D587" s="11" t="str">
        <f t="shared" si="18"/>
        <v>2016</v>
      </c>
      <c r="E587" s="12">
        <f t="shared" si="19"/>
        <v>33</v>
      </c>
      <c r="F587" s="20" t="str">
        <f>VLOOKUP(A587,_holidays!$A$2:$B$2107,2,1)</f>
        <v>Y</v>
      </c>
      <c r="G587" s="20" t="str">
        <f>VLOOKUP(A587,_holidays!$A$2:$C$2107,3,1)</f>
        <v>N</v>
      </c>
      <c r="H587" s="21">
        <v>5</v>
      </c>
      <c r="I587" s="21">
        <v>14.2</v>
      </c>
      <c r="J587" s="22">
        <v>8</v>
      </c>
      <c r="K587" s="22">
        <v>0</v>
      </c>
      <c r="L587" s="16">
        <v>138506.45000000001</v>
      </c>
      <c r="M587" s="17">
        <v>35.117820729999998</v>
      </c>
      <c r="N587" s="17">
        <f>'Energy Demand'!$L587*'Energy Demand'!$M587</f>
        <v>4864044.681048709</v>
      </c>
    </row>
    <row r="588" spans="1:14" x14ac:dyDescent="0.6">
      <c r="A588" s="10">
        <v>42591</v>
      </c>
      <c r="B588" s="31" t="str">
        <f>TEXT('Energy Demand'!$A588,"dddd")</f>
        <v>Tuesday</v>
      </c>
      <c r="C588" s="31" t="str">
        <f>TEXT('Energy Demand'!$A588,"mmmm")</f>
        <v>August</v>
      </c>
      <c r="D588" s="11" t="str">
        <f t="shared" si="18"/>
        <v>2016</v>
      </c>
      <c r="E588" s="12">
        <f t="shared" si="19"/>
        <v>33</v>
      </c>
      <c r="F588" s="13" t="str">
        <f>VLOOKUP(A588,_holidays!$A$2:$B$2107,2,1)</f>
        <v>Y</v>
      </c>
      <c r="G588" s="13" t="str">
        <f>VLOOKUP(A588,_holidays!$A$2:$C$2107,3,1)</f>
        <v>N</v>
      </c>
      <c r="H588" s="14">
        <v>9.6999999999999993</v>
      </c>
      <c r="I588" s="14">
        <v>18.899999999999999</v>
      </c>
      <c r="J588" s="15">
        <v>7.8</v>
      </c>
      <c r="K588" s="15">
        <v>0</v>
      </c>
      <c r="L588" s="16">
        <v>132819.535</v>
      </c>
      <c r="M588" s="17">
        <v>29.293519740000001</v>
      </c>
      <c r="N588" s="17">
        <f>'Energy Demand'!$L588*'Energy Demand'!$M588</f>
        <v>3890751.6703801211</v>
      </c>
    </row>
    <row r="589" spans="1:14" x14ac:dyDescent="0.6">
      <c r="A589" s="19">
        <v>42592</v>
      </c>
      <c r="B589" s="32" t="str">
        <f>TEXT('Energy Demand'!$A589,"dddd")</f>
        <v>Wednesday</v>
      </c>
      <c r="C589" s="31" t="str">
        <f>TEXT('Energy Demand'!$A589,"mmmm")</f>
        <v>August</v>
      </c>
      <c r="D589" s="11" t="str">
        <f t="shared" si="18"/>
        <v>2016</v>
      </c>
      <c r="E589" s="12">
        <f t="shared" si="19"/>
        <v>33</v>
      </c>
      <c r="F589" s="20" t="str">
        <f>VLOOKUP(A589,_holidays!$A$2:$B$2107,2,1)</f>
        <v>Y</v>
      </c>
      <c r="G589" s="20" t="str">
        <f>VLOOKUP(A589,_holidays!$A$2:$C$2107,3,1)</f>
        <v>N</v>
      </c>
      <c r="H589" s="21">
        <v>9.6</v>
      </c>
      <c r="I589" s="21">
        <v>15.3</v>
      </c>
      <c r="J589" s="22">
        <v>11.3</v>
      </c>
      <c r="K589" s="22">
        <v>0</v>
      </c>
      <c r="L589" s="16">
        <v>130616.67</v>
      </c>
      <c r="M589" s="17">
        <v>22.419440789999999</v>
      </c>
      <c r="N589" s="17">
        <f>'Energy Demand'!$L589*'Energy Demand'!$M589</f>
        <v>2928352.6992519693</v>
      </c>
    </row>
    <row r="590" spans="1:14" x14ac:dyDescent="0.6">
      <c r="A590" s="10">
        <v>42593</v>
      </c>
      <c r="B590" s="31" t="str">
        <f>TEXT('Energy Demand'!$A590,"dddd")</f>
        <v>Thursday</v>
      </c>
      <c r="C590" s="31" t="str">
        <f>TEXT('Energy Demand'!$A590,"mmmm")</f>
        <v>August</v>
      </c>
      <c r="D590" s="11" t="str">
        <f t="shared" si="18"/>
        <v>2016</v>
      </c>
      <c r="E590" s="12">
        <f t="shared" si="19"/>
        <v>33</v>
      </c>
      <c r="F590" s="13" t="str">
        <f>VLOOKUP(A590,_holidays!$A$2:$B$2107,2,1)</f>
        <v>Y</v>
      </c>
      <c r="G590" s="13" t="str">
        <f>VLOOKUP(A590,_holidays!$A$2:$C$2107,3,1)</f>
        <v>N</v>
      </c>
      <c r="H590" s="14">
        <v>6.8</v>
      </c>
      <c r="I590" s="14">
        <v>15.7</v>
      </c>
      <c r="J590" s="15">
        <v>10.3</v>
      </c>
      <c r="K590" s="15">
        <v>8.1999999999999993</v>
      </c>
      <c r="L590" s="16">
        <v>138368.4</v>
      </c>
      <c r="M590" s="17">
        <v>39.806463620000002</v>
      </c>
      <c r="N590" s="17">
        <f>'Energy Demand'!$L590*'Energy Demand'!$M590</f>
        <v>5507956.6807576083</v>
      </c>
    </row>
    <row r="591" spans="1:14" x14ac:dyDescent="0.6">
      <c r="A591" s="19">
        <v>42594</v>
      </c>
      <c r="B591" s="32" t="str">
        <f>TEXT('Energy Demand'!$A591,"dddd")</f>
        <v>Friday</v>
      </c>
      <c r="C591" s="31" t="str">
        <f>TEXT('Energy Demand'!$A591,"mmmm")</f>
        <v>August</v>
      </c>
      <c r="D591" s="11" t="str">
        <f t="shared" si="18"/>
        <v>2016</v>
      </c>
      <c r="E591" s="12">
        <f t="shared" si="19"/>
        <v>33</v>
      </c>
      <c r="F591" s="20" t="str">
        <f>VLOOKUP(A591,_holidays!$A$2:$B$2107,2,1)</f>
        <v>Y</v>
      </c>
      <c r="G591" s="20" t="str">
        <f>VLOOKUP(A591,_holidays!$A$2:$C$2107,3,1)</f>
        <v>N</v>
      </c>
      <c r="H591" s="21">
        <v>7.7</v>
      </c>
      <c r="I591" s="21">
        <v>14.1</v>
      </c>
      <c r="J591" s="22">
        <v>11.7</v>
      </c>
      <c r="K591" s="22">
        <v>0</v>
      </c>
      <c r="L591" s="16">
        <v>134885.67000000001</v>
      </c>
      <c r="M591" s="17">
        <v>41.092200069999997</v>
      </c>
      <c r="N591" s="17">
        <f>'Energy Demand'!$L591*'Energy Demand'!$M591</f>
        <v>5542748.9382159971</v>
      </c>
    </row>
    <row r="592" spans="1:14" x14ac:dyDescent="0.6">
      <c r="A592" s="10">
        <v>42595</v>
      </c>
      <c r="B592" s="31" t="str">
        <f>TEXT('Energy Demand'!$A592,"dddd")</f>
        <v>Saturday</v>
      </c>
      <c r="C592" s="31" t="str">
        <f>TEXT('Energy Demand'!$A592,"mmmm")</f>
        <v>August</v>
      </c>
      <c r="D592" s="11" t="str">
        <f t="shared" si="18"/>
        <v>2016</v>
      </c>
      <c r="E592" s="12">
        <f t="shared" si="19"/>
        <v>33</v>
      </c>
      <c r="F592" s="13" t="str">
        <f>VLOOKUP(A592,_holidays!$A$2:$B$2107,2,1)</f>
        <v>Y</v>
      </c>
      <c r="G592" s="13" t="str">
        <f>VLOOKUP(A592,_holidays!$A$2:$C$2107,3,1)</f>
        <v>N</v>
      </c>
      <c r="H592" s="14">
        <v>7.9</v>
      </c>
      <c r="I592" s="14">
        <v>15.1</v>
      </c>
      <c r="J592" s="15">
        <v>9.5</v>
      </c>
      <c r="K592" s="15">
        <v>1.6</v>
      </c>
      <c r="L592" s="16">
        <v>120382.80499999999</v>
      </c>
      <c r="M592" s="17">
        <v>38.810956079999997</v>
      </c>
      <c r="N592" s="17">
        <f>'Energy Demand'!$L592*'Energy Demand'!$M592</f>
        <v>4672171.7576422039</v>
      </c>
    </row>
    <row r="593" spans="1:14" x14ac:dyDescent="0.6">
      <c r="A593" s="19">
        <v>42596</v>
      </c>
      <c r="B593" s="32" t="str">
        <f>TEXT('Energy Demand'!$A593,"dddd")</f>
        <v>Sunday</v>
      </c>
      <c r="C593" s="31" t="str">
        <f>TEXT('Energy Demand'!$A593,"mmmm")</f>
        <v>August</v>
      </c>
      <c r="D593" s="11" t="str">
        <f t="shared" si="18"/>
        <v>2016</v>
      </c>
      <c r="E593" s="12">
        <f t="shared" si="19"/>
        <v>34</v>
      </c>
      <c r="F593" s="20" t="str">
        <f>VLOOKUP(A593,_holidays!$A$2:$B$2107,2,1)</f>
        <v>Y</v>
      </c>
      <c r="G593" s="20" t="str">
        <f>VLOOKUP(A593,_holidays!$A$2:$C$2107,3,1)</f>
        <v>N</v>
      </c>
      <c r="H593" s="21">
        <v>8.5</v>
      </c>
      <c r="I593" s="21">
        <v>18.7</v>
      </c>
      <c r="J593" s="22">
        <v>11.6</v>
      </c>
      <c r="K593" s="22">
        <v>0.2</v>
      </c>
      <c r="L593" s="16">
        <v>113066.245</v>
      </c>
      <c r="M593" s="17">
        <v>33.061160000000001</v>
      </c>
      <c r="N593" s="17">
        <f>'Energy Demand'!$L593*'Energy Demand'!$M593</f>
        <v>3738101.2165441997</v>
      </c>
    </row>
    <row r="594" spans="1:14" x14ac:dyDescent="0.6">
      <c r="A594" s="10">
        <v>42597</v>
      </c>
      <c r="B594" s="31" t="str">
        <f>TEXT('Energy Demand'!$A594,"dddd")</f>
        <v>Monday</v>
      </c>
      <c r="C594" s="31" t="str">
        <f>TEXT('Energy Demand'!$A594,"mmmm")</f>
        <v>August</v>
      </c>
      <c r="D594" s="11" t="str">
        <f t="shared" si="18"/>
        <v>2016</v>
      </c>
      <c r="E594" s="12">
        <f t="shared" si="19"/>
        <v>34</v>
      </c>
      <c r="F594" s="13" t="str">
        <f>VLOOKUP(A594,_holidays!$A$2:$B$2107,2,1)</f>
        <v>Y</v>
      </c>
      <c r="G594" s="13" t="str">
        <f>VLOOKUP(A594,_holidays!$A$2:$C$2107,3,1)</f>
        <v>N</v>
      </c>
      <c r="H594" s="14">
        <v>10.199999999999999</v>
      </c>
      <c r="I594" s="14">
        <v>18.100000000000001</v>
      </c>
      <c r="J594" s="15">
        <v>13.4</v>
      </c>
      <c r="K594" s="15">
        <v>0</v>
      </c>
      <c r="L594" s="16">
        <v>127906.24000000001</v>
      </c>
      <c r="M594" s="17">
        <v>39.838938429999999</v>
      </c>
      <c r="N594" s="17">
        <f>'Energy Demand'!$L594*'Energy Demand'!$M594</f>
        <v>5095648.8201728035</v>
      </c>
    </row>
    <row r="595" spans="1:14" x14ac:dyDescent="0.6">
      <c r="A595" s="19">
        <v>42598</v>
      </c>
      <c r="B595" s="32" t="str">
        <f>TEXT('Energy Demand'!$A595,"dddd")</f>
        <v>Tuesday</v>
      </c>
      <c r="C595" s="31" t="str">
        <f>TEXT('Energy Demand'!$A595,"mmmm")</f>
        <v>August</v>
      </c>
      <c r="D595" s="11" t="str">
        <f t="shared" si="18"/>
        <v>2016</v>
      </c>
      <c r="E595" s="12">
        <f t="shared" si="19"/>
        <v>34</v>
      </c>
      <c r="F595" s="20" t="str">
        <f>VLOOKUP(A595,_holidays!$A$2:$B$2107,2,1)</f>
        <v>Y</v>
      </c>
      <c r="G595" s="20" t="str">
        <f>VLOOKUP(A595,_holidays!$A$2:$C$2107,3,1)</f>
        <v>N</v>
      </c>
      <c r="H595" s="21">
        <v>10</v>
      </c>
      <c r="I595" s="21">
        <v>18.2</v>
      </c>
      <c r="J595" s="22">
        <v>13.5</v>
      </c>
      <c r="K595" s="22">
        <v>0</v>
      </c>
      <c r="L595" s="16">
        <v>124975.11</v>
      </c>
      <c r="M595" s="17">
        <v>24.453904470000001</v>
      </c>
      <c r="N595" s="17">
        <f>'Energy Demand'!$L595*'Energy Demand'!$M595</f>
        <v>3056129.4010677417</v>
      </c>
    </row>
    <row r="596" spans="1:14" x14ac:dyDescent="0.6">
      <c r="A596" s="10">
        <v>42599</v>
      </c>
      <c r="B596" s="31" t="str">
        <f>TEXT('Energy Demand'!$A596,"dddd")</f>
        <v>Wednesday</v>
      </c>
      <c r="C596" s="31" t="str">
        <f>TEXT('Energy Demand'!$A596,"mmmm")</f>
        <v>August</v>
      </c>
      <c r="D596" s="11" t="str">
        <f t="shared" si="18"/>
        <v>2016</v>
      </c>
      <c r="E596" s="12">
        <f t="shared" si="19"/>
        <v>34</v>
      </c>
      <c r="F596" s="13" t="str">
        <f>VLOOKUP(A596,_holidays!$A$2:$B$2107,2,1)</f>
        <v>Y</v>
      </c>
      <c r="G596" s="13" t="str">
        <f>VLOOKUP(A596,_holidays!$A$2:$C$2107,3,1)</f>
        <v>N</v>
      </c>
      <c r="H596" s="14">
        <v>12.5</v>
      </c>
      <c r="I596" s="14">
        <v>15.6</v>
      </c>
      <c r="J596" s="15">
        <v>9.6</v>
      </c>
      <c r="K596" s="15">
        <v>0.4</v>
      </c>
      <c r="L596" s="16">
        <v>132561.22</v>
      </c>
      <c r="M596" s="17">
        <v>40.89160699</v>
      </c>
      <c r="N596" s="17">
        <f>'Energy Demand'!$L596*'Energy Demand'!$M596</f>
        <v>5420641.3103549276</v>
      </c>
    </row>
    <row r="597" spans="1:14" x14ac:dyDescent="0.6">
      <c r="A597" s="19">
        <v>42600</v>
      </c>
      <c r="B597" s="32" t="str">
        <f>TEXT('Energy Demand'!$A597,"dddd")</f>
        <v>Thursday</v>
      </c>
      <c r="C597" s="31" t="str">
        <f>TEXT('Energy Demand'!$A597,"mmmm")</f>
        <v>August</v>
      </c>
      <c r="D597" s="11" t="str">
        <f t="shared" si="18"/>
        <v>2016</v>
      </c>
      <c r="E597" s="12">
        <f t="shared" si="19"/>
        <v>34</v>
      </c>
      <c r="F597" s="20" t="str">
        <f>VLOOKUP(A597,_holidays!$A$2:$B$2107,2,1)</f>
        <v>Y</v>
      </c>
      <c r="G597" s="20" t="str">
        <f>VLOOKUP(A597,_holidays!$A$2:$C$2107,3,1)</f>
        <v>N</v>
      </c>
      <c r="H597" s="21">
        <v>7.1</v>
      </c>
      <c r="I597" s="21">
        <v>21.6</v>
      </c>
      <c r="J597" s="22">
        <v>13.1</v>
      </c>
      <c r="K597" s="22">
        <v>0</v>
      </c>
      <c r="L597" s="16">
        <v>123434.505</v>
      </c>
      <c r="M597" s="17">
        <v>27.471093289999999</v>
      </c>
      <c r="N597" s="17">
        <f>'Energy Demand'!$L597*'Energy Demand'!$M597</f>
        <v>3390880.8020599713</v>
      </c>
    </row>
    <row r="598" spans="1:14" x14ac:dyDescent="0.6">
      <c r="A598" s="10">
        <v>42601</v>
      </c>
      <c r="B598" s="31" t="str">
        <f>TEXT('Energy Demand'!$A598,"dddd")</f>
        <v>Friday</v>
      </c>
      <c r="C598" s="31" t="str">
        <f>TEXT('Energy Demand'!$A598,"mmmm")</f>
        <v>August</v>
      </c>
      <c r="D598" s="11" t="str">
        <f t="shared" si="18"/>
        <v>2016</v>
      </c>
      <c r="E598" s="12">
        <f t="shared" si="19"/>
        <v>34</v>
      </c>
      <c r="F598" s="13" t="str">
        <f>VLOOKUP(A598,_holidays!$A$2:$B$2107,2,1)</f>
        <v>Y</v>
      </c>
      <c r="G598" s="13" t="str">
        <f>VLOOKUP(A598,_holidays!$A$2:$C$2107,3,1)</f>
        <v>N</v>
      </c>
      <c r="H598" s="14">
        <v>15.3</v>
      </c>
      <c r="I598" s="14">
        <v>16.399999999999999</v>
      </c>
      <c r="J598" s="15">
        <v>2.7</v>
      </c>
      <c r="K598" s="15">
        <v>0.2</v>
      </c>
      <c r="L598" s="16">
        <v>132569.74</v>
      </c>
      <c r="M598" s="17">
        <v>27.60134081</v>
      </c>
      <c r="N598" s="17">
        <f>'Energy Demand'!$L598*'Energy Demand'!$M598</f>
        <v>3659102.574833089</v>
      </c>
    </row>
    <row r="599" spans="1:14" x14ac:dyDescent="0.6">
      <c r="A599" s="19">
        <v>42602</v>
      </c>
      <c r="B599" s="32" t="str">
        <f>TEXT('Energy Demand'!$A599,"dddd")</f>
        <v>Saturday</v>
      </c>
      <c r="C599" s="31" t="str">
        <f>TEXT('Energy Demand'!$A599,"mmmm")</f>
        <v>August</v>
      </c>
      <c r="D599" s="11" t="str">
        <f t="shared" si="18"/>
        <v>2016</v>
      </c>
      <c r="E599" s="12">
        <f t="shared" si="19"/>
        <v>34</v>
      </c>
      <c r="F599" s="20" t="str">
        <f>VLOOKUP(A599,_holidays!$A$2:$B$2107,2,1)</f>
        <v>Y</v>
      </c>
      <c r="G599" s="20" t="str">
        <f>VLOOKUP(A599,_holidays!$A$2:$C$2107,3,1)</f>
        <v>N</v>
      </c>
      <c r="H599" s="21">
        <v>6.9</v>
      </c>
      <c r="I599" s="21">
        <v>13.6</v>
      </c>
      <c r="J599" s="22">
        <v>9.6999999999999993</v>
      </c>
      <c r="K599" s="22">
        <v>9.4</v>
      </c>
      <c r="L599" s="16">
        <v>121052.06</v>
      </c>
      <c r="M599" s="17">
        <v>25.002466940000001</v>
      </c>
      <c r="N599" s="17">
        <f>'Energy Demand'!$L599*'Energy Demand'!$M599</f>
        <v>3026600.1281688963</v>
      </c>
    </row>
    <row r="600" spans="1:14" x14ac:dyDescent="0.6">
      <c r="A600" s="10">
        <v>42603</v>
      </c>
      <c r="B600" s="31" t="str">
        <f>TEXT('Energy Demand'!$A600,"dddd")</f>
        <v>Sunday</v>
      </c>
      <c r="C600" s="31" t="str">
        <f>TEXT('Energy Demand'!$A600,"mmmm")</f>
        <v>August</v>
      </c>
      <c r="D600" s="11" t="str">
        <f t="shared" si="18"/>
        <v>2016</v>
      </c>
      <c r="E600" s="12">
        <f t="shared" si="19"/>
        <v>35</v>
      </c>
      <c r="F600" s="13" t="str">
        <f>VLOOKUP(A600,_holidays!$A$2:$B$2107,2,1)</f>
        <v>Y</v>
      </c>
      <c r="G600" s="13" t="str">
        <f>VLOOKUP(A600,_holidays!$A$2:$C$2107,3,1)</f>
        <v>N</v>
      </c>
      <c r="H600" s="14">
        <v>9.5</v>
      </c>
      <c r="I600" s="14">
        <v>14.8</v>
      </c>
      <c r="J600" s="15">
        <v>7</v>
      </c>
      <c r="K600" s="15">
        <v>1.2</v>
      </c>
      <c r="L600" s="16">
        <v>119118.545</v>
      </c>
      <c r="M600" s="17">
        <v>38.913255630000002</v>
      </c>
      <c r="N600" s="17">
        <f>'Energy Demand'!$L600*'Energy Demand'!$M600</f>
        <v>4635290.3918586588</v>
      </c>
    </row>
    <row r="601" spans="1:14" x14ac:dyDescent="0.6">
      <c r="A601" s="19">
        <v>42604</v>
      </c>
      <c r="B601" s="32" t="str">
        <f>TEXT('Energy Demand'!$A601,"dddd")</f>
        <v>Monday</v>
      </c>
      <c r="C601" s="31" t="str">
        <f>TEXT('Energy Demand'!$A601,"mmmm")</f>
        <v>August</v>
      </c>
      <c r="D601" s="11" t="str">
        <f t="shared" si="18"/>
        <v>2016</v>
      </c>
      <c r="E601" s="12">
        <f t="shared" si="19"/>
        <v>35</v>
      </c>
      <c r="F601" s="20" t="str">
        <f>VLOOKUP(A601,_holidays!$A$2:$B$2107,2,1)</f>
        <v>Y</v>
      </c>
      <c r="G601" s="20" t="str">
        <f>VLOOKUP(A601,_holidays!$A$2:$C$2107,3,1)</f>
        <v>N</v>
      </c>
      <c r="H601" s="21">
        <v>7.8</v>
      </c>
      <c r="I601" s="21">
        <v>16</v>
      </c>
      <c r="J601" s="22">
        <v>8.6999999999999993</v>
      </c>
      <c r="K601" s="22">
        <v>5.6</v>
      </c>
      <c r="L601" s="16">
        <v>139203.5</v>
      </c>
      <c r="M601" s="17">
        <v>59.995340669999997</v>
      </c>
      <c r="N601" s="17">
        <f>'Energy Demand'!$L601*'Energy Demand'!$M601</f>
        <v>8351561.4049563445</v>
      </c>
    </row>
    <row r="602" spans="1:14" x14ac:dyDescent="0.6">
      <c r="A602" s="10">
        <v>42605</v>
      </c>
      <c r="B602" s="31" t="str">
        <f>TEXT('Energy Demand'!$A602,"dddd")</f>
        <v>Tuesday</v>
      </c>
      <c r="C602" s="31" t="str">
        <f>TEXT('Energy Demand'!$A602,"mmmm")</f>
        <v>August</v>
      </c>
      <c r="D602" s="11" t="str">
        <f t="shared" si="18"/>
        <v>2016</v>
      </c>
      <c r="E602" s="12">
        <f t="shared" si="19"/>
        <v>35</v>
      </c>
      <c r="F602" s="13" t="str">
        <f>VLOOKUP(A602,_holidays!$A$2:$B$2107,2,1)</f>
        <v>Y</v>
      </c>
      <c r="G602" s="13" t="str">
        <f>VLOOKUP(A602,_holidays!$A$2:$C$2107,3,1)</f>
        <v>N</v>
      </c>
      <c r="H602" s="14">
        <v>7</v>
      </c>
      <c r="I602" s="14">
        <v>13.4</v>
      </c>
      <c r="J602" s="15">
        <v>14.2</v>
      </c>
      <c r="K602" s="15">
        <v>11</v>
      </c>
      <c r="L602" s="16">
        <v>138640.39000000001</v>
      </c>
      <c r="M602" s="17">
        <v>73.189593709999997</v>
      </c>
      <c r="N602" s="17">
        <f>'Energy Demand'!$L602*'Energy Demand'!$M602</f>
        <v>10147033.815895947</v>
      </c>
    </row>
    <row r="603" spans="1:14" x14ac:dyDescent="0.6">
      <c r="A603" s="19">
        <v>42606</v>
      </c>
      <c r="B603" s="32" t="str">
        <f>TEXT('Energy Demand'!$A603,"dddd")</f>
        <v>Wednesday</v>
      </c>
      <c r="C603" s="31" t="str">
        <f>TEXT('Energy Demand'!$A603,"mmmm")</f>
        <v>August</v>
      </c>
      <c r="D603" s="11" t="str">
        <f t="shared" si="18"/>
        <v>2016</v>
      </c>
      <c r="E603" s="12">
        <f t="shared" si="19"/>
        <v>35</v>
      </c>
      <c r="F603" s="20" t="str">
        <f>VLOOKUP(A603,_holidays!$A$2:$B$2107,2,1)</f>
        <v>Y</v>
      </c>
      <c r="G603" s="20" t="str">
        <f>VLOOKUP(A603,_holidays!$A$2:$C$2107,3,1)</f>
        <v>N</v>
      </c>
      <c r="H603" s="21">
        <v>3.7</v>
      </c>
      <c r="I603" s="21">
        <v>12.7</v>
      </c>
      <c r="J603" s="22">
        <v>14</v>
      </c>
      <c r="K603" s="22">
        <v>0</v>
      </c>
      <c r="L603" s="16">
        <v>141122.79500000001</v>
      </c>
      <c r="M603" s="17">
        <v>114.0039598</v>
      </c>
      <c r="N603" s="17">
        <f>'Energy Demand'!$L603*'Energy Demand'!$M603</f>
        <v>16088557.448043643</v>
      </c>
    </row>
    <row r="604" spans="1:14" x14ac:dyDescent="0.6">
      <c r="A604" s="10">
        <v>42607</v>
      </c>
      <c r="B604" s="31" t="str">
        <f>TEXT('Energy Demand'!$A604,"dddd")</f>
        <v>Thursday</v>
      </c>
      <c r="C604" s="31" t="str">
        <f>TEXT('Energy Demand'!$A604,"mmmm")</f>
        <v>August</v>
      </c>
      <c r="D604" s="11" t="str">
        <f t="shared" si="18"/>
        <v>2016</v>
      </c>
      <c r="E604" s="12">
        <f t="shared" si="19"/>
        <v>35</v>
      </c>
      <c r="F604" s="13" t="str">
        <f>VLOOKUP(A604,_holidays!$A$2:$B$2107,2,1)</f>
        <v>Y</v>
      </c>
      <c r="G604" s="13" t="str">
        <f>VLOOKUP(A604,_holidays!$A$2:$C$2107,3,1)</f>
        <v>N</v>
      </c>
      <c r="H604" s="14">
        <v>6.5</v>
      </c>
      <c r="I604" s="14">
        <v>13</v>
      </c>
      <c r="J604" s="15">
        <v>13.5</v>
      </c>
      <c r="K604" s="15">
        <v>1.2</v>
      </c>
      <c r="L604" s="16">
        <v>139724.02499999999</v>
      </c>
      <c r="M604" s="17">
        <v>74.663055139999997</v>
      </c>
      <c r="N604" s="17">
        <f>'Energy Demand'!$L604*'Energy Demand'!$M604</f>
        <v>10432222.582957737</v>
      </c>
    </row>
    <row r="605" spans="1:14" x14ac:dyDescent="0.6">
      <c r="A605" s="19">
        <v>42608</v>
      </c>
      <c r="B605" s="32" t="str">
        <f>TEXT('Energy Demand'!$A605,"dddd")</f>
        <v>Friday</v>
      </c>
      <c r="C605" s="31" t="str">
        <f>TEXT('Energy Demand'!$A605,"mmmm")</f>
        <v>August</v>
      </c>
      <c r="D605" s="11" t="str">
        <f t="shared" si="18"/>
        <v>2016</v>
      </c>
      <c r="E605" s="12">
        <f t="shared" si="19"/>
        <v>35</v>
      </c>
      <c r="F605" s="20" t="str">
        <f>VLOOKUP(A605,_holidays!$A$2:$B$2107,2,1)</f>
        <v>Y</v>
      </c>
      <c r="G605" s="20" t="str">
        <f>VLOOKUP(A605,_holidays!$A$2:$C$2107,3,1)</f>
        <v>N</v>
      </c>
      <c r="H605" s="21">
        <v>7.2</v>
      </c>
      <c r="I605" s="21">
        <v>14.4</v>
      </c>
      <c r="J605" s="22">
        <v>8.8000000000000007</v>
      </c>
      <c r="K605" s="22">
        <v>0.6</v>
      </c>
      <c r="L605" s="16">
        <v>139920.54500000001</v>
      </c>
      <c r="M605" s="17">
        <v>67.627753299999995</v>
      </c>
      <c r="N605" s="17">
        <f>'Energy Demand'!$L605*'Energy Demand'!$M605</f>
        <v>9462512.098861549</v>
      </c>
    </row>
    <row r="606" spans="1:14" x14ac:dyDescent="0.6">
      <c r="A606" s="10">
        <v>42609</v>
      </c>
      <c r="B606" s="31" t="str">
        <f>TEXT('Energy Demand'!$A606,"dddd")</f>
        <v>Saturday</v>
      </c>
      <c r="C606" s="31" t="str">
        <f>TEXT('Energy Demand'!$A606,"mmmm")</f>
        <v>August</v>
      </c>
      <c r="D606" s="11" t="str">
        <f t="shared" si="18"/>
        <v>2016</v>
      </c>
      <c r="E606" s="12">
        <f t="shared" si="19"/>
        <v>35</v>
      </c>
      <c r="F606" s="13" t="str">
        <f>VLOOKUP(A606,_holidays!$A$2:$B$2107,2,1)</f>
        <v>Y</v>
      </c>
      <c r="G606" s="13" t="str">
        <f>VLOOKUP(A606,_holidays!$A$2:$C$2107,3,1)</f>
        <v>N</v>
      </c>
      <c r="H606" s="14">
        <v>9.3000000000000007</v>
      </c>
      <c r="I606" s="14">
        <v>16.3</v>
      </c>
      <c r="J606" s="15">
        <v>11.7</v>
      </c>
      <c r="K606" s="15">
        <v>0</v>
      </c>
      <c r="L606" s="16">
        <v>119573.22</v>
      </c>
      <c r="M606" s="17">
        <v>31.80817961</v>
      </c>
      <c r="N606" s="17">
        <f>'Energy Demand'!$L606*'Energy Demand'!$M606</f>
        <v>3803406.4583060443</v>
      </c>
    </row>
    <row r="607" spans="1:14" x14ac:dyDescent="0.6">
      <c r="A607" s="19">
        <v>42610</v>
      </c>
      <c r="B607" s="32" t="str">
        <f>TEXT('Energy Demand'!$A607,"dddd")</f>
        <v>Sunday</v>
      </c>
      <c r="C607" s="31" t="str">
        <f>TEXT('Energy Demand'!$A607,"mmmm")</f>
        <v>August</v>
      </c>
      <c r="D607" s="11" t="str">
        <f t="shared" si="18"/>
        <v>2016</v>
      </c>
      <c r="E607" s="12">
        <f t="shared" si="19"/>
        <v>36</v>
      </c>
      <c r="F607" s="20" t="str">
        <f>VLOOKUP(A607,_holidays!$A$2:$B$2107,2,1)</f>
        <v>Y</v>
      </c>
      <c r="G607" s="20" t="str">
        <f>VLOOKUP(A607,_holidays!$A$2:$C$2107,3,1)</f>
        <v>N</v>
      </c>
      <c r="H607" s="21">
        <v>10.5</v>
      </c>
      <c r="I607" s="21">
        <v>19</v>
      </c>
      <c r="J607" s="22">
        <v>12.2</v>
      </c>
      <c r="K607" s="22">
        <v>0</v>
      </c>
      <c r="L607" s="16">
        <v>114832.425</v>
      </c>
      <c r="M607" s="17">
        <v>29.447681029999998</v>
      </c>
      <c r="N607" s="17">
        <f>'Energy Demand'!$L607*'Energy Demand'!$M607</f>
        <v>3381548.6233013975</v>
      </c>
    </row>
    <row r="608" spans="1:14" x14ac:dyDescent="0.6">
      <c r="A608" s="10">
        <v>42611</v>
      </c>
      <c r="B608" s="31" t="str">
        <f>TEXT('Energy Demand'!$A608,"dddd")</f>
        <v>Monday</v>
      </c>
      <c r="C608" s="31" t="str">
        <f>TEXT('Energy Demand'!$A608,"mmmm")</f>
        <v>August</v>
      </c>
      <c r="D608" s="11" t="str">
        <f t="shared" si="18"/>
        <v>2016</v>
      </c>
      <c r="E608" s="12">
        <f t="shared" si="19"/>
        <v>36</v>
      </c>
      <c r="F608" s="13" t="str">
        <f>VLOOKUP(A608,_holidays!$A$2:$B$2107,2,1)</f>
        <v>Y</v>
      </c>
      <c r="G608" s="13" t="str">
        <f>VLOOKUP(A608,_holidays!$A$2:$C$2107,3,1)</f>
        <v>N</v>
      </c>
      <c r="H608" s="14">
        <v>8.6999999999999993</v>
      </c>
      <c r="I608" s="14">
        <v>20.399999999999999</v>
      </c>
      <c r="J608" s="15">
        <v>14.2</v>
      </c>
      <c r="K608" s="15">
        <v>0</v>
      </c>
      <c r="L608" s="16">
        <v>125055.69</v>
      </c>
      <c r="M608" s="17">
        <v>39.142378899999997</v>
      </c>
      <c r="N608" s="17">
        <f>'Energy Demand'!$L608*'Energy Demand'!$M608</f>
        <v>4894977.2015809407</v>
      </c>
    </row>
    <row r="609" spans="1:14" x14ac:dyDescent="0.6">
      <c r="A609" s="19">
        <v>42612</v>
      </c>
      <c r="B609" s="32" t="str">
        <f>TEXT('Energy Demand'!$A609,"dddd")</f>
        <v>Tuesday</v>
      </c>
      <c r="C609" s="31" t="str">
        <f>TEXT('Energy Demand'!$A609,"mmmm")</f>
        <v>August</v>
      </c>
      <c r="D609" s="11" t="str">
        <f t="shared" si="18"/>
        <v>2016</v>
      </c>
      <c r="E609" s="12">
        <f t="shared" si="19"/>
        <v>36</v>
      </c>
      <c r="F609" s="20" t="str">
        <f>VLOOKUP(A609,_holidays!$A$2:$B$2107,2,1)</f>
        <v>Y</v>
      </c>
      <c r="G609" s="20" t="str">
        <f>VLOOKUP(A609,_holidays!$A$2:$C$2107,3,1)</f>
        <v>N</v>
      </c>
      <c r="H609" s="21">
        <v>10.199999999999999</v>
      </c>
      <c r="I609" s="21">
        <v>16.8</v>
      </c>
      <c r="J609" s="22">
        <v>5.2</v>
      </c>
      <c r="K609" s="22">
        <v>0</v>
      </c>
      <c r="L609" s="16">
        <v>133748.44</v>
      </c>
      <c r="M609" s="17">
        <v>53.186931000000001</v>
      </c>
      <c r="N609" s="17">
        <f>'Energy Demand'!$L609*'Energy Demand'!$M609</f>
        <v>7113669.0496376399</v>
      </c>
    </row>
    <row r="610" spans="1:14" x14ac:dyDescent="0.6">
      <c r="A610" s="10">
        <v>42613</v>
      </c>
      <c r="B610" s="31" t="str">
        <f>TEXT('Energy Demand'!$A610,"dddd")</f>
        <v>Wednesday</v>
      </c>
      <c r="C610" s="31" t="str">
        <f>TEXT('Energy Demand'!$A610,"mmmm")</f>
        <v>August</v>
      </c>
      <c r="D610" s="11" t="str">
        <f t="shared" si="18"/>
        <v>2016</v>
      </c>
      <c r="E610" s="12">
        <f t="shared" si="19"/>
        <v>36</v>
      </c>
      <c r="F610" s="13" t="str">
        <f>VLOOKUP(A610,_holidays!$A$2:$B$2107,2,1)</f>
        <v>Y</v>
      </c>
      <c r="G610" s="13" t="str">
        <f>VLOOKUP(A610,_holidays!$A$2:$C$2107,3,1)</f>
        <v>N</v>
      </c>
      <c r="H610" s="14">
        <v>12.8</v>
      </c>
      <c r="I610" s="14">
        <v>20.2</v>
      </c>
      <c r="J610" s="15">
        <v>10.1</v>
      </c>
      <c r="K610" s="15">
        <v>0.8</v>
      </c>
      <c r="L610" s="16">
        <v>128834.065</v>
      </c>
      <c r="M610" s="17">
        <v>32.559017400000002</v>
      </c>
      <c r="N610" s="17">
        <f>'Energy Demand'!$L610*'Energy Demand'!$M610</f>
        <v>4194710.5640477315</v>
      </c>
    </row>
    <row r="611" spans="1:14" x14ac:dyDescent="0.6">
      <c r="A611" s="19">
        <v>42614</v>
      </c>
      <c r="B611" s="32" t="str">
        <f>TEXT('Energy Demand'!$A611,"dddd")</f>
        <v>Thursday</v>
      </c>
      <c r="C611" s="31" t="str">
        <f>TEXT('Energy Demand'!$A611,"mmmm")</f>
        <v>September</v>
      </c>
      <c r="D611" s="11" t="str">
        <f t="shared" si="18"/>
        <v>2016</v>
      </c>
      <c r="E611" s="12">
        <f t="shared" si="19"/>
        <v>36</v>
      </c>
      <c r="F611" s="20" t="str">
        <f>VLOOKUP(A611,_holidays!$A$2:$B$2107,2,1)</f>
        <v>Y</v>
      </c>
      <c r="G611" s="20" t="str">
        <f>VLOOKUP(A611,_holidays!$A$2:$C$2107,3,1)</f>
        <v>N</v>
      </c>
      <c r="H611" s="21">
        <v>11.6</v>
      </c>
      <c r="I611" s="21">
        <v>15.5</v>
      </c>
      <c r="J611" s="22">
        <v>8.8000000000000007</v>
      </c>
      <c r="K611" s="22">
        <v>0</v>
      </c>
      <c r="L611" s="16">
        <v>134246.16500000001</v>
      </c>
      <c r="M611" s="17">
        <v>46.808787860000002</v>
      </c>
      <c r="N611" s="17">
        <f>'Energy Demand'!$L611*'Energy Demand'!$M611</f>
        <v>6283900.2585035572</v>
      </c>
    </row>
    <row r="612" spans="1:14" x14ac:dyDescent="0.6">
      <c r="A612" s="10">
        <v>42615</v>
      </c>
      <c r="B612" s="31" t="str">
        <f>TEXT('Energy Demand'!$A612,"dddd")</f>
        <v>Friday</v>
      </c>
      <c r="C612" s="31" t="str">
        <f>TEXT('Energy Demand'!$A612,"mmmm")</f>
        <v>September</v>
      </c>
      <c r="D612" s="11" t="str">
        <f t="shared" si="18"/>
        <v>2016</v>
      </c>
      <c r="E612" s="12">
        <f t="shared" si="19"/>
        <v>36</v>
      </c>
      <c r="F612" s="13" t="str">
        <f>VLOOKUP(A612,_holidays!$A$2:$B$2107,2,1)</f>
        <v>Y</v>
      </c>
      <c r="G612" s="13" t="str">
        <f>VLOOKUP(A612,_holidays!$A$2:$C$2107,3,1)</f>
        <v>N</v>
      </c>
      <c r="H612" s="14">
        <v>9.6</v>
      </c>
      <c r="I612" s="14">
        <v>15</v>
      </c>
      <c r="J612" s="15">
        <v>9.6</v>
      </c>
      <c r="K612" s="15">
        <v>0.4</v>
      </c>
      <c r="L612" s="16">
        <v>135273.32500000001</v>
      </c>
      <c r="M612" s="17">
        <v>52.636792880000002</v>
      </c>
      <c r="N612" s="17">
        <f>'Energy Demand'!$L612*'Energy Demand'!$M612</f>
        <v>7120353.9902139269</v>
      </c>
    </row>
    <row r="613" spans="1:14" x14ac:dyDescent="0.6">
      <c r="A613" s="19">
        <v>42616</v>
      </c>
      <c r="B613" s="32" t="str">
        <f>TEXT('Energy Demand'!$A613,"dddd")</f>
        <v>Saturday</v>
      </c>
      <c r="C613" s="31" t="str">
        <f>TEXT('Energy Demand'!$A613,"mmmm")</f>
        <v>September</v>
      </c>
      <c r="D613" s="11" t="str">
        <f t="shared" si="18"/>
        <v>2016</v>
      </c>
      <c r="E613" s="12">
        <f t="shared" si="19"/>
        <v>36</v>
      </c>
      <c r="F613" s="20" t="str">
        <f>VLOOKUP(A613,_holidays!$A$2:$B$2107,2,1)</f>
        <v>Y</v>
      </c>
      <c r="G613" s="20" t="str">
        <f>VLOOKUP(A613,_holidays!$A$2:$C$2107,3,1)</f>
        <v>N</v>
      </c>
      <c r="H613" s="21">
        <v>10</v>
      </c>
      <c r="I613" s="21">
        <v>15.7</v>
      </c>
      <c r="J613" s="22">
        <v>12.9</v>
      </c>
      <c r="K613" s="22">
        <v>0.2</v>
      </c>
      <c r="L613" s="16">
        <v>118621.96</v>
      </c>
      <c r="M613" s="17">
        <v>35.270782859999997</v>
      </c>
      <c r="N613" s="17">
        <f>'Energy Demand'!$L613*'Energy Demand'!$M613</f>
        <v>4183889.3935876056</v>
      </c>
    </row>
    <row r="614" spans="1:14" x14ac:dyDescent="0.6">
      <c r="A614" s="10">
        <v>42617</v>
      </c>
      <c r="B614" s="31" t="str">
        <f>TEXT('Energy Demand'!$A614,"dddd")</f>
        <v>Sunday</v>
      </c>
      <c r="C614" s="31" t="str">
        <f>TEXT('Energy Demand'!$A614,"mmmm")</f>
        <v>September</v>
      </c>
      <c r="D614" s="11" t="str">
        <f t="shared" si="18"/>
        <v>2016</v>
      </c>
      <c r="E614" s="12">
        <f t="shared" si="19"/>
        <v>37</v>
      </c>
      <c r="F614" s="13" t="str">
        <f>VLOOKUP(A614,_holidays!$A$2:$B$2107,2,1)</f>
        <v>Y</v>
      </c>
      <c r="G614" s="13" t="str">
        <f>VLOOKUP(A614,_holidays!$A$2:$C$2107,3,1)</f>
        <v>N</v>
      </c>
      <c r="H614" s="14">
        <v>10.1</v>
      </c>
      <c r="I614" s="14">
        <v>16.899999999999999</v>
      </c>
      <c r="J614" s="15">
        <v>10</v>
      </c>
      <c r="K614" s="15">
        <v>0.2</v>
      </c>
      <c r="L614" s="16">
        <v>110986.005</v>
      </c>
      <c r="M614" s="17">
        <v>24.51210764</v>
      </c>
      <c r="N614" s="17">
        <f>'Energy Demand'!$L614*'Energy Demand'!$M614</f>
        <v>2720500.9010935784</v>
      </c>
    </row>
    <row r="615" spans="1:14" x14ac:dyDescent="0.6">
      <c r="A615" s="19">
        <v>42618</v>
      </c>
      <c r="B615" s="32" t="str">
        <f>TEXT('Energy Demand'!$A615,"dddd")</f>
        <v>Monday</v>
      </c>
      <c r="C615" s="31" t="str">
        <f>TEXT('Energy Demand'!$A615,"mmmm")</f>
        <v>September</v>
      </c>
      <c r="D615" s="11" t="str">
        <f t="shared" si="18"/>
        <v>2016</v>
      </c>
      <c r="E615" s="12">
        <f t="shared" si="19"/>
        <v>37</v>
      </c>
      <c r="F615" s="20" t="str">
        <f>VLOOKUP(A615,_holidays!$A$2:$B$2107,2,1)</f>
        <v>Y</v>
      </c>
      <c r="G615" s="20" t="str">
        <f>VLOOKUP(A615,_holidays!$A$2:$C$2107,3,1)</f>
        <v>N</v>
      </c>
      <c r="H615" s="21">
        <v>12.8</v>
      </c>
      <c r="I615" s="21">
        <v>18.399999999999999</v>
      </c>
      <c r="J615" s="22">
        <v>11.7</v>
      </c>
      <c r="K615" s="22">
        <v>0</v>
      </c>
      <c r="L615" s="16">
        <v>127275.815</v>
      </c>
      <c r="M615" s="17">
        <v>38.212469630000001</v>
      </c>
      <c r="N615" s="17">
        <f>'Energy Demand'!$L615*'Energy Demand'!$M615</f>
        <v>4863523.2153209988</v>
      </c>
    </row>
    <row r="616" spans="1:14" x14ac:dyDescent="0.6">
      <c r="A616" s="10">
        <v>42619</v>
      </c>
      <c r="B616" s="31" t="str">
        <f>TEXT('Energy Demand'!$A616,"dddd")</f>
        <v>Tuesday</v>
      </c>
      <c r="C616" s="31" t="str">
        <f>TEXT('Energy Demand'!$A616,"mmmm")</f>
        <v>September</v>
      </c>
      <c r="D616" s="11" t="str">
        <f t="shared" si="18"/>
        <v>2016</v>
      </c>
      <c r="E616" s="12">
        <f t="shared" si="19"/>
        <v>37</v>
      </c>
      <c r="F616" s="13" t="str">
        <f>VLOOKUP(A616,_holidays!$A$2:$B$2107,2,1)</f>
        <v>Y</v>
      </c>
      <c r="G616" s="13" t="str">
        <f>VLOOKUP(A616,_holidays!$A$2:$C$2107,3,1)</f>
        <v>N</v>
      </c>
      <c r="H616" s="14">
        <v>9.1999999999999993</v>
      </c>
      <c r="I616" s="14">
        <v>21.5</v>
      </c>
      <c r="J616" s="15">
        <v>15.8</v>
      </c>
      <c r="K616" s="15">
        <v>0</v>
      </c>
      <c r="L616" s="16">
        <v>129542.36500000001</v>
      </c>
      <c r="M616" s="17">
        <v>28.692645949999999</v>
      </c>
      <c r="N616" s="17">
        <f>'Energy Demand'!$L616*'Energy Demand'!$M616</f>
        <v>3716913.214470672</v>
      </c>
    </row>
    <row r="617" spans="1:14" x14ac:dyDescent="0.6">
      <c r="A617" s="19">
        <v>42620</v>
      </c>
      <c r="B617" s="32" t="str">
        <f>TEXT('Energy Demand'!$A617,"dddd")</f>
        <v>Wednesday</v>
      </c>
      <c r="C617" s="31" t="str">
        <f>TEXT('Energy Demand'!$A617,"mmmm")</f>
        <v>September</v>
      </c>
      <c r="D617" s="11" t="str">
        <f t="shared" si="18"/>
        <v>2016</v>
      </c>
      <c r="E617" s="12">
        <f t="shared" si="19"/>
        <v>37</v>
      </c>
      <c r="F617" s="20" t="str">
        <f>VLOOKUP(A617,_holidays!$A$2:$B$2107,2,1)</f>
        <v>Y</v>
      </c>
      <c r="G617" s="20" t="str">
        <f>VLOOKUP(A617,_holidays!$A$2:$C$2107,3,1)</f>
        <v>N</v>
      </c>
      <c r="H617" s="21">
        <v>9.6</v>
      </c>
      <c r="I617" s="21">
        <v>21</v>
      </c>
      <c r="J617" s="22">
        <v>16.7</v>
      </c>
      <c r="K617" s="22">
        <v>0</v>
      </c>
      <c r="L617" s="16">
        <v>123307.02</v>
      </c>
      <c r="M617" s="17">
        <v>24.182421389999998</v>
      </c>
      <c r="N617" s="17">
        <f>'Energy Demand'!$L617*'Energy Demand'!$M617</f>
        <v>2981862.3179851575</v>
      </c>
    </row>
    <row r="618" spans="1:14" x14ac:dyDescent="0.6">
      <c r="A618" s="10">
        <v>42621</v>
      </c>
      <c r="B618" s="31" t="str">
        <f>TEXT('Energy Demand'!$A618,"dddd")</f>
        <v>Thursday</v>
      </c>
      <c r="C618" s="31" t="str">
        <f>TEXT('Energy Demand'!$A618,"mmmm")</f>
        <v>September</v>
      </c>
      <c r="D618" s="11" t="str">
        <f t="shared" si="18"/>
        <v>2016</v>
      </c>
      <c r="E618" s="12">
        <f t="shared" si="19"/>
        <v>37</v>
      </c>
      <c r="F618" s="13" t="str">
        <f>VLOOKUP(A618,_holidays!$A$2:$B$2107,2,1)</f>
        <v>Y</v>
      </c>
      <c r="G618" s="13" t="str">
        <f>VLOOKUP(A618,_holidays!$A$2:$C$2107,3,1)</f>
        <v>N</v>
      </c>
      <c r="H618" s="14">
        <v>13.1</v>
      </c>
      <c r="I618" s="14">
        <v>23.3</v>
      </c>
      <c r="J618" s="15">
        <v>16</v>
      </c>
      <c r="K618" s="15">
        <v>0</v>
      </c>
      <c r="L618" s="16">
        <v>117722.95</v>
      </c>
      <c r="M618" s="17">
        <v>12.50431916</v>
      </c>
      <c r="N618" s="17">
        <f>'Energy Demand'!$L618*'Energy Demand'!$M618</f>
        <v>1472045.339256722</v>
      </c>
    </row>
    <row r="619" spans="1:14" x14ac:dyDescent="0.6">
      <c r="A619" s="19">
        <v>42622</v>
      </c>
      <c r="B619" s="32" t="str">
        <f>TEXT('Energy Demand'!$A619,"dddd")</f>
        <v>Friday</v>
      </c>
      <c r="C619" s="31" t="str">
        <f>TEXT('Energy Demand'!$A619,"mmmm")</f>
        <v>September</v>
      </c>
      <c r="D619" s="11" t="str">
        <f t="shared" si="18"/>
        <v>2016</v>
      </c>
      <c r="E619" s="12">
        <f t="shared" si="19"/>
        <v>37</v>
      </c>
      <c r="F619" s="20" t="str">
        <f>VLOOKUP(A619,_holidays!$A$2:$B$2107,2,1)</f>
        <v>Y</v>
      </c>
      <c r="G619" s="20" t="str">
        <f>VLOOKUP(A619,_holidays!$A$2:$C$2107,3,1)</f>
        <v>N</v>
      </c>
      <c r="H619" s="21">
        <v>16</v>
      </c>
      <c r="I619" s="21">
        <v>16.7</v>
      </c>
      <c r="J619" s="22">
        <v>5.9</v>
      </c>
      <c r="K619" s="22">
        <v>0.6</v>
      </c>
      <c r="L619" s="16">
        <v>125432.605</v>
      </c>
      <c r="M619" s="17">
        <v>23.40099927</v>
      </c>
      <c r="N619" s="17">
        <f>'Energy Demand'!$L619*'Energy Demand'!$M619</f>
        <v>2935248.2980391984</v>
      </c>
    </row>
    <row r="620" spans="1:14" x14ac:dyDescent="0.6">
      <c r="A620" s="10">
        <v>42623</v>
      </c>
      <c r="B620" s="31" t="str">
        <f>TEXT('Energy Demand'!$A620,"dddd")</f>
        <v>Saturday</v>
      </c>
      <c r="C620" s="31" t="str">
        <f>TEXT('Energy Demand'!$A620,"mmmm")</f>
        <v>September</v>
      </c>
      <c r="D620" s="11" t="str">
        <f t="shared" si="18"/>
        <v>2016</v>
      </c>
      <c r="E620" s="12">
        <f t="shared" si="19"/>
        <v>37</v>
      </c>
      <c r="F620" s="13" t="str">
        <f>VLOOKUP(A620,_holidays!$A$2:$B$2107,2,1)</f>
        <v>Y</v>
      </c>
      <c r="G620" s="13" t="str">
        <f>VLOOKUP(A620,_holidays!$A$2:$C$2107,3,1)</f>
        <v>N</v>
      </c>
      <c r="H620" s="14">
        <v>11.5</v>
      </c>
      <c r="I620" s="14">
        <v>14.3</v>
      </c>
      <c r="J620" s="15">
        <v>7.9</v>
      </c>
      <c r="K620" s="15">
        <v>9.4</v>
      </c>
      <c r="L620" s="16">
        <v>111412.995</v>
      </c>
      <c r="M620" s="17">
        <v>38.559908849999999</v>
      </c>
      <c r="N620" s="17">
        <f>'Energy Demand'!$L620*'Energy Demand'!$M620</f>
        <v>4296074.9319055052</v>
      </c>
    </row>
    <row r="621" spans="1:14" x14ac:dyDescent="0.6">
      <c r="A621" s="19">
        <v>42624</v>
      </c>
      <c r="B621" s="32" t="str">
        <f>TEXT('Energy Demand'!$A621,"dddd")</f>
        <v>Sunday</v>
      </c>
      <c r="C621" s="31" t="str">
        <f>TEXT('Energy Demand'!$A621,"mmmm")</f>
        <v>September</v>
      </c>
      <c r="D621" s="11" t="str">
        <f t="shared" si="18"/>
        <v>2016</v>
      </c>
      <c r="E621" s="12">
        <f t="shared" si="19"/>
        <v>38</v>
      </c>
      <c r="F621" s="20" t="str">
        <f>VLOOKUP(A621,_holidays!$A$2:$B$2107,2,1)</f>
        <v>Y</v>
      </c>
      <c r="G621" s="20" t="str">
        <f>VLOOKUP(A621,_holidays!$A$2:$C$2107,3,1)</f>
        <v>N</v>
      </c>
      <c r="H621" s="21">
        <v>7.3</v>
      </c>
      <c r="I621" s="21">
        <v>17</v>
      </c>
      <c r="J621" s="22">
        <v>11.8</v>
      </c>
      <c r="K621" s="22">
        <v>1.2</v>
      </c>
      <c r="L621" s="16">
        <v>109125.215</v>
      </c>
      <c r="M621" s="17">
        <v>50.347882009999999</v>
      </c>
      <c r="N621" s="17">
        <f>'Energy Demand'!$L621*'Energy Demand'!$M621</f>
        <v>5494223.4491358818</v>
      </c>
    </row>
    <row r="622" spans="1:14" x14ac:dyDescent="0.6">
      <c r="A622" s="10">
        <v>42625</v>
      </c>
      <c r="B622" s="31" t="str">
        <f>TEXT('Energy Demand'!$A622,"dddd")</f>
        <v>Monday</v>
      </c>
      <c r="C622" s="31" t="str">
        <f>TEXT('Energy Demand'!$A622,"mmmm")</f>
        <v>September</v>
      </c>
      <c r="D622" s="11" t="str">
        <f t="shared" si="18"/>
        <v>2016</v>
      </c>
      <c r="E622" s="12">
        <f t="shared" si="19"/>
        <v>38</v>
      </c>
      <c r="F622" s="13" t="str">
        <f>VLOOKUP(A622,_holidays!$A$2:$B$2107,2,1)</f>
        <v>Y</v>
      </c>
      <c r="G622" s="13" t="str">
        <f>VLOOKUP(A622,_holidays!$A$2:$C$2107,3,1)</f>
        <v>N</v>
      </c>
      <c r="H622" s="14">
        <v>9.9</v>
      </c>
      <c r="I622" s="14">
        <v>13.6</v>
      </c>
      <c r="J622" s="15">
        <v>7</v>
      </c>
      <c r="K622" s="15">
        <v>1.6</v>
      </c>
      <c r="L622" s="16">
        <v>130967.28</v>
      </c>
      <c r="M622" s="17">
        <v>68.177203239999997</v>
      </c>
      <c r="N622" s="17">
        <f>'Energy Demand'!$L622*'Energy Demand'!$M622</f>
        <v>8928982.8663499877</v>
      </c>
    </row>
    <row r="623" spans="1:14" x14ac:dyDescent="0.6">
      <c r="A623" s="19">
        <v>42626</v>
      </c>
      <c r="B623" s="32" t="str">
        <f>TEXT('Energy Demand'!$A623,"dddd")</f>
        <v>Tuesday</v>
      </c>
      <c r="C623" s="31" t="str">
        <f>TEXT('Energy Demand'!$A623,"mmmm")</f>
        <v>September</v>
      </c>
      <c r="D623" s="11" t="str">
        <f t="shared" si="18"/>
        <v>2016</v>
      </c>
      <c r="E623" s="12">
        <f t="shared" si="19"/>
        <v>38</v>
      </c>
      <c r="F623" s="20" t="str">
        <f>VLOOKUP(A623,_holidays!$A$2:$B$2107,2,1)</f>
        <v>Y</v>
      </c>
      <c r="G623" s="20" t="str">
        <f>VLOOKUP(A623,_holidays!$A$2:$C$2107,3,1)</f>
        <v>N</v>
      </c>
      <c r="H623" s="21">
        <v>9.6</v>
      </c>
      <c r="I623" s="21">
        <v>14.6</v>
      </c>
      <c r="J623" s="22">
        <v>2.8</v>
      </c>
      <c r="K623" s="22">
        <v>9</v>
      </c>
      <c r="L623" s="16">
        <v>134720.155</v>
      </c>
      <c r="M623" s="17">
        <v>62.068475560000003</v>
      </c>
      <c r="N623" s="17">
        <f>'Energy Demand'!$L623*'Energy Demand'!$M623</f>
        <v>8361874.6480569122</v>
      </c>
    </row>
    <row r="624" spans="1:14" x14ac:dyDescent="0.6">
      <c r="A624" s="10">
        <v>42627</v>
      </c>
      <c r="B624" s="31" t="str">
        <f>TEXT('Energy Demand'!$A624,"dddd")</f>
        <v>Wednesday</v>
      </c>
      <c r="C624" s="31" t="str">
        <f>TEXT('Energy Demand'!$A624,"mmmm")</f>
        <v>September</v>
      </c>
      <c r="D624" s="11" t="str">
        <f t="shared" si="18"/>
        <v>2016</v>
      </c>
      <c r="E624" s="12">
        <f t="shared" si="19"/>
        <v>38</v>
      </c>
      <c r="F624" s="13" t="str">
        <f>VLOOKUP(A624,_holidays!$A$2:$B$2107,2,1)</f>
        <v>Y</v>
      </c>
      <c r="G624" s="13" t="str">
        <f>VLOOKUP(A624,_holidays!$A$2:$C$2107,3,1)</f>
        <v>N</v>
      </c>
      <c r="H624" s="14">
        <v>10.5</v>
      </c>
      <c r="I624" s="14">
        <v>16.100000000000001</v>
      </c>
      <c r="J624" s="15">
        <v>13.2</v>
      </c>
      <c r="K624" s="15">
        <v>20.6</v>
      </c>
      <c r="L624" s="16">
        <v>130650.88</v>
      </c>
      <c r="M624" s="17">
        <v>54.840524199999997</v>
      </c>
      <c r="N624" s="17">
        <f>'Energy Demand'!$L624*'Energy Demand'!$M624</f>
        <v>7164962.7463912955</v>
      </c>
    </row>
    <row r="625" spans="1:14" x14ac:dyDescent="0.6">
      <c r="A625" s="19">
        <v>42628</v>
      </c>
      <c r="B625" s="32" t="str">
        <f>TEXT('Energy Demand'!$A625,"dddd")</f>
        <v>Thursday</v>
      </c>
      <c r="C625" s="31" t="str">
        <f>TEXT('Energy Demand'!$A625,"mmmm")</f>
        <v>September</v>
      </c>
      <c r="D625" s="11" t="str">
        <f t="shared" si="18"/>
        <v>2016</v>
      </c>
      <c r="E625" s="12">
        <f t="shared" si="19"/>
        <v>38</v>
      </c>
      <c r="F625" s="20" t="str">
        <f>VLOOKUP(A625,_holidays!$A$2:$B$2107,2,1)</f>
        <v>Y</v>
      </c>
      <c r="G625" s="20" t="str">
        <f>VLOOKUP(A625,_holidays!$A$2:$C$2107,3,1)</f>
        <v>N</v>
      </c>
      <c r="H625" s="21">
        <v>8.6999999999999993</v>
      </c>
      <c r="I625" s="21">
        <v>14.6</v>
      </c>
      <c r="J625" s="22">
        <v>6.9</v>
      </c>
      <c r="K625" s="22">
        <v>2</v>
      </c>
      <c r="L625" s="16">
        <v>134234.45000000001</v>
      </c>
      <c r="M625" s="17">
        <v>42.819917580000002</v>
      </c>
      <c r="N625" s="17">
        <f>'Energy Demand'!$L625*'Energy Demand'!$M625</f>
        <v>5747908.0853966316</v>
      </c>
    </row>
    <row r="626" spans="1:14" x14ac:dyDescent="0.6">
      <c r="A626" s="10">
        <v>42629</v>
      </c>
      <c r="B626" s="31" t="str">
        <f>TEXT('Energy Demand'!$A626,"dddd")</f>
        <v>Friday</v>
      </c>
      <c r="C626" s="31" t="str">
        <f>TEXT('Energy Demand'!$A626,"mmmm")</f>
        <v>September</v>
      </c>
      <c r="D626" s="11" t="str">
        <f t="shared" si="18"/>
        <v>2016</v>
      </c>
      <c r="E626" s="12">
        <f t="shared" si="19"/>
        <v>38</v>
      </c>
      <c r="F626" s="13" t="str">
        <f>VLOOKUP(A626,_holidays!$A$2:$B$2107,2,1)</f>
        <v>N</v>
      </c>
      <c r="G626" s="13" t="str">
        <f>VLOOKUP(A626,_holidays!$A$2:$C$2107,3,1)</f>
        <v>N</v>
      </c>
      <c r="H626" s="14">
        <v>9</v>
      </c>
      <c r="I626" s="14">
        <v>15.7</v>
      </c>
      <c r="J626" s="15">
        <v>12.5</v>
      </c>
      <c r="K626" s="15">
        <v>13.4</v>
      </c>
      <c r="L626" s="16">
        <v>131734.10500000001</v>
      </c>
      <c r="M626" s="17">
        <v>47.043747310000001</v>
      </c>
      <c r="N626" s="17">
        <f>'Energy Demand'!$L626*'Energy Demand'!$M626</f>
        <v>6197265.9477290083</v>
      </c>
    </row>
    <row r="627" spans="1:14" x14ac:dyDescent="0.6">
      <c r="A627" s="19">
        <v>42630</v>
      </c>
      <c r="B627" s="32" t="str">
        <f>TEXT('Energy Demand'!$A627,"dddd")</f>
        <v>Saturday</v>
      </c>
      <c r="C627" s="31" t="str">
        <f>TEXT('Energy Demand'!$A627,"mmmm")</f>
        <v>September</v>
      </c>
      <c r="D627" s="11" t="str">
        <f t="shared" si="18"/>
        <v>2016</v>
      </c>
      <c r="E627" s="12">
        <f t="shared" si="19"/>
        <v>38</v>
      </c>
      <c r="F627" s="20" t="str">
        <f>VLOOKUP(A627,_holidays!$A$2:$B$2107,2,1)</f>
        <v>N</v>
      </c>
      <c r="G627" s="20" t="str">
        <f>VLOOKUP(A627,_holidays!$A$2:$C$2107,3,1)</f>
        <v>N</v>
      </c>
      <c r="H627" s="21">
        <v>11.1</v>
      </c>
      <c r="I627" s="21">
        <v>19.8</v>
      </c>
      <c r="J627" s="22">
        <v>18.8</v>
      </c>
      <c r="K627" s="22">
        <v>0</v>
      </c>
      <c r="L627" s="16">
        <v>106709.54</v>
      </c>
      <c r="M627" s="17">
        <v>36.028691260000002</v>
      </c>
      <c r="N627" s="17">
        <f>'Energy Demand'!$L627*'Energy Demand'!$M627</f>
        <v>3844605.0711566205</v>
      </c>
    </row>
    <row r="628" spans="1:14" x14ac:dyDescent="0.6">
      <c r="A628" s="10">
        <v>42631</v>
      </c>
      <c r="B628" s="31" t="str">
        <f>TEXT('Energy Demand'!$A628,"dddd")</f>
        <v>Sunday</v>
      </c>
      <c r="C628" s="31" t="str">
        <f>TEXT('Energy Demand'!$A628,"mmmm")</f>
        <v>September</v>
      </c>
      <c r="D628" s="11" t="str">
        <f t="shared" si="18"/>
        <v>2016</v>
      </c>
      <c r="E628" s="12">
        <f t="shared" si="19"/>
        <v>39</v>
      </c>
      <c r="F628" s="13" t="str">
        <f>VLOOKUP(A628,_holidays!$A$2:$B$2107,2,1)</f>
        <v>N</v>
      </c>
      <c r="G628" s="13" t="str">
        <f>VLOOKUP(A628,_holidays!$A$2:$C$2107,3,1)</f>
        <v>N</v>
      </c>
      <c r="H628" s="14">
        <v>10.8</v>
      </c>
      <c r="I628" s="14">
        <v>12.5</v>
      </c>
      <c r="J628" s="15">
        <v>5.5</v>
      </c>
      <c r="K628" s="15">
        <v>0.4</v>
      </c>
      <c r="L628" s="16">
        <v>110314.625</v>
      </c>
      <c r="M628" s="17">
        <v>48.344866349999997</v>
      </c>
      <c r="N628" s="17">
        <f>'Energy Demand'!$L628*'Energy Demand'!$M628</f>
        <v>5333145.8020753684</v>
      </c>
    </row>
    <row r="629" spans="1:14" x14ac:dyDescent="0.6">
      <c r="A629" s="19">
        <v>42632</v>
      </c>
      <c r="B629" s="32" t="str">
        <f>TEXT('Energy Demand'!$A629,"dddd")</f>
        <v>Monday</v>
      </c>
      <c r="C629" s="31" t="str">
        <f>TEXT('Energy Demand'!$A629,"mmmm")</f>
        <v>September</v>
      </c>
      <c r="D629" s="11" t="str">
        <f t="shared" si="18"/>
        <v>2016</v>
      </c>
      <c r="E629" s="12">
        <f t="shared" si="19"/>
        <v>39</v>
      </c>
      <c r="F629" s="20" t="str">
        <f>VLOOKUP(A629,_holidays!$A$2:$B$2107,2,1)</f>
        <v>N</v>
      </c>
      <c r="G629" s="20" t="str">
        <f>VLOOKUP(A629,_holidays!$A$2:$C$2107,3,1)</f>
        <v>N</v>
      </c>
      <c r="H629" s="21">
        <v>8.5</v>
      </c>
      <c r="I629" s="21">
        <v>16.3</v>
      </c>
      <c r="J629" s="22">
        <v>16.2</v>
      </c>
      <c r="K629" s="22">
        <v>0.2</v>
      </c>
      <c r="L629" s="16">
        <v>127391.09</v>
      </c>
      <c r="M629" s="17">
        <v>56.44254935</v>
      </c>
      <c r="N629" s="17">
        <f>'Energy Demand'!$L629*'Energy Demand'!$M629</f>
        <v>7190277.8840752915</v>
      </c>
    </row>
    <row r="630" spans="1:14" x14ac:dyDescent="0.6">
      <c r="A630" s="10">
        <v>42633</v>
      </c>
      <c r="B630" s="31" t="str">
        <f>TEXT('Energy Demand'!$A630,"dddd")</f>
        <v>Tuesday</v>
      </c>
      <c r="C630" s="31" t="str">
        <f>TEXT('Energy Demand'!$A630,"mmmm")</f>
        <v>September</v>
      </c>
      <c r="D630" s="11" t="str">
        <f t="shared" si="18"/>
        <v>2016</v>
      </c>
      <c r="E630" s="12">
        <f t="shared" si="19"/>
        <v>39</v>
      </c>
      <c r="F630" s="13" t="str">
        <f>VLOOKUP(A630,_holidays!$A$2:$B$2107,2,1)</f>
        <v>N</v>
      </c>
      <c r="G630" s="13" t="str">
        <f>VLOOKUP(A630,_holidays!$A$2:$C$2107,3,1)</f>
        <v>N</v>
      </c>
      <c r="H630" s="14">
        <v>9.1</v>
      </c>
      <c r="I630" s="14">
        <v>18.8</v>
      </c>
      <c r="J630" s="15">
        <v>18.5</v>
      </c>
      <c r="K630" s="15">
        <v>0</v>
      </c>
      <c r="L630" s="16">
        <v>122664.30499999999</v>
      </c>
      <c r="M630" s="17">
        <v>43.177379569999999</v>
      </c>
      <c r="N630" s="17">
        <f>'Energy Demand'!$L630*'Energy Demand'!$M630</f>
        <v>5296323.256675248</v>
      </c>
    </row>
    <row r="631" spans="1:14" x14ac:dyDescent="0.6">
      <c r="A631" s="19">
        <v>42634</v>
      </c>
      <c r="B631" s="32" t="str">
        <f>TEXT('Energy Demand'!$A631,"dddd")</f>
        <v>Wednesday</v>
      </c>
      <c r="C631" s="31" t="str">
        <f>TEXT('Energy Demand'!$A631,"mmmm")</f>
        <v>September</v>
      </c>
      <c r="D631" s="11" t="str">
        <f t="shared" si="18"/>
        <v>2016</v>
      </c>
      <c r="E631" s="12">
        <f t="shared" si="19"/>
        <v>39</v>
      </c>
      <c r="F631" s="20" t="str">
        <f>VLOOKUP(A631,_holidays!$A$2:$B$2107,2,1)</f>
        <v>N</v>
      </c>
      <c r="G631" s="20" t="str">
        <f>VLOOKUP(A631,_holidays!$A$2:$C$2107,3,1)</f>
        <v>N</v>
      </c>
      <c r="H631" s="21">
        <v>10.9</v>
      </c>
      <c r="I631" s="21">
        <v>15.2</v>
      </c>
      <c r="J631" s="22">
        <v>8.8000000000000007</v>
      </c>
      <c r="K631" s="22">
        <v>1.2</v>
      </c>
      <c r="L631" s="16">
        <v>127208.57</v>
      </c>
      <c r="M631" s="17">
        <v>52.28283459</v>
      </c>
      <c r="N631" s="17">
        <f>'Energy Demand'!$L631*'Energy Demand'!$M631</f>
        <v>6650824.6237404365</v>
      </c>
    </row>
    <row r="632" spans="1:14" x14ac:dyDescent="0.6">
      <c r="A632" s="10">
        <v>42635</v>
      </c>
      <c r="B632" s="31" t="str">
        <f>TEXT('Energy Demand'!$A632,"dddd")</f>
        <v>Thursday</v>
      </c>
      <c r="C632" s="31" t="str">
        <f>TEXT('Energy Demand'!$A632,"mmmm")</f>
        <v>September</v>
      </c>
      <c r="D632" s="11" t="str">
        <f t="shared" si="18"/>
        <v>2016</v>
      </c>
      <c r="E632" s="12">
        <f t="shared" si="19"/>
        <v>39</v>
      </c>
      <c r="F632" s="13" t="str">
        <f>VLOOKUP(A632,_holidays!$A$2:$B$2107,2,1)</f>
        <v>N</v>
      </c>
      <c r="G632" s="13" t="str">
        <f>VLOOKUP(A632,_holidays!$A$2:$C$2107,3,1)</f>
        <v>N</v>
      </c>
      <c r="H632" s="14">
        <v>9.6</v>
      </c>
      <c r="I632" s="14">
        <v>13.4</v>
      </c>
      <c r="J632" s="15">
        <v>9.9</v>
      </c>
      <c r="K632" s="15">
        <v>1.2</v>
      </c>
      <c r="L632" s="16">
        <v>131357.34</v>
      </c>
      <c r="M632" s="17">
        <v>55.701872710000004</v>
      </c>
      <c r="N632" s="17">
        <f>'Energy Demand'!$L632*'Energy Demand'!$M632</f>
        <v>7316849.8322041919</v>
      </c>
    </row>
    <row r="633" spans="1:14" x14ac:dyDescent="0.6">
      <c r="A633" s="19">
        <v>42636</v>
      </c>
      <c r="B633" s="32" t="str">
        <f>TEXT('Energy Demand'!$A633,"dddd")</f>
        <v>Friday</v>
      </c>
      <c r="C633" s="31" t="str">
        <f>TEXT('Energy Demand'!$A633,"mmmm")</f>
        <v>September</v>
      </c>
      <c r="D633" s="11" t="str">
        <f t="shared" si="18"/>
        <v>2016</v>
      </c>
      <c r="E633" s="12">
        <f t="shared" si="19"/>
        <v>39</v>
      </c>
      <c r="F633" s="20" t="str">
        <f>VLOOKUP(A633,_holidays!$A$2:$B$2107,2,1)</f>
        <v>N</v>
      </c>
      <c r="G633" s="20" t="str">
        <f>VLOOKUP(A633,_holidays!$A$2:$C$2107,3,1)</f>
        <v>N</v>
      </c>
      <c r="H633" s="21">
        <v>9.8000000000000007</v>
      </c>
      <c r="I633" s="21">
        <v>16.5</v>
      </c>
      <c r="J633" s="22">
        <v>16.5</v>
      </c>
      <c r="K633" s="22">
        <v>0.6</v>
      </c>
      <c r="L633" s="16">
        <v>127420.43</v>
      </c>
      <c r="M633" s="17">
        <v>46.538703269999999</v>
      </c>
      <c r="N633" s="17">
        <f>'Energy Demand'!$L633*'Energy Demand'!$M633</f>
        <v>5929981.5823058058</v>
      </c>
    </row>
    <row r="634" spans="1:14" x14ac:dyDescent="0.6">
      <c r="A634" s="10">
        <v>42637</v>
      </c>
      <c r="B634" s="31" t="str">
        <f>TEXT('Energy Demand'!$A634,"dddd")</f>
        <v>Saturday</v>
      </c>
      <c r="C634" s="31" t="str">
        <f>TEXT('Energy Demand'!$A634,"mmmm")</f>
        <v>September</v>
      </c>
      <c r="D634" s="11" t="str">
        <f t="shared" si="18"/>
        <v>2016</v>
      </c>
      <c r="E634" s="12">
        <f t="shared" si="19"/>
        <v>39</v>
      </c>
      <c r="F634" s="13" t="str">
        <f>VLOOKUP(A634,_holidays!$A$2:$B$2107,2,1)</f>
        <v>N</v>
      </c>
      <c r="G634" s="13" t="str">
        <f>VLOOKUP(A634,_holidays!$A$2:$C$2107,3,1)</f>
        <v>N</v>
      </c>
      <c r="H634" s="14">
        <v>10</v>
      </c>
      <c r="I634" s="14">
        <v>20.100000000000001</v>
      </c>
      <c r="J634" s="15">
        <v>18.399999999999999</v>
      </c>
      <c r="K634" s="15">
        <v>0</v>
      </c>
      <c r="L634" s="16">
        <v>106776.27499999999</v>
      </c>
      <c r="M634" s="17">
        <v>43.556599820000002</v>
      </c>
      <c r="N634" s="17">
        <f>'Energy Demand'!$L634*'Energy Demand'!$M634</f>
        <v>4650811.4804452704</v>
      </c>
    </row>
    <row r="635" spans="1:14" x14ac:dyDescent="0.6">
      <c r="A635" s="19">
        <v>42638</v>
      </c>
      <c r="B635" s="32" t="str">
        <f>TEXT('Energy Demand'!$A635,"dddd")</f>
        <v>Sunday</v>
      </c>
      <c r="C635" s="31" t="str">
        <f>TEXT('Energy Demand'!$A635,"mmmm")</f>
        <v>September</v>
      </c>
      <c r="D635" s="11" t="str">
        <f t="shared" si="18"/>
        <v>2016</v>
      </c>
      <c r="E635" s="12">
        <f t="shared" si="19"/>
        <v>40</v>
      </c>
      <c r="F635" s="20" t="str">
        <f>VLOOKUP(A635,_holidays!$A$2:$B$2107,2,1)</f>
        <v>N</v>
      </c>
      <c r="G635" s="20" t="str">
        <f>VLOOKUP(A635,_holidays!$A$2:$C$2107,3,1)</f>
        <v>N</v>
      </c>
      <c r="H635" s="21">
        <v>9.5</v>
      </c>
      <c r="I635" s="21">
        <v>14.7</v>
      </c>
      <c r="J635" s="22">
        <v>17.100000000000001</v>
      </c>
      <c r="K635" s="22">
        <v>5.8</v>
      </c>
      <c r="L635" s="16">
        <v>105931.55499999999</v>
      </c>
      <c r="M635" s="17">
        <v>37.698479470000002</v>
      </c>
      <c r="N635" s="17">
        <f>'Energy Demand'!$L635*'Energy Demand'!$M635</f>
        <v>3993458.5513926758</v>
      </c>
    </row>
    <row r="636" spans="1:14" x14ac:dyDescent="0.6">
      <c r="A636" s="10">
        <v>42639</v>
      </c>
      <c r="B636" s="31" t="str">
        <f>TEXT('Energy Demand'!$A636,"dddd")</f>
        <v>Monday</v>
      </c>
      <c r="C636" s="31" t="str">
        <f>TEXT('Energy Demand'!$A636,"mmmm")</f>
        <v>September</v>
      </c>
      <c r="D636" s="11" t="str">
        <f t="shared" si="18"/>
        <v>2016</v>
      </c>
      <c r="E636" s="12">
        <f t="shared" si="19"/>
        <v>40</v>
      </c>
      <c r="F636" s="13" t="str">
        <f>VLOOKUP(A636,_holidays!$A$2:$B$2107,2,1)</f>
        <v>N</v>
      </c>
      <c r="G636" s="13" t="str">
        <f>VLOOKUP(A636,_holidays!$A$2:$C$2107,3,1)</f>
        <v>N</v>
      </c>
      <c r="H636" s="14">
        <v>8.1</v>
      </c>
      <c r="I636" s="14">
        <v>16.899999999999999</v>
      </c>
      <c r="J636" s="15">
        <v>13.6</v>
      </c>
      <c r="K636" s="15">
        <v>0.6</v>
      </c>
      <c r="L636" s="16">
        <v>124343.19</v>
      </c>
      <c r="M636" s="17">
        <v>47.67147027</v>
      </c>
      <c r="N636" s="17">
        <f>'Energy Demand'!$L636*'Energy Demand'!$M636</f>
        <v>5927622.6853619618</v>
      </c>
    </row>
    <row r="637" spans="1:14" x14ac:dyDescent="0.6">
      <c r="A637" s="19">
        <v>42640</v>
      </c>
      <c r="B637" s="32" t="str">
        <f>TEXT('Energy Demand'!$A637,"dddd")</f>
        <v>Tuesday</v>
      </c>
      <c r="C637" s="31" t="str">
        <f>TEXT('Energy Demand'!$A637,"mmmm")</f>
        <v>September</v>
      </c>
      <c r="D637" s="11" t="str">
        <f t="shared" si="18"/>
        <v>2016</v>
      </c>
      <c r="E637" s="12">
        <f t="shared" si="19"/>
        <v>40</v>
      </c>
      <c r="F637" s="20" t="str">
        <f>VLOOKUP(A637,_holidays!$A$2:$B$2107,2,1)</f>
        <v>N</v>
      </c>
      <c r="G637" s="20" t="str">
        <f>VLOOKUP(A637,_holidays!$A$2:$C$2107,3,1)</f>
        <v>N</v>
      </c>
      <c r="H637" s="21">
        <v>7.4</v>
      </c>
      <c r="I637" s="21">
        <v>14.8</v>
      </c>
      <c r="J637" s="22">
        <v>13.4</v>
      </c>
      <c r="K637" s="22">
        <v>12.6</v>
      </c>
      <c r="L637" s="16">
        <v>126888.77</v>
      </c>
      <c r="M637" s="17">
        <v>49.794504430000003</v>
      </c>
      <c r="N637" s="17">
        <f>'Energy Demand'!$L637*'Energy Demand'!$M637</f>
        <v>6318363.4198822519</v>
      </c>
    </row>
    <row r="638" spans="1:14" x14ac:dyDescent="0.6">
      <c r="A638" s="10">
        <v>42641</v>
      </c>
      <c r="B638" s="31" t="str">
        <f>TEXT('Energy Demand'!$A638,"dddd")</f>
        <v>Wednesday</v>
      </c>
      <c r="C638" s="31" t="str">
        <f>TEXT('Energy Demand'!$A638,"mmmm")</f>
        <v>September</v>
      </c>
      <c r="D638" s="11" t="str">
        <f t="shared" si="18"/>
        <v>2016</v>
      </c>
      <c r="E638" s="12">
        <f t="shared" si="19"/>
        <v>40</v>
      </c>
      <c r="F638" s="13" t="str">
        <f>VLOOKUP(A638,_holidays!$A$2:$B$2107,2,1)</f>
        <v>N</v>
      </c>
      <c r="G638" s="13" t="str">
        <f>VLOOKUP(A638,_holidays!$A$2:$C$2107,3,1)</f>
        <v>N</v>
      </c>
      <c r="H638" s="14">
        <v>7.5</v>
      </c>
      <c r="I638" s="14">
        <v>19.3</v>
      </c>
      <c r="J638" s="15">
        <v>19.600000000000001</v>
      </c>
      <c r="K638" s="15">
        <v>2.2000000000000002</v>
      </c>
      <c r="L638" s="16">
        <v>121143.25</v>
      </c>
      <c r="M638" s="17">
        <v>32.431714720000002</v>
      </c>
      <c r="N638" s="17">
        <f>'Energy Demand'!$L638*'Energy Demand'!$M638</f>
        <v>3928883.3242536401</v>
      </c>
    </row>
    <row r="639" spans="1:14" x14ac:dyDescent="0.6">
      <c r="A639" s="19">
        <v>42642</v>
      </c>
      <c r="B639" s="32" t="str">
        <f>TEXT('Energy Demand'!$A639,"dddd")</f>
        <v>Thursday</v>
      </c>
      <c r="C639" s="31" t="str">
        <f>TEXT('Energy Demand'!$A639,"mmmm")</f>
        <v>September</v>
      </c>
      <c r="D639" s="11" t="str">
        <f t="shared" si="18"/>
        <v>2016</v>
      </c>
      <c r="E639" s="12">
        <f t="shared" si="19"/>
        <v>40</v>
      </c>
      <c r="F639" s="20" t="str">
        <f>VLOOKUP(A639,_holidays!$A$2:$B$2107,2,1)</f>
        <v>N</v>
      </c>
      <c r="G639" s="20" t="str">
        <f>VLOOKUP(A639,_holidays!$A$2:$C$2107,3,1)</f>
        <v>N</v>
      </c>
      <c r="H639" s="21">
        <v>12.5</v>
      </c>
      <c r="I639" s="21">
        <v>16.7</v>
      </c>
      <c r="J639" s="22">
        <v>16.2</v>
      </c>
      <c r="K639" s="22">
        <v>1.8</v>
      </c>
      <c r="L639" s="16">
        <v>122858.49</v>
      </c>
      <c r="M639" s="17">
        <v>37.596001049999998</v>
      </c>
      <c r="N639" s="17">
        <f>'Energy Demand'!$L639*'Energy Demand'!$M639</f>
        <v>4618987.9190414147</v>
      </c>
    </row>
    <row r="640" spans="1:14" x14ac:dyDescent="0.6">
      <c r="A640" s="10">
        <v>42643</v>
      </c>
      <c r="B640" s="31" t="str">
        <f>TEXT('Energy Demand'!$A640,"dddd")</f>
        <v>Friday</v>
      </c>
      <c r="C640" s="31" t="str">
        <f>TEXT('Energy Demand'!$A640,"mmmm")</f>
        <v>September</v>
      </c>
      <c r="D640" s="11" t="str">
        <f t="shared" si="18"/>
        <v>2016</v>
      </c>
      <c r="E640" s="12">
        <f t="shared" si="19"/>
        <v>40</v>
      </c>
      <c r="F640" s="13" t="str">
        <f>VLOOKUP(A640,_holidays!$A$2:$B$2107,2,1)</f>
        <v>N</v>
      </c>
      <c r="G640" s="13" t="str">
        <f>VLOOKUP(A640,_holidays!$A$2:$C$2107,3,1)</f>
        <v>Y</v>
      </c>
      <c r="H640" s="14">
        <v>9.3000000000000007</v>
      </c>
      <c r="I640" s="14">
        <v>16.399999999999999</v>
      </c>
      <c r="J640" s="15">
        <v>16.600000000000001</v>
      </c>
      <c r="K640" s="15">
        <v>2</v>
      </c>
      <c r="L640" s="16">
        <v>113439.77499999999</v>
      </c>
      <c r="M640" s="17">
        <v>33.063692619999998</v>
      </c>
      <c r="N640" s="17">
        <f>'Energy Demand'!$L640*'Energy Demand'!$M640</f>
        <v>3750737.8514819602</v>
      </c>
    </row>
    <row r="641" spans="1:14" x14ac:dyDescent="0.6">
      <c r="A641" s="19">
        <v>42644</v>
      </c>
      <c r="B641" s="32" t="str">
        <f>TEXT('Energy Demand'!$A641,"dddd")</f>
        <v>Saturday</v>
      </c>
      <c r="C641" s="31" t="str">
        <f>TEXT('Energy Demand'!$A641,"mmmm")</f>
        <v>October</v>
      </c>
      <c r="D641" s="11" t="str">
        <f t="shared" si="18"/>
        <v>2016</v>
      </c>
      <c r="E641" s="12">
        <f t="shared" si="19"/>
        <v>40</v>
      </c>
      <c r="F641" s="20" t="str">
        <f>VLOOKUP(A641,_holidays!$A$2:$B$2107,2,1)</f>
        <v>N</v>
      </c>
      <c r="G641" s="20" t="str">
        <f>VLOOKUP(A641,_holidays!$A$2:$C$2107,3,1)</f>
        <v>N</v>
      </c>
      <c r="H641" s="21">
        <v>11.6</v>
      </c>
      <c r="I641" s="21">
        <v>18.600000000000001</v>
      </c>
      <c r="J641" s="22">
        <v>11.9</v>
      </c>
      <c r="K641" s="22">
        <v>1.6</v>
      </c>
      <c r="L641" s="16">
        <v>109181.26</v>
      </c>
      <c r="M641" s="17">
        <v>20.48609587</v>
      </c>
      <c r="N641" s="17">
        <f>'Energy Demand'!$L641*'Energy Demand'!$M641</f>
        <v>2236697.7595673962</v>
      </c>
    </row>
    <row r="642" spans="1:14" x14ac:dyDescent="0.6">
      <c r="A642" s="10">
        <v>42645</v>
      </c>
      <c r="B642" s="31" t="str">
        <f>TEXT('Energy Demand'!$A642,"dddd")</f>
        <v>Sunday</v>
      </c>
      <c r="C642" s="31" t="str">
        <f>TEXT('Energy Demand'!$A642,"mmmm")</f>
        <v>October</v>
      </c>
      <c r="D642" s="11" t="str">
        <f t="shared" si="18"/>
        <v>2016</v>
      </c>
      <c r="E642" s="12">
        <f t="shared" si="19"/>
        <v>41</v>
      </c>
      <c r="F642" s="13" t="str">
        <f>VLOOKUP(A642,_holidays!$A$2:$B$2107,2,1)</f>
        <v>N</v>
      </c>
      <c r="G642" s="13" t="str">
        <f>VLOOKUP(A642,_holidays!$A$2:$C$2107,3,1)</f>
        <v>N</v>
      </c>
      <c r="H642" s="14">
        <v>12.1</v>
      </c>
      <c r="I642" s="14">
        <v>24</v>
      </c>
      <c r="J642" s="15">
        <v>18.7</v>
      </c>
      <c r="K642" s="15">
        <v>0</v>
      </c>
      <c r="L642" s="16">
        <v>97992.93</v>
      </c>
      <c r="M642" s="17">
        <v>13.656870189999999</v>
      </c>
      <c r="N642" s="17">
        <f>'Energy Demand'!$L642*'Energy Demand'!$M642</f>
        <v>1338276.7245477566</v>
      </c>
    </row>
    <row r="643" spans="1:14" x14ac:dyDescent="0.6">
      <c r="A643" s="19">
        <v>42646</v>
      </c>
      <c r="B643" s="32" t="str">
        <f>TEXT('Energy Demand'!$A643,"dddd")</f>
        <v>Monday</v>
      </c>
      <c r="C643" s="31" t="str">
        <f>TEXT('Energy Demand'!$A643,"mmmm")</f>
        <v>October</v>
      </c>
      <c r="D643" s="11" t="str">
        <f t="shared" ref="D643:D706" si="20">TEXT(A643,"yyyy")</f>
        <v>2016</v>
      </c>
      <c r="E643" s="12">
        <f t="shared" ref="E643:E706" si="21">WEEKNUM(A643,1)</f>
        <v>41</v>
      </c>
      <c r="F643" s="20" t="str">
        <f>VLOOKUP(A643,_holidays!$A$2:$B$2107,2,1)</f>
        <v>N</v>
      </c>
      <c r="G643" s="20" t="str">
        <f>VLOOKUP(A643,_holidays!$A$2:$C$2107,3,1)</f>
        <v>N</v>
      </c>
      <c r="H643" s="21">
        <v>11.1</v>
      </c>
      <c r="I643" s="21">
        <v>15.9</v>
      </c>
      <c r="J643" s="22">
        <v>13.7</v>
      </c>
      <c r="K643" s="22">
        <v>9.1999999999999993</v>
      </c>
      <c r="L643" s="16">
        <v>115839.01</v>
      </c>
      <c r="M643" s="17">
        <v>21.601743630000001</v>
      </c>
      <c r="N643" s="17">
        <f>'Energy Demand'!$L643*'Energy Demand'!$M643</f>
        <v>2502324.5963730062</v>
      </c>
    </row>
    <row r="644" spans="1:14" x14ac:dyDescent="0.6">
      <c r="A644" s="10">
        <v>42647</v>
      </c>
      <c r="B644" s="31" t="str">
        <f>TEXT('Energy Demand'!$A644,"dddd")</f>
        <v>Tuesday</v>
      </c>
      <c r="C644" s="31" t="str">
        <f>TEXT('Energy Demand'!$A644,"mmmm")</f>
        <v>October</v>
      </c>
      <c r="D644" s="11" t="str">
        <f t="shared" si="20"/>
        <v>2016</v>
      </c>
      <c r="E644" s="12">
        <f t="shared" si="21"/>
        <v>41</v>
      </c>
      <c r="F644" s="13" t="str">
        <f>VLOOKUP(A644,_holidays!$A$2:$B$2107,2,1)</f>
        <v>Y</v>
      </c>
      <c r="G644" s="13" t="str">
        <f>VLOOKUP(A644,_holidays!$A$2:$C$2107,3,1)</f>
        <v>N</v>
      </c>
      <c r="H644" s="14">
        <v>10.6</v>
      </c>
      <c r="I644" s="14">
        <v>17.100000000000001</v>
      </c>
      <c r="J644" s="15">
        <v>13.2</v>
      </c>
      <c r="K644" s="15">
        <v>2</v>
      </c>
      <c r="L644" s="16">
        <v>124089.47</v>
      </c>
      <c r="M644" s="17">
        <v>23.001781319999999</v>
      </c>
      <c r="N644" s="17">
        <f>'Energy Demand'!$L644*'Energy Demand'!$M644</f>
        <v>2854278.8530547004</v>
      </c>
    </row>
    <row r="645" spans="1:14" x14ac:dyDescent="0.6">
      <c r="A645" s="19">
        <v>42648</v>
      </c>
      <c r="B645" s="32" t="str">
        <f>TEXT('Energy Demand'!$A645,"dddd")</f>
        <v>Wednesday</v>
      </c>
      <c r="C645" s="31" t="str">
        <f>TEXT('Energy Demand'!$A645,"mmmm")</f>
        <v>October</v>
      </c>
      <c r="D645" s="11" t="str">
        <f t="shared" si="20"/>
        <v>2016</v>
      </c>
      <c r="E645" s="12">
        <f t="shared" si="21"/>
        <v>41</v>
      </c>
      <c r="F645" s="20" t="str">
        <f>VLOOKUP(A645,_holidays!$A$2:$B$2107,2,1)</f>
        <v>Y</v>
      </c>
      <c r="G645" s="20" t="str">
        <f>VLOOKUP(A645,_holidays!$A$2:$C$2107,3,1)</f>
        <v>N</v>
      </c>
      <c r="H645" s="21">
        <v>8</v>
      </c>
      <c r="I645" s="21">
        <v>17.100000000000001</v>
      </c>
      <c r="J645" s="22">
        <v>7.5</v>
      </c>
      <c r="K645" s="22">
        <v>2.8</v>
      </c>
      <c r="L645" s="16">
        <v>128558.38499999999</v>
      </c>
      <c r="M645" s="17">
        <v>41.115132719999998</v>
      </c>
      <c r="N645" s="17">
        <f>'Energy Demand'!$L645*'Energy Demand'!$M645</f>
        <v>5285695.0615438567</v>
      </c>
    </row>
    <row r="646" spans="1:14" x14ac:dyDescent="0.6">
      <c r="A646" s="10">
        <v>42649</v>
      </c>
      <c r="B646" s="31" t="str">
        <f>TEXT('Energy Demand'!$A646,"dddd")</f>
        <v>Thursday</v>
      </c>
      <c r="C646" s="31" t="str">
        <f>TEXT('Energy Demand'!$A646,"mmmm")</f>
        <v>October</v>
      </c>
      <c r="D646" s="11" t="str">
        <f t="shared" si="20"/>
        <v>2016</v>
      </c>
      <c r="E646" s="12">
        <f t="shared" si="21"/>
        <v>41</v>
      </c>
      <c r="F646" s="13" t="str">
        <f>VLOOKUP(A646,_holidays!$A$2:$B$2107,2,1)</f>
        <v>Y</v>
      </c>
      <c r="G646" s="13" t="str">
        <f>VLOOKUP(A646,_holidays!$A$2:$C$2107,3,1)</f>
        <v>N</v>
      </c>
      <c r="H646" s="14">
        <v>9.6999999999999993</v>
      </c>
      <c r="I646" s="14">
        <v>27.2</v>
      </c>
      <c r="J646" s="15">
        <v>22.6</v>
      </c>
      <c r="K646" s="15">
        <v>0</v>
      </c>
      <c r="L646" s="16">
        <v>115898.54</v>
      </c>
      <c r="M646" s="17">
        <v>30.189572800000001</v>
      </c>
      <c r="N646" s="17">
        <f>'Energy Demand'!$L646*'Energy Demand'!$M646</f>
        <v>3498927.410743712</v>
      </c>
    </row>
    <row r="647" spans="1:14" x14ac:dyDescent="0.6">
      <c r="A647" s="19">
        <v>42650</v>
      </c>
      <c r="B647" s="32" t="str">
        <f>TEXT('Energy Demand'!$A647,"dddd")</f>
        <v>Friday</v>
      </c>
      <c r="C647" s="31" t="str">
        <f>TEXT('Energy Demand'!$A647,"mmmm")</f>
        <v>October</v>
      </c>
      <c r="D647" s="11" t="str">
        <f t="shared" si="20"/>
        <v>2016</v>
      </c>
      <c r="E647" s="12">
        <f t="shared" si="21"/>
        <v>41</v>
      </c>
      <c r="F647" s="20" t="str">
        <f>VLOOKUP(A647,_holidays!$A$2:$B$2107,2,1)</f>
        <v>Y</v>
      </c>
      <c r="G647" s="20" t="str">
        <f>VLOOKUP(A647,_holidays!$A$2:$C$2107,3,1)</f>
        <v>N</v>
      </c>
      <c r="H647" s="21">
        <v>14.1</v>
      </c>
      <c r="I647" s="21">
        <v>22.5</v>
      </c>
      <c r="J647" s="22">
        <v>7.8</v>
      </c>
      <c r="K647" s="22">
        <v>0</v>
      </c>
      <c r="L647" s="16">
        <v>116197.73</v>
      </c>
      <c r="M647" s="17">
        <v>37.339104300000002</v>
      </c>
      <c r="N647" s="17">
        <f>'Energy Demand'!$L647*'Energy Demand'!$M647</f>
        <v>4338719.1598932389</v>
      </c>
    </row>
    <row r="648" spans="1:14" x14ac:dyDescent="0.6">
      <c r="A648" s="10">
        <v>42651</v>
      </c>
      <c r="B648" s="31" t="str">
        <f>TEXT('Energy Demand'!$A648,"dddd")</f>
        <v>Saturday</v>
      </c>
      <c r="C648" s="31" t="str">
        <f>TEXT('Energy Demand'!$A648,"mmmm")</f>
        <v>October</v>
      </c>
      <c r="D648" s="11" t="str">
        <f t="shared" si="20"/>
        <v>2016</v>
      </c>
      <c r="E648" s="12">
        <f t="shared" si="21"/>
        <v>41</v>
      </c>
      <c r="F648" s="13" t="str">
        <f>VLOOKUP(A648,_holidays!$A$2:$B$2107,2,1)</f>
        <v>Y</v>
      </c>
      <c r="G648" s="13" t="str">
        <f>VLOOKUP(A648,_holidays!$A$2:$C$2107,3,1)</f>
        <v>N</v>
      </c>
      <c r="H648" s="14">
        <v>9.6999999999999993</v>
      </c>
      <c r="I648" s="14">
        <v>16.899999999999999</v>
      </c>
      <c r="J648" s="15">
        <v>23</v>
      </c>
      <c r="K648" s="15">
        <v>0</v>
      </c>
      <c r="L648" s="16">
        <v>101300.77499999999</v>
      </c>
      <c r="M648" s="17">
        <v>35.210343819999999</v>
      </c>
      <c r="N648" s="17">
        <f>'Energy Demand'!$L648*'Energy Demand'!$M648</f>
        <v>3566835.11698246</v>
      </c>
    </row>
    <row r="649" spans="1:14" x14ac:dyDescent="0.6">
      <c r="A649" s="19">
        <v>42652</v>
      </c>
      <c r="B649" s="32" t="str">
        <f>TEXT('Energy Demand'!$A649,"dddd")</f>
        <v>Sunday</v>
      </c>
      <c r="C649" s="31" t="str">
        <f>TEXT('Energy Demand'!$A649,"mmmm")</f>
        <v>October</v>
      </c>
      <c r="D649" s="11" t="str">
        <f t="shared" si="20"/>
        <v>2016</v>
      </c>
      <c r="E649" s="12">
        <f t="shared" si="21"/>
        <v>42</v>
      </c>
      <c r="F649" s="20" t="str">
        <f>VLOOKUP(A649,_holidays!$A$2:$B$2107,2,1)</f>
        <v>Y</v>
      </c>
      <c r="G649" s="20" t="str">
        <f>VLOOKUP(A649,_holidays!$A$2:$C$2107,3,1)</f>
        <v>N</v>
      </c>
      <c r="H649" s="21">
        <v>9.5</v>
      </c>
      <c r="I649" s="21">
        <v>22</v>
      </c>
      <c r="J649" s="22">
        <v>14.1</v>
      </c>
      <c r="K649" s="22">
        <v>0</v>
      </c>
      <c r="L649" s="16">
        <v>94954.16</v>
      </c>
      <c r="M649" s="17">
        <v>15.90301462</v>
      </c>
      <c r="N649" s="17">
        <f>'Energy Demand'!$L649*'Energy Demand'!$M649</f>
        <v>1510057.3947098192</v>
      </c>
    </row>
    <row r="650" spans="1:14" x14ac:dyDescent="0.6">
      <c r="A650" s="10">
        <v>42653</v>
      </c>
      <c r="B650" s="31" t="str">
        <f>TEXT('Energy Demand'!$A650,"dddd")</f>
        <v>Monday</v>
      </c>
      <c r="C650" s="31" t="str">
        <f>TEXT('Energy Demand'!$A650,"mmmm")</f>
        <v>October</v>
      </c>
      <c r="D650" s="11" t="str">
        <f t="shared" si="20"/>
        <v>2016</v>
      </c>
      <c r="E650" s="12">
        <f t="shared" si="21"/>
        <v>42</v>
      </c>
      <c r="F650" s="13" t="str">
        <f>VLOOKUP(A650,_holidays!$A$2:$B$2107,2,1)</f>
        <v>Y</v>
      </c>
      <c r="G650" s="13" t="str">
        <f>VLOOKUP(A650,_holidays!$A$2:$C$2107,3,1)</f>
        <v>N</v>
      </c>
      <c r="H650" s="14">
        <v>13</v>
      </c>
      <c r="I650" s="14">
        <v>16.8</v>
      </c>
      <c r="J650" s="15">
        <v>18.399999999999999</v>
      </c>
      <c r="K650" s="15">
        <v>0.8</v>
      </c>
      <c r="L650" s="16">
        <v>116831.43</v>
      </c>
      <c r="M650" s="17">
        <v>27.654717770000001</v>
      </c>
      <c r="N650" s="17">
        <f>'Energy Demand'!$L650*'Energy Demand'!$M650</f>
        <v>3230940.2233155109</v>
      </c>
    </row>
    <row r="651" spans="1:14" x14ac:dyDescent="0.6">
      <c r="A651" s="19">
        <v>42654</v>
      </c>
      <c r="B651" s="32" t="str">
        <f>TEXT('Energy Demand'!$A651,"dddd")</f>
        <v>Tuesday</v>
      </c>
      <c r="C651" s="31" t="str">
        <f>TEXT('Energy Demand'!$A651,"mmmm")</f>
        <v>October</v>
      </c>
      <c r="D651" s="11" t="str">
        <f t="shared" si="20"/>
        <v>2016</v>
      </c>
      <c r="E651" s="12">
        <f t="shared" si="21"/>
        <v>42</v>
      </c>
      <c r="F651" s="20" t="str">
        <f>VLOOKUP(A651,_holidays!$A$2:$B$2107,2,1)</f>
        <v>Y</v>
      </c>
      <c r="G651" s="20" t="str">
        <f>VLOOKUP(A651,_holidays!$A$2:$C$2107,3,1)</f>
        <v>N</v>
      </c>
      <c r="H651" s="21">
        <v>7.5</v>
      </c>
      <c r="I651" s="21">
        <v>15.1</v>
      </c>
      <c r="J651" s="22">
        <v>16.7</v>
      </c>
      <c r="K651" s="22">
        <v>1.4</v>
      </c>
      <c r="L651" s="16">
        <v>124665.82</v>
      </c>
      <c r="M651" s="17">
        <v>38.199945730000003</v>
      </c>
      <c r="N651" s="17">
        <f>'Energy Demand'!$L651*'Energy Demand'!$M651</f>
        <v>4762227.5583859496</v>
      </c>
    </row>
    <row r="652" spans="1:14" x14ac:dyDescent="0.6">
      <c r="A652" s="10">
        <v>42655</v>
      </c>
      <c r="B652" s="31" t="str">
        <f>TEXT('Energy Demand'!$A652,"dddd")</f>
        <v>Wednesday</v>
      </c>
      <c r="C652" s="31" t="str">
        <f>TEXT('Energy Demand'!$A652,"mmmm")</f>
        <v>October</v>
      </c>
      <c r="D652" s="11" t="str">
        <f t="shared" si="20"/>
        <v>2016</v>
      </c>
      <c r="E652" s="12">
        <f t="shared" si="21"/>
        <v>42</v>
      </c>
      <c r="F652" s="13" t="str">
        <f>VLOOKUP(A652,_holidays!$A$2:$B$2107,2,1)</f>
        <v>Y</v>
      </c>
      <c r="G652" s="13" t="str">
        <f>VLOOKUP(A652,_holidays!$A$2:$C$2107,3,1)</f>
        <v>N</v>
      </c>
      <c r="H652" s="14">
        <v>10.199999999999999</v>
      </c>
      <c r="I652" s="14">
        <v>15.4</v>
      </c>
      <c r="J652" s="15">
        <v>12.9</v>
      </c>
      <c r="K652" s="15">
        <v>0</v>
      </c>
      <c r="L652" s="16">
        <v>128612.3</v>
      </c>
      <c r="M652" s="17">
        <v>44.770645539999997</v>
      </c>
      <c r="N652" s="17">
        <f>'Energy Demand'!$L652*'Energy Demand'!$M652</f>
        <v>5758055.695384142</v>
      </c>
    </row>
    <row r="653" spans="1:14" x14ac:dyDescent="0.6">
      <c r="A653" s="19">
        <v>42656</v>
      </c>
      <c r="B653" s="32" t="str">
        <f>TEXT('Energy Demand'!$A653,"dddd")</f>
        <v>Thursday</v>
      </c>
      <c r="C653" s="31" t="str">
        <f>TEXT('Energy Demand'!$A653,"mmmm")</f>
        <v>October</v>
      </c>
      <c r="D653" s="11" t="str">
        <f t="shared" si="20"/>
        <v>2016</v>
      </c>
      <c r="E653" s="12">
        <f t="shared" si="21"/>
        <v>42</v>
      </c>
      <c r="F653" s="20" t="str">
        <f>VLOOKUP(A653,_holidays!$A$2:$B$2107,2,1)</f>
        <v>Y</v>
      </c>
      <c r="G653" s="20" t="str">
        <f>VLOOKUP(A653,_holidays!$A$2:$C$2107,3,1)</f>
        <v>N</v>
      </c>
      <c r="H653" s="21">
        <v>6.8</v>
      </c>
      <c r="I653" s="21">
        <v>14.6</v>
      </c>
      <c r="J653" s="22">
        <v>22.8</v>
      </c>
      <c r="K653" s="22">
        <v>4.2</v>
      </c>
      <c r="L653" s="16">
        <v>128242.765</v>
      </c>
      <c r="M653" s="17">
        <v>58.353085180000001</v>
      </c>
      <c r="N653" s="17">
        <f>'Energy Demand'!$L653*'Energy Demand'!$M653</f>
        <v>7483360.9897637228</v>
      </c>
    </row>
    <row r="654" spans="1:14" x14ac:dyDescent="0.6">
      <c r="A654" s="10">
        <v>42657</v>
      </c>
      <c r="B654" s="31" t="str">
        <f>TEXT('Energy Demand'!$A654,"dddd")</f>
        <v>Friday</v>
      </c>
      <c r="C654" s="31" t="str">
        <f>TEXT('Energy Demand'!$A654,"mmmm")</f>
        <v>October</v>
      </c>
      <c r="D654" s="11" t="str">
        <f t="shared" si="20"/>
        <v>2016</v>
      </c>
      <c r="E654" s="12">
        <f t="shared" si="21"/>
        <v>42</v>
      </c>
      <c r="F654" s="13" t="str">
        <f>VLOOKUP(A654,_holidays!$A$2:$B$2107,2,1)</f>
        <v>Y</v>
      </c>
      <c r="G654" s="13" t="str">
        <f>VLOOKUP(A654,_holidays!$A$2:$C$2107,3,1)</f>
        <v>N</v>
      </c>
      <c r="H654" s="14">
        <v>5.2</v>
      </c>
      <c r="I654" s="14">
        <v>22.7</v>
      </c>
      <c r="J654" s="15">
        <v>24.5</v>
      </c>
      <c r="K654" s="15">
        <v>0.2</v>
      </c>
      <c r="L654" s="16">
        <v>121731.485</v>
      </c>
      <c r="M654" s="17">
        <v>43.966506600000002</v>
      </c>
      <c r="N654" s="17">
        <f>'Energy Demand'!$L654*'Energy Demand'!$M654</f>
        <v>5352108.1386803016</v>
      </c>
    </row>
    <row r="655" spans="1:14" x14ac:dyDescent="0.6">
      <c r="A655" s="19">
        <v>42658</v>
      </c>
      <c r="B655" s="32" t="str">
        <f>TEXT('Energy Demand'!$A655,"dddd")</f>
        <v>Saturday</v>
      </c>
      <c r="C655" s="31" t="str">
        <f>TEXT('Energy Demand'!$A655,"mmmm")</f>
        <v>October</v>
      </c>
      <c r="D655" s="11" t="str">
        <f t="shared" si="20"/>
        <v>2016</v>
      </c>
      <c r="E655" s="12">
        <f t="shared" si="21"/>
        <v>42</v>
      </c>
      <c r="F655" s="20" t="str">
        <f>VLOOKUP(A655,_holidays!$A$2:$B$2107,2,1)</f>
        <v>Y</v>
      </c>
      <c r="G655" s="20" t="str">
        <f>VLOOKUP(A655,_holidays!$A$2:$C$2107,3,1)</f>
        <v>N</v>
      </c>
      <c r="H655" s="21">
        <v>9.4</v>
      </c>
      <c r="I655" s="21">
        <v>24.8</v>
      </c>
      <c r="J655" s="22">
        <v>21.8</v>
      </c>
      <c r="K655" s="22">
        <v>0</v>
      </c>
      <c r="L655" s="16">
        <v>97887.485000000001</v>
      </c>
      <c r="M655" s="17">
        <v>12.698328739999999</v>
      </c>
      <c r="N655" s="17">
        <f>'Energy Demand'!$L655*'Energy Demand'!$M655</f>
        <v>1243007.4640618188</v>
      </c>
    </row>
    <row r="656" spans="1:14" x14ac:dyDescent="0.6">
      <c r="A656" s="10">
        <v>42659</v>
      </c>
      <c r="B656" s="31" t="str">
        <f>TEXT('Energy Demand'!$A656,"dddd")</f>
        <v>Sunday</v>
      </c>
      <c r="C656" s="31" t="str">
        <f>TEXT('Energy Demand'!$A656,"mmmm")</f>
        <v>October</v>
      </c>
      <c r="D656" s="11" t="str">
        <f t="shared" si="20"/>
        <v>2016</v>
      </c>
      <c r="E656" s="12">
        <f t="shared" si="21"/>
        <v>43</v>
      </c>
      <c r="F656" s="13" t="str">
        <f>VLOOKUP(A656,_holidays!$A$2:$B$2107,2,1)</f>
        <v>Y</v>
      </c>
      <c r="G656" s="13" t="str">
        <f>VLOOKUP(A656,_holidays!$A$2:$C$2107,3,1)</f>
        <v>N</v>
      </c>
      <c r="H656" s="14">
        <v>17.399999999999999</v>
      </c>
      <c r="I656" s="14">
        <v>23.1</v>
      </c>
      <c r="J656" s="15">
        <v>8</v>
      </c>
      <c r="K656" s="15">
        <v>0</v>
      </c>
      <c r="L656" s="16">
        <v>101793.035</v>
      </c>
      <c r="M656" s="17">
        <v>22.029095420000001</v>
      </c>
      <c r="N656" s="17">
        <f>'Energy Demand'!$L656*'Energy Demand'!$M656</f>
        <v>2242408.4811064</v>
      </c>
    </row>
    <row r="657" spans="1:14" x14ac:dyDescent="0.6">
      <c r="A657" s="19">
        <v>42660</v>
      </c>
      <c r="B657" s="32" t="str">
        <f>TEXT('Energy Demand'!$A657,"dddd")</f>
        <v>Monday</v>
      </c>
      <c r="C657" s="31" t="str">
        <f>TEXT('Energy Demand'!$A657,"mmmm")</f>
        <v>October</v>
      </c>
      <c r="D657" s="11" t="str">
        <f t="shared" si="20"/>
        <v>2016</v>
      </c>
      <c r="E657" s="12">
        <f t="shared" si="21"/>
        <v>43</v>
      </c>
      <c r="F657" s="20" t="str">
        <f>VLOOKUP(A657,_holidays!$A$2:$B$2107,2,1)</f>
        <v>Y</v>
      </c>
      <c r="G657" s="20" t="str">
        <f>VLOOKUP(A657,_holidays!$A$2:$C$2107,3,1)</f>
        <v>N</v>
      </c>
      <c r="H657" s="21">
        <v>9.8000000000000007</v>
      </c>
      <c r="I657" s="21">
        <v>18.899999999999999</v>
      </c>
      <c r="J657" s="22">
        <v>14.8</v>
      </c>
      <c r="K657" s="22">
        <v>9.8000000000000007</v>
      </c>
      <c r="L657" s="16">
        <v>116042.845</v>
      </c>
      <c r="M657" s="17">
        <v>29.59668164</v>
      </c>
      <c r="N657" s="17">
        <f>'Energy Demand'!$L657*'Energy Demand'!$M657</f>
        <v>3434483.1400648658</v>
      </c>
    </row>
    <row r="658" spans="1:14" x14ac:dyDescent="0.6">
      <c r="A658" s="10">
        <v>42661</v>
      </c>
      <c r="B658" s="31" t="str">
        <f>TEXT('Energy Demand'!$A658,"dddd")</f>
        <v>Tuesday</v>
      </c>
      <c r="C658" s="31" t="str">
        <f>TEXT('Energy Demand'!$A658,"mmmm")</f>
        <v>October</v>
      </c>
      <c r="D658" s="11" t="str">
        <f t="shared" si="20"/>
        <v>2016</v>
      </c>
      <c r="E658" s="12">
        <f t="shared" si="21"/>
        <v>43</v>
      </c>
      <c r="F658" s="13" t="str">
        <f>VLOOKUP(A658,_holidays!$A$2:$B$2107,2,1)</f>
        <v>Y</v>
      </c>
      <c r="G658" s="13" t="str">
        <f>VLOOKUP(A658,_holidays!$A$2:$C$2107,3,1)</f>
        <v>N</v>
      </c>
      <c r="H658" s="14">
        <v>9.6</v>
      </c>
      <c r="I658" s="14">
        <v>16.600000000000001</v>
      </c>
      <c r="J658" s="15">
        <v>16.5</v>
      </c>
      <c r="K658" s="15">
        <v>1</v>
      </c>
      <c r="L658" s="16">
        <v>123265.44</v>
      </c>
      <c r="M658" s="17">
        <v>36.721212710000003</v>
      </c>
      <c r="N658" s="17">
        <f>'Energy Demand'!$L658*'Energy Demand'!$M658</f>
        <v>4526456.442031743</v>
      </c>
    </row>
    <row r="659" spans="1:14" x14ac:dyDescent="0.6">
      <c r="A659" s="19">
        <v>42662</v>
      </c>
      <c r="B659" s="32" t="str">
        <f>TEXT('Energy Demand'!$A659,"dddd")</f>
        <v>Wednesday</v>
      </c>
      <c r="C659" s="31" t="str">
        <f>TEXT('Energy Demand'!$A659,"mmmm")</f>
        <v>October</v>
      </c>
      <c r="D659" s="11" t="str">
        <f t="shared" si="20"/>
        <v>2016</v>
      </c>
      <c r="E659" s="12">
        <f t="shared" si="21"/>
        <v>43</v>
      </c>
      <c r="F659" s="20" t="str">
        <f>VLOOKUP(A659,_holidays!$A$2:$B$2107,2,1)</f>
        <v>Y</v>
      </c>
      <c r="G659" s="20" t="str">
        <f>VLOOKUP(A659,_holidays!$A$2:$C$2107,3,1)</f>
        <v>N</v>
      </c>
      <c r="H659" s="21">
        <v>7.5</v>
      </c>
      <c r="I659" s="21">
        <v>16.5</v>
      </c>
      <c r="J659" s="22">
        <v>22.1</v>
      </c>
      <c r="K659" s="22">
        <v>2.6</v>
      </c>
      <c r="L659" s="16">
        <v>126362.045</v>
      </c>
      <c r="M659" s="17">
        <v>60.68302782</v>
      </c>
      <c r="N659" s="17">
        <f>'Energy Demand'!$L659*'Energy Demand'!$M659</f>
        <v>7668031.4921270916</v>
      </c>
    </row>
    <row r="660" spans="1:14" x14ac:dyDescent="0.6">
      <c r="A660" s="10">
        <v>42663</v>
      </c>
      <c r="B660" s="31" t="str">
        <f>TEXT('Energy Demand'!$A660,"dddd")</f>
        <v>Thursday</v>
      </c>
      <c r="C660" s="31" t="str">
        <f>TEXT('Energy Demand'!$A660,"mmmm")</f>
        <v>October</v>
      </c>
      <c r="D660" s="11" t="str">
        <f t="shared" si="20"/>
        <v>2016</v>
      </c>
      <c r="E660" s="12">
        <f t="shared" si="21"/>
        <v>43</v>
      </c>
      <c r="F660" s="13" t="str">
        <f>VLOOKUP(A660,_holidays!$A$2:$B$2107,2,1)</f>
        <v>Y</v>
      </c>
      <c r="G660" s="13" t="str">
        <f>VLOOKUP(A660,_holidays!$A$2:$C$2107,3,1)</f>
        <v>N</v>
      </c>
      <c r="H660" s="14">
        <v>6.8</v>
      </c>
      <c r="I660" s="14">
        <v>21.8</v>
      </c>
      <c r="J660" s="15">
        <v>25.6</v>
      </c>
      <c r="K660" s="15">
        <v>0</v>
      </c>
      <c r="L660" s="16">
        <v>114867.16</v>
      </c>
      <c r="M660" s="17">
        <v>27.425826229999998</v>
      </c>
      <c r="N660" s="17">
        <f>'Energy Demand'!$L660*'Energy Demand'!$M660</f>
        <v>3150326.7696936065</v>
      </c>
    </row>
    <row r="661" spans="1:14" x14ac:dyDescent="0.6">
      <c r="A661" s="19">
        <v>42664</v>
      </c>
      <c r="B661" s="32" t="str">
        <f>TEXT('Energy Demand'!$A661,"dddd")</f>
        <v>Friday</v>
      </c>
      <c r="C661" s="31" t="str">
        <f>TEXT('Energy Demand'!$A661,"mmmm")</f>
        <v>October</v>
      </c>
      <c r="D661" s="11" t="str">
        <f t="shared" si="20"/>
        <v>2016</v>
      </c>
      <c r="E661" s="12">
        <f t="shared" si="21"/>
        <v>43</v>
      </c>
      <c r="F661" s="20" t="str">
        <f>VLOOKUP(A661,_holidays!$A$2:$B$2107,2,1)</f>
        <v>Y</v>
      </c>
      <c r="G661" s="20" t="str">
        <f>VLOOKUP(A661,_holidays!$A$2:$C$2107,3,1)</f>
        <v>N</v>
      </c>
      <c r="H661" s="21">
        <v>14.8</v>
      </c>
      <c r="I661" s="21">
        <v>17.600000000000001</v>
      </c>
      <c r="J661" s="22">
        <v>1.9</v>
      </c>
      <c r="K661" s="22">
        <v>0</v>
      </c>
      <c r="L661" s="16">
        <v>122975.285</v>
      </c>
      <c r="M661" s="17">
        <v>43.244732259999999</v>
      </c>
      <c r="N661" s="17">
        <f>'Energy Demand'!$L661*'Energy Demand'!$M661</f>
        <v>5318033.2744221939</v>
      </c>
    </row>
    <row r="662" spans="1:14" x14ac:dyDescent="0.6">
      <c r="A662" s="10">
        <v>42665</v>
      </c>
      <c r="B662" s="31" t="str">
        <f>TEXT('Energy Demand'!$A662,"dddd")</f>
        <v>Saturday</v>
      </c>
      <c r="C662" s="31" t="str">
        <f>TEXT('Energy Demand'!$A662,"mmmm")</f>
        <v>October</v>
      </c>
      <c r="D662" s="11" t="str">
        <f t="shared" si="20"/>
        <v>2016</v>
      </c>
      <c r="E662" s="12">
        <f t="shared" si="21"/>
        <v>43</v>
      </c>
      <c r="F662" s="13" t="str">
        <f>VLOOKUP(A662,_holidays!$A$2:$B$2107,2,1)</f>
        <v>Y</v>
      </c>
      <c r="G662" s="13" t="str">
        <f>VLOOKUP(A662,_holidays!$A$2:$C$2107,3,1)</f>
        <v>N</v>
      </c>
      <c r="H662" s="14">
        <v>6.9</v>
      </c>
      <c r="I662" s="14">
        <v>13.2</v>
      </c>
      <c r="J662" s="15">
        <v>16.899999999999999</v>
      </c>
      <c r="K662" s="15">
        <v>16.399999999999999</v>
      </c>
      <c r="L662" s="16">
        <v>114184.19500000001</v>
      </c>
      <c r="M662" s="17">
        <v>38.711130760000003</v>
      </c>
      <c r="N662" s="17">
        <f>'Energy Demand'!$L662*'Energy Demand'!$M662</f>
        <v>4420199.3033703389</v>
      </c>
    </row>
    <row r="663" spans="1:14" x14ac:dyDescent="0.6">
      <c r="A663" s="19">
        <v>42666</v>
      </c>
      <c r="B663" s="32" t="str">
        <f>TEXT('Energy Demand'!$A663,"dddd")</f>
        <v>Sunday</v>
      </c>
      <c r="C663" s="31" t="str">
        <f>TEXT('Energy Demand'!$A663,"mmmm")</f>
        <v>October</v>
      </c>
      <c r="D663" s="11" t="str">
        <f t="shared" si="20"/>
        <v>2016</v>
      </c>
      <c r="E663" s="12">
        <f t="shared" si="21"/>
        <v>44</v>
      </c>
      <c r="F663" s="20" t="str">
        <f>VLOOKUP(A663,_holidays!$A$2:$B$2107,2,1)</f>
        <v>Y</v>
      </c>
      <c r="G663" s="20" t="str">
        <f>VLOOKUP(A663,_holidays!$A$2:$C$2107,3,1)</f>
        <v>N</v>
      </c>
      <c r="H663" s="21">
        <v>7.9</v>
      </c>
      <c r="I663" s="21">
        <v>14.1</v>
      </c>
      <c r="J663" s="22">
        <v>18.7</v>
      </c>
      <c r="K663" s="22">
        <v>8.8000000000000007</v>
      </c>
      <c r="L663" s="16">
        <v>111289</v>
      </c>
      <c r="M663" s="17">
        <v>40.91855691</v>
      </c>
      <c r="N663" s="17">
        <f>'Energy Demand'!$L663*'Energy Demand'!$M663</f>
        <v>4553785.2799569899</v>
      </c>
    </row>
    <row r="664" spans="1:14" x14ac:dyDescent="0.6">
      <c r="A664" s="10">
        <v>42667</v>
      </c>
      <c r="B664" s="31" t="str">
        <f>TEXT('Energy Demand'!$A664,"dddd")</f>
        <v>Monday</v>
      </c>
      <c r="C664" s="31" t="str">
        <f>TEXT('Energy Demand'!$A664,"mmmm")</f>
        <v>October</v>
      </c>
      <c r="D664" s="11" t="str">
        <f t="shared" si="20"/>
        <v>2016</v>
      </c>
      <c r="E664" s="12">
        <f t="shared" si="21"/>
        <v>44</v>
      </c>
      <c r="F664" s="13" t="str">
        <f>VLOOKUP(A664,_holidays!$A$2:$B$2107,2,1)</f>
        <v>Y</v>
      </c>
      <c r="G664" s="13" t="str">
        <f>VLOOKUP(A664,_holidays!$A$2:$C$2107,3,1)</f>
        <v>N</v>
      </c>
      <c r="H664" s="14">
        <v>9.4</v>
      </c>
      <c r="I664" s="14">
        <v>17.100000000000001</v>
      </c>
      <c r="J664" s="15">
        <v>20.3</v>
      </c>
      <c r="K664" s="15">
        <v>0.4</v>
      </c>
      <c r="L664" s="16">
        <v>125270.16499999999</v>
      </c>
      <c r="M664" s="17">
        <v>66.513366149999996</v>
      </c>
      <c r="N664" s="17">
        <f>'Energy Demand'!$L664*'Energy Demand'!$M664</f>
        <v>8332140.3523159139</v>
      </c>
    </row>
    <row r="665" spans="1:14" x14ac:dyDescent="0.6">
      <c r="A665" s="19">
        <v>42668</v>
      </c>
      <c r="B665" s="32" t="str">
        <f>TEXT('Energy Demand'!$A665,"dddd")</f>
        <v>Tuesday</v>
      </c>
      <c r="C665" s="31" t="str">
        <f>TEXT('Energy Demand'!$A665,"mmmm")</f>
        <v>October</v>
      </c>
      <c r="D665" s="11" t="str">
        <f t="shared" si="20"/>
        <v>2016</v>
      </c>
      <c r="E665" s="12">
        <f t="shared" si="21"/>
        <v>44</v>
      </c>
      <c r="F665" s="20" t="str">
        <f>VLOOKUP(A665,_holidays!$A$2:$B$2107,2,1)</f>
        <v>Y</v>
      </c>
      <c r="G665" s="20" t="str">
        <f>VLOOKUP(A665,_holidays!$A$2:$C$2107,3,1)</f>
        <v>N</v>
      </c>
      <c r="H665" s="21">
        <v>9.6</v>
      </c>
      <c r="I665" s="21">
        <v>25.7</v>
      </c>
      <c r="J665" s="22">
        <v>23.1</v>
      </c>
      <c r="K665" s="22">
        <v>0.2</v>
      </c>
      <c r="L665" s="16">
        <v>117138.355</v>
      </c>
      <c r="M665" s="17">
        <v>37.022146409999998</v>
      </c>
      <c r="N665" s="17">
        <f>'Energy Demand'!$L665*'Energy Demand'!$M665</f>
        <v>4336713.3290365553</v>
      </c>
    </row>
    <row r="666" spans="1:14" x14ac:dyDescent="0.6">
      <c r="A666" s="10">
        <v>42669</v>
      </c>
      <c r="B666" s="31" t="str">
        <f>TEXT('Energy Demand'!$A666,"dddd")</f>
        <v>Wednesday</v>
      </c>
      <c r="C666" s="31" t="str">
        <f>TEXT('Energy Demand'!$A666,"mmmm")</f>
        <v>October</v>
      </c>
      <c r="D666" s="11" t="str">
        <f t="shared" si="20"/>
        <v>2016</v>
      </c>
      <c r="E666" s="12">
        <f t="shared" si="21"/>
        <v>44</v>
      </c>
      <c r="F666" s="13" t="str">
        <f>VLOOKUP(A666,_holidays!$A$2:$B$2107,2,1)</f>
        <v>Y</v>
      </c>
      <c r="G666" s="13" t="str">
        <f>VLOOKUP(A666,_holidays!$A$2:$C$2107,3,1)</f>
        <v>N</v>
      </c>
      <c r="H666" s="14">
        <v>16.5</v>
      </c>
      <c r="I666" s="14">
        <v>18.5</v>
      </c>
      <c r="J666" s="15">
        <v>9</v>
      </c>
      <c r="K666" s="15">
        <v>0</v>
      </c>
      <c r="L666" s="16">
        <v>121605.395</v>
      </c>
      <c r="M666" s="17">
        <v>55.416352840000002</v>
      </c>
      <c r="N666" s="17">
        <f>'Energy Demand'!$L666*'Energy Demand'!$M666</f>
        <v>6738927.476567572</v>
      </c>
    </row>
    <row r="667" spans="1:14" x14ac:dyDescent="0.6">
      <c r="A667" s="19">
        <v>42670</v>
      </c>
      <c r="B667" s="32" t="str">
        <f>TEXT('Energy Demand'!$A667,"dddd")</f>
        <v>Thursday</v>
      </c>
      <c r="C667" s="31" t="str">
        <f>TEXT('Energy Demand'!$A667,"mmmm")</f>
        <v>October</v>
      </c>
      <c r="D667" s="11" t="str">
        <f t="shared" si="20"/>
        <v>2016</v>
      </c>
      <c r="E667" s="12">
        <f t="shared" si="21"/>
        <v>44</v>
      </c>
      <c r="F667" s="20" t="str">
        <f>VLOOKUP(A667,_holidays!$A$2:$B$2107,2,1)</f>
        <v>Y</v>
      </c>
      <c r="G667" s="20" t="str">
        <f>VLOOKUP(A667,_holidays!$A$2:$C$2107,3,1)</f>
        <v>N</v>
      </c>
      <c r="H667" s="21">
        <v>10.1</v>
      </c>
      <c r="I667" s="21">
        <v>15.4</v>
      </c>
      <c r="J667" s="22">
        <v>25.8</v>
      </c>
      <c r="K667" s="22">
        <v>0.2</v>
      </c>
      <c r="L667" s="16">
        <v>120142.43</v>
      </c>
      <c r="M667" s="17">
        <v>43.480540499999996</v>
      </c>
      <c r="N667" s="17">
        <f>'Energy Demand'!$L667*'Energy Demand'!$M667</f>
        <v>5223857.7933834139</v>
      </c>
    </row>
    <row r="668" spans="1:14" x14ac:dyDescent="0.6">
      <c r="A668" s="10">
        <v>42671</v>
      </c>
      <c r="B668" s="31" t="str">
        <f>TEXT('Energy Demand'!$A668,"dddd")</f>
        <v>Friday</v>
      </c>
      <c r="C668" s="31" t="str">
        <f>TEXT('Energy Demand'!$A668,"mmmm")</f>
        <v>October</v>
      </c>
      <c r="D668" s="11" t="str">
        <f t="shared" si="20"/>
        <v>2016</v>
      </c>
      <c r="E668" s="12">
        <f t="shared" si="21"/>
        <v>44</v>
      </c>
      <c r="F668" s="13" t="str">
        <f>VLOOKUP(A668,_holidays!$A$2:$B$2107,2,1)</f>
        <v>Y</v>
      </c>
      <c r="G668" s="13" t="str">
        <f>VLOOKUP(A668,_holidays!$A$2:$C$2107,3,1)</f>
        <v>N</v>
      </c>
      <c r="H668" s="14">
        <v>6.3</v>
      </c>
      <c r="I668" s="14">
        <v>16.600000000000001</v>
      </c>
      <c r="J668" s="15">
        <v>26.5</v>
      </c>
      <c r="K668" s="15">
        <v>0</v>
      </c>
      <c r="L668" s="16">
        <v>119820.71</v>
      </c>
      <c r="M668" s="17">
        <v>54.509745119999998</v>
      </c>
      <c r="N668" s="17">
        <f>'Energy Demand'!$L668*'Energy Demand'!$M668</f>
        <v>6531396.3621974355</v>
      </c>
    </row>
    <row r="669" spans="1:14" x14ac:dyDescent="0.6">
      <c r="A669" s="19">
        <v>42672</v>
      </c>
      <c r="B669" s="32" t="str">
        <f>TEXT('Energy Demand'!$A669,"dddd")</f>
        <v>Saturday</v>
      </c>
      <c r="C669" s="31" t="str">
        <f>TEXT('Energy Demand'!$A669,"mmmm")</f>
        <v>October</v>
      </c>
      <c r="D669" s="11" t="str">
        <f t="shared" si="20"/>
        <v>2016</v>
      </c>
      <c r="E669" s="12">
        <f t="shared" si="21"/>
        <v>44</v>
      </c>
      <c r="F669" s="20" t="str">
        <f>VLOOKUP(A669,_holidays!$A$2:$B$2107,2,1)</f>
        <v>Y</v>
      </c>
      <c r="G669" s="20" t="str">
        <f>VLOOKUP(A669,_holidays!$A$2:$C$2107,3,1)</f>
        <v>N</v>
      </c>
      <c r="H669" s="21">
        <v>9.3000000000000007</v>
      </c>
      <c r="I669" s="21">
        <v>25.6</v>
      </c>
      <c r="J669" s="22">
        <v>25.8</v>
      </c>
      <c r="K669" s="22">
        <v>0</v>
      </c>
      <c r="L669" s="16">
        <v>104191.105</v>
      </c>
      <c r="M669" s="17">
        <v>21.28564824</v>
      </c>
      <c r="N669" s="17">
        <f>'Energy Demand'!$L669*'Energy Demand'!$M669</f>
        <v>2217775.210766905</v>
      </c>
    </row>
    <row r="670" spans="1:14" x14ac:dyDescent="0.6">
      <c r="A670" s="10">
        <v>42673</v>
      </c>
      <c r="B670" s="31" t="str">
        <f>TEXT('Energy Demand'!$A670,"dddd")</f>
        <v>Sunday</v>
      </c>
      <c r="C670" s="31" t="str">
        <f>TEXT('Energy Demand'!$A670,"mmmm")</f>
        <v>October</v>
      </c>
      <c r="D670" s="11" t="str">
        <f t="shared" si="20"/>
        <v>2016</v>
      </c>
      <c r="E670" s="12">
        <f t="shared" si="21"/>
        <v>45</v>
      </c>
      <c r="F670" s="13" t="str">
        <f>VLOOKUP(A670,_holidays!$A$2:$B$2107,2,1)</f>
        <v>Y</v>
      </c>
      <c r="G670" s="13" t="str">
        <f>VLOOKUP(A670,_holidays!$A$2:$C$2107,3,1)</f>
        <v>N</v>
      </c>
      <c r="H670" s="14">
        <v>12.7</v>
      </c>
      <c r="I670" s="14">
        <v>28</v>
      </c>
      <c r="J670" s="15">
        <v>19.5</v>
      </c>
      <c r="K670" s="15">
        <v>0</v>
      </c>
      <c r="L670" s="16">
        <v>94325.72</v>
      </c>
      <c r="M670" s="17">
        <v>6.8691345049999999</v>
      </c>
      <c r="N670" s="17">
        <f>'Energy Demand'!$L670*'Energy Demand'!$M670</f>
        <v>647936.05796096858</v>
      </c>
    </row>
    <row r="671" spans="1:14" x14ac:dyDescent="0.6">
      <c r="A671" s="19">
        <v>42674</v>
      </c>
      <c r="B671" s="32" t="str">
        <f>TEXT('Energy Demand'!$A671,"dddd")</f>
        <v>Monday</v>
      </c>
      <c r="C671" s="31" t="str">
        <f>TEXT('Energy Demand'!$A671,"mmmm")</f>
        <v>October</v>
      </c>
      <c r="D671" s="11" t="str">
        <f t="shared" si="20"/>
        <v>2016</v>
      </c>
      <c r="E671" s="12">
        <f t="shared" si="21"/>
        <v>45</v>
      </c>
      <c r="F671" s="20" t="str">
        <f>VLOOKUP(A671,_holidays!$A$2:$B$2107,2,1)</f>
        <v>Y</v>
      </c>
      <c r="G671" s="20" t="str">
        <f>VLOOKUP(A671,_holidays!$A$2:$C$2107,3,1)</f>
        <v>N</v>
      </c>
      <c r="H671" s="21">
        <v>7.9</v>
      </c>
      <c r="I671" s="21">
        <v>17.5</v>
      </c>
      <c r="J671" s="22">
        <v>19</v>
      </c>
      <c r="K671" s="22">
        <v>1.8</v>
      </c>
      <c r="L671" s="16">
        <v>110661.43</v>
      </c>
      <c r="M671" s="17">
        <v>19.08090112</v>
      </c>
      <c r="N671" s="17">
        <f>'Energy Demand'!$L671*'Energy Demand'!$M671</f>
        <v>2111519.8036278016</v>
      </c>
    </row>
    <row r="672" spans="1:14" x14ac:dyDescent="0.6">
      <c r="A672" s="10">
        <v>42675</v>
      </c>
      <c r="B672" s="31" t="str">
        <f>TEXT('Energy Demand'!$A672,"dddd")</f>
        <v>Tuesday</v>
      </c>
      <c r="C672" s="31" t="str">
        <f>TEXT('Energy Demand'!$A672,"mmmm")</f>
        <v>November</v>
      </c>
      <c r="D672" s="11" t="str">
        <f t="shared" si="20"/>
        <v>2016</v>
      </c>
      <c r="E672" s="12">
        <f t="shared" si="21"/>
        <v>45</v>
      </c>
      <c r="F672" s="13" t="str">
        <f>VLOOKUP(A672,_holidays!$A$2:$B$2107,2,1)</f>
        <v>Y</v>
      </c>
      <c r="G672" s="13" t="str">
        <f>VLOOKUP(A672,_holidays!$A$2:$C$2107,3,1)</f>
        <v>Y</v>
      </c>
      <c r="H672" s="14">
        <v>9.4</v>
      </c>
      <c r="I672" s="14">
        <v>18.399999999999999</v>
      </c>
      <c r="J672" s="15">
        <v>17.7</v>
      </c>
      <c r="K672" s="15">
        <v>0.4</v>
      </c>
      <c r="L672" s="16">
        <v>104976.21</v>
      </c>
      <c r="M672" s="17">
        <v>17.418201960000001</v>
      </c>
      <c r="N672" s="17">
        <f>'Energy Demand'!$L672*'Energy Demand'!$M672</f>
        <v>1828496.8267753718</v>
      </c>
    </row>
    <row r="673" spans="1:14" x14ac:dyDescent="0.6">
      <c r="A673" s="19">
        <v>42676</v>
      </c>
      <c r="B673" s="32" t="str">
        <f>TEXT('Energy Demand'!$A673,"dddd")</f>
        <v>Wednesday</v>
      </c>
      <c r="C673" s="31" t="str">
        <f>TEXT('Energy Demand'!$A673,"mmmm")</f>
        <v>November</v>
      </c>
      <c r="D673" s="11" t="str">
        <f t="shared" si="20"/>
        <v>2016</v>
      </c>
      <c r="E673" s="12">
        <f t="shared" si="21"/>
        <v>45</v>
      </c>
      <c r="F673" s="20" t="str">
        <f>VLOOKUP(A673,_holidays!$A$2:$B$2107,2,1)</f>
        <v>Y</v>
      </c>
      <c r="G673" s="20" t="str">
        <f>VLOOKUP(A673,_holidays!$A$2:$C$2107,3,1)</f>
        <v>N</v>
      </c>
      <c r="H673" s="21">
        <v>9.6999999999999993</v>
      </c>
      <c r="I673" s="21">
        <v>18.5</v>
      </c>
      <c r="J673" s="22">
        <v>13.3</v>
      </c>
      <c r="K673" s="22">
        <v>0.4</v>
      </c>
      <c r="L673" s="16">
        <v>119904.48</v>
      </c>
      <c r="M673" s="17">
        <v>46.645669009999999</v>
      </c>
      <c r="N673" s="17">
        <f>'Energy Demand'!$L673*'Energy Demand'!$M673</f>
        <v>5593024.6868961649</v>
      </c>
    </row>
    <row r="674" spans="1:14" x14ac:dyDescent="0.6">
      <c r="A674" s="10">
        <v>42677</v>
      </c>
      <c r="B674" s="31" t="str">
        <f>TEXT('Energy Demand'!$A674,"dddd")</f>
        <v>Thursday</v>
      </c>
      <c r="C674" s="31" t="str">
        <f>TEXT('Energy Demand'!$A674,"mmmm")</f>
        <v>November</v>
      </c>
      <c r="D674" s="11" t="str">
        <f t="shared" si="20"/>
        <v>2016</v>
      </c>
      <c r="E674" s="12">
        <f t="shared" si="21"/>
        <v>45</v>
      </c>
      <c r="F674" s="13" t="str">
        <f>VLOOKUP(A674,_holidays!$A$2:$B$2107,2,1)</f>
        <v>Y</v>
      </c>
      <c r="G674" s="13" t="str">
        <f>VLOOKUP(A674,_holidays!$A$2:$C$2107,3,1)</f>
        <v>N</v>
      </c>
      <c r="H674" s="14">
        <v>10</v>
      </c>
      <c r="I674" s="14">
        <v>19.100000000000001</v>
      </c>
      <c r="J674" s="15">
        <v>28</v>
      </c>
      <c r="K674" s="15">
        <v>0</v>
      </c>
      <c r="L674" s="16">
        <v>118677.495</v>
      </c>
      <c r="M674" s="17">
        <v>60.221047589999998</v>
      </c>
      <c r="N674" s="17">
        <f>'Energy Demand'!$L674*'Energy Demand'!$M674</f>
        <v>7146883.0742569864</v>
      </c>
    </row>
    <row r="675" spans="1:14" x14ac:dyDescent="0.6">
      <c r="A675" s="19">
        <v>42678</v>
      </c>
      <c r="B675" s="32" t="str">
        <f>TEXT('Energy Demand'!$A675,"dddd")</f>
        <v>Friday</v>
      </c>
      <c r="C675" s="31" t="str">
        <f>TEXT('Energy Demand'!$A675,"mmmm")</f>
        <v>November</v>
      </c>
      <c r="D675" s="11" t="str">
        <f t="shared" si="20"/>
        <v>2016</v>
      </c>
      <c r="E675" s="12">
        <f t="shared" si="21"/>
        <v>45</v>
      </c>
      <c r="F675" s="20" t="str">
        <f>VLOOKUP(A675,_holidays!$A$2:$B$2107,2,1)</f>
        <v>Y</v>
      </c>
      <c r="G675" s="20" t="str">
        <f>VLOOKUP(A675,_holidays!$A$2:$C$2107,3,1)</f>
        <v>N</v>
      </c>
      <c r="H675" s="21">
        <v>10.199999999999999</v>
      </c>
      <c r="I675" s="21">
        <v>29.2</v>
      </c>
      <c r="J675" s="22">
        <v>24.9</v>
      </c>
      <c r="K675" s="22">
        <v>0</v>
      </c>
      <c r="L675" s="16">
        <v>113666.485</v>
      </c>
      <c r="M675" s="17">
        <v>25.952350200000001</v>
      </c>
      <c r="N675" s="17">
        <f>'Energy Demand'!$L675*'Energy Demand'!$M675</f>
        <v>2949912.4247230473</v>
      </c>
    </row>
    <row r="676" spans="1:14" x14ac:dyDescent="0.6">
      <c r="A676" s="10">
        <v>42679</v>
      </c>
      <c r="B676" s="31" t="str">
        <f>TEXT('Energy Demand'!$A676,"dddd")</f>
        <v>Saturday</v>
      </c>
      <c r="C676" s="31" t="str">
        <f>TEXT('Energy Demand'!$A676,"mmmm")</f>
        <v>November</v>
      </c>
      <c r="D676" s="11" t="str">
        <f t="shared" si="20"/>
        <v>2016</v>
      </c>
      <c r="E676" s="12">
        <f t="shared" si="21"/>
        <v>45</v>
      </c>
      <c r="F676" s="13" t="str">
        <f>VLOOKUP(A676,_holidays!$A$2:$B$2107,2,1)</f>
        <v>Y</v>
      </c>
      <c r="G676" s="13" t="str">
        <f>VLOOKUP(A676,_holidays!$A$2:$C$2107,3,1)</f>
        <v>N</v>
      </c>
      <c r="H676" s="14">
        <v>10</v>
      </c>
      <c r="I676" s="14">
        <v>16.8</v>
      </c>
      <c r="J676" s="15">
        <v>10.8</v>
      </c>
      <c r="K676" s="15">
        <v>0</v>
      </c>
      <c r="L676" s="16">
        <v>101810.75</v>
      </c>
      <c r="M676" s="17">
        <v>15.26468717</v>
      </c>
      <c r="N676" s="17">
        <f>'Energy Demand'!$L676*'Energy Demand'!$M676</f>
        <v>1554109.2492930775</v>
      </c>
    </row>
    <row r="677" spans="1:14" x14ac:dyDescent="0.6">
      <c r="A677" s="19">
        <v>42680</v>
      </c>
      <c r="B677" s="32" t="str">
        <f>TEXT('Energy Demand'!$A677,"dddd")</f>
        <v>Sunday</v>
      </c>
      <c r="C677" s="31" t="str">
        <f>TEXT('Energy Demand'!$A677,"mmmm")</f>
        <v>November</v>
      </c>
      <c r="D677" s="11" t="str">
        <f t="shared" si="20"/>
        <v>2016</v>
      </c>
      <c r="E677" s="12">
        <f t="shared" si="21"/>
        <v>46</v>
      </c>
      <c r="F677" s="20" t="str">
        <f>VLOOKUP(A677,_holidays!$A$2:$B$2107,2,1)</f>
        <v>Y</v>
      </c>
      <c r="G677" s="20" t="str">
        <f>VLOOKUP(A677,_holidays!$A$2:$C$2107,3,1)</f>
        <v>N</v>
      </c>
      <c r="H677" s="21">
        <v>11.5</v>
      </c>
      <c r="I677" s="21">
        <v>21.4</v>
      </c>
      <c r="J677" s="22">
        <v>25.2</v>
      </c>
      <c r="K677" s="22">
        <v>0</v>
      </c>
      <c r="L677" s="16">
        <v>96934.925000000003</v>
      </c>
      <c r="M677" s="17">
        <v>24.15876196</v>
      </c>
      <c r="N677" s="17">
        <f>'Energy Demand'!$L677*'Energy Demand'!$M677</f>
        <v>2341827.7786854529</v>
      </c>
    </row>
    <row r="678" spans="1:14" x14ac:dyDescent="0.6">
      <c r="A678" s="10">
        <v>42681</v>
      </c>
      <c r="B678" s="31" t="str">
        <f>TEXT('Energy Demand'!$A678,"dddd")</f>
        <v>Monday</v>
      </c>
      <c r="C678" s="31" t="str">
        <f>TEXT('Energy Demand'!$A678,"mmmm")</f>
        <v>November</v>
      </c>
      <c r="D678" s="11" t="str">
        <f t="shared" si="20"/>
        <v>2016</v>
      </c>
      <c r="E678" s="12">
        <f t="shared" si="21"/>
        <v>46</v>
      </c>
      <c r="F678" s="13" t="str">
        <f>VLOOKUP(A678,_holidays!$A$2:$B$2107,2,1)</f>
        <v>Y</v>
      </c>
      <c r="G678" s="13" t="str">
        <f>VLOOKUP(A678,_holidays!$A$2:$C$2107,3,1)</f>
        <v>N</v>
      </c>
      <c r="H678" s="14">
        <v>14.6</v>
      </c>
      <c r="I678" s="14">
        <v>25.9</v>
      </c>
      <c r="J678" s="15">
        <v>15.9</v>
      </c>
      <c r="K678" s="15">
        <v>0</v>
      </c>
      <c r="L678" s="16">
        <v>116230.34</v>
      </c>
      <c r="M678" s="17">
        <v>30.36705791</v>
      </c>
      <c r="N678" s="17">
        <f>'Energy Demand'!$L678*'Energy Demand'!$M678</f>
        <v>3529573.4656789894</v>
      </c>
    </row>
    <row r="679" spans="1:14" x14ac:dyDescent="0.6">
      <c r="A679" s="19">
        <v>42682</v>
      </c>
      <c r="B679" s="32" t="str">
        <f>TEXT('Energy Demand'!$A679,"dddd")</f>
        <v>Tuesday</v>
      </c>
      <c r="C679" s="31" t="str">
        <f>TEXT('Energy Demand'!$A679,"mmmm")</f>
        <v>November</v>
      </c>
      <c r="D679" s="11" t="str">
        <f t="shared" si="20"/>
        <v>2016</v>
      </c>
      <c r="E679" s="12">
        <f t="shared" si="21"/>
        <v>46</v>
      </c>
      <c r="F679" s="20" t="str">
        <f>VLOOKUP(A679,_holidays!$A$2:$B$2107,2,1)</f>
        <v>Y</v>
      </c>
      <c r="G679" s="20" t="str">
        <f>VLOOKUP(A679,_holidays!$A$2:$C$2107,3,1)</f>
        <v>N</v>
      </c>
      <c r="H679" s="21">
        <v>11</v>
      </c>
      <c r="I679" s="21">
        <v>18.2</v>
      </c>
      <c r="J679" s="22">
        <v>28.9</v>
      </c>
      <c r="K679" s="22">
        <v>0.2</v>
      </c>
      <c r="L679" s="16">
        <v>117794.595</v>
      </c>
      <c r="M679" s="17">
        <v>53.922003029999999</v>
      </c>
      <c r="N679" s="17">
        <f>'Energy Demand'!$L679*'Energy Demand'!$M679</f>
        <v>6351720.5085076224</v>
      </c>
    </row>
    <row r="680" spans="1:14" x14ac:dyDescent="0.6">
      <c r="A680" s="10">
        <v>42683</v>
      </c>
      <c r="B680" s="31" t="str">
        <f>TEXT('Energy Demand'!$A680,"dddd")</f>
        <v>Wednesday</v>
      </c>
      <c r="C680" s="31" t="str">
        <f>TEXT('Energy Demand'!$A680,"mmmm")</f>
        <v>November</v>
      </c>
      <c r="D680" s="11" t="str">
        <f t="shared" si="20"/>
        <v>2016</v>
      </c>
      <c r="E680" s="12">
        <f t="shared" si="21"/>
        <v>46</v>
      </c>
      <c r="F680" s="13" t="str">
        <f>VLOOKUP(A680,_holidays!$A$2:$B$2107,2,1)</f>
        <v>Y</v>
      </c>
      <c r="G680" s="13" t="str">
        <f>VLOOKUP(A680,_holidays!$A$2:$C$2107,3,1)</f>
        <v>N</v>
      </c>
      <c r="H680" s="14">
        <v>9.1999999999999993</v>
      </c>
      <c r="I680" s="14">
        <v>17.399999999999999</v>
      </c>
      <c r="J680" s="15">
        <v>22</v>
      </c>
      <c r="K680" s="15">
        <v>0</v>
      </c>
      <c r="L680" s="16">
        <v>122131.11500000001</v>
      </c>
      <c r="M680" s="17">
        <v>55.662203390000002</v>
      </c>
      <c r="N680" s="17">
        <f>'Energy Demand'!$L680*'Energy Demand'!$M680</f>
        <v>6798086.9633774804</v>
      </c>
    </row>
    <row r="681" spans="1:14" x14ac:dyDescent="0.6">
      <c r="A681" s="19">
        <v>42684</v>
      </c>
      <c r="B681" s="32" t="str">
        <f>TEXT('Energy Demand'!$A681,"dddd")</f>
        <v>Thursday</v>
      </c>
      <c r="C681" s="31" t="str">
        <f>TEXT('Energy Demand'!$A681,"mmmm")</f>
        <v>November</v>
      </c>
      <c r="D681" s="11" t="str">
        <f t="shared" si="20"/>
        <v>2016</v>
      </c>
      <c r="E681" s="12">
        <f t="shared" si="21"/>
        <v>46</v>
      </c>
      <c r="F681" s="20" t="str">
        <f>VLOOKUP(A681,_holidays!$A$2:$B$2107,2,1)</f>
        <v>Y</v>
      </c>
      <c r="G681" s="20" t="str">
        <f>VLOOKUP(A681,_holidays!$A$2:$C$2107,3,1)</f>
        <v>N</v>
      </c>
      <c r="H681" s="21">
        <v>11.9</v>
      </c>
      <c r="I681" s="21">
        <v>17.5</v>
      </c>
      <c r="J681" s="22">
        <v>20.3</v>
      </c>
      <c r="K681" s="22">
        <v>0</v>
      </c>
      <c r="L681" s="16">
        <v>122634.53</v>
      </c>
      <c r="M681" s="17">
        <v>48.706971459999998</v>
      </c>
      <c r="N681" s="17">
        <f>'Energy Demand'!$L681*'Energy Demand'!$M681</f>
        <v>5973156.5527205132</v>
      </c>
    </row>
    <row r="682" spans="1:14" x14ac:dyDescent="0.6">
      <c r="A682" s="10">
        <v>42685</v>
      </c>
      <c r="B682" s="31" t="str">
        <f>TEXT('Energy Demand'!$A682,"dddd")</f>
        <v>Friday</v>
      </c>
      <c r="C682" s="31" t="str">
        <f>TEXT('Energy Demand'!$A682,"mmmm")</f>
        <v>November</v>
      </c>
      <c r="D682" s="11" t="str">
        <f t="shared" si="20"/>
        <v>2016</v>
      </c>
      <c r="E682" s="12">
        <f t="shared" si="21"/>
        <v>46</v>
      </c>
      <c r="F682" s="13" t="str">
        <f>VLOOKUP(A682,_holidays!$A$2:$B$2107,2,1)</f>
        <v>Y</v>
      </c>
      <c r="G682" s="13" t="str">
        <f>VLOOKUP(A682,_holidays!$A$2:$C$2107,3,1)</f>
        <v>N</v>
      </c>
      <c r="H682" s="14">
        <v>8.4</v>
      </c>
      <c r="I682" s="14">
        <v>23.8</v>
      </c>
      <c r="J682" s="15">
        <v>29.1</v>
      </c>
      <c r="K682" s="15">
        <v>0</v>
      </c>
      <c r="L682" s="16">
        <v>117953.88499999999</v>
      </c>
      <c r="M682" s="17">
        <v>26.823982910000002</v>
      </c>
      <c r="N682" s="17">
        <f>'Energy Demand'!$L682*'Energy Demand'!$M682</f>
        <v>3163992.9954081052</v>
      </c>
    </row>
    <row r="683" spans="1:14" x14ac:dyDescent="0.6">
      <c r="A683" s="19">
        <v>42686</v>
      </c>
      <c r="B683" s="32" t="str">
        <f>TEXT('Energy Demand'!$A683,"dddd")</f>
        <v>Saturday</v>
      </c>
      <c r="C683" s="31" t="str">
        <f>TEXT('Energy Demand'!$A683,"mmmm")</f>
        <v>November</v>
      </c>
      <c r="D683" s="11" t="str">
        <f t="shared" si="20"/>
        <v>2016</v>
      </c>
      <c r="E683" s="12">
        <f t="shared" si="21"/>
        <v>46</v>
      </c>
      <c r="F683" s="20" t="str">
        <f>VLOOKUP(A683,_holidays!$A$2:$B$2107,2,1)</f>
        <v>Y</v>
      </c>
      <c r="G683" s="20" t="str">
        <f>VLOOKUP(A683,_holidays!$A$2:$C$2107,3,1)</f>
        <v>N</v>
      </c>
      <c r="H683" s="21">
        <v>13.2</v>
      </c>
      <c r="I683" s="21">
        <v>25.5</v>
      </c>
      <c r="J683" s="22">
        <v>17</v>
      </c>
      <c r="K683" s="22">
        <v>2</v>
      </c>
      <c r="L683" s="16">
        <v>99907.32</v>
      </c>
      <c r="M683" s="17">
        <v>10.832116259999999</v>
      </c>
      <c r="N683" s="17">
        <f>'Energy Demand'!$L683*'Energy Demand'!$M683</f>
        <v>1082207.7054650232</v>
      </c>
    </row>
    <row r="684" spans="1:14" x14ac:dyDescent="0.6">
      <c r="A684" s="10">
        <v>42687</v>
      </c>
      <c r="B684" s="31" t="str">
        <f>TEXT('Energy Demand'!$A684,"dddd")</f>
        <v>Sunday</v>
      </c>
      <c r="C684" s="31" t="str">
        <f>TEXT('Energy Demand'!$A684,"mmmm")</f>
        <v>November</v>
      </c>
      <c r="D684" s="11" t="str">
        <f t="shared" si="20"/>
        <v>2016</v>
      </c>
      <c r="E684" s="12">
        <f t="shared" si="21"/>
        <v>47</v>
      </c>
      <c r="F684" s="13" t="str">
        <f>VLOOKUP(A684,_holidays!$A$2:$B$2107,2,1)</f>
        <v>Y</v>
      </c>
      <c r="G684" s="13" t="str">
        <f>VLOOKUP(A684,_holidays!$A$2:$C$2107,3,1)</f>
        <v>N</v>
      </c>
      <c r="H684" s="14">
        <v>11.7</v>
      </c>
      <c r="I684" s="14">
        <v>19</v>
      </c>
      <c r="J684" s="15">
        <v>9.6999999999999993</v>
      </c>
      <c r="K684" s="15">
        <v>2</v>
      </c>
      <c r="L684" s="16">
        <v>96805.925000000003</v>
      </c>
      <c r="M684" s="17">
        <v>10.725641830000001</v>
      </c>
      <c r="N684" s="17">
        <f>'Energy Demand'!$L684*'Energy Demand'!$M684</f>
        <v>1038305.6785718428</v>
      </c>
    </row>
    <row r="685" spans="1:14" x14ac:dyDescent="0.6">
      <c r="A685" s="19">
        <v>42688</v>
      </c>
      <c r="B685" s="32" t="str">
        <f>TEXT('Energy Demand'!$A685,"dddd")</f>
        <v>Monday</v>
      </c>
      <c r="C685" s="31" t="str">
        <f>TEXT('Energy Demand'!$A685,"mmmm")</f>
        <v>November</v>
      </c>
      <c r="D685" s="11" t="str">
        <f t="shared" si="20"/>
        <v>2016</v>
      </c>
      <c r="E685" s="12">
        <f t="shared" si="21"/>
        <v>47</v>
      </c>
      <c r="F685" s="20" t="str">
        <f>VLOOKUP(A685,_holidays!$A$2:$B$2107,2,1)</f>
        <v>Y</v>
      </c>
      <c r="G685" s="20" t="str">
        <f>VLOOKUP(A685,_holidays!$A$2:$C$2107,3,1)</f>
        <v>N</v>
      </c>
      <c r="H685" s="21">
        <v>11.5</v>
      </c>
      <c r="I685" s="21">
        <v>15.9</v>
      </c>
      <c r="J685" s="22">
        <v>14.8</v>
      </c>
      <c r="K685" s="22">
        <v>8.6</v>
      </c>
      <c r="L685" s="16">
        <v>116817.15</v>
      </c>
      <c r="M685" s="17">
        <v>39.499737830000001</v>
      </c>
      <c r="N685" s="17">
        <f>'Energy Demand'!$L685*'Energy Demand'!$M685</f>
        <v>4614246.7990477839</v>
      </c>
    </row>
    <row r="686" spans="1:14" x14ac:dyDescent="0.6">
      <c r="A686" s="10">
        <v>42689</v>
      </c>
      <c r="B686" s="31" t="str">
        <f>TEXT('Energy Demand'!$A686,"dddd")</f>
        <v>Tuesday</v>
      </c>
      <c r="C686" s="31" t="str">
        <f>TEXT('Energy Demand'!$A686,"mmmm")</f>
        <v>November</v>
      </c>
      <c r="D686" s="11" t="str">
        <f t="shared" si="20"/>
        <v>2016</v>
      </c>
      <c r="E686" s="12">
        <f t="shared" si="21"/>
        <v>47</v>
      </c>
      <c r="F686" s="13" t="str">
        <f>VLOOKUP(A686,_holidays!$A$2:$B$2107,2,1)</f>
        <v>Y</v>
      </c>
      <c r="G686" s="13" t="str">
        <f>VLOOKUP(A686,_holidays!$A$2:$C$2107,3,1)</f>
        <v>N</v>
      </c>
      <c r="H686" s="14">
        <v>11</v>
      </c>
      <c r="I686" s="14">
        <v>19.2</v>
      </c>
      <c r="J686" s="15">
        <v>17.100000000000001</v>
      </c>
      <c r="K686" s="15">
        <v>0</v>
      </c>
      <c r="L686" s="16">
        <v>119905.59</v>
      </c>
      <c r="M686" s="17">
        <v>26.908387489999999</v>
      </c>
      <c r="N686" s="17">
        <f>'Energy Demand'!$L686*'Energy Demand'!$M686</f>
        <v>3226466.0779370689</v>
      </c>
    </row>
    <row r="687" spans="1:14" x14ac:dyDescent="0.6">
      <c r="A687" s="19">
        <v>42690</v>
      </c>
      <c r="B687" s="32" t="str">
        <f>TEXT('Energy Demand'!$A687,"dddd")</f>
        <v>Wednesday</v>
      </c>
      <c r="C687" s="31" t="str">
        <f>TEXT('Energy Demand'!$A687,"mmmm")</f>
        <v>November</v>
      </c>
      <c r="D687" s="11" t="str">
        <f t="shared" si="20"/>
        <v>2016</v>
      </c>
      <c r="E687" s="12">
        <f t="shared" si="21"/>
        <v>47</v>
      </c>
      <c r="F687" s="20" t="str">
        <f>VLOOKUP(A687,_holidays!$A$2:$B$2107,2,1)</f>
        <v>Y</v>
      </c>
      <c r="G687" s="20" t="str">
        <f>VLOOKUP(A687,_holidays!$A$2:$C$2107,3,1)</f>
        <v>N</v>
      </c>
      <c r="H687" s="21">
        <v>11.9</v>
      </c>
      <c r="I687" s="21">
        <v>21.6</v>
      </c>
      <c r="J687" s="22">
        <v>25.8</v>
      </c>
      <c r="K687" s="22">
        <v>0</v>
      </c>
      <c r="L687" s="16">
        <v>122146.66</v>
      </c>
      <c r="M687" s="17">
        <v>35.630684420000001</v>
      </c>
      <c r="N687" s="17">
        <f>'Energy Demand'!$L687*'Energy Demand'!$M687</f>
        <v>4352169.0954170376</v>
      </c>
    </row>
    <row r="688" spans="1:14" x14ac:dyDescent="0.6">
      <c r="A688" s="10">
        <v>42691</v>
      </c>
      <c r="B688" s="31" t="str">
        <f>TEXT('Energy Demand'!$A688,"dddd")</f>
        <v>Thursday</v>
      </c>
      <c r="C688" s="31" t="str">
        <f>TEXT('Energy Demand'!$A688,"mmmm")</f>
        <v>November</v>
      </c>
      <c r="D688" s="11" t="str">
        <f t="shared" si="20"/>
        <v>2016</v>
      </c>
      <c r="E688" s="12">
        <f t="shared" si="21"/>
        <v>47</v>
      </c>
      <c r="F688" s="13" t="str">
        <f>VLOOKUP(A688,_holidays!$A$2:$B$2107,2,1)</f>
        <v>Y</v>
      </c>
      <c r="G688" s="13" t="str">
        <f>VLOOKUP(A688,_holidays!$A$2:$C$2107,3,1)</f>
        <v>N</v>
      </c>
      <c r="H688" s="14">
        <v>12</v>
      </c>
      <c r="I688" s="14">
        <v>31.4</v>
      </c>
      <c r="J688" s="15">
        <v>28.8</v>
      </c>
      <c r="K688" s="15">
        <v>0</v>
      </c>
      <c r="L688" s="16">
        <v>122464.645</v>
      </c>
      <c r="M688" s="17">
        <v>28.55507656</v>
      </c>
      <c r="N688" s="17">
        <f>'Energy Demand'!$L688*'Energy Demand'!$M688</f>
        <v>3496987.3138682214</v>
      </c>
    </row>
    <row r="689" spans="1:14" x14ac:dyDescent="0.6">
      <c r="A689" s="19">
        <v>42692</v>
      </c>
      <c r="B689" s="32" t="str">
        <f>TEXT('Energy Demand'!$A689,"dddd")</f>
        <v>Friday</v>
      </c>
      <c r="C689" s="31" t="str">
        <f>TEXT('Energy Demand'!$A689,"mmmm")</f>
        <v>November</v>
      </c>
      <c r="D689" s="11" t="str">
        <f t="shared" si="20"/>
        <v>2016</v>
      </c>
      <c r="E689" s="12">
        <f t="shared" si="21"/>
        <v>47</v>
      </c>
      <c r="F689" s="20" t="str">
        <f>VLOOKUP(A689,_holidays!$A$2:$B$2107,2,1)</f>
        <v>Y</v>
      </c>
      <c r="G689" s="20" t="str">
        <f>VLOOKUP(A689,_holidays!$A$2:$C$2107,3,1)</f>
        <v>N</v>
      </c>
      <c r="H689" s="21">
        <v>15.3</v>
      </c>
      <c r="I689" s="21">
        <v>18.899999999999999</v>
      </c>
      <c r="J689" s="22">
        <v>15.6</v>
      </c>
      <c r="K689" s="22">
        <v>0</v>
      </c>
      <c r="L689" s="16">
        <v>121441.05</v>
      </c>
      <c r="M689" s="17">
        <v>31.775799320000001</v>
      </c>
      <c r="N689" s="17">
        <f>'Energy Demand'!$L689*'Energy Demand'!$M689</f>
        <v>3858886.4340100861</v>
      </c>
    </row>
    <row r="690" spans="1:14" x14ac:dyDescent="0.6">
      <c r="A690" s="10">
        <v>42693</v>
      </c>
      <c r="B690" s="31" t="str">
        <f>TEXT('Energy Demand'!$A690,"dddd")</f>
        <v>Saturday</v>
      </c>
      <c r="C690" s="31" t="str">
        <f>TEXT('Energy Demand'!$A690,"mmmm")</f>
        <v>November</v>
      </c>
      <c r="D690" s="11" t="str">
        <f t="shared" si="20"/>
        <v>2016</v>
      </c>
      <c r="E690" s="12">
        <f t="shared" si="21"/>
        <v>47</v>
      </c>
      <c r="F690" s="13" t="str">
        <f>VLOOKUP(A690,_holidays!$A$2:$B$2107,2,1)</f>
        <v>Y</v>
      </c>
      <c r="G690" s="13" t="str">
        <f>VLOOKUP(A690,_holidays!$A$2:$C$2107,3,1)</f>
        <v>N</v>
      </c>
      <c r="H690" s="14">
        <v>11.7</v>
      </c>
      <c r="I690" s="14">
        <v>19.399999999999999</v>
      </c>
      <c r="J690" s="15">
        <v>29.9</v>
      </c>
      <c r="K690" s="15">
        <v>0</v>
      </c>
      <c r="L690" s="16">
        <v>106868.5</v>
      </c>
      <c r="M690" s="17">
        <v>24.655993039999998</v>
      </c>
      <c r="N690" s="17">
        <f>'Energy Demand'!$L690*'Energy Demand'!$M690</f>
        <v>2634948.9921952398</v>
      </c>
    </row>
    <row r="691" spans="1:14" x14ac:dyDescent="0.6">
      <c r="A691" s="19">
        <v>42694</v>
      </c>
      <c r="B691" s="32" t="str">
        <f>TEXT('Energy Demand'!$A691,"dddd")</f>
        <v>Sunday</v>
      </c>
      <c r="C691" s="31" t="str">
        <f>TEXT('Energy Demand'!$A691,"mmmm")</f>
        <v>November</v>
      </c>
      <c r="D691" s="11" t="str">
        <f t="shared" si="20"/>
        <v>2016</v>
      </c>
      <c r="E691" s="12">
        <f t="shared" si="21"/>
        <v>48</v>
      </c>
      <c r="F691" s="20" t="str">
        <f>VLOOKUP(A691,_holidays!$A$2:$B$2107,2,1)</f>
        <v>Y</v>
      </c>
      <c r="G691" s="20" t="str">
        <f>VLOOKUP(A691,_holidays!$A$2:$C$2107,3,1)</f>
        <v>N</v>
      </c>
      <c r="H691" s="21">
        <v>11.9</v>
      </c>
      <c r="I691" s="21">
        <v>33.299999999999997</v>
      </c>
      <c r="J691" s="22">
        <v>22.1</v>
      </c>
      <c r="K691" s="22">
        <v>0</v>
      </c>
      <c r="L691" s="16">
        <v>112098.33500000001</v>
      </c>
      <c r="M691" s="17">
        <v>43.08594969</v>
      </c>
      <c r="N691" s="17">
        <f>'Energy Demand'!$L691*'Energy Demand'!$M691</f>
        <v>4829863.2221427662</v>
      </c>
    </row>
    <row r="692" spans="1:14" x14ac:dyDescent="0.6">
      <c r="A692" s="10">
        <v>42695</v>
      </c>
      <c r="B692" s="31" t="str">
        <f>TEXT('Energy Demand'!$A692,"dddd")</f>
        <v>Monday</v>
      </c>
      <c r="C692" s="31" t="str">
        <f>TEXT('Energy Demand'!$A692,"mmmm")</f>
        <v>November</v>
      </c>
      <c r="D692" s="11" t="str">
        <f t="shared" si="20"/>
        <v>2016</v>
      </c>
      <c r="E692" s="12">
        <f t="shared" si="21"/>
        <v>48</v>
      </c>
      <c r="F692" s="13" t="str">
        <f>VLOOKUP(A692,_holidays!$A$2:$B$2107,2,1)</f>
        <v>Y</v>
      </c>
      <c r="G692" s="13" t="str">
        <f>VLOOKUP(A692,_holidays!$A$2:$C$2107,3,1)</f>
        <v>N</v>
      </c>
      <c r="H692" s="14">
        <v>17.899999999999999</v>
      </c>
      <c r="I692" s="14">
        <v>35</v>
      </c>
      <c r="J692" s="15">
        <v>19.8</v>
      </c>
      <c r="K692" s="15">
        <v>0</v>
      </c>
      <c r="L692" s="16">
        <v>138681.815</v>
      </c>
      <c r="M692" s="17">
        <v>51.0352654</v>
      </c>
      <c r="N692" s="17">
        <f>'Energy Demand'!$L692*'Energy Demand'!$M692</f>
        <v>7077663.2346787015</v>
      </c>
    </row>
    <row r="693" spans="1:14" x14ac:dyDescent="0.6">
      <c r="A693" s="19">
        <v>42696</v>
      </c>
      <c r="B693" s="32" t="str">
        <f>TEXT('Energy Demand'!$A693,"dddd")</f>
        <v>Tuesday</v>
      </c>
      <c r="C693" s="31" t="str">
        <f>TEXT('Energy Demand'!$A693,"mmmm")</f>
        <v>November</v>
      </c>
      <c r="D693" s="11" t="str">
        <f t="shared" si="20"/>
        <v>2016</v>
      </c>
      <c r="E693" s="12">
        <f t="shared" si="21"/>
        <v>48</v>
      </c>
      <c r="F693" s="20" t="str">
        <f>VLOOKUP(A693,_holidays!$A$2:$B$2107,2,1)</f>
        <v>Y</v>
      </c>
      <c r="G693" s="20" t="str">
        <f>VLOOKUP(A693,_holidays!$A$2:$C$2107,3,1)</f>
        <v>N</v>
      </c>
      <c r="H693" s="21">
        <v>14.5</v>
      </c>
      <c r="I693" s="21">
        <v>14.9</v>
      </c>
      <c r="J693" s="22">
        <v>1.5</v>
      </c>
      <c r="K693" s="22">
        <v>8.6</v>
      </c>
      <c r="L693" s="16">
        <v>126617.72</v>
      </c>
      <c r="M693" s="17">
        <v>37.021291779999999</v>
      </c>
      <c r="N693" s="17">
        <f>'Energy Demand'!$L693*'Energy Demand'!$M693</f>
        <v>4687551.5566383414</v>
      </c>
    </row>
    <row r="694" spans="1:14" x14ac:dyDescent="0.6">
      <c r="A694" s="10">
        <v>42697</v>
      </c>
      <c r="B694" s="31" t="str">
        <f>TEXT('Energy Demand'!$A694,"dddd")</f>
        <v>Wednesday</v>
      </c>
      <c r="C694" s="31" t="str">
        <f>TEXT('Energy Demand'!$A694,"mmmm")</f>
        <v>November</v>
      </c>
      <c r="D694" s="11" t="str">
        <f t="shared" si="20"/>
        <v>2016</v>
      </c>
      <c r="E694" s="12">
        <f t="shared" si="21"/>
        <v>48</v>
      </c>
      <c r="F694" s="13" t="str">
        <f>VLOOKUP(A694,_holidays!$A$2:$B$2107,2,1)</f>
        <v>Y</v>
      </c>
      <c r="G694" s="13" t="str">
        <f>VLOOKUP(A694,_holidays!$A$2:$C$2107,3,1)</f>
        <v>N</v>
      </c>
      <c r="H694" s="14">
        <v>11</v>
      </c>
      <c r="I694" s="14">
        <v>16.8</v>
      </c>
      <c r="J694" s="15">
        <v>16.899999999999999</v>
      </c>
      <c r="K694" s="15">
        <v>5.4</v>
      </c>
      <c r="L694" s="16">
        <v>118119.01</v>
      </c>
      <c r="M694" s="17">
        <v>41.912267790000001</v>
      </c>
      <c r="N694" s="17">
        <f>'Energy Demand'!$L694*'Energy Demand'!$M694</f>
        <v>4950635.578209688</v>
      </c>
    </row>
    <row r="695" spans="1:14" x14ac:dyDescent="0.6">
      <c r="A695" s="19">
        <v>42698</v>
      </c>
      <c r="B695" s="32" t="str">
        <f>TEXT('Energy Demand'!$A695,"dddd")</f>
        <v>Thursday</v>
      </c>
      <c r="C695" s="31" t="str">
        <f>TEXT('Energy Demand'!$A695,"mmmm")</f>
        <v>November</v>
      </c>
      <c r="D695" s="11" t="str">
        <f t="shared" si="20"/>
        <v>2016</v>
      </c>
      <c r="E695" s="12">
        <f t="shared" si="21"/>
        <v>48</v>
      </c>
      <c r="F695" s="20" t="str">
        <f>VLOOKUP(A695,_holidays!$A$2:$B$2107,2,1)</f>
        <v>Y</v>
      </c>
      <c r="G695" s="20" t="str">
        <f>VLOOKUP(A695,_holidays!$A$2:$C$2107,3,1)</f>
        <v>N</v>
      </c>
      <c r="H695" s="21">
        <v>10.3</v>
      </c>
      <c r="I695" s="21">
        <v>17</v>
      </c>
      <c r="J695" s="22">
        <v>21.6</v>
      </c>
      <c r="K695" s="22">
        <v>2.2000000000000002</v>
      </c>
      <c r="L695" s="16">
        <v>120308.545</v>
      </c>
      <c r="M695" s="17">
        <v>38.059403269999997</v>
      </c>
      <c r="N695" s="17">
        <f>'Energy Demand'!$L695*'Energy Demand'!$M695</f>
        <v>4578871.4309819415</v>
      </c>
    </row>
    <row r="696" spans="1:14" x14ac:dyDescent="0.6">
      <c r="A696" s="10">
        <v>42699</v>
      </c>
      <c r="B696" s="31" t="str">
        <f>TEXT('Energy Demand'!$A696,"dddd")</f>
        <v>Friday</v>
      </c>
      <c r="C696" s="31" t="str">
        <f>TEXT('Energy Demand'!$A696,"mmmm")</f>
        <v>November</v>
      </c>
      <c r="D696" s="11" t="str">
        <f t="shared" si="20"/>
        <v>2016</v>
      </c>
      <c r="E696" s="12">
        <f t="shared" si="21"/>
        <v>48</v>
      </c>
      <c r="F696" s="13" t="str">
        <f>VLOOKUP(A696,_holidays!$A$2:$B$2107,2,1)</f>
        <v>Y</v>
      </c>
      <c r="G696" s="13" t="str">
        <f>VLOOKUP(A696,_holidays!$A$2:$C$2107,3,1)</f>
        <v>N</v>
      </c>
      <c r="H696" s="14">
        <v>10.9</v>
      </c>
      <c r="I696" s="14">
        <v>17.899999999999999</v>
      </c>
      <c r="J696" s="15">
        <v>15.7</v>
      </c>
      <c r="K696" s="15">
        <v>0.8</v>
      </c>
      <c r="L696" s="16">
        <v>116011.565</v>
      </c>
      <c r="M696" s="17">
        <v>27.61649096</v>
      </c>
      <c r="N696" s="17">
        <f>'Energy Demand'!$L696*'Energy Demand'!$M696</f>
        <v>3203832.3360779523</v>
      </c>
    </row>
    <row r="697" spans="1:14" x14ac:dyDescent="0.6">
      <c r="A697" s="19">
        <v>42700</v>
      </c>
      <c r="B697" s="32" t="str">
        <f>TEXT('Energy Demand'!$A697,"dddd")</f>
        <v>Saturday</v>
      </c>
      <c r="C697" s="31" t="str">
        <f>TEXT('Energy Demand'!$A697,"mmmm")</f>
        <v>November</v>
      </c>
      <c r="D697" s="11" t="str">
        <f t="shared" si="20"/>
        <v>2016</v>
      </c>
      <c r="E697" s="12">
        <f t="shared" si="21"/>
        <v>48</v>
      </c>
      <c r="F697" s="20" t="str">
        <f>VLOOKUP(A697,_holidays!$A$2:$B$2107,2,1)</f>
        <v>Y</v>
      </c>
      <c r="G697" s="20" t="str">
        <f>VLOOKUP(A697,_holidays!$A$2:$C$2107,3,1)</f>
        <v>N</v>
      </c>
      <c r="H697" s="21">
        <v>12.2</v>
      </c>
      <c r="I697" s="21">
        <v>17.399999999999999</v>
      </c>
      <c r="J697" s="22">
        <v>18.8</v>
      </c>
      <c r="K697" s="22">
        <v>0</v>
      </c>
      <c r="L697" s="16">
        <v>104700.05499999999</v>
      </c>
      <c r="M697" s="17">
        <v>23.790582969999999</v>
      </c>
      <c r="N697" s="17">
        <f>'Energy Demand'!$L697*'Energy Demand'!$M697</f>
        <v>2490875.3454410629</v>
      </c>
    </row>
    <row r="698" spans="1:14" x14ac:dyDescent="0.6">
      <c r="A698" s="10">
        <v>42701</v>
      </c>
      <c r="B698" s="31" t="str">
        <f>TEXT('Energy Demand'!$A698,"dddd")</f>
        <v>Sunday</v>
      </c>
      <c r="C698" s="31" t="str">
        <f>TEXT('Energy Demand'!$A698,"mmmm")</f>
        <v>November</v>
      </c>
      <c r="D698" s="11" t="str">
        <f t="shared" si="20"/>
        <v>2016</v>
      </c>
      <c r="E698" s="12">
        <f t="shared" si="21"/>
        <v>49</v>
      </c>
      <c r="F698" s="13" t="str">
        <f>VLOOKUP(A698,_holidays!$A$2:$B$2107,2,1)</f>
        <v>Y</v>
      </c>
      <c r="G698" s="13" t="str">
        <f>VLOOKUP(A698,_holidays!$A$2:$C$2107,3,1)</f>
        <v>N</v>
      </c>
      <c r="H698" s="14">
        <v>11.6</v>
      </c>
      <c r="I698" s="14">
        <v>16.3</v>
      </c>
      <c r="J698" s="15">
        <v>10.1</v>
      </c>
      <c r="K698" s="15">
        <v>0.4</v>
      </c>
      <c r="L698" s="16">
        <v>102718.9</v>
      </c>
      <c r="M698" s="17">
        <v>37.00394515</v>
      </c>
      <c r="N698" s="17">
        <f>'Energy Demand'!$L698*'Energy Demand'!$M698</f>
        <v>3801004.5414683348</v>
      </c>
    </row>
    <row r="699" spans="1:14" x14ac:dyDescent="0.6">
      <c r="A699" s="19">
        <v>42702</v>
      </c>
      <c r="B699" s="32" t="str">
        <f>TEXT('Energy Demand'!$A699,"dddd")</f>
        <v>Monday</v>
      </c>
      <c r="C699" s="31" t="str">
        <f>TEXT('Energy Demand'!$A699,"mmmm")</f>
        <v>November</v>
      </c>
      <c r="D699" s="11" t="str">
        <f t="shared" si="20"/>
        <v>2016</v>
      </c>
      <c r="E699" s="12">
        <f t="shared" si="21"/>
        <v>49</v>
      </c>
      <c r="F699" s="20" t="str">
        <f>VLOOKUP(A699,_holidays!$A$2:$B$2107,2,1)</f>
        <v>Y</v>
      </c>
      <c r="G699" s="20" t="str">
        <f>VLOOKUP(A699,_holidays!$A$2:$C$2107,3,1)</f>
        <v>N</v>
      </c>
      <c r="H699" s="21">
        <v>12.2</v>
      </c>
      <c r="I699" s="21">
        <v>19.600000000000001</v>
      </c>
      <c r="J699" s="22">
        <v>24.4</v>
      </c>
      <c r="K699" s="22">
        <v>0.2</v>
      </c>
      <c r="L699" s="16">
        <v>118666.37</v>
      </c>
      <c r="M699" s="17">
        <v>65.392779020000006</v>
      </c>
      <c r="N699" s="17">
        <f>'Energy Demand'!$L699*'Energy Demand'!$M699</f>
        <v>7759923.7105155578</v>
      </c>
    </row>
    <row r="700" spans="1:14" x14ac:dyDescent="0.6">
      <c r="A700" s="10">
        <v>42703</v>
      </c>
      <c r="B700" s="31" t="str">
        <f>TEXT('Energy Demand'!$A700,"dddd")</f>
        <v>Tuesday</v>
      </c>
      <c r="C700" s="31" t="str">
        <f>TEXT('Energy Demand'!$A700,"mmmm")</f>
        <v>November</v>
      </c>
      <c r="D700" s="11" t="str">
        <f t="shared" si="20"/>
        <v>2016</v>
      </c>
      <c r="E700" s="12">
        <f t="shared" si="21"/>
        <v>49</v>
      </c>
      <c r="F700" s="13" t="str">
        <f>VLOOKUP(A700,_holidays!$A$2:$B$2107,2,1)</f>
        <v>Y</v>
      </c>
      <c r="G700" s="13" t="str">
        <f>VLOOKUP(A700,_holidays!$A$2:$C$2107,3,1)</f>
        <v>N</v>
      </c>
      <c r="H700" s="14">
        <v>10.4</v>
      </c>
      <c r="I700" s="14">
        <v>20</v>
      </c>
      <c r="J700" s="15">
        <v>31</v>
      </c>
      <c r="K700" s="15">
        <v>0.2</v>
      </c>
      <c r="L700" s="16">
        <v>119169.17</v>
      </c>
      <c r="M700" s="17">
        <v>63.429964150000004</v>
      </c>
      <c r="N700" s="17">
        <f>'Energy Demand'!$L700*'Energy Demand'!$M700</f>
        <v>7558896.1808852563</v>
      </c>
    </row>
    <row r="701" spans="1:14" x14ac:dyDescent="0.6">
      <c r="A701" s="19">
        <v>42704</v>
      </c>
      <c r="B701" s="32" t="str">
        <f>TEXT('Energy Demand'!$A701,"dddd")</f>
        <v>Wednesday</v>
      </c>
      <c r="C701" s="31" t="str">
        <f>TEXT('Energy Demand'!$A701,"mmmm")</f>
        <v>November</v>
      </c>
      <c r="D701" s="11" t="str">
        <f t="shared" si="20"/>
        <v>2016</v>
      </c>
      <c r="E701" s="12">
        <f t="shared" si="21"/>
        <v>49</v>
      </c>
      <c r="F701" s="20" t="str">
        <f>VLOOKUP(A701,_holidays!$A$2:$B$2107,2,1)</f>
        <v>Y</v>
      </c>
      <c r="G701" s="20" t="str">
        <f>VLOOKUP(A701,_holidays!$A$2:$C$2107,3,1)</f>
        <v>N</v>
      </c>
      <c r="H701" s="21">
        <v>13.3</v>
      </c>
      <c r="I701" s="21">
        <v>18.899999999999999</v>
      </c>
      <c r="J701" s="22">
        <v>9.6</v>
      </c>
      <c r="K701" s="22">
        <v>0</v>
      </c>
      <c r="L701" s="16">
        <v>121067.59</v>
      </c>
      <c r="M701" s="17">
        <v>76.02598021</v>
      </c>
      <c r="N701" s="17">
        <f>'Energy Demand'!$L701*'Energy Demand'!$M701</f>
        <v>9204282.2014123928</v>
      </c>
    </row>
    <row r="702" spans="1:14" x14ac:dyDescent="0.6">
      <c r="A702" s="10">
        <v>42705</v>
      </c>
      <c r="B702" s="31" t="str">
        <f>TEXT('Energy Demand'!$A702,"dddd")</f>
        <v>Thursday</v>
      </c>
      <c r="C702" s="31" t="str">
        <f>TEXT('Energy Demand'!$A702,"mmmm")</f>
        <v>December</v>
      </c>
      <c r="D702" s="11" t="str">
        <f t="shared" si="20"/>
        <v>2016</v>
      </c>
      <c r="E702" s="12">
        <f t="shared" si="21"/>
        <v>49</v>
      </c>
      <c r="F702" s="13" t="str">
        <f>VLOOKUP(A702,_holidays!$A$2:$B$2107,2,1)</f>
        <v>Y</v>
      </c>
      <c r="G702" s="13" t="str">
        <f>VLOOKUP(A702,_holidays!$A$2:$C$2107,3,1)</f>
        <v>N</v>
      </c>
      <c r="H702" s="14">
        <v>12.9</v>
      </c>
      <c r="I702" s="14">
        <v>21.9</v>
      </c>
      <c r="J702" s="15">
        <v>28</v>
      </c>
      <c r="K702" s="15">
        <v>0</v>
      </c>
      <c r="L702" s="16">
        <v>113024.02</v>
      </c>
      <c r="M702" s="17">
        <v>56.012306840000001</v>
      </c>
      <c r="N702" s="17">
        <f>'Energy Demand'!$L702*'Energy Demand'!$M702</f>
        <v>6330736.0885302974</v>
      </c>
    </row>
    <row r="703" spans="1:14" x14ac:dyDescent="0.6">
      <c r="A703" s="19">
        <v>42706</v>
      </c>
      <c r="B703" s="32" t="str">
        <f>TEXT('Energy Demand'!$A703,"dddd")</f>
        <v>Friday</v>
      </c>
      <c r="C703" s="31" t="str">
        <f>TEXT('Energy Demand'!$A703,"mmmm")</f>
        <v>December</v>
      </c>
      <c r="D703" s="11" t="str">
        <f t="shared" si="20"/>
        <v>2016</v>
      </c>
      <c r="E703" s="12">
        <f t="shared" si="21"/>
        <v>49</v>
      </c>
      <c r="F703" s="20" t="str">
        <f>VLOOKUP(A703,_holidays!$A$2:$B$2107,2,1)</f>
        <v>Y</v>
      </c>
      <c r="G703" s="20" t="str">
        <f>VLOOKUP(A703,_holidays!$A$2:$C$2107,3,1)</f>
        <v>N</v>
      </c>
      <c r="H703" s="21">
        <v>13</v>
      </c>
      <c r="I703" s="21">
        <v>21.6</v>
      </c>
      <c r="J703" s="22">
        <v>29.7</v>
      </c>
      <c r="K703" s="22">
        <v>0</v>
      </c>
      <c r="L703" s="16">
        <v>109318.355</v>
      </c>
      <c r="M703" s="17">
        <v>41.499436780000003</v>
      </c>
      <c r="N703" s="17">
        <f>'Energy Demand'!$L703*'Energy Demand'!$M703</f>
        <v>4536650.1622160971</v>
      </c>
    </row>
    <row r="704" spans="1:14" x14ac:dyDescent="0.6">
      <c r="A704" s="10">
        <v>42707</v>
      </c>
      <c r="B704" s="31" t="str">
        <f>TEXT('Energy Demand'!$A704,"dddd")</f>
        <v>Saturday</v>
      </c>
      <c r="C704" s="31" t="str">
        <f>TEXT('Energy Demand'!$A704,"mmmm")</f>
        <v>December</v>
      </c>
      <c r="D704" s="11" t="str">
        <f t="shared" si="20"/>
        <v>2016</v>
      </c>
      <c r="E704" s="12">
        <f t="shared" si="21"/>
        <v>49</v>
      </c>
      <c r="F704" s="13" t="str">
        <f>VLOOKUP(A704,_holidays!$A$2:$B$2107,2,1)</f>
        <v>Y</v>
      </c>
      <c r="G704" s="13" t="str">
        <f>VLOOKUP(A704,_holidays!$A$2:$C$2107,3,1)</f>
        <v>N</v>
      </c>
      <c r="H704" s="14">
        <v>9.9</v>
      </c>
      <c r="I704" s="14">
        <v>23.9</v>
      </c>
      <c r="J704" s="15">
        <v>31.2</v>
      </c>
      <c r="K704" s="15">
        <v>0</v>
      </c>
      <c r="L704" s="16">
        <v>98899.494999999995</v>
      </c>
      <c r="M704" s="17">
        <v>29.20305213</v>
      </c>
      <c r="N704" s="17">
        <f>'Energy Demand'!$L704*'Energy Demand'!$M704</f>
        <v>2888167.108115674</v>
      </c>
    </row>
    <row r="705" spans="1:14" x14ac:dyDescent="0.6">
      <c r="A705" s="19">
        <v>42708</v>
      </c>
      <c r="B705" s="32" t="str">
        <f>TEXT('Energy Demand'!$A705,"dddd")</f>
        <v>Sunday</v>
      </c>
      <c r="C705" s="31" t="str">
        <f>TEXT('Energy Demand'!$A705,"mmmm")</f>
        <v>December</v>
      </c>
      <c r="D705" s="11" t="str">
        <f t="shared" si="20"/>
        <v>2016</v>
      </c>
      <c r="E705" s="12">
        <f t="shared" si="21"/>
        <v>50</v>
      </c>
      <c r="F705" s="20" t="str">
        <f>VLOOKUP(A705,_holidays!$A$2:$B$2107,2,1)</f>
        <v>Y</v>
      </c>
      <c r="G705" s="20" t="str">
        <f>VLOOKUP(A705,_holidays!$A$2:$C$2107,3,1)</f>
        <v>N</v>
      </c>
      <c r="H705" s="21">
        <v>12.7</v>
      </c>
      <c r="I705" s="21">
        <v>31.7</v>
      </c>
      <c r="J705" s="22">
        <v>14.1</v>
      </c>
      <c r="K705" s="22">
        <v>0</v>
      </c>
      <c r="L705" s="16">
        <v>97300.36</v>
      </c>
      <c r="M705" s="17">
        <v>43.732741949999998</v>
      </c>
      <c r="N705" s="17">
        <f>'Energy Demand'!$L705*'Energy Demand'!$M705</f>
        <v>4255211.5355221014</v>
      </c>
    </row>
    <row r="706" spans="1:14" x14ac:dyDescent="0.6">
      <c r="A706" s="10">
        <v>42709</v>
      </c>
      <c r="B706" s="31" t="str">
        <f>TEXT('Energy Demand'!$A706,"dddd")</f>
        <v>Monday</v>
      </c>
      <c r="C706" s="31" t="str">
        <f>TEXT('Energy Demand'!$A706,"mmmm")</f>
        <v>December</v>
      </c>
      <c r="D706" s="11" t="str">
        <f t="shared" si="20"/>
        <v>2016</v>
      </c>
      <c r="E706" s="12">
        <f t="shared" si="21"/>
        <v>50</v>
      </c>
      <c r="F706" s="13" t="str">
        <f>VLOOKUP(A706,_holidays!$A$2:$B$2107,2,1)</f>
        <v>Y</v>
      </c>
      <c r="G706" s="13" t="str">
        <f>VLOOKUP(A706,_holidays!$A$2:$C$2107,3,1)</f>
        <v>N</v>
      </c>
      <c r="H706" s="14">
        <v>16.899999999999999</v>
      </c>
      <c r="I706" s="14">
        <v>21.5</v>
      </c>
      <c r="J706" s="15">
        <v>21.6</v>
      </c>
      <c r="K706" s="15">
        <v>2.4</v>
      </c>
      <c r="L706" s="16">
        <v>109670</v>
      </c>
      <c r="M706" s="17">
        <v>25.294384869999998</v>
      </c>
      <c r="N706" s="17">
        <f>'Energy Demand'!$L706*'Energy Demand'!$M706</f>
        <v>2774035.1886928999</v>
      </c>
    </row>
    <row r="707" spans="1:14" x14ac:dyDescent="0.6">
      <c r="A707" s="19">
        <v>42710</v>
      </c>
      <c r="B707" s="32" t="str">
        <f>TEXT('Energy Demand'!$A707,"dddd")</f>
        <v>Tuesday</v>
      </c>
      <c r="C707" s="31" t="str">
        <f>TEXT('Energy Demand'!$A707,"mmmm")</f>
        <v>December</v>
      </c>
      <c r="D707" s="11" t="str">
        <f t="shared" ref="D707:D770" si="22">TEXT(A707,"yyyy")</f>
        <v>2016</v>
      </c>
      <c r="E707" s="12">
        <f t="shared" ref="E707:E770" si="23">WEEKNUM(A707,1)</f>
        <v>50</v>
      </c>
      <c r="F707" s="20" t="str">
        <f>VLOOKUP(A707,_holidays!$A$2:$B$2107,2,1)</f>
        <v>Y</v>
      </c>
      <c r="G707" s="20" t="str">
        <f>VLOOKUP(A707,_holidays!$A$2:$C$2107,3,1)</f>
        <v>N</v>
      </c>
      <c r="H707" s="21">
        <v>12.8</v>
      </c>
      <c r="I707" s="21">
        <v>20.8</v>
      </c>
      <c r="J707" s="22">
        <v>24.2</v>
      </c>
      <c r="K707" s="22">
        <v>0</v>
      </c>
      <c r="L707" s="16">
        <v>111228.06</v>
      </c>
      <c r="M707" s="17">
        <v>48.412487810000002</v>
      </c>
      <c r="N707" s="17">
        <f>'Energy Demand'!$L707*'Energy Demand'!$M707</f>
        <v>5384827.0988799483</v>
      </c>
    </row>
    <row r="708" spans="1:14" x14ac:dyDescent="0.6">
      <c r="A708" s="10">
        <v>42711</v>
      </c>
      <c r="B708" s="31" t="str">
        <f>TEXT('Energy Demand'!$A708,"dddd")</f>
        <v>Wednesday</v>
      </c>
      <c r="C708" s="31" t="str">
        <f>TEXT('Energy Demand'!$A708,"mmmm")</f>
        <v>December</v>
      </c>
      <c r="D708" s="11" t="str">
        <f t="shared" si="22"/>
        <v>2016</v>
      </c>
      <c r="E708" s="12">
        <f t="shared" si="23"/>
        <v>50</v>
      </c>
      <c r="F708" s="13" t="str">
        <f>VLOOKUP(A708,_holidays!$A$2:$B$2107,2,1)</f>
        <v>Y</v>
      </c>
      <c r="G708" s="13" t="str">
        <f>VLOOKUP(A708,_holidays!$A$2:$C$2107,3,1)</f>
        <v>N</v>
      </c>
      <c r="H708" s="14">
        <v>10.5</v>
      </c>
      <c r="I708" s="14">
        <v>28.3</v>
      </c>
      <c r="J708" s="15">
        <v>30.8</v>
      </c>
      <c r="K708" s="15">
        <v>0</v>
      </c>
      <c r="L708" s="16">
        <v>112738.08</v>
      </c>
      <c r="M708" s="17">
        <v>44.722059059999999</v>
      </c>
      <c r="N708" s="17">
        <f>'Energy Demand'!$L708*'Energy Demand'!$M708</f>
        <v>5041879.0720710047</v>
      </c>
    </row>
    <row r="709" spans="1:14" x14ac:dyDescent="0.6">
      <c r="A709" s="19">
        <v>42712</v>
      </c>
      <c r="B709" s="32" t="str">
        <f>TEXT('Energy Demand'!$A709,"dddd")</f>
        <v>Thursday</v>
      </c>
      <c r="C709" s="31" t="str">
        <f>TEXT('Energy Demand'!$A709,"mmmm")</f>
        <v>December</v>
      </c>
      <c r="D709" s="11" t="str">
        <f t="shared" si="22"/>
        <v>2016</v>
      </c>
      <c r="E709" s="12">
        <f t="shared" si="23"/>
        <v>50</v>
      </c>
      <c r="F709" s="20" t="str">
        <f>VLOOKUP(A709,_holidays!$A$2:$B$2107,2,1)</f>
        <v>Y</v>
      </c>
      <c r="G709" s="20" t="str">
        <f>VLOOKUP(A709,_holidays!$A$2:$C$2107,3,1)</f>
        <v>N</v>
      </c>
      <c r="H709" s="21">
        <v>15.4</v>
      </c>
      <c r="I709" s="21">
        <v>23.2</v>
      </c>
      <c r="J709" s="22">
        <v>11.6</v>
      </c>
      <c r="K709" s="22">
        <v>2.2000000000000002</v>
      </c>
      <c r="L709" s="16">
        <v>105445.65</v>
      </c>
      <c r="M709" s="17">
        <v>25.853861729999998</v>
      </c>
      <c r="N709" s="17">
        <f>'Energy Demand'!$L709*'Energy Demand'!$M709</f>
        <v>2726177.2551299743</v>
      </c>
    </row>
    <row r="710" spans="1:14" x14ac:dyDescent="0.6">
      <c r="A710" s="10">
        <v>42713</v>
      </c>
      <c r="B710" s="31" t="str">
        <f>TEXT('Energy Demand'!$A710,"dddd")</f>
        <v>Friday</v>
      </c>
      <c r="C710" s="31" t="str">
        <f>TEXT('Energy Demand'!$A710,"mmmm")</f>
        <v>December</v>
      </c>
      <c r="D710" s="11" t="str">
        <f t="shared" si="22"/>
        <v>2016</v>
      </c>
      <c r="E710" s="12">
        <f t="shared" si="23"/>
        <v>50</v>
      </c>
      <c r="F710" s="13" t="str">
        <f>VLOOKUP(A710,_holidays!$A$2:$B$2107,2,1)</f>
        <v>Y</v>
      </c>
      <c r="G710" s="13" t="str">
        <f>VLOOKUP(A710,_holidays!$A$2:$C$2107,3,1)</f>
        <v>N</v>
      </c>
      <c r="H710" s="14">
        <v>10</v>
      </c>
      <c r="I710" s="14">
        <v>17.3</v>
      </c>
      <c r="J710" s="15">
        <v>23.2</v>
      </c>
      <c r="K710" s="15">
        <v>6.6</v>
      </c>
      <c r="L710" s="16">
        <v>105664.09</v>
      </c>
      <c r="M710" s="17">
        <v>25.118195310000001</v>
      </c>
      <c r="N710" s="17">
        <f>'Energy Demand'!$L710*'Energy Demand'!$M710</f>
        <v>2654091.2498734179</v>
      </c>
    </row>
    <row r="711" spans="1:14" x14ac:dyDescent="0.6">
      <c r="A711" s="19">
        <v>42714</v>
      </c>
      <c r="B711" s="32" t="str">
        <f>TEXT('Energy Demand'!$A711,"dddd")</f>
        <v>Saturday</v>
      </c>
      <c r="C711" s="31" t="str">
        <f>TEXT('Energy Demand'!$A711,"mmmm")</f>
        <v>December</v>
      </c>
      <c r="D711" s="11" t="str">
        <f t="shared" si="22"/>
        <v>2016</v>
      </c>
      <c r="E711" s="12">
        <f t="shared" si="23"/>
        <v>50</v>
      </c>
      <c r="F711" s="20" t="str">
        <f>VLOOKUP(A711,_holidays!$A$2:$B$2107,2,1)</f>
        <v>Y</v>
      </c>
      <c r="G711" s="20" t="str">
        <f>VLOOKUP(A711,_holidays!$A$2:$C$2107,3,1)</f>
        <v>N</v>
      </c>
      <c r="H711" s="21">
        <v>11.2</v>
      </c>
      <c r="I711" s="21">
        <v>18.8</v>
      </c>
      <c r="J711" s="22">
        <v>24.2</v>
      </c>
      <c r="K711" s="22">
        <v>0.2</v>
      </c>
      <c r="L711" s="16">
        <v>98622.865000000005</v>
      </c>
      <c r="M711" s="17">
        <v>19.31166859</v>
      </c>
      <c r="N711" s="17">
        <f>'Energy Demand'!$L711*'Energy Demand'!$M711</f>
        <v>1904572.0842763104</v>
      </c>
    </row>
    <row r="712" spans="1:14" x14ac:dyDescent="0.6">
      <c r="A712" s="10">
        <v>42715</v>
      </c>
      <c r="B712" s="31" t="str">
        <f>TEXT('Energy Demand'!$A712,"dddd")</f>
        <v>Sunday</v>
      </c>
      <c r="C712" s="31" t="str">
        <f>TEXT('Energy Demand'!$A712,"mmmm")</f>
        <v>December</v>
      </c>
      <c r="D712" s="11" t="str">
        <f t="shared" si="22"/>
        <v>2016</v>
      </c>
      <c r="E712" s="12">
        <f t="shared" si="23"/>
        <v>51</v>
      </c>
      <c r="F712" s="13" t="str">
        <f>VLOOKUP(A712,_holidays!$A$2:$B$2107,2,1)</f>
        <v>Y</v>
      </c>
      <c r="G712" s="13" t="str">
        <f>VLOOKUP(A712,_holidays!$A$2:$C$2107,3,1)</f>
        <v>N</v>
      </c>
      <c r="H712" s="14">
        <v>12.9</v>
      </c>
      <c r="I712" s="14">
        <v>19.3</v>
      </c>
      <c r="J712" s="15">
        <v>27</v>
      </c>
      <c r="K712" s="15">
        <v>1</v>
      </c>
      <c r="L712" s="16">
        <v>93673.19</v>
      </c>
      <c r="M712" s="17">
        <v>16.396687880000002</v>
      </c>
      <c r="N712" s="17">
        <f>'Energy Demand'!$L712*'Energy Demand'!$M712</f>
        <v>1535930.0591539375</v>
      </c>
    </row>
    <row r="713" spans="1:14" x14ac:dyDescent="0.6">
      <c r="A713" s="19">
        <v>42716</v>
      </c>
      <c r="B713" s="32" t="str">
        <f>TEXT('Energy Demand'!$A713,"dddd")</f>
        <v>Monday</v>
      </c>
      <c r="C713" s="31" t="str">
        <f>TEXT('Energy Demand'!$A713,"mmmm")</f>
        <v>December</v>
      </c>
      <c r="D713" s="11" t="str">
        <f t="shared" si="22"/>
        <v>2016</v>
      </c>
      <c r="E713" s="12">
        <f t="shared" si="23"/>
        <v>51</v>
      </c>
      <c r="F713" s="20" t="str">
        <f>VLOOKUP(A713,_holidays!$A$2:$B$2107,2,1)</f>
        <v>Y</v>
      </c>
      <c r="G713" s="20" t="str">
        <f>VLOOKUP(A713,_holidays!$A$2:$C$2107,3,1)</f>
        <v>N</v>
      </c>
      <c r="H713" s="21">
        <v>10.7</v>
      </c>
      <c r="I713" s="21">
        <v>32.799999999999997</v>
      </c>
      <c r="J713" s="22">
        <v>30</v>
      </c>
      <c r="K713" s="22">
        <v>0</v>
      </c>
      <c r="L713" s="16">
        <v>120390.11</v>
      </c>
      <c r="M713" s="17">
        <v>45.157572940000001</v>
      </c>
      <c r="N713" s="17">
        <f>'Energy Demand'!$L713*'Energy Demand'!$M713</f>
        <v>5436525.1735796239</v>
      </c>
    </row>
    <row r="714" spans="1:14" x14ac:dyDescent="0.6">
      <c r="A714" s="10">
        <v>42717</v>
      </c>
      <c r="B714" s="31" t="str">
        <f>TEXT('Energy Demand'!$A714,"dddd")</f>
        <v>Tuesday</v>
      </c>
      <c r="C714" s="31" t="str">
        <f>TEXT('Energy Demand'!$A714,"mmmm")</f>
        <v>December</v>
      </c>
      <c r="D714" s="11" t="str">
        <f t="shared" si="22"/>
        <v>2016</v>
      </c>
      <c r="E714" s="12">
        <f t="shared" si="23"/>
        <v>51</v>
      </c>
      <c r="F714" s="13" t="str">
        <f>VLOOKUP(A714,_holidays!$A$2:$B$2107,2,1)</f>
        <v>Y</v>
      </c>
      <c r="G714" s="13" t="str">
        <f>VLOOKUP(A714,_holidays!$A$2:$C$2107,3,1)</f>
        <v>N</v>
      </c>
      <c r="H714" s="14">
        <v>16.5</v>
      </c>
      <c r="I714" s="14">
        <v>36.299999999999997</v>
      </c>
      <c r="J714" s="15">
        <v>14.1</v>
      </c>
      <c r="K714" s="15">
        <v>0</v>
      </c>
      <c r="L714" s="16">
        <v>128831.65</v>
      </c>
      <c r="M714" s="17">
        <v>44.693023539999999</v>
      </c>
      <c r="N714" s="17">
        <f>'Energy Demand'!$L714*'Energy Demand'!$M714</f>
        <v>5757875.9661470409</v>
      </c>
    </row>
    <row r="715" spans="1:14" x14ac:dyDescent="0.6">
      <c r="A715" s="19">
        <v>42718</v>
      </c>
      <c r="B715" s="32" t="str">
        <f>TEXT('Energy Demand'!$A715,"dddd")</f>
        <v>Wednesday</v>
      </c>
      <c r="C715" s="31" t="str">
        <f>TEXT('Energy Demand'!$A715,"mmmm")</f>
        <v>December</v>
      </c>
      <c r="D715" s="11" t="str">
        <f t="shared" si="22"/>
        <v>2016</v>
      </c>
      <c r="E715" s="12">
        <f t="shared" si="23"/>
        <v>51</v>
      </c>
      <c r="F715" s="20" t="str">
        <f>VLOOKUP(A715,_holidays!$A$2:$B$2107,2,1)</f>
        <v>Y</v>
      </c>
      <c r="G715" s="20" t="str">
        <f>VLOOKUP(A715,_holidays!$A$2:$C$2107,3,1)</f>
        <v>N</v>
      </c>
      <c r="H715" s="21">
        <v>15.7</v>
      </c>
      <c r="I715" s="21">
        <v>19.3</v>
      </c>
      <c r="J715" s="22">
        <v>21.3</v>
      </c>
      <c r="K715" s="22">
        <v>0</v>
      </c>
      <c r="L715" s="16">
        <v>111423.765</v>
      </c>
      <c r="M715" s="17">
        <v>19.919106330000002</v>
      </c>
      <c r="N715" s="17">
        <f>'Energy Demand'!$L715*'Energy Demand'!$M715</f>
        <v>2219461.8227239326</v>
      </c>
    </row>
    <row r="716" spans="1:14" x14ac:dyDescent="0.6">
      <c r="A716" s="10">
        <v>42719</v>
      </c>
      <c r="B716" s="31" t="str">
        <f>TEXT('Energy Demand'!$A716,"dddd")</f>
        <v>Thursday</v>
      </c>
      <c r="C716" s="31" t="str">
        <f>TEXT('Energy Demand'!$A716,"mmmm")</f>
        <v>December</v>
      </c>
      <c r="D716" s="11" t="str">
        <f t="shared" si="22"/>
        <v>2016</v>
      </c>
      <c r="E716" s="12">
        <f t="shared" si="23"/>
        <v>51</v>
      </c>
      <c r="F716" s="13" t="str">
        <f>VLOOKUP(A716,_holidays!$A$2:$B$2107,2,1)</f>
        <v>Y</v>
      </c>
      <c r="G716" s="13" t="str">
        <f>VLOOKUP(A716,_holidays!$A$2:$C$2107,3,1)</f>
        <v>N</v>
      </c>
      <c r="H716" s="14">
        <v>11.7</v>
      </c>
      <c r="I716" s="14">
        <v>18.600000000000001</v>
      </c>
      <c r="J716" s="15">
        <v>30.8</v>
      </c>
      <c r="K716" s="15">
        <v>0</v>
      </c>
      <c r="L716" s="16">
        <v>107072.36</v>
      </c>
      <c r="M716" s="17">
        <v>31.145308459999999</v>
      </c>
      <c r="N716" s="17">
        <f>'Energy Demand'!$L716*'Energy Demand'!$M716</f>
        <v>3334801.6797401654</v>
      </c>
    </row>
    <row r="717" spans="1:14" x14ac:dyDescent="0.6">
      <c r="A717" s="19">
        <v>42720</v>
      </c>
      <c r="B717" s="32" t="str">
        <f>TEXT('Energy Demand'!$A717,"dddd")</f>
        <v>Friday</v>
      </c>
      <c r="C717" s="31" t="str">
        <f>TEXT('Energy Demand'!$A717,"mmmm")</f>
        <v>December</v>
      </c>
      <c r="D717" s="11" t="str">
        <f t="shared" si="22"/>
        <v>2016</v>
      </c>
      <c r="E717" s="12">
        <f t="shared" si="23"/>
        <v>51</v>
      </c>
      <c r="F717" s="20" t="str">
        <f>VLOOKUP(A717,_holidays!$A$2:$B$2107,2,1)</f>
        <v>Y</v>
      </c>
      <c r="G717" s="20" t="str">
        <f>VLOOKUP(A717,_holidays!$A$2:$C$2107,3,1)</f>
        <v>N</v>
      </c>
      <c r="H717" s="21">
        <v>9.6999999999999993</v>
      </c>
      <c r="I717" s="21">
        <v>25.5</v>
      </c>
      <c r="J717" s="22">
        <v>20.5</v>
      </c>
      <c r="K717" s="22">
        <v>0</v>
      </c>
      <c r="L717" s="16">
        <v>113698.06</v>
      </c>
      <c r="M717" s="17">
        <v>48.856884800000003</v>
      </c>
      <c r="N717" s="17">
        <f>'Energy Demand'!$L717*'Energy Demand'!$M717</f>
        <v>5554933.0194034884</v>
      </c>
    </row>
    <row r="718" spans="1:14" x14ac:dyDescent="0.6">
      <c r="A718" s="10">
        <v>42721</v>
      </c>
      <c r="B718" s="31" t="str">
        <f>TEXT('Energy Demand'!$A718,"dddd")</f>
        <v>Saturday</v>
      </c>
      <c r="C718" s="31" t="str">
        <f>TEXT('Energy Demand'!$A718,"mmmm")</f>
        <v>December</v>
      </c>
      <c r="D718" s="11" t="str">
        <f t="shared" si="22"/>
        <v>2016</v>
      </c>
      <c r="E718" s="12">
        <f t="shared" si="23"/>
        <v>51</v>
      </c>
      <c r="F718" s="13" t="str">
        <f>VLOOKUP(A718,_holidays!$A$2:$B$2107,2,1)</f>
        <v>Y</v>
      </c>
      <c r="G718" s="13" t="str">
        <f>VLOOKUP(A718,_holidays!$A$2:$C$2107,3,1)</f>
        <v>N</v>
      </c>
      <c r="H718" s="14">
        <v>15.1</v>
      </c>
      <c r="I718" s="14">
        <v>20.9</v>
      </c>
      <c r="J718" s="15">
        <v>22.5</v>
      </c>
      <c r="K718" s="15">
        <v>0</v>
      </c>
      <c r="L718" s="16">
        <v>90227.48</v>
      </c>
      <c r="M718" s="17">
        <v>23.576231230000001</v>
      </c>
      <c r="N718" s="17">
        <f>'Energy Demand'!$L718*'Energy Demand'!$M718</f>
        <v>2127223.9317802005</v>
      </c>
    </row>
    <row r="719" spans="1:14" x14ac:dyDescent="0.6">
      <c r="A719" s="19">
        <v>42722</v>
      </c>
      <c r="B719" s="32" t="str">
        <f>TEXT('Energy Demand'!$A719,"dddd")</f>
        <v>Sunday</v>
      </c>
      <c r="C719" s="31" t="str">
        <f>TEXT('Energy Demand'!$A719,"mmmm")</f>
        <v>December</v>
      </c>
      <c r="D719" s="11" t="str">
        <f t="shared" si="22"/>
        <v>2016</v>
      </c>
      <c r="E719" s="12">
        <f t="shared" si="23"/>
        <v>52</v>
      </c>
      <c r="F719" s="20" t="str">
        <f>VLOOKUP(A719,_holidays!$A$2:$B$2107,2,1)</f>
        <v>Y</v>
      </c>
      <c r="G719" s="20" t="str">
        <f>VLOOKUP(A719,_holidays!$A$2:$C$2107,3,1)</f>
        <v>N</v>
      </c>
      <c r="H719" s="21">
        <v>10</v>
      </c>
      <c r="I719" s="21">
        <v>17.5</v>
      </c>
      <c r="J719" s="22">
        <v>30.3</v>
      </c>
      <c r="K719" s="22">
        <v>0</v>
      </c>
      <c r="L719" s="16">
        <v>90911.085000000006</v>
      </c>
      <c r="M719" s="17">
        <v>26.49359939</v>
      </c>
      <c r="N719" s="17">
        <f>'Energy Demand'!$L719*'Energy Demand'!$M719</f>
        <v>2408561.8661002382</v>
      </c>
    </row>
    <row r="720" spans="1:14" x14ac:dyDescent="0.6">
      <c r="A720" s="10">
        <v>42723</v>
      </c>
      <c r="B720" s="31" t="str">
        <f>TEXT('Energy Demand'!$A720,"dddd")</f>
        <v>Monday</v>
      </c>
      <c r="C720" s="31" t="str">
        <f>TEXT('Energy Demand'!$A720,"mmmm")</f>
        <v>December</v>
      </c>
      <c r="D720" s="11" t="str">
        <f t="shared" si="22"/>
        <v>2016</v>
      </c>
      <c r="E720" s="12">
        <f t="shared" si="23"/>
        <v>52</v>
      </c>
      <c r="F720" s="13" t="str">
        <f>VLOOKUP(A720,_holidays!$A$2:$B$2107,2,1)</f>
        <v>Y</v>
      </c>
      <c r="G720" s="13" t="str">
        <f>VLOOKUP(A720,_holidays!$A$2:$C$2107,3,1)</f>
        <v>N</v>
      </c>
      <c r="H720" s="14">
        <v>8.8000000000000007</v>
      </c>
      <c r="I720" s="14">
        <v>30.2</v>
      </c>
      <c r="J720" s="15">
        <v>29.3</v>
      </c>
      <c r="K720" s="15">
        <v>0</v>
      </c>
      <c r="L720" s="16">
        <v>109260.30499999999</v>
      </c>
      <c r="M720" s="17">
        <v>28.684832369999999</v>
      </c>
      <c r="N720" s="17">
        <f>'Energy Demand'!$L720*'Energy Demand'!$M720</f>
        <v>3134113.5336200725</v>
      </c>
    </row>
    <row r="721" spans="1:14" x14ac:dyDescent="0.6">
      <c r="A721" s="19">
        <v>42724</v>
      </c>
      <c r="B721" s="32" t="str">
        <f>TEXT('Energy Demand'!$A721,"dddd")</f>
        <v>Tuesday</v>
      </c>
      <c r="C721" s="31" t="str">
        <f>TEXT('Energy Demand'!$A721,"mmmm")</f>
        <v>December</v>
      </c>
      <c r="D721" s="11" t="str">
        <f t="shared" si="22"/>
        <v>2016</v>
      </c>
      <c r="E721" s="12">
        <f t="shared" si="23"/>
        <v>52</v>
      </c>
      <c r="F721" s="20" t="str">
        <f>VLOOKUP(A721,_holidays!$A$2:$B$2107,2,1)</f>
        <v>N</v>
      </c>
      <c r="G721" s="20" t="str">
        <f>VLOOKUP(A721,_holidays!$A$2:$C$2107,3,1)</f>
        <v>N</v>
      </c>
      <c r="H721" s="21">
        <v>14.4</v>
      </c>
      <c r="I721" s="21">
        <v>21.5</v>
      </c>
      <c r="J721" s="22">
        <v>26</v>
      </c>
      <c r="K721" s="22">
        <v>3</v>
      </c>
      <c r="L721" s="16">
        <v>106451.255</v>
      </c>
      <c r="M721" s="17">
        <v>16.129856849999999</v>
      </c>
      <c r="N721" s="17">
        <f>'Energy Demand'!$L721*'Energy Demand'!$M721</f>
        <v>1717043.5046528468</v>
      </c>
    </row>
    <row r="722" spans="1:14" x14ac:dyDescent="0.6">
      <c r="A722" s="10">
        <v>42725</v>
      </c>
      <c r="B722" s="31" t="str">
        <f>TEXT('Energy Demand'!$A722,"dddd")</f>
        <v>Wednesday</v>
      </c>
      <c r="C722" s="31" t="str">
        <f>TEXT('Energy Demand'!$A722,"mmmm")</f>
        <v>December</v>
      </c>
      <c r="D722" s="11" t="str">
        <f t="shared" si="22"/>
        <v>2016</v>
      </c>
      <c r="E722" s="12">
        <f t="shared" si="23"/>
        <v>52</v>
      </c>
      <c r="F722" s="13" t="str">
        <f>VLOOKUP(A722,_holidays!$A$2:$B$2107,2,1)</f>
        <v>N</v>
      </c>
      <c r="G722" s="13" t="str">
        <f>VLOOKUP(A722,_holidays!$A$2:$C$2107,3,1)</f>
        <v>N</v>
      </c>
      <c r="H722" s="14">
        <v>13.5</v>
      </c>
      <c r="I722" s="14">
        <v>19.899999999999999</v>
      </c>
      <c r="J722" s="15">
        <v>28.8</v>
      </c>
      <c r="K722" s="15">
        <v>0.2</v>
      </c>
      <c r="L722" s="16">
        <v>104389.51</v>
      </c>
      <c r="M722" s="17">
        <v>21.34587505</v>
      </c>
      <c r="N722" s="17">
        <f>'Energy Demand'!$L722*'Energy Demand'!$M722</f>
        <v>2228285.4369907253</v>
      </c>
    </row>
    <row r="723" spans="1:14" x14ac:dyDescent="0.6">
      <c r="A723" s="19">
        <v>42726</v>
      </c>
      <c r="B723" s="32" t="str">
        <f>TEXT('Energy Demand'!$A723,"dddd")</f>
        <v>Thursday</v>
      </c>
      <c r="C723" s="31" t="str">
        <f>TEXT('Energy Demand'!$A723,"mmmm")</f>
        <v>December</v>
      </c>
      <c r="D723" s="11" t="str">
        <f t="shared" si="22"/>
        <v>2016</v>
      </c>
      <c r="E723" s="12">
        <f t="shared" si="23"/>
        <v>52</v>
      </c>
      <c r="F723" s="20" t="str">
        <f>VLOOKUP(A723,_holidays!$A$2:$B$2107,2,1)</f>
        <v>N</v>
      </c>
      <c r="G723" s="20" t="str">
        <f>VLOOKUP(A723,_holidays!$A$2:$C$2107,3,1)</f>
        <v>N</v>
      </c>
      <c r="H723" s="21">
        <v>14.6</v>
      </c>
      <c r="I723" s="21">
        <v>20</v>
      </c>
      <c r="J723" s="22">
        <v>29.6</v>
      </c>
      <c r="K723" s="22">
        <v>0</v>
      </c>
      <c r="L723" s="16">
        <v>105513.235</v>
      </c>
      <c r="M723" s="17">
        <v>20.97623583</v>
      </c>
      <c r="N723" s="17">
        <f>'Energy Demand'!$L723*'Energy Demand'!$M723</f>
        <v>2213270.50054621</v>
      </c>
    </row>
    <row r="724" spans="1:14" x14ac:dyDescent="0.6">
      <c r="A724" s="10">
        <v>42727</v>
      </c>
      <c r="B724" s="31" t="str">
        <f>TEXT('Energy Demand'!$A724,"dddd")</f>
        <v>Friday</v>
      </c>
      <c r="C724" s="31" t="str">
        <f>TEXT('Energy Demand'!$A724,"mmmm")</f>
        <v>December</v>
      </c>
      <c r="D724" s="11" t="str">
        <f t="shared" si="22"/>
        <v>2016</v>
      </c>
      <c r="E724" s="12">
        <f t="shared" si="23"/>
        <v>52</v>
      </c>
      <c r="F724" s="13" t="str">
        <f>VLOOKUP(A724,_holidays!$A$2:$B$2107,2,1)</f>
        <v>N</v>
      </c>
      <c r="G724" s="13" t="str">
        <f>VLOOKUP(A724,_holidays!$A$2:$C$2107,3,1)</f>
        <v>N</v>
      </c>
      <c r="H724" s="14">
        <v>12.5</v>
      </c>
      <c r="I724" s="14">
        <v>26.3</v>
      </c>
      <c r="J724" s="15">
        <v>28.7</v>
      </c>
      <c r="K724" s="15">
        <v>0</v>
      </c>
      <c r="L724" s="16">
        <v>112247.94500000001</v>
      </c>
      <c r="M724" s="17">
        <v>24.329345190000002</v>
      </c>
      <c r="N724" s="17">
        <f>'Energy Demand'!$L724*'Energy Demand'!$M724</f>
        <v>2730919.0007731351</v>
      </c>
    </row>
    <row r="725" spans="1:14" x14ac:dyDescent="0.6">
      <c r="A725" s="19">
        <v>42728</v>
      </c>
      <c r="B725" s="32" t="str">
        <f>TEXT('Energy Demand'!$A725,"dddd")</f>
        <v>Saturday</v>
      </c>
      <c r="C725" s="31" t="str">
        <f>TEXT('Energy Demand'!$A725,"mmmm")</f>
        <v>December</v>
      </c>
      <c r="D725" s="11" t="str">
        <f t="shared" si="22"/>
        <v>2016</v>
      </c>
      <c r="E725" s="12">
        <f t="shared" si="23"/>
        <v>52</v>
      </c>
      <c r="F725" s="20" t="str">
        <f>VLOOKUP(A725,_holidays!$A$2:$B$2107,2,1)</f>
        <v>N</v>
      </c>
      <c r="G725" s="20" t="str">
        <f>VLOOKUP(A725,_holidays!$A$2:$C$2107,3,1)</f>
        <v>N</v>
      </c>
      <c r="H725" s="21">
        <v>16.2</v>
      </c>
      <c r="I725" s="21">
        <v>34.9</v>
      </c>
      <c r="J725" s="22">
        <v>26.3</v>
      </c>
      <c r="K725" s="22">
        <v>0.8</v>
      </c>
      <c r="L725" s="16">
        <v>114843.875</v>
      </c>
      <c r="M725" s="17">
        <v>34.693111190000003</v>
      </c>
      <c r="N725" s="17">
        <f>'Energy Demand'!$L725*'Energy Demand'!$M725</f>
        <v>3984291.3248654618</v>
      </c>
    </row>
    <row r="726" spans="1:14" x14ac:dyDescent="0.6">
      <c r="A726" s="10">
        <v>42729</v>
      </c>
      <c r="B726" s="31" t="str">
        <f>TEXT('Energy Demand'!$A726,"dddd")</f>
        <v>Sunday</v>
      </c>
      <c r="C726" s="31" t="str">
        <f>TEXT('Energy Demand'!$A726,"mmmm")</f>
        <v>December</v>
      </c>
      <c r="D726" s="11" t="str">
        <f t="shared" si="22"/>
        <v>2016</v>
      </c>
      <c r="E726" s="12">
        <f t="shared" si="23"/>
        <v>53</v>
      </c>
      <c r="F726" s="13" t="str">
        <f>VLOOKUP(A726,_holidays!$A$2:$B$2107,2,1)</f>
        <v>N</v>
      </c>
      <c r="G726" s="13" t="str">
        <f>VLOOKUP(A726,_holidays!$A$2:$C$2107,3,1)</f>
        <v>N</v>
      </c>
      <c r="H726" s="14">
        <v>16.399999999999999</v>
      </c>
      <c r="I726" s="14">
        <v>36.299999999999997</v>
      </c>
      <c r="J726" s="15">
        <v>32.299999999999997</v>
      </c>
      <c r="K726" s="15">
        <v>0.2</v>
      </c>
      <c r="L726" s="16">
        <v>114468.17</v>
      </c>
      <c r="M726" s="17">
        <v>28.64742992</v>
      </c>
      <c r="N726" s="17">
        <f>'Energy Demand'!$L726*'Energy Demand'!$M726</f>
        <v>3279218.8781456463</v>
      </c>
    </row>
    <row r="727" spans="1:14" x14ac:dyDescent="0.6">
      <c r="A727" s="19">
        <v>42730</v>
      </c>
      <c r="B727" s="32" t="str">
        <f>TEXT('Energy Demand'!$A727,"dddd")</f>
        <v>Monday</v>
      </c>
      <c r="C727" s="31" t="str">
        <f>TEXT('Energy Demand'!$A727,"mmmm")</f>
        <v>December</v>
      </c>
      <c r="D727" s="11" t="str">
        <f t="shared" si="22"/>
        <v>2016</v>
      </c>
      <c r="E727" s="12">
        <f t="shared" si="23"/>
        <v>53</v>
      </c>
      <c r="F727" s="20" t="str">
        <f>VLOOKUP(A727,_holidays!$A$2:$B$2107,2,1)</f>
        <v>N</v>
      </c>
      <c r="G727" s="20" t="str">
        <f>VLOOKUP(A727,_holidays!$A$2:$C$2107,3,1)</f>
        <v>Y</v>
      </c>
      <c r="H727" s="21">
        <v>25.4</v>
      </c>
      <c r="I727" s="21">
        <v>29.3</v>
      </c>
      <c r="J727" s="22">
        <v>10.199999999999999</v>
      </c>
      <c r="K727" s="22">
        <v>0</v>
      </c>
      <c r="L727" s="16">
        <v>106284.83</v>
      </c>
      <c r="M727" s="17">
        <v>22.910355590000002</v>
      </c>
      <c r="N727" s="17">
        <f>'Energy Demand'!$L727*'Energy Demand'!$M727</f>
        <v>2435023.2491226997</v>
      </c>
    </row>
    <row r="728" spans="1:14" x14ac:dyDescent="0.6">
      <c r="A728" s="10">
        <v>42731</v>
      </c>
      <c r="B728" s="31" t="str">
        <f>TEXT('Energy Demand'!$A728,"dddd")</f>
        <v>Tuesday</v>
      </c>
      <c r="C728" s="31" t="str">
        <f>TEXT('Energy Demand'!$A728,"mmmm")</f>
        <v>December</v>
      </c>
      <c r="D728" s="11" t="str">
        <f t="shared" si="22"/>
        <v>2016</v>
      </c>
      <c r="E728" s="12">
        <f t="shared" si="23"/>
        <v>53</v>
      </c>
      <c r="F728" s="13" t="str">
        <f>VLOOKUP(A728,_holidays!$A$2:$B$2107,2,1)</f>
        <v>N</v>
      </c>
      <c r="G728" s="13" t="str">
        <f>VLOOKUP(A728,_holidays!$A$2:$C$2107,3,1)</f>
        <v>Y</v>
      </c>
      <c r="H728" s="14">
        <v>18</v>
      </c>
      <c r="I728" s="14">
        <v>29.8</v>
      </c>
      <c r="J728" s="15">
        <v>5.8</v>
      </c>
      <c r="K728" s="15">
        <v>1.6</v>
      </c>
      <c r="L728" s="16">
        <v>99701.43</v>
      </c>
      <c r="M728" s="17">
        <v>23.813537400000001</v>
      </c>
      <c r="N728" s="17">
        <f>'Energy Demand'!$L728*'Energy Demand'!$M728</f>
        <v>2374243.7321384819</v>
      </c>
    </row>
    <row r="729" spans="1:14" x14ac:dyDescent="0.6">
      <c r="A729" s="19">
        <v>42732</v>
      </c>
      <c r="B729" s="32" t="str">
        <f>TEXT('Energy Demand'!$A729,"dddd")</f>
        <v>Wednesday</v>
      </c>
      <c r="C729" s="31" t="str">
        <f>TEXT('Energy Demand'!$A729,"mmmm")</f>
        <v>December</v>
      </c>
      <c r="D729" s="11" t="str">
        <f t="shared" si="22"/>
        <v>2016</v>
      </c>
      <c r="E729" s="12">
        <f t="shared" si="23"/>
        <v>53</v>
      </c>
      <c r="F729" s="20" t="str">
        <f>VLOOKUP(A729,_holidays!$A$2:$B$2107,2,1)</f>
        <v>N</v>
      </c>
      <c r="G729" s="20" t="str">
        <f>VLOOKUP(A729,_holidays!$A$2:$C$2107,3,1)</f>
        <v>N</v>
      </c>
      <c r="H729" s="21">
        <v>20.3</v>
      </c>
      <c r="I729" s="21">
        <v>38.200000000000003</v>
      </c>
      <c r="J729" s="22">
        <v>15.1</v>
      </c>
      <c r="K729" s="22">
        <v>1</v>
      </c>
      <c r="L729" s="16">
        <v>123693.52</v>
      </c>
      <c r="M729" s="17">
        <v>40.282509820000001</v>
      </c>
      <c r="N729" s="17">
        <f>'Energy Demand'!$L729*'Energy Demand'!$M729</f>
        <v>4982685.4340703664</v>
      </c>
    </row>
    <row r="730" spans="1:14" x14ac:dyDescent="0.6">
      <c r="A730" s="10">
        <v>42733</v>
      </c>
      <c r="B730" s="31" t="str">
        <f>TEXT('Energy Demand'!$A730,"dddd")</f>
        <v>Thursday</v>
      </c>
      <c r="C730" s="31" t="str">
        <f>TEXT('Energy Demand'!$A730,"mmmm")</f>
        <v>December</v>
      </c>
      <c r="D730" s="11" t="str">
        <f t="shared" si="22"/>
        <v>2016</v>
      </c>
      <c r="E730" s="12">
        <f t="shared" si="23"/>
        <v>53</v>
      </c>
      <c r="F730" s="13" t="str">
        <f>VLOOKUP(A730,_holidays!$A$2:$B$2107,2,1)</f>
        <v>N</v>
      </c>
      <c r="G730" s="13" t="str">
        <f>VLOOKUP(A730,_holidays!$A$2:$C$2107,3,1)</f>
        <v>N</v>
      </c>
      <c r="H730" s="14">
        <v>27</v>
      </c>
      <c r="I730" s="14">
        <v>33.5</v>
      </c>
      <c r="J730" s="15">
        <v>15.7</v>
      </c>
      <c r="K730" s="15">
        <v>0</v>
      </c>
      <c r="L730" s="16">
        <v>135571.79500000001</v>
      </c>
      <c r="M730" s="17">
        <v>47.145005580000003</v>
      </c>
      <c r="N730" s="17">
        <f>'Energy Demand'!$L730*'Energy Demand'!$M730</f>
        <v>6391533.0317656174</v>
      </c>
    </row>
    <row r="731" spans="1:14" x14ac:dyDescent="0.6">
      <c r="A731" s="19">
        <v>42734</v>
      </c>
      <c r="B731" s="32" t="str">
        <f>TEXT('Energy Demand'!$A731,"dddd")</f>
        <v>Friday</v>
      </c>
      <c r="C731" s="31" t="str">
        <f>TEXT('Energy Demand'!$A731,"mmmm")</f>
        <v>December</v>
      </c>
      <c r="D731" s="11" t="str">
        <f t="shared" si="22"/>
        <v>2016</v>
      </c>
      <c r="E731" s="12">
        <f t="shared" si="23"/>
        <v>53</v>
      </c>
      <c r="F731" s="20" t="str">
        <f>VLOOKUP(A731,_holidays!$A$2:$B$2107,2,1)</f>
        <v>N</v>
      </c>
      <c r="G731" s="20" t="str">
        <f>VLOOKUP(A731,_holidays!$A$2:$C$2107,3,1)</f>
        <v>N</v>
      </c>
      <c r="H731" s="21">
        <v>20.100000000000001</v>
      </c>
      <c r="I731" s="21">
        <v>27.8</v>
      </c>
      <c r="J731" s="22">
        <v>28.8</v>
      </c>
      <c r="K731" s="22">
        <v>20.399999999999999</v>
      </c>
      <c r="L731" s="16">
        <v>112141.83</v>
      </c>
      <c r="M731" s="17">
        <v>24.065077649999999</v>
      </c>
      <c r="N731" s="17">
        <f>'Energy Demand'!$L731*'Energy Demand'!$M731</f>
        <v>2698701.8467630995</v>
      </c>
    </row>
    <row r="732" spans="1:14" x14ac:dyDescent="0.6">
      <c r="A732" s="10">
        <v>42735</v>
      </c>
      <c r="B732" s="31" t="str">
        <f>TEXT('Energy Demand'!$A732,"dddd")</f>
        <v>Saturday</v>
      </c>
      <c r="C732" s="31" t="str">
        <f>TEXT('Energy Demand'!$A732,"mmmm")</f>
        <v>December</v>
      </c>
      <c r="D732" s="11" t="str">
        <f t="shared" si="22"/>
        <v>2016</v>
      </c>
      <c r="E732" s="12">
        <f t="shared" si="23"/>
        <v>53</v>
      </c>
      <c r="F732" s="13" t="str">
        <f>VLOOKUP(A732,_holidays!$A$2:$B$2107,2,1)</f>
        <v>N</v>
      </c>
      <c r="G732" s="13" t="str">
        <f>VLOOKUP(A732,_holidays!$A$2:$C$2107,3,1)</f>
        <v>N</v>
      </c>
      <c r="H732" s="14">
        <v>17.3</v>
      </c>
      <c r="I732" s="14">
        <v>23.8</v>
      </c>
      <c r="J732" s="15">
        <v>30.8</v>
      </c>
      <c r="K732" s="15">
        <v>0</v>
      </c>
      <c r="L732" s="16">
        <v>95728.15</v>
      </c>
      <c r="M732" s="17">
        <v>17.59822922</v>
      </c>
      <c r="N732" s="17">
        <f>'Energy Demand'!$L732*'Energy Demand'!$M732</f>
        <v>1684645.9265065428</v>
      </c>
    </row>
    <row r="733" spans="1:14" x14ac:dyDescent="0.6">
      <c r="A733" s="19">
        <v>42736</v>
      </c>
      <c r="B733" s="32" t="str">
        <f>TEXT('Energy Demand'!$A733,"dddd")</f>
        <v>Sunday</v>
      </c>
      <c r="C733" s="31" t="str">
        <f>TEXT('Energy Demand'!$A733,"mmmm")</f>
        <v>January</v>
      </c>
      <c r="D733" s="11" t="str">
        <f t="shared" si="22"/>
        <v>2017</v>
      </c>
      <c r="E733" s="12">
        <f t="shared" si="23"/>
        <v>1</v>
      </c>
      <c r="F733" s="20" t="str">
        <f>VLOOKUP(A733,_holidays!$A$2:$B$2107,2,1)</f>
        <v>N</v>
      </c>
      <c r="G733" s="20" t="str">
        <f>VLOOKUP(A733,_holidays!$A$2:$C$2107,3,1)</f>
        <v>Y</v>
      </c>
      <c r="H733" s="21">
        <v>16.8</v>
      </c>
      <c r="I733" s="21">
        <v>21.1</v>
      </c>
      <c r="J733" s="22">
        <v>8.5</v>
      </c>
      <c r="K733" s="22">
        <v>0</v>
      </c>
      <c r="L733" s="16">
        <v>89403.145000000004</v>
      </c>
      <c r="M733" s="17">
        <v>25.846761099999998</v>
      </c>
      <c r="N733" s="17">
        <f>'Energy Demand'!$L733*'Energy Demand'!$M733</f>
        <v>2310781.7304036594</v>
      </c>
    </row>
    <row r="734" spans="1:14" x14ac:dyDescent="0.6">
      <c r="A734" s="10">
        <v>42737</v>
      </c>
      <c r="B734" s="31" t="str">
        <f>TEXT('Energy Demand'!$A734,"dddd")</f>
        <v>Monday</v>
      </c>
      <c r="C734" s="31" t="str">
        <f>TEXT('Energy Demand'!$A734,"mmmm")</f>
        <v>January</v>
      </c>
      <c r="D734" s="11" t="str">
        <f t="shared" si="22"/>
        <v>2017</v>
      </c>
      <c r="E734" s="12">
        <f t="shared" si="23"/>
        <v>1</v>
      </c>
      <c r="F734" s="13" t="str">
        <f>VLOOKUP(A734,_holidays!$A$2:$B$2107,2,1)</f>
        <v>N</v>
      </c>
      <c r="G734" s="13" t="str">
        <f>VLOOKUP(A734,_holidays!$A$2:$C$2107,3,1)</f>
        <v>Y</v>
      </c>
      <c r="H734" s="14">
        <v>14.8</v>
      </c>
      <c r="I734" s="14">
        <v>17.8</v>
      </c>
      <c r="J734" s="15">
        <v>7.8</v>
      </c>
      <c r="K734" s="15">
        <v>0.4</v>
      </c>
      <c r="L734" s="16">
        <v>86507.47</v>
      </c>
      <c r="M734" s="17">
        <v>30.618702880000001</v>
      </c>
      <c r="N734" s="17">
        <f>'Energy Demand'!$L734*'Energy Demand'!$M734</f>
        <v>2648746.5208305139</v>
      </c>
    </row>
    <row r="735" spans="1:14" x14ac:dyDescent="0.6">
      <c r="A735" s="19">
        <v>42738</v>
      </c>
      <c r="B735" s="32" t="str">
        <f>TEXT('Energy Demand'!$A735,"dddd")</f>
        <v>Tuesday</v>
      </c>
      <c r="C735" s="31" t="str">
        <f>TEXT('Energy Demand'!$A735,"mmmm")</f>
        <v>January</v>
      </c>
      <c r="D735" s="11" t="str">
        <f t="shared" si="22"/>
        <v>2017</v>
      </c>
      <c r="E735" s="12">
        <f t="shared" si="23"/>
        <v>1</v>
      </c>
      <c r="F735" s="20" t="str">
        <f>VLOOKUP(A735,_holidays!$A$2:$B$2107,2,1)</f>
        <v>N</v>
      </c>
      <c r="G735" s="20" t="str">
        <f>VLOOKUP(A735,_holidays!$A$2:$C$2107,3,1)</f>
        <v>N</v>
      </c>
      <c r="H735" s="21">
        <v>14.6</v>
      </c>
      <c r="I735" s="21">
        <v>19.5</v>
      </c>
      <c r="J735" s="22">
        <v>25.9</v>
      </c>
      <c r="K735" s="22">
        <v>0.4</v>
      </c>
      <c r="L735" s="16">
        <v>97564.744999999995</v>
      </c>
      <c r="M735" s="17">
        <v>28.68695469</v>
      </c>
      <c r="N735" s="17">
        <f>'Energy Demand'!$L735*'Energy Demand'!$M735</f>
        <v>2798835.4191564037</v>
      </c>
    </row>
    <row r="736" spans="1:14" x14ac:dyDescent="0.6">
      <c r="A736" s="10">
        <v>42739</v>
      </c>
      <c r="B736" s="31" t="str">
        <f>TEXT('Energy Demand'!$A736,"dddd")</f>
        <v>Wednesday</v>
      </c>
      <c r="C736" s="31" t="str">
        <f>TEXT('Energy Demand'!$A736,"mmmm")</f>
        <v>January</v>
      </c>
      <c r="D736" s="11" t="str">
        <f t="shared" si="22"/>
        <v>2017</v>
      </c>
      <c r="E736" s="12">
        <f t="shared" si="23"/>
        <v>1</v>
      </c>
      <c r="F736" s="13" t="str">
        <f>VLOOKUP(A736,_holidays!$A$2:$B$2107,2,1)</f>
        <v>N</v>
      </c>
      <c r="G736" s="13" t="str">
        <f>VLOOKUP(A736,_holidays!$A$2:$C$2107,3,1)</f>
        <v>N</v>
      </c>
      <c r="H736" s="14">
        <v>13.3</v>
      </c>
      <c r="I736" s="14">
        <v>29.3</v>
      </c>
      <c r="J736" s="15">
        <v>31.6</v>
      </c>
      <c r="K736" s="15">
        <v>0</v>
      </c>
      <c r="L736" s="16">
        <v>116606.795</v>
      </c>
      <c r="M736" s="17">
        <v>56.972780710000002</v>
      </c>
      <c r="N736" s="17">
        <f>'Energy Demand'!$L736*'Energy Demand'!$M736</f>
        <v>6643413.3608309245</v>
      </c>
    </row>
    <row r="737" spans="1:14" x14ac:dyDescent="0.6">
      <c r="A737" s="19">
        <v>42740</v>
      </c>
      <c r="B737" s="32" t="str">
        <f>TEXT('Energy Demand'!$A737,"dddd")</f>
        <v>Thursday</v>
      </c>
      <c r="C737" s="31" t="str">
        <f>TEXT('Energy Demand'!$A737,"mmmm")</f>
        <v>January</v>
      </c>
      <c r="D737" s="11" t="str">
        <f t="shared" si="22"/>
        <v>2017</v>
      </c>
      <c r="E737" s="12">
        <f t="shared" si="23"/>
        <v>1</v>
      </c>
      <c r="F737" s="20" t="str">
        <f>VLOOKUP(A737,_holidays!$A$2:$B$2107,2,1)</f>
        <v>N</v>
      </c>
      <c r="G737" s="20" t="str">
        <f>VLOOKUP(A737,_holidays!$A$2:$C$2107,3,1)</f>
        <v>N</v>
      </c>
      <c r="H737" s="21">
        <v>18.5</v>
      </c>
      <c r="I737" s="21">
        <v>31.7</v>
      </c>
      <c r="J737" s="22">
        <v>29.7</v>
      </c>
      <c r="K737" s="22">
        <v>0</v>
      </c>
      <c r="L737" s="16">
        <v>128079.845</v>
      </c>
      <c r="M737" s="17">
        <v>73.458259870000006</v>
      </c>
      <c r="N737" s="17">
        <f>'Energy Demand'!$L737*'Energy Demand'!$M737</f>
        <v>9408522.5381193217</v>
      </c>
    </row>
    <row r="738" spans="1:14" x14ac:dyDescent="0.6">
      <c r="A738" s="10">
        <v>42741</v>
      </c>
      <c r="B738" s="31" t="str">
        <f>TEXT('Energy Demand'!$A738,"dddd")</f>
        <v>Friday</v>
      </c>
      <c r="C738" s="31" t="str">
        <f>TEXT('Energy Demand'!$A738,"mmmm")</f>
        <v>January</v>
      </c>
      <c r="D738" s="11" t="str">
        <f t="shared" si="22"/>
        <v>2017</v>
      </c>
      <c r="E738" s="12">
        <f t="shared" si="23"/>
        <v>1</v>
      </c>
      <c r="F738" s="13" t="str">
        <f>VLOOKUP(A738,_holidays!$A$2:$B$2107,2,1)</f>
        <v>N</v>
      </c>
      <c r="G738" s="13" t="str">
        <f>VLOOKUP(A738,_holidays!$A$2:$C$2107,3,1)</f>
        <v>N</v>
      </c>
      <c r="H738" s="14">
        <v>18.3</v>
      </c>
      <c r="I738" s="14">
        <v>35.200000000000003</v>
      </c>
      <c r="J738" s="15">
        <v>30.1</v>
      </c>
      <c r="K738" s="15">
        <v>0</v>
      </c>
      <c r="L738" s="16">
        <v>136308.73499999999</v>
      </c>
      <c r="M738" s="17">
        <v>97.699200840000003</v>
      </c>
      <c r="N738" s="17">
        <f>'Energy Demand'!$L738*'Energy Demand'!$M738</f>
        <v>13317254.477011336</v>
      </c>
    </row>
    <row r="739" spans="1:14" x14ac:dyDescent="0.6">
      <c r="A739" s="19">
        <v>42742</v>
      </c>
      <c r="B739" s="32" t="str">
        <f>TEXT('Energy Demand'!$A739,"dddd")</f>
        <v>Saturday</v>
      </c>
      <c r="C739" s="31" t="str">
        <f>TEXT('Energy Demand'!$A739,"mmmm")</f>
        <v>January</v>
      </c>
      <c r="D739" s="11" t="str">
        <f t="shared" si="22"/>
        <v>2017</v>
      </c>
      <c r="E739" s="12">
        <f t="shared" si="23"/>
        <v>1</v>
      </c>
      <c r="F739" s="20" t="str">
        <f>VLOOKUP(A739,_holidays!$A$2:$B$2107,2,1)</f>
        <v>N</v>
      </c>
      <c r="G739" s="20" t="str">
        <f>VLOOKUP(A739,_holidays!$A$2:$C$2107,3,1)</f>
        <v>N</v>
      </c>
      <c r="H739" s="21">
        <v>20.9</v>
      </c>
      <c r="I739" s="21">
        <v>36.700000000000003</v>
      </c>
      <c r="J739" s="22">
        <v>28.5</v>
      </c>
      <c r="K739" s="22">
        <v>0</v>
      </c>
      <c r="L739" s="16">
        <v>134955.01999999999</v>
      </c>
      <c r="M739" s="17">
        <v>77.602997990000006</v>
      </c>
      <c r="N739" s="17">
        <f>'Energy Demand'!$L739*'Energy Demand'!$M739</f>
        <v>10472914.14580041</v>
      </c>
    </row>
    <row r="740" spans="1:14" x14ac:dyDescent="0.6">
      <c r="A740" s="10">
        <v>42743</v>
      </c>
      <c r="B740" s="31" t="str">
        <f>TEXT('Energy Demand'!$A740,"dddd")</f>
        <v>Sunday</v>
      </c>
      <c r="C740" s="31" t="str">
        <f>TEXT('Energy Demand'!$A740,"mmmm")</f>
        <v>January</v>
      </c>
      <c r="D740" s="11" t="str">
        <f t="shared" si="22"/>
        <v>2017</v>
      </c>
      <c r="E740" s="12">
        <f t="shared" si="23"/>
        <v>2</v>
      </c>
      <c r="F740" s="13" t="str">
        <f>VLOOKUP(A740,_holidays!$A$2:$B$2107,2,1)</f>
        <v>N</v>
      </c>
      <c r="G740" s="13" t="str">
        <f>VLOOKUP(A740,_holidays!$A$2:$C$2107,3,1)</f>
        <v>N</v>
      </c>
      <c r="H740" s="14">
        <v>28</v>
      </c>
      <c r="I740" s="14">
        <v>33.1</v>
      </c>
      <c r="J740" s="15">
        <v>29.3</v>
      </c>
      <c r="K740" s="15">
        <v>0</v>
      </c>
      <c r="L740" s="16">
        <v>122777.02499999999</v>
      </c>
      <c r="M740" s="17">
        <v>69.224810730000002</v>
      </c>
      <c r="N740" s="17">
        <f>'Energy Demand'!$L740*'Energy Demand'!$M740</f>
        <v>8499216.3176174778</v>
      </c>
    </row>
    <row r="741" spans="1:14" x14ac:dyDescent="0.6">
      <c r="A741" s="19">
        <v>42744</v>
      </c>
      <c r="B741" s="32" t="str">
        <f>TEXT('Energy Demand'!$A741,"dddd")</f>
        <v>Monday</v>
      </c>
      <c r="C741" s="31" t="str">
        <f>TEXT('Energy Demand'!$A741,"mmmm")</f>
        <v>January</v>
      </c>
      <c r="D741" s="11" t="str">
        <f t="shared" si="22"/>
        <v>2017</v>
      </c>
      <c r="E741" s="12">
        <f t="shared" si="23"/>
        <v>2</v>
      </c>
      <c r="F741" s="20" t="str">
        <f>VLOOKUP(A741,_holidays!$A$2:$B$2107,2,1)</f>
        <v>N</v>
      </c>
      <c r="G741" s="20" t="str">
        <f>VLOOKUP(A741,_holidays!$A$2:$C$2107,3,1)</f>
        <v>N</v>
      </c>
      <c r="H741" s="21">
        <v>18.5</v>
      </c>
      <c r="I741" s="21">
        <v>24.4</v>
      </c>
      <c r="J741" s="22">
        <v>14.3</v>
      </c>
      <c r="K741" s="22">
        <v>0</v>
      </c>
      <c r="L741" s="16">
        <v>116211.99</v>
      </c>
      <c r="M741" s="17">
        <v>68.099525220000004</v>
      </c>
      <c r="N741" s="17">
        <f>'Energy Demand'!$L741*'Energy Demand'!$M741</f>
        <v>7913981.3438713886</v>
      </c>
    </row>
    <row r="742" spans="1:14" x14ac:dyDescent="0.6">
      <c r="A742" s="10">
        <v>42745</v>
      </c>
      <c r="B742" s="31" t="str">
        <f>TEXT('Energy Demand'!$A742,"dddd")</f>
        <v>Tuesday</v>
      </c>
      <c r="C742" s="31" t="str">
        <f>TEXT('Energy Demand'!$A742,"mmmm")</f>
        <v>January</v>
      </c>
      <c r="D742" s="11" t="str">
        <f t="shared" si="22"/>
        <v>2017</v>
      </c>
      <c r="E742" s="12">
        <f t="shared" si="23"/>
        <v>2</v>
      </c>
      <c r="F742" s="13" t="str">
        <f>VLOOKUP(A742,_holidays!$A$2:$B$2107,2,1)</f>
        <v>N</v>
      </c>
      <c r="G742" s="13" t="str">
        <f>VLOOKUP(A742,_holidays!$A$2:$C$2107,3,1)</f>
        <v>N</v>
      </c>
      <c r="H742" s="14">
        <v>17.7</v>
      </c>
      <c r="I742" s="14">
        <v>26.2</v>
      </c>
      <c r="J742" s="15">
        <v>28.6</v>
      </c>
      <c r="K742" s="15">
        <v>0</v>
      </c>
      <c r="L742" s="16">
        <v>120366.32</v>
      </c>
      <c r="M742" s="17">
        <v>72.813056849999995</v>
      </c>
      <c r="N742" s="17">
        <f>'Energy Demand'!$L742*'Energy Demand'!$M742</f>
        <v>8764239.700985292</v>
      </c>
    </row>
    <row r="743" spans="1:14" x14ac:dyDescent="0.6">
      <c r="A743" s="19">
        <v>42746</v>
      </c>
      <c r="B743" s="32" t="str">
        <f>TEXT('Energy Demand'!$A743,"dddd")</f>
        <v>Wednesday</v>
      </c>
      <c r="C743" s="31" t="str">
        <f>TEXT('Energy Demand'!$A743,"mmmm")</f>
        <v>January</v>
      </c>
      <c r="D743" s="11" t="str">
        <f t="shared" si="22"/>
        <v>2017</v>
      </c>
      <c r="E743" s="12">
        <f t="shared" si="23"/>
        <v>2</v>
      </c>
      <c r="F743" s="20" t="str">
        <f>VLOOKUP(A743,_holidays!$A$2:$B$2107,2,1)</f>
        <v>N</v>
      </c>
      <c r="G743" s="20" t="str">
        <f>VLOOKUP(A743,_holidays!$A$2:$C$2107,3,1)</f>
        <v>N</v>
      </c>
      <c r="H743" s="21">
        <v>16.600000000000001</v>
      </c>
      <c r="I743" s="21">
        <v>24.3</v>
      </c>
      <c r="J743" s="22">
        <v>25.9</v>
      </c>
      <c r="K743" s="22">
        <v>0</v>
      </c>
      <c r="L743" s="16">
        <v>111595.855</v>
      </c>
      <c r="M743" s="17">
        <v>65.744510939999998</v>
      </c>
      <c r="N743" s="17">
        <f>'Energy Demand'!$L743*'Energy Demand'!$M743</f>
        <v>7336814.9099061536</v>
      </c>
    </row>
    <row r="744" spans="1:14" x14ac:dyDescent="0.6">
      <c r="A744" s="10">
        <v>42747</v>
      </c>
      <c r="B744" s="31" t="str">
        <f>TEXT('Energy Demand'!$A744,"dddd")</f>
        <v>Thursday</v>
      </c>
      <c r="C744" s="31" t="str">
        <f>TEXT('Energy Demand'!$A744,"mmmm")</f>
        <v>January</v>
      </c>
      <c r="D744" s="11" t="str">
        <f t="shared" si="22"/>
        <v>2017</v>
      </c>
      <c r="E744" s="12">
        <f t="shared" si="23"/>
        <v>2</v>
      </c>
      <c r="F744" s="13" t="str">
        <f>VLOOKUP(A744,_holidays!$A$2:$B$2107,2,1)</f>
        <v>N</v>
      </c>
      <c r="G744" s="13" t="str">
        <f>VLOOKUP(A744,_holidays!$A$2:$C$2107,3,1)</f>
        <v>N</v>
      </c>
      <c r="H744" s="14">
        <v>14.9</v>
      </c>
      <c r="I744" s="14">
        <v>26.5</v>
      </c>
      <c r="J744" s="15">
        <v>30.7</v>
      </c>
      <c r="K744" s="15">
        <v>0</v>
      </c>
      <c r="L744" s="16">
        <v>118783.94500000001</v>
      </c>
      <c r="M744" s="17">
        <v>70.490405460000005</v>
      </c>
      <c r="N744" s="17">
        <f>'Energy Demand'!$L744*'Energy Demand'!$M744</f>
        <v>8373128.4451883407</v>
      </c>
    </row>
    <row r="745" spans="1:14" x14ac:dyDescent="0.6">
      <c r="A745" s="19">
        <v>42748</v>
      </c>
      <c r="B745" s="32" t="str">
        <f>TEXT('Energy Demand'!$A745,"dddd")</f>
        <v>Friday</v>
      </c>
      <c r="C745" s="31" t="str">
        <f>TEXT('Energy Demand'!$A745,"mmmm")</f>
        <v>January</v>
      </c>
      <c r="D745" s="11" t="str">
        <f t="shared" si="22"/>
        <v>2017</v>
      </c>
      <c r="E745" s="12">
        <f t="shared" si="23"/>
        <v>2</v>
      </c>
      <c r="F745" s="20" t="str">
        <f>VLOOKUP(A745,_holidays!$A$2:$B$2107,2,1)</f>
        <v>N</v>
      </c>
      <c r="G745" s="20" t="str">
        <f>VLOOKUP(A745,_holidays!$A$2:$C$2107,3,1)</f>
        <v>N</v>
      </c>
      <c r="H745" s="21">
        <v>17.5</v>
      </c>
      <c r="I745" s="21">
        <v>28.8</v>
      </c>
      <c r="J745" s="22">
        <v>1.3</v>
      </c>
      <c r="K745" s="22">
        <v>1.4</v>
      </c>
      <c r="L745" s="16">
        <v>111341.675</v>
      </c>
      <c r="M745" s="17">
        <v>70.012194559999998</v>
      </c>
      <c r="N745" s="17">
        <f>'Energy Demand'!$L745*'Energy Demand'!$M745</f>
        <v>7795275.0127362879</v>
      </c>
    </row>
    <row r="746" spans="1:14" x14ac:dyDescent="0.6">
      <c r="A746" s="10">
        <v>42749</v>
      </c>
      <c r="B746" s="31" t="str">
        <f>TEXT('Energy Demand'!$A746,"dddd")</f>
        <v>Saturday</v>
      </c>
      <c r="C746" s="31" t="str">
        <f>TEXT('Energy Demand'!$A746,"mmmm")</f>
        <v>January</v>
      </c>
      <c r="D746" s="11" t="str">
        <f t="shared" si="22"/>
        <v>2017</v>
      </c>
      <c r="E746" s="12">
        <f t="shared" si="23"/>
        <v>2</v>
      </c>
      <c r="F746" s="13" t="str">
        <f>VLOOKUP(A746,_holidays!$A$2:$B$2107,2,1)</f>
        <v>N</v>
      </c>
      <c r="G746" s="13" t="str">
        <f>VLOOKUP(A746,_holidays!$A$2:$C$2107,3,1)</f>
        <v>N</v>
      </c>
      <c r="H746" s="14">
        <v>15.2</v>
      </c>
      <c r="I746" s="14">
        <v>23.5</v>
      </c>
      <c r="J746" s="15">
        <v>16.5</v>
      </c>
      <c r="K746" s="15">
        <v>2.6</v>
      </c>
      <c r="L746" s="16">
        <v>88996.625</v>
      </c>
      <c r="M746" s="17">
        <v>42.294834850000001</v>
      </c>
      <c r="N746" s="17">
        <f>'Energy Demand'!$L746*'Energy Demand'!$M746</f>
        <v>3764097.5565823815</v>
      </c>
    </row>
    <row r="747" spans="1:14" x14ac:dyDescent="0.6">
      <c r="A747" s="19">
        <v>42750</v>
      </c>
      <c r="B747" s="32" t="str">
        <f>TEXT('Energy Demand'!$A747,"dddd")</f>
        <v>Sunday</v>
      </c>
      <c r="C747" s="31" t="str">
        <f>TEXT('Energy Demand'!$A747,"mmmm")</f>
        <v>January</v>
      </c>
      <c r="D747" s="11" t="str">
        <f t="shared" si="22"/>
        <v>2017</v>
      </c>
      <c r="E747" s="12">
        <f t="shared" si="23"/>
        <v>3</v>
      </c>
      <c r="F747" s="20" t="str">
        <f>VLOOKUP(A747,_holidays!$A$2:$B$2107,2,1)</f>
        <v>N</v>
      </c>
      <c r="G747" s="20" t="str">
        <f>VLOOKUP(A747,_holidays!$A$2:$C$2107,3,1)</f>
        <v>N</v>
      </c>
      <c r="H747" s="21">
        <v>15.2</v>
      </c>
      <c r="I747" s="21">
        <v>21.5</v>
      </c>
      <c r="J747" s="22">
        <v>22.7</v>
      </c>
      <c r="K747" s="22">
        <v>0</v>
      </c>
      <c r="L747" s="16">
        <v>90294</v>
      </c>
      <c r="M747" s="17">
        <v>55.444296340000001</v>
      </c>
      <c r="N747" s="17">
        <f>'Energy Demand'!$L747*'Energy Demand'!$M747</f>
        <v>5006287.2937239604</v>
      </c>
    </row>
    <row r="748" spans="1:14" x14ac:dyDescent="0.6">
      <c r="A748" s="10">
        <v>42751</v>
      </c>
      <c r="B748" s="31" t="str">
        <f>TEXT('Energy Demand'!$A748,"dddd")</f>
        <v>Monday</v>
      </c>
      <c r="C748" s="31" t="str">
        <f>TEXT('Energy Demand'!$A748,"mmmm")</f>
        <v>January</v>
      </c>
      <c r="D748" s="11" t="str">
        <f t="shared" si="22"/>
        <v>2017</v>
      </c>
      <c r="E748" s="12">
        <f t="shared" si="23"/>
        <v>3</v>
      </c>
      <c r="F748" s="13" t="str">
        <f>VLOOKUP(A748,_holidays!$A$2:$B$2107,2,1)</f>
        <v>N</v>
      </c>
      <c r="G748" s="13" t="str">
        <f>VLOOKUP(A748,_holidays!$A$2:$C$2107,3,1)</f>
        <v>N</v>
      </c>
      <c r="H748" s="14">
        <v>12.2</v>
      </c>
      <c r="I748" s="14">
        <v>32.700000000000003</v>
      </c>
      <c r="J748" s="15">
        <v>30.5</v>
      </c>
      <c r="K748" s="15">
        <v>0</v>
      </c>
      <c r="L748" s="16">
        <v>120928.705</v>
      </c>
      <c r="M748" s="17">
        <v>108.1670628</v>
      </c>
      <c r="N748" s="17">
        <f>'Energy Demand'!$L748*'Energy Demand'!$M748</f>
        <v>13080502.828057675</v>
      </c>
    </row>
    <row r="749" spans="1:14" x14ac:dyDescent="0.6">
      <c r="A749" s="19">
        <v>42752</v>
      </c>
      <c r="B749" s="32" t="str">
        <f>TEXT('Energy Demand'!$A749,"dddd")</f>
        <v>Tuesday</v>
      </c>
      <c r="C749" s="31" t="str">
        <f>TEXT('Energy Demand'!$A749,"mmmm")</f>
        <v>January</v>
      </c>
      <c r="D749" s="11" t="str">
        <f t="shared" si="22"/>
        <v>2017</v>
      </c>
      <c r="E749" s="12">
        <f t="shared" si="23"/>
        <v>3</v>
      </c>
      <c r="F749" s="20" t="str">
        <f>VLOOKUP(A749,_holidays!$A$2:$B$2107,2,1)</f>
        <v>N</v>
      </c>
      <c r="G749" s="20" t="str">
        <f>VLOOKUP(A749,_holidays!$A$2:$C$2107,3,1)</f>
        <v>N</v>
      </c>
      <c r="H749" s="21">
        <v>16.399999999999999</v>
      </c>
      <c r="I749" s="21">
        <v>37.799999999999997</v>
      </c>
      <c r="J749" s="22">
        <v>25.5</v>
      </c>
      <c r="K749" s="22">
        <v>0</v>
      </c>
      <c r="L749" s="16">
        <v>140517.65</v>
      </c>
      <c r="M749" s="17">
        <v>129.23765750000001</v>
      </c>
      <c r="N749" s="17">
        <f>'Energy Demand'!$L749*'Energy Demand'!$M749</f>
        <v>18160171.923404876</v>
      </c>
    </row>
    <row r="750" spans="1:14" x14ac:dyDescent="0.6">
      <c r="A750" s="10">
        <v>42753</v>
      </c>
      <c r="B750" s="31" t="str">
        <f>TEXT('Energy Demand'!$A750,"dddd")</f>
        <v>Wednesday</v>
      </c>
      <c r="C750" s="31" t="str">
        <f>TEXT('Energy Demand'!$A750,"mmmm")</f>
        <v>January</v>
      </c>
      <c r="D750" s="11" t="str">
        <f t="shared" si="22"/>
        <v>2017</v>
      </c>
      <c r="E750" s="12">
        <f t="shared" si="23"/>
        <v>3</v>
      </c>
      <c r="F750" s="13" t="str">
        <f>VLOOKUP(A750,_holidays!$A$2:$B$2107,2,1)</f>
        <v>N</v>
      </c>
      <c r="G750" s="13" t="str">
        <f>VLOOKUP(A750,_holidays!$A$2:$C$2107,3,1)</f>
        <v>N</v>
      </c>
      <c r="H750" s="14">
        <v>15.6</v>
      </c>
      <c r="I750" s="14">
        <v>20.8</v>
      </c>
      <c r="J750" s="15">
        <v>27.5</v>
      </c>
      <c r="K750" s="15">
        <v>0</v>
      </c>
      <c r="L750" s="16">
        <v>111211.35</v>
      </c>
      <c r="M750" s="17">
        <v>75.16561944</v>
      </c>
      <c r="N750" s="17">
        <f>'Energy Demand'!$L750*'Energy Demand'!$M750</f>
        <v>8359270.0115086446</v>
      </c>
    </row>
    <row r="751" spans="1:14" x14ac:dyDescent="0.6">
      <c r="A751" s="19">
        <v>42754</v>
      </c>
      <c r="B751" s="32" t="str">
        <f>TEXT('Energy Demand'!$A751,"dddd")</f>
        <v>Thursday</v>
      </c>
      <c r="C751" s="31" t="str">
        <f>TEXT('Energy Demand'!$A751,"mmmm")</f>
        <v>January</v>
      </c>
      <c r="D751" s="11" t="str">
        <f t="shared" si="22"/>
        <v>2017</v>
      </c>
      <c r="E751" s="12">
        <f t="shared" si="23"/>
        <v>3</v>
      </c>
      <c r="F751" s="20" t="str">
        <f>VLOOKUP(A751,_holidays!$A$2:$B$2107,2,1)</f>
        <v>N</v>
      </c>
      <c r="G751" s="20" t="str">
        <f>VLOOKUP(A751,_holidays!$A$2:$C$2107,3,1)</f>
        <v>N</v>
      </c>
      <c r="H751" s="21">
        <v>11</v>
      </c>
      <c r="I751" s="21">
        <v>23.4</v>
      </c>
      <c r="J751" s="22">
        <v>29.7</v>
      </c>
      <c r="K751" s="22">
        <v>0</v>
      </c>
      <c r="L751" s="16">
        <v>112371.41</v>
      </c>
      <c r="M751" s="17">
        <v>62.885130349999997</v>
      </c>
      <c r="N751" s="17">
        <f>'Energy Demand'!$L751*'Energy Demand'!$M751</f>
        <v>7066490.7654632935</v>
      </c>
    </row>
    <row r="752" spans="1:14" x14ac:dyDescent="0.6">
      <c r="A752" s="10">
        <v>42755</v>
      </c>
      <c r="B752" s="31" t="str">
        <f>TEXT('Energy Demand'!$A752,"dddd")</f>
        <v>Friday</v>
      </c>
      <c r="C752" s="31" t="str">
        <f>TEXT('Energy Demand'!$A752,"mmmm")</f>
        <v>January</v>
      </c>
      <c r="D752" s="11" t="str">
        <f t="shared" si="22"/>
        <v>2017</v>
      </c>
      <c r="E752" s="12">
        <f t="shared" si="23"/>
        <v>3</v>
      </c>
      <c r="F752" s="13" t="str">
        <f>VLOOKUP(A752,_holidays!$A$2:$B$2107,2,1)</f>
        <v>N</v>
      </c>
      <c r="G752" s="13" t="str">
        <f>VLOOKUP(A752,_holidays!$A$2:$C$2107,3,1)</f>
        <v>N</v>
      </c>
      <c r="H752" s="14">
        <v>16.100000000000001</v>
      </c>
      <c r="I752" s="14">
        <v>20.8</v>
      </c>
      <c r="J752" s="15">
        <v>13.2</v>
      </c>
      <c r="K752" s="15">
        <v>22.6</v>
      </c>
      <c r="L752" s="16">
        <v>107937.685</v>
      </c>
      <c r="M752" s="17">
        <v>38.993116039999997</v>
      </c>
      <c r="N752" s="17">
        <f>'Energy Demand'!$L752*'Energy Demand'!$M752</f>
        <v>4208826.6762939673</v>
      </c>
    </row>
    <row r="753" spans="1:14" x14ac:dyDescent="0.6">
      <c r="A753" s="19">
        <v>42756</v>
      </c>
      <c r="B753" s="32" t="str">
        <f>TEXT('Energy Demand'!$A753,"dddd")</f>
        <v>Saturday</v>
      </c>
      <c r="C753" s="31" t="str">
        <f>TEXT('Energy Demand'!$A753,"mmmm")</f>
        <v>January</v>
      </c>
      <c r="D753" s="11" t="str">
        <f t="shared" si="22"/>
        <v>2017</v>
      </c>
      <c r="E753" s="12">
        <f t="shared" si="23"/>
        <v>3</v>
      </c>
      <c r="F753" s="20" t="str">
        <f>VLOOKUP(A753,_holidays!$A$2:$B$2107,2,1)</f>
        <v>N</v>
      </c>
      <c r="G753" s="20" t="str">
        <f>VLOOKUP(A753,_holidays!$A$2:$C$2107,3,1)</f>
        <v>N</v>
      </c>
      <c r="H753" s="21">
        <v>15.3</v>
      </c>
      <c r="I753" s="21">
        <v>22.6</v>
      </c>
      <c r="J753" s="22">
        <v>25.1</v>
      </c>
      <c r="K753" s="22">
        <v>0.6</v>
      </c>
      <c r="L753" s="16">
        <v>96779.07</v>
      </c>
      <c r="M753" s="17">
        <v>46.479114430000003</v>
      </c>
      <c r="N753" s="17">
        <f>'Energy Demand'!$L753*'Energy Demand'!$M753</f>
        <v>4498205.4689589804</v>
      </c>
    </row>
    <row r="754" spans="1:14" x14ac:dyDescent="0.6">
      <c r="A754" s="10">
        <v>42757</v>
      </c>
      <c r="B754" s="31" t="str">
        <f>TEXT('Energy Demand'!$A754,"dddd")</f>
        <v>Sunday</v>
      </c>
      <c r="C754" s="31" t="str">
        <f>TEXT('Energy Demand'!$A754,"mmmm")</f>
        <v>January</v>
      </c>
      <c r="D754" s="11" t="str">
        <f t="shared" si="22"/>
        <v>2017</v>
      </c>
      <c r="E754" s="12">
        <f t="shared" si="23"/>
        <v>4</v>
      </c>
      <c r="F754" s="13" t="str">
        <f>VLOOKUP(A754,_holidays!$A$2:$B$2107,2,1)</f>
        <v>N</v>
      </c>
      <c r="G754" s="13" t="str">
        <f>VLOOKUP(A754,_holidays!$A$2:$C$2107,3,1)</f>
        <v>N</v>
      </c>
      <c r="H754" s="14">
        <v>12.7</v>
      </c>
      <c r="I754" s="14">
        <v>29.6</v>
      </c>
      <c r="J754" s="15">
        <v>30.3</v>
      </c>
      <c r="K754" s="15">
        <v>0</v>
      </c>
      <c r="L754" s="16">
        <v>103291.61</v>
      </c>
      <c r="M754" s="17">
        <v>60.78453185</v>
      </c>
      <c r="N754" s="17">
        <f>'Energy Demand'!$L754*'Energy Demand'!$M754</f>
        <v>6278532.1578827789</v>
      </c>
    </row>
    <row r="755" spans="1:14" x14ac:dyDescent="0.6">
      <c r="A755" s="19">
        <v>42758</v>
      </c>
      <c r="B755" s="32" t="str">
        <f>TEXT('Energy Demand'!$A755,"dddd")</f>
        <v>Monday</v>
      </c>
      <c r="C755" s="31" t="str">
        <f>TEXT('Energy Demand'!$A755,"mmmm")</f>
        <v>January</v>
      </c>
      <c r="D755" s="11" t="str">
        <f t="shared" si="22"/>
        <v>2017</v>
      </c>
      <c r="E755" s="12">
        <f t="shared" si="23"/>
        <v>4</v>
      </c>
      <c r="F755" s="20" t="str">
        <f>VLOOKUP(A755,_holidays!$A$2:$B$2107,2,1)</f>
        <v>N</v>
      </c>
      <c r="G755" s="20" t="str">
        <f>VLOOKUP(A755,_holidays!$A$2:$C$2107,3,1)</f>
        <v>N</v>
      </c>
      <c r="H755" s="21">
        <v>17.8</v>
      </c>
      <c r="I755" s="21">
        <v>36.700000000000003</v>
      </c>
      <c r="J755" s="22">
        <v>19.2</v>
      </c>
      <c r="K755" s="22">
        <v>0</v>
      </c>
      <c r="L755" s="16">
        <v>141332.05499999999</v>
      </c>
      <c r="M755" s="17">
        <v>79.114397690000004</v>
      </c>
      <c r="N755" s="17">
        <f>'Energy Demand'!$L755*'Energy Demand'!$M755</f>
        <v>11181400.405614953</v>
      </c>
    </row>
    <row r="756" spans="1:14" x14ac:dyDescent="0.6">
      <c r="A756" s="10">
        <v>42759</v>
      </c>
      <c r="B756" s="31" t="str">
        <f>TEXT('Energy Demand'!$A756,"dddd")</f>
        <v>Tuesday</v>
      </c>
      <c r="C756" s="31" t="str">
        <f>TEXT('Energy Demand'!$A756,"mmmm")</f>
        <v>January</v>
      </c>
      <c r="D756" s="11" t="str">
        <f t="shared" si="22"/>
        <v>2017</v>
      </c>
      <c r="E756" s="12">
        <f t="shared" si="23"/>
        <v>4</v>
      </c>
      <c r="F756" s="13" t="str">
        <f>VLOOKUP(A756,_holidays!$A$2:$B$2107,2,1)</f>
        <v>N</v>
      </c>
      <c r="G756" s="13" t="str">
        <f>VLOOKUP(A756,_holidays!$A$2:$C$2107,3,1)</f>
        <v>N</v>
      </c>
      <c r="H756" s="14">
        <v>19.100000000000001</v>
      </c>
      <c r="I756" s="14">
        <v>22</v>
      </c>
      <c r="J756" s="15">
        <v>27.6</v>
      </c>
      <c r="K756" s="15">
        <v>0.6</v>
      </c>
      <c r="L756" s="16">
        <v>115664.16</v>
      </c>
      <c r="M756" s="17">
        <v>59.817182150000001</v>
      </c>
      <c r="N756" s="17">
        <f>'Energy Demand'!$L756*'Energy Demand'!$M756</f>
        <v>6918704.1269467445</v>
      </c>
    </row>
    <row r="757" spans="1:14" x14ac:dyDescent="0.6">
      <c r="A757" s="19">
        <v>42760</v>
      </c>
      <c r="B757" s="32" t="str">
        <f>TEXT('Energy Demand'!$A757,"dddd")</f>
        <v>Wednesday</v>
      </c>
      <c r="C757" s="31" t="str">
        <f>TEXT('Energy Demand'!$A757,"mmmm")</f>
        <v>January</v>
      </c>
      <c r="D757" s="11" t="str">
        <f t="shared" si="22"/>
        <v>2017</v>
      </c>
      <c r="E757" s="12">
        <f t="shared" si="23"/>
        <v>4</v>
      </c>
      <c r="F757" s="20" t="str">
        <f>VLOOKUP(A757,_holidays!$A$2:$B$2107,2,1)</f>
        <v>N</v>
      </c>
      <c r="G757" s="20" t="str">
        <f>VLOOKUP(A757,_holidays!$A$2:$C$2107,3,1)</f>
        <v>N</v>
      </c>
      <c r="H757" s="21">
        <v>13.5</v>
      </c>
      <c r="I757" s="21">
        <v>21.1</v>
      </c>
      <c r="J757" s="22">
        <v>29.8</v>
      </c>
      <c r="K757" s="22">
        <v>0</v>
      </c>
      <c r="L757" s="16">
        <v>111936.7</v>
      </c>
      <c r="M757" s="17">
        <v>58.875132450000002</v>
      </c>
      <c r="N757" s="17">
        <f>'Energy Demand'!$L757*'Energy Demand'!$M757</f>
        <v>6590288.0385159152</v>
      </c>
    </row>
    <row r="758" spans="1:14" x14ac:dyDescent="0.6">
      <c r="A758" s="10">
        <v>42761</v>
      </c>
      <c r="B758" s="31" t="str">
        <f>TEXT('Energy Demand'!$A758,"dddd")</f>
        <v>Thursday</v>
      </c>
      <c r="C758" s="31" t="str">
        <f>TEXT('Energy Demand'!$A758,"mmmm")</f>
        <v>January</v>
      </c>
      <c r="D758" s="11" t="str">
        <f t="shared" si="22"/>
        <v>2017</v>
      </c>
      <c r="E758" s="12">
        <f t="shared" si="23"/>
        <v>4</v>
      </c>
      <c r="F758" s="13" t="str">
        <f>VLOOKUP(A758,_holidays!$A$2:$B$2107,2,1)</f>
        <v>N</v>
      </c>
      <c r="G758" s="13" t="str">
        <f>VLOOKUP(A758,_holidays!$A$2:$C$2107,3,1)</f>
        <v>Y</v>
      </c>
      <c r="H758" s="14">
        <v>16.399999999999999</v>
      </c>
      <c r="I758" s="14">
        <v>21.2</v>
      </c>
      <c r="J758" s="15">
        <v>16.899999999999999</v>
      </c>
      <c r="K758" s="15">
        <v>0</v>
      </c>
      <c r="L758" s="16">
        <v>98590.06</v>
      </c>
      <c r="M758" s="17">
        <v>37.844897750000001</v>
      </c>
      <c r="N758" s="17">
        <f>'Energy Demand'!$L758*'Energy Demand'!$M758</f>
        <v>3731130.7398663652</v>
      </c>
    </row>
    <row r="759" spans="1:14" x14ac:dyDescent="0.6">
      <c r="A759" s="19">
        <v>42762</v>
      </c>
      <c r="B759" s="32" t="str">
        <f>TEXT('Energy Demand'!$A759,"dddd")</f>
        <v>Friday</v>
      </c>
      <c r="C759" s="31" t="str">
        <f>TEXT('Energy Demand'!$A759,"mmmm")</f>
        <v>January</v>
      </c>
      <c r="D759" s="11" t="str">
        <f t="shared" si="22"/>
        <v>2017</v>
      </c>
      <c r="E759" s="12">
        <f t="shared" si="23"/>
        <v>4</v>
      </c>
      <c r="F759" s="20" t="str">
        <f>VLOOKUP(A759,_holidays!$A$2:$B$2107,2,1)</f>
        <v>N</v>
      </c>
      <c r="G759" s="20" t="str">
        <f>VLOOKUP(A759,_holidays!$A$2:$C$2107,3,1)</f>
        <v>N</v>
      </c>
      <c r="H759" s="21">
        <v>17</v>
      </c>
      <c r="I759" s="21">
        <v>23.6</v>
      </c>
      <c r="J759" s="22">
        <v>29.3</v>
      </c>
      <c r="K759" s="22">
        <v>0</v>
      </c>
      <c r="L759" s="16">
        <v>112513.82</v>
      </c>
      <c r="M759" s="17">
        <v>69.657181960000003</v>
      </c>
      <c r="N759" s="17">
        <f>'Energy Demand'!$L759*'Energy Demand'!$M759</f>
        <v>7837395.6327546882</v>
      </c>
    </row>
    <row r="760" spans="1:14" x14ac:dyDescent="0.6">
      <c r="A760" s="10">
        <v>42763</v>
      </c>
      <c r="B760" s="31" t="str">
        <f>TEXT('Energy Demand'!$A760,"dddd")</f>
        <v>Saturday</v>
      </c>
      <c r="C760" s="31" t="str">
        <f>TEXT('Energy Demand'!$A760,"mmmm")</f>
        <v>January</v>
      </c>
      <c r="D760" s="11" t="str">
        <f t="shared" si="22"/>
        <v>2017</v>
      </c>
      <c r="E760" s="12">
        <f t="shared" si="23"/>
        <v>4</v>
      </c>
      <c r="F760" s="13" t="str">
        <f>VLOOKUP(A760,_holidays!$A$2:$B$2107,2,1)</f>
        <v>N</v>
      </c>
      <c r="G760" s="13" t="str">
        <f>VLOOKUP(A760,_holidays!$A$2:$C$2107,3,1)</f>
        <v>N</v>
      </c>
      <c r="H760" s="14">
        <v>15</v>
      </c>
      <c r="I760" s="14">
        <v>29.2</v>
      </c>
      <c r="J760" s="15">
        <v>29.2</v>
      </c>
      <c r="K760" s="15">
        <v>0</v>
      </c>
      <c r="L760" s="16">
        <v>108336.53</v>
      </c>
      <c r="M760" s="17">
        <v>74.062542859999994</v>
      </c>
      <c r="N760" s="17">
        <f>'Energy Demand'!$L760*'Energy Demand'!$M760</f>
        <v>8023678.8964286754</v>
      </c>
    </row>
    <row r="761" spans="1:14" x14ac:dyDescent="0.6">
      <c r="A761" s="19">
        <v>42764</v>
      </c>
      <c r="B761" s="32" t="str">
        <f>TEXT('Energy Demand'!$A761,"dddd")</f>
        <v>Sunday</v>
      </c>
      <c r="C761" s="31" t="str">
        <f>TEXT('Energy Demand'!$A761,"mmmm")</f>
        <v>January</v>
      </c>
      <c r="D761" s="11" t="str">
        <f t="shared" si="22"/>
        <v>2017</v>
      </c>
      <c r="E761" s="12">
        <f t="shared" si="23"/>
        <v>5</v>
      </c>
      <c r="F761" s="20" t="str">
        <f>VLOOKUP(A761,_holidays!$A$2:$B$2107,2,1)</f>
        <v>N</v>
      </c>
      <c r="G761" s="20" t="str">
        <f>VLOOKUP(A761,_holidays!$A$2:$C$2107,3,1)</f>
        <v>N</v>
      </c>
      <c r="H761" s="21">
        <v>15.1</v>
      </c>
      <c r="I761" s="21">
        <v>27</v>
      </c>
      <c r="J761" s="22">
        <v>29.4</v>
      </c>
      <c r="K761" s="22">
        <v>0</v>
      </c>
      <c r="L761" s="16">
        <v>109020.58</v>
      </c>
      <c r="M761" s="17">
        <v>76.586887250000004</v>
      </c>
      <c r="N761" s="17">
        <f>'Energy Demand'!$L761*'Energy Demand'!$M761</f>
        <v>8349546.8683896055</v>
      </c>
    </row>
    <row r="762" spans="1:14" x14ac:dyDescent="0.6">
      <c r="A762" s="10">
        <v>42765</v>
      </c>
      <c r="B762" s="31" t="str">
        <f>TEXT('Energy Demand'!$A762,"dddd")</f>
        <v>Monday</v>
      </c>
      <c r="C762" s="31" t="str">
        <f>TEXT('Energy Demand'!$A762,"mmmm")</f>
        <v>January</v>
      </c>
      <c r="D762" s="11" t="str">
        <f t="shared" si="22"/>
        <v>2017</v>
      </c>
      <c r="E762" s="12">
        <f t="shared" si="23"/>
        <v>5</v>
      </c>
      <c r="F762" s="13" t="str">
        <f>VLOOKUP(A762,_holidays!$A$2:$B$2107,2,1)</f>
        <v>N</v>
      </c>
      <c r="G762" s="13" t="str">
        <f>VLOOKUP(A762,_holidays!$A$2:$C$2107,3,1)</f>
        <v>N</v>
      </c>
      <c r="H762" s="14">
        <v>17.8</v>
      </c>
      <c r="I762" s="14">
        <v>30</v>
      </c>
      <c r="J762" s="15">
        <v>3.7</v>
      </c>
      <c r="K762" s="15">
        <v>0</v>
      </c>
      <c r="L762" s="16">
        <v>124292.955</v>
      </c>
      <c r="M762" s="17">
        <v>96.168584289999998</v>
      </c>
      <c r="N762" s="17">
        <f>'Energy Demand'!$L762*'Energy Demand'!$M762</f>
        <v>11953077.519570677</v>
      </c>
    </row>
    <row r="763" spans="1:14" x14ac:dyDescent="0.6">
      <c r="A763" s="19">
        <v>42766</v>
      </c>
      <c r="B763" s="32" t="str">
        <f>TEXT('Energy Demand'!$A763,"dddd")</f>
        <v>Tuesday</v>
      </c>
      <c r="C763" s="31" t="str">
        <f>TEXT('Energy Demand'!$A763,"mmmm")</f>
        <v>January</v>
      </c>
      <c r="D763" s="11" t="str">
        <f t="shared" si="22"/>
        <v>2017</v>
      </c>
      <c r="E763" s="12">
        <f t="shared" si="23"/>
        <v>5</v>
      </c>
      <c r="F763" s="20" t="str">
        <f>VLOOKUP(A763,_holidays!$A$2:$B$2107,2,1)</f>
        <v>Y</v>
      </c>
      <c r="G763" s="20" t="str">
        <f>VLOOKUP(A763,_holidays!$A$2:$C$2107,3,1)</f>
        <v>N</v>
      </c>
      <c r="H763" s="21">
        <v>16.5</v>
      </c>
      <c r="I763" s="21">
        <v>22.1</v>
      </c>
      <c r="J763" s="22">
        <v>26.8</v>
      </c>
      <c r="K763" s="22">
        <v>3</v>
      </c>
      <c r="L763" s="16">
        <v>112863.01</v>
      </c>
      <c r="M763" s="17">
        <v>58.791267060000003</v>
      </c>
      <c r="N763" s="17">
        <f>'Energy Demand'!$L763*'Energy Demand'!$M763</f>
        <v>6635359.3621054506</v>
      </c>
    </row>
    <row r="764" spans="1:14" x14ac:dyDescent="0.6">
      <c r="A764" s="10">
        <v>42767</v>
      </c>
      <c r="B764" s="31" t="str">
        <f>TEXT('Energy Demand'!$A764,"dddd")</f>
        <v>Wednesday</v>
      </c>
      <c r="C764" s="31" t="str">
        <f>TEXT('Energy Demand'!$A764,"mmmm")</f>
        <v>February</v>
      </c>
      <c r="D764" s="11" t="str">
        <f t="shared" si="22"/>
        <v>2017</v>
      </c>
      <c r="E764" s="12">
        <f t="shared" si="23"/>
        <v>5</v>
      </c>
      <c r="F764" s="13" t="str">
        <f>VLOOKUP(A764,_holidays!$A$2:$B$2107,2,1)</f>
        <v>Y</v>
      </c>
      <c r="G764" s="13" t="str">
        <f>VLOOKUP(A764,_holidays!$A$2:$C$2107,3,1)</f>
        <v>N</v>
      </c>
      <c r="H764" s="14">
        <v>14.3</v>
      </c>
      <c r="I764" s="14">
        <v>20.6</v>
      </c>
      <c r="J764" s="15">
        <v>9.3000000000000007</v>
      </c>
      <c r="K764" s="15">
        <v>0</v>
      </c>
      <c r="L764" s="16">
        <v>114133.73</v>
      </c>
      <c r="M764" s="17">
        <v>66.863303090000002</v>
      </c>
      <c r="N764" s="17">
        <f>'Energy Demand'!$L764*'Energy Demand'!$M764</f>
        <v>7631358.1817822261</v>
      </c>
    </row>
    <row r="765" spans="1:14" x14ac:dyDescent="0.6">
      <c r="A765" s="19">
        <v>42768</v>
      </c>
      <c r="B765" s="32" t="str">
        <f>TEXT('Energy Demand'!$A765,"dddd")</f>
        <v>Thursday</v>
      </c>
      <c r="C765" s="31" t="str">
        <f>TEXT('Energy Demand'!$A765,"mmmm")</f>
        <v>February</v>
      </c>
      <c r="D765" s="11" t="str">
        <f t="shared" si="22"/>
        <v>2017</v>
      </c>
      <c r="E765" s="12">
        <f t="shared" si="23"/>
        <v>5</v>
      </c>
      <c r="F765" s="20" t="str">
        <f>VLOOKUP(A765,_holidays!$A$2:$B$2107,2,1)</f>
        <v>Y</v>
      </c>
      <c r="G765" s="20" t="str">
        <f>VLOOKUP(A765,_holidays!$A$2:$C$2107,3,1)</f>
        <v>N</v>
      </c>
      <c r="H765" s="21">
        <v>14.2</v>
      </c>
      <c r="I765" s="21">
        <v>24.1</v>
      </c>
      <c r="J765" s="22">
        <v>28.2</v>
      </c>
      <c r="K765" s="22">
        <v>0</v>
      </c>
      <c r="L765" s="16">
        <v>110669.27</v>
      </c>
      <c r="M765" s="17">
        <v>82.468013690000006</v>
      </c>
      <c r="N765" s="17">
        <f>'Energy Demand'!$L765*'Energy Demand'!$M765</f>
        <v>9126674.8734223079</v>
      </c>
    </row>
    <row r="766" spans="1:14" x14ac:dyDescent="0.6">
      <c r="A766" s="10">
        <v>42769</v>
      </c>
      <c r="B766" s="31" t="str">
        <f>TEXT('Energy Demand'!$A766,"dddd")</f>
        <v>Friday</v>
      </c>
      <c r="C766" s="31" t="str">
        <f>TEXT('Energy Demand'!$A766,"mmmm")</f>
        <v>February</v>
      </c>
      <c r="D766" s="11" t="str">
        <f t="shared" si="22"/>
        <v>2017</v>
      </c>
      <c r="E766" s="12">
        <f t="shared" si="23"/>
        <v>5</v>
      </c>
      <c r="F766" s="13" t="str">
        <f>VLOOKUP(A766,_holidays!$A$2:$B$2107,2,1)</f>
        <v>Y</v>
      </c>
      <c r="G766" s="13" t="str">
        <f>VLOOKUP(A766,_holidays!$A$2:$C$2107,3,1)</f>
        <v>N</v>
      </c>
      <c r="H766" s="14">
        <v>15.4</v>
      </c>
      <c r="I766" s="14">
        <v>27.6</v>
      </c>
      <c r="J766" s="15">
        <v>28.1</v>
      </c>
      <c r="K766" s="15">
        <v>0</v>
      </c>
      <c r="L766" s="16">
        <v>117452.27</v>
      </c>
      <c r="M766" s="17">
        <v>87.111014569999995</v>
      </c>
      <c r="N766" s="17">
        <f>'Energy Demand'!$L766*'Energy Demand'!$M766</f>
        <v>10231386.403249573</v>
      </c>
    </row>
    <row r="767" spans="1:14" x14ac:dyDescent="0.6">
      <c r="A767" s="19">
        <v>42770</v>
      </c>
      <c r="B767" s="32" t="str">
        <f>TEXT('Energy Demand'!$A767,"dddd")</f>
        <v>Saturday</v>
      </c>
      <c r="C767" s="31" t="str">
        <f>TEXT('Energy Demand'!$A767,"mmmm")</f>
        <v>February</v>
      </c>
      <c r="D767" s="11" t="str">
        <f t="shared" si="22"/>
        <v>2017</v>
      </c>
      <c r="E767" s="12">
        <f t="shared" si="23"/>
        <v>5</v>
      </c>
      <c r="F767" s="20" t="str">
        <f>VLOOKUP(A767,_holidays!$A$2:$B$2107,2,1)</f>
        <v>Y</v>
      </c>
      <c r="G767" s="20" t="str">
        <f>VLOOKUP(A767,_holidays!$A$2:$C$2107,3,1)</f>
        <v>N</v>
      </c>
      <c r="H767" s="21">
        <v>14.6</v>
      </c>
      <c r="I767" s="21">
        <v>35.9</v>
      </c>
      <c r="J767" s="22">
        <v>27.3</v>
      </c>
      <c r="K767" s="22">
        <v>0</v>
      </c>
      <c r="L767" s="16">
        <v>117361.7</v>
      </c>
      <c r="M767" s="17">
        <v>80.817312549999997</v>
      </c>
      <c r="N767" s="17">
        <f>'Energy Demand'!$L767*'Energy Demand'!$M767</f>
        <v>9484857.190299334</v>
      </c>
    </row>
    <row r="768" spans="1:14" x14ac:dyDescent="0.6">
      <c r="A768" s="10">
        <v>42771</v>
      </c>
      <c r="B768" s="31" t="str">
        <f>TEXT('Energy Demand'!$A768,"dddd")</f>
        <v>Sunday</v>
      </c>
      <c r="C768" s="31" t="str">
        <f>TEXT('Energy Demand'!$A768,"mmmm")</f>
        <v>February</v>
      </c>
      <c r="D768" s="11" t="str">
        <f t="shared" si="22"/>
        <v>2017</v>
      </c>
      <c r="E768" s="12">
        <f t="shared" si="23"/>
        <v>6</v>
      </c>
      <c r="F768" s="13" t="str">
        <f>VLOOKUP(A768,_holidays!$A$2:$B$2107,2,1)</f>
        <v>Y</v>
      </c>
      <c r="G768" s="13" t="str">
        <f>VLOOKUP(A768,_holidays!$A$2:$C$2107,3,1)</f>
        <v>N</v>
      </c>
      <c r="H768" s="14">
        <v>18.5</v>
      </c>
      <c r="I768" s="14">
        <v>30.7</v>
      </c>
      <c r="J768" s="15">
        <v>9.3000000000000007</v>
      </c>
      <c r="K768" s="15">
        <v>0</v>
      </c>
      <c r="L768" s="16">
        <v>110384.27499999999</v>
      </c>
      <c r="M768" s="17">
        <v>113.87036519999999</v>
      </c>
      <c r="N768" s="17">
        <f>'Energy Demand'!$L768*'Energy Demand'!$M768</f>
        <v>12569497.706587229</v>
      </c>
    </row>
    <row r="769" spans="1:14" x14ac:dyDescent="0.6">
      <c r="A769" s="19">
        <v>42772</v>
      </c>
      <c r="B769" s="32" t="str">
        <f>TEXT('Energy Demand'!$A769,"dddd")</f>
        <v>Monday</v>
      </c>
      <c r="C769" s="31" t="str">
        <f>TEXT('Energy Demand'!$A769,"mmmm")</f>
        <v>February</v>
      </c>
      <c r="D769" s="11" t="str">
        <f t="shared" si="22"/>
        <v>2017</v>
      </c>
      <c r="E769" s="12">
        <f t="shared" si="23"/>
        <v>6</v>
      </c>
      <c r="F769" s="20" t="str">
        <f>VLOOKUP(A769,_holidays!$A$2:$B$2107,2,1)</f>
        <v>Y</v>
      </c>
      <c r="G769" s="20" t="str">
        <f>VLOOKUP(A769,_holidays!$A$2:$C$2107,3,1)</f>
        <v>N</v>
      </c>
      <c r="H769" s="21">
        <v>15.1</v>
      </c>
      <c r="I769" s="21">
        <v>18</v>
      </c>
      <c r="J769" s="22">
        <v>3.9</v>
      </c>
      <c r="K769" s="22">
        <v>32.4</v>
      </c>
      <c r="L769" s="16">
        <v>108761.37</v>
      </c>
      <c r="M769" s="17">
        <v>92.101795850000002</v>
      </c>
      <c r="N769" s="17">
        <f>'Energy Demand'!$L769*'Energy Demand'!$M769</f>
        <v>10017117.496106314</v>
      </c>
    </row>
    <row r="770" spans="1:14" x14ac:dyDescent="0.6">
      <c r="A770" s="10">
        <v>42773</v>
      </c>
      <c r="B770" s="31" t="str">
        <f>TEXT('Energy Demand'!$A770,"dddd")</f>
        <v>Tuesday</v>
      </c>
      <c r="C770" s="31" t="str">
        <f>TEXT('Energy Demand'!$A770,"mmmm")</f>
        <v>February</v>
      </c>
      <c r="D770" s="11" t="str">
        <f t="shared" si="22"/>
        <v>2017</v>
      </c>
      <c r="E770" s="12">
        <f t="shared" si="23"/>
        <v>6</v>
      </c>
      <c r="F770" s="13" t="str">
        <f>VLOOKUP(A770,_holidays!$A$2:$B$2107,2,1)</f>
        <v>Y</v>
      </c>
      <c r="G770" s="13" t="str">
        <f>VLOOKUP(A770,_holidays!$A$2:$C$2107,3,1)</f>
        <v>N</v>
      </c>
      <c r="H770" s="14">
        <v>15.4</v>
      </c>
      <c r="I770" s="14">
        <v>27.6</v>
      </c>
      <c r="J770" s="15">
        <v>27.9</v>
      </c>
      <c r="K770" s="15">
        <v>0</v>
      </c>
      <c r="L770" s="16">
        <v>111543.81</v>
      </c>
      <c r="M770" s="17">
        <v>69.069610850000004</v>
      </c>
      <c r="N770" s="17">
        <f>'Energy Demand'!$L770*'Energy Demand'!$M770</f>
        <v>7704287.5494263386</v>
      </c>
    </row>
    <row r="771" spans="1:14" x14ac:dyDescent="0.6">
      <c r="A771" s="19">
        <v>42774</v>
      </c>
      <c r="B771" s="32" t="str">
        <f>TEXT('Energy Demand'!$A771,"dddd")</f>
        <v>Wednesday</v>
      </c>
      <c r="C771" s="31" t="str">
        <f>TEXT('Energy Demand'!$A771,"mmmm")</f>
        <v>February</v>
      </c>
      <c r="D771" s="11" t="str">
        <f t="shared" ref="D771:D834" si="24">TEXT(A771,"yyyy")</f>
        <v>2017</v>
      </c>
      <c r="E771" s="12">
        <f t="shared" ref="E771:E834" si="25">WEEKNUM(A771,1)</f>
        <v>6</v>
      </c>
      <c r="F771" s="20" t="str">
        <f>VLOOKUP(A771,_holidays!$A$2:$B$2107,2,1)</f>
        <v>Y</v>
      </c>
      <c r="G771" s="20" t="str">
        <f>VLOOKUP(A771,_holidays!$A$2:$C$2107,3,1)</f>
        <v>N</v>
      </c>
      <c r="H771" s="21">
        <v>16.5</v>
      </c>
      <c r="I771" s="21">
        <v>36</v>
      </c>
      <c r="J771" s="22">
        <v>27.7</v>
      </c>
      <c r="K771" s="22">
        <v>0</v>
      </c>
      <c r="L771" s="16">
        <v>142213.66</v>
      </c>
      <c r="M771" s="17">
        <v>135.0612793</v>
      </c>
      <c r="N771" s="17">
        <f>'Energy Demand'!$L771*'Energy Demand'!$M771</f>
        <v>19207558.853535239</v>
      </c>
    </row>
    <row r="772" spans="1:14" x14ac:dyDescent="0.6">
      <c r="A772" s="10">
        <v>42775</v>
      </c>
      <c r="B772" s="31" t="str">
        <f>TEXT('Energy Demand'!$A772,"dddd")</f>
        <v>Thursday</v>
      </c>
      <c r="C772" s="31" t="str">
        <f>TEXT('Energy Demand'!$A772,"mmmm")</f>
        <v>February</v>
      </c>
      <c r="D772" s="11" t="str">
        <f t="shared" si="24"/>
        <v>2017</v>
      </c>
      <c r="E772" s="12">
        <f t="shared" si="25"/>
        <v>6</v>
      </c>
      <c r="F772" s="13" t="str">
        <f>VLOOKUP(A772,_holidays!$A$2:$B$2107,2,1)</f>
        <v>Y</v>
      </c>
      <c r="G772" s="13" t="str">
        <f>VLOOKUP(A772,_holidays!$A$2:$C$2107,3,1)</f>
        <v>N</v>
      </c>
      <c r="H772" s="14">
        <v>20.3</v>
      </c>
      <c r="I772" s="14">
        <v>36</v>
      </c>
      <c r="J772" s="15">
        <v>24.4</v>
      </c>
      <c r="K772" s="15">
        <v>0</v>
      </c>
      <c r="L772" s="16">
        <v>155060.60999999999</v>
      </c>
      <c r="M772" s="17">
        <v>156.69956149999999</v>
      </c>
      <c r="N772" s="17">
        <f>'Energy Demand'!$L772*'Energy Demand'!$M772</f>
        <v>24297929.592922512</v>
      </c>
    </row>
    <row r="773" spans="1:14" x14ac:dyDescent="0.6">
      <c r="A773" s="19">
        <v>42776</v>
      </c>
      <c r="B773" s="32" t="str">
        <f>TEXT('Energy Demand'!$A773,"dddd")</f>
        <v>Friday</v>
      </c>
      <c r="C773" s="31" t="str">
        <f>TEXT('Energy Demand'!$A773,"mmmm")</f>
        <v>February</v>
      </c>
      <c r="D773" s="11" t="str">
        <f t="shared" si="24"/>
        <v>2017</v>
      </c>
      <c r="E773" s="12">
        <f t="shared" si="25"/>
        <v>6</v>
      </c>
      <c r="F773" s="20" t="str">
        <f>VLOOKUP(A773,_holidays!$A$2:$B$2107,2,1)</f>
        <v>Y</v>
      </c>
      <c r="G773" s="20" t="str">
        <f>VLOOKUP(A773,_holidays!$A$2:$C$2107,3,1)</f>
        <v>N</v>
      </c>
      <c r="H773" s="21">
        <v>18.7</v>
      </c>
      <c r="I773" s="21">
        <v>27.1</v>
      </c>
      <c r="J773" s="22">
        <v>21.3</v>
      </c>
      <c r="K773" s="22">
        <v>0</v>
      </c>
      <c r="L773" s="16">
        <v>138793.59</v>
      </c>
      <c r="M773" s="17">
        <v>213.33943170000001</v>
      </c>
      <c r="N773" s="17">
        <f>'Energy Demand'!$L773*'Energy Demand'!$M773</f>
        <v>29610145.614202805</v>
      </c>
    </row>
    <row r="774" spans="1:14" x14ac:dyDescent="0.6">
      <c r="A774" s="10">
        <v>42777</v>
      </c>
      <c r="B774" s="31" t="str">
        <f>TEXT('Energy Demand'!$A774,"dddd")</f>
        <v>Saturday</v>
      </c>
      <c r="C774" s="31" t="str">
        <f>TEXT('Energy Demand'!$A774,"mmmm")</f>
        <v>February</v>
      </c>
      <c r="D774" s="11" t="str">
        <f t="shared" si="24"/>
        <v>2017</v>
      </c>
      <c r="E774" s="12">
        <f t="shared" si="25"/>
        <v>6</v>
      </c>
      <c r="F774" s="13" t="str">
        <f>VLOOKUP(A774,_holidays!$A$2:$B$2107,2,1)</f>
        <v>Y</v>
      </c>
      <c r="G774" s="13" t="str">
        <f>VLOOKUP(A774,_holidays!$A$2:$C$2107,3,1)</f>
        <v>N</v>
      </c>
      <c r="H774" s="14">
        <v>18.5</v>
      </c>
      <c r="I774" s="14">
        <v>24.6</v>
      </c>
      <c r="J774" s="15">
        <v>21</v>
      </c>
      <c r="K774" s="15">
        <v>0</v>
      </c>
      <c r="L774" s="16">
        <v>111983.51</v>
      </c>
      <c r="M774" s="17">
        <v>97.608005399999996</v>
      </c>
      <c r="N774" s="17">
        <f>'Energy Demand'!$L774*'Energy Demand'!$M774</f>
        <v>10930487.048790952</v>
      </c>
    </row>
    <row r="775" spans="1:14" x14ac:dyDescent="0.6">
      <c r="A775" s="19">
        <v>42778</v>
      </c>
      <c r="B775" s="32" t="str">
        <f>TEXT('Energy Demand'!$A775,"dddd")</f>
        <v>Sunday</v>
      </c>
      <c r="C775" s="31" t="str">
        <f>TEXT('Energy Demand'!$A775,"mmmm")</f>
        <v>February</v>
      </c>
      <c r="D775" s="11" t="str">
        <f t="shared" si="24"/>
        <v>2017</v>
      </c>
      <c r="E775" s="12">
        <f t="shared" si="25"/>
        <v>7</v>
      </c>
      <c r="F775" s="20" t="str">
        <f>VLOOKUP(A775,_holidays!$A$2:$B$2107,2,1)</f>
        <v>Y</v>
      </c>
      <c r="G775" s="20" t="str">
        <f>VLOOKUP(A775,_holidays!$A$2:$C$2107,3,1)</f>
        <v>N</v>
      </c>
      <c r="H775" s="21">
        <v>15.1</v>
      </c>
      <c r="I775" s="21">
        <v>19.899999999999999</v>
      </c>
      <c r="J775" s="22">
        <v>12.6</v>
      </c>
      <c r="K775" s="22">
        <v>2</v>
      </c>
      <c r="L775" s="16">
        <v>89003.15</v>
      </c>
      <c r="M775" s="17">
        <v>19.865113940000001</v>
      </c>
      <c r="N775" s="17">
        <f>'Energy Demand'!$L775*'Energy Demand'!$M775</f>
        <v>1768057.7157689109</v>
      </c>
    </row>
    <row r="776" spans="1:14" x14ac:dyDescent="0.6">
      <c r="A776" s="10">
        <v>42779</v>
      </c>
      <c r="B776" s="31" t="str">
        <f>TEXT('Energy Demand'!$A776,"dddd")</f>
        <v>Monday</v>
      </c>
      <c r="C776" s="31" t="str">
        <f>TEXT('Energy Demand'!$A776,"mmmm")</f>
        <v>February</v>
      </c>
      <c r="D776" s="11" t="str">
        <f t="shared" si="24"/>
        <v>2017</v>
      </c>
      <c r="E776" s="12">
        <f t="shared" si="25"/>
        <v>7</v>
      </c>
      <c r="F776" s="13" t="str">
        <f>VLOOKUP(A776,_holidays!$A$2:$B$2107,2,1)</f>
        <v>Y</v>
      </c>
      <c r="G776" s="13" t="str">
        <f>VLOOKUP(A776,_holidays!$A$2:$C$2107,3,1)</f>
        <v>N</v>
      </c>
      <c r="H776" s="14">
        <v>14</v>
      </c>
      <c r="I776" s="14">
        <v>21</v>
      </c>
      <c r="J776" s="15">
        <v>20.5</v>
      </c>
      <c r="K776" s="15">
        <v>0</v>
      </c>
      <c r="L776" s="16">
        <v>104844.105</v>
      </c>
      <c r="M776" s="17">
        <v>69.041327929999994</v>
      </c>
      <c r="N776" s="17">
        <f>'Energy Demand'!$L776*'Energy Demand'!$M776</f>
        <v>7238576.234832352</v>
      </c>
    </row>
    <row r="777" spans="1:14" x14ac:dyDescent="0.6">
      <c r="A777" s="19">
        <v>42780</v>
      </c>
      <c r="B777" s="32" t="str">
        <f>TEXT('Energy Demand'!$A777,"dddd")</f>
        <v>Tuesday</v>
      </c>
      <c r="C777" s="31" t="str">
        <f>TEXT('Energy Demand'!$A777,"mmmm")</f>
        <v>February</v>
      </c>
      <c r="D777" s="11" t="str">
        <f t="shared" si="24"/>
        <v>2017</v>
      </c>
      <c r="E777" s="12">
        <f t="shared" si="25"/>
        <v>7</v>
      </c>
      <c r="F777" s="20" t="str">
        <f>VLOOKUP(A777,_holidays!$A$2:$B$2107,2,1)</f>
        <v>Y</v>
      </c>
      <c r="G777" s="20" t="str">
        <f>VLOOKUP(A777,_holidays!$A$2:$C$2107,3,1)</f>
        <v>N</v>
      </c>
      <c r="H777" s="21">
        <v>14.5</v>
      </c>
      <c r="I777" s="21">
        <v>19.5</v>
      </c>
      <c r="J777" s="22">
        <v>15.6</v>
      </c>
      <c r="K777" s="22">
        <v>0.6</v>
      </c>
      <c r="L777" s="16">
        <v>111613.05</v>
      </c>
      <c r="M777" s="17">
        <v>90.69389262</v>
      </c>
      <c r="N777" s="17">
        <f>'Energy Demand'!$L777*'Energy Demand'!$M777</f>
        <v>10122621.971690692</v>
      </c>
    </row>
    <row r="778" spans="1:14" x14ac:dyDescent="0.6">
      <c r="A778" s="10">
        <v>42781</v>
      </c>
      <c r="B778" s="31" t="str">
        <f>TEXT('Energy Demand'!$A778,"dddd")</f>
        <v>Wednesday</v>
      </c>
      <c r="C778" s="31" t="str">
        <f>TEXT('Energy Demand'!$A778,"mmmm")</f>
        <v>February</v>
      </c>
      <c r="D778" s="11" t="str">
        <f t="shared" si="24"/>
        <v>2017</v>
      </c>
      <c r="E778" s="12">
        <f t="shared" si="25"/>
        <v>7</v>
      </c>
      <c r="F778" s="13" t="str">
        <f>VLOOKUP(A778,_holidays!$A$2:$B$2107,2,1)</f>
        <v>Y</v>
      </c>
      <c r="G778" s="13" t="str">
        <f>VLOOKUP(A778,_holidays!$A$2:$C$2107,3,1)</f>
        <v>N</v>
      </c>
      <c r="H778" s="14">
        <v>10</v>
      </c>
      <c r="I778" s="14">
        <v>31.5</v>
      </c>
      <c r="J778" s="15">
        <v>26</v>
      </c>
      <c r="K778" s="15">
        <v>0</v>
      </c>
      <c r="L778" s="16">
        <v>116299.39</v>
      </c>
      <c r="M778" s="17">
        <v>79.044379649999996</v>
      </c>
      <c r="N778" s="17">
        <f>'Energy Demand'!$L778*'Energy Demand'!$M778</f>
        <v>9192813.1362234131</v>
      </c>
    </row>
    <row r="779" spans="1:14" x14ac:dyDescent="0.6">
      <c r="A779" s="19">
        <v>42782</v>
      </c>
      <c r="B779" s="32" t="str">
        <f>TEXT('Energy Demand'!$A779,"dddd")</f>
        <v>Thursday</v>
      </c>
      <c r="C779" s="31" t="str">
        <f>TEXT('Energy Demand'!$A779,"mmmm")</f>
        <v>February</v>
      </c>
      <c r="D779" s="11" t="str">
        <f t="shared" si="24"/>
        <v>2017</v>
      </c>
      <c r="E779" s="12">
        <f t="shared" si="25"/>
        <v>7</v>
      </c>
      <c r="F779" s="20" t="str">
        <f>VLOOKUP(A779,_holidays!$A$2:$B$2107,2,1)</f>
        <v>Y</v>
      </c>
      <c r="G779" s="20" t="str">
        <f>VLOOKUP(A779,_holidays!$A$2:$C$2107,3,1)</f>
        <v>N</v>
      </c>
      <c r="H779" s="21">
        <v>14.9</v>
      </c>
      <c r="I779" s="21">
        <v>23.6</v>
      </c>
      <c r="J779" s="22">
        <v>23.2</v>
      </c>
      <c r="K779" s="22">
        <v>0</v>
      </c>
      <c r="L779" s="16">
        <v>119947.59</v>
      </c>
      <c r="M779" s="17">
        <v>112.88703289999999</v>
      </c>
      <c r="N779" s="17">
        <f>'Energy Demand'!$L779*'Energy Demand'!$M779</f>
        <v>13540527.53860571</v>
      </c>
    </row>
    <row r="780" spans="1:14" x14ac:dyDescent="0.6">
      <c r="A780" s="10">
        <v>42783</v>
      </c>
      <c r="B780" s="31" t="str">
        <f>TEXT('Energy Demand'!$A780,"dddd")</f>
        <v>Friday</v>
      </c>
      <c r="C780" s="31" t="str">
        <f>TEXT('Energy Demand'!$A780,"mmmm")</f>
        <v>February</v>
      </c>
      <c r="D780" s="11" t="str">
        <f t="shared" si="24"/>
        <v>2017</v>
      </c>
      <c r="E780" s="12">
        <f t="shared" si="25"/>
        <v>7</v>
      </c>
      <c r="F780" s="13" t="str">
        <f>VLOOKUP(A780,_holidays!$A$2:$B$2107,2,1)</f>
        <v>Y</v>
      </c>
      <c r="G780" s="13" t="str">
        <f>VLOOKUP(A780,_holidays!$A$2:$C$2107,3,1)</f>
        <v>N</v>
      </c>
      <c r="H780" s="14">
        <v>13.7</v>
      </c>
      <c r="I780" s="14">
        <v>25.5</v>
      </c>
      <c r="J780" s="15">
        <v>18.399999999999999</v>
      </c>
      <c r="K780" s="15">
        <v>0</v>
      </c>
      <c r="L780" s="16">
        <v>111885.97</v>
      </c>
      <c r="M780" s="17">
        <v>93.732609629999999</v>
      </c>
      <c r="N780" s="17">
        <f>'Energy Demand'!$L780*'Energy Demand'!$M780</f>
        <v>10487363.949083891</v>
      </c>
    </row>
    <row r="781" spans="1:14" x14ac:dyDescent="0.6">
      <c r="A781" s="19">
        <v>42784</v>
      </c>
      <c r="B781" s="32" t="str">
        <f>TEXT('Energy Demand'!$A781,"dddd")</f>
        <v>Saturday</v>
      </c>
      <c r="C781" s="31" t="str">
        <f>TEXT('Energy Demand'!$A781,"mmmm")</f>
        <v>February</v>
      </c>
      <c r="D781" s="11" t="str">
        <f t="shared" si="24"/>
        <v>2017</v>
      </c>
      <c r="E781" s="12">
        <f t="shared" si="25"/>
        <v>7</v>
      </c>
      <c r="F781" s="20" t="str">
        <f>VLOOKUP(A781,_holidays!$A$2:$B$2107,2,1)</f>
        <v>Y</v>
      </c>
      <c r="G781" s="20" t="str">
        <f>VLOOKUP(A781,_holidays!$A$2:$C$2107,3,1)</f>
        <v>N</v>
      </c>
      <c r="H781" s="21">
        <v>13.3</v>
      </c>
      <c r="I781" s="21">
        <v>18.899999999999999</v>
      </c>
      <c r="J781" s="22">
        <v>16.100000000000001</v>
      </c>
      <c r="K781" s="22">
        <v>0</v>
      </c>
      <c r="L781" s="16">
        <v>95623.35</v>
      </c>
      <c r="M781" s="17">
        <v>49.818158859999997</v>
      </c>
      <c r="N781" s="17">
        <f>'Energy Demand'!$L781*'Energy Demand'!$M781</f>
        <v>4763779.2410253808</v>
      </c>
    </row>
    <row r="782" spans="1:14" x14ac:dyDescent="0.6">
      <c r="A782" s="10">
        <v>42785</v>
      </c>
      <c r="B782" s="31" t="str">
        <f>TEXT('Energy Demand'!$A782,"dddd")</f>
        <v>Sunday</v>
      </c>
      <c r="C782" s="31" t="str">
        <f>TEXT('Energy Demand'!$A782,"mmmm")</f>
        <v>February</v>
      </c>
      <c r="D782" s="11" t="str">
        <f t="shared" si="24"/>
        <v>2017</v>
      </c>
      <c r="E782" s="12">
        <f t="shared" si="25"/>
        <v>8</v>
      </c>
      <c r="F782" s="13" t="str">
        <f>VLOOKUP(A782,_holidays!$A$2:$B$2107,2,1)</f>
        <v>Y</v>
      </c>
      <c r="G782" s="13" t="str">
        <f>VLOOKUP(A782,_holidays!$A$2:$C$2107,3,1)</f>
        <v>N</v>
      </c>
      <c r="H782" s="14">
        <v>11.7</v>
      </c>
      <c r="I782" s="14">
        <v>17.3</v>
      </c>
      <c r="J782" s="15">
        <v>9.9</v>
      </c>
      <c r="K782" s="15">
        <v>0</v>
      </c>
      <c r="L782" s="16">
        <v>91280.024999999994</v>
      </c>
      <c r="M782" s="17">
        <v>53.12020553</v>
      </c>
      <c r="N782" s="17">
        <f>'Energy Demand'!$L782*'Energy Demand'!$M782</f>
        <v>4848813.6887835376</v>
      </c>
    </row>
    <row r="783" spans="1:14" x14ac:dyDescent="0.6">
      <c r="A783" s="19">
        <v>42786</v>
      </c>
      <c r="B783" s="32" t="str">
        <f>TEXT('Energy Demand'!$A783,"dddd")</f>
        <v>Monday</v>
      </c>
      <c r="C783" s="31" t="str">
        <f>TEXT('Energy Demand'!$A783,"mmmm")</f>
        <v>February</v>
      </c>
      <c r="D783" s="11" t="str">
        <f t="shared" si="24"/>
        <v>2017</v>
      </c>
      <c r="E783" s="12">
        <f t="shared" si="25"/>
        <v>8</v>
      </c>
      <c r="F783" s="20" t="str">
        <f>VLOOKUP(A783,_holidays!$A$2:$B$2107,2,1)</f>
        <v>Y</v>
      </c>
      <c r="G783" s="20" t="str">
        <f>VLOOKUP(A783,_holidays!$A$2:$C$2107,3,1)</f>
        <v>N</v>
      </c>
      <c r="H783" s="21">
        <v>11.6</v>
      </c>
      <c r="I783" s="21">
        <v>20.3</v>
      </c>
      <c r="J783" s="22">
        <v>22.4</v>
      </c>
      <c r="K783" s="22">
        <v>3.6</v>
      </c>
      <c r="L783" s="16">
        <v>105341.86500000001</v>
      </c>
      <c r="M783" s="17">
        <v>93.726701410000004</v>
      </c>
      <c r="N783" s="17">
        <f>'Energy Demand'!$L783*'Energy Demand'!$M783</f>
        <v>9873345.5268275309</v>
      </c>
    </row>
    <row r="784" spans="1:14" x14ac:dyDescent="0.6">
      <c r="A784" s="10">
        <v>42787</v>
      </c>
      <c r="B784" s="31" t="str">
        <f>TEXT('Energy Demand'!$A784,"dddd")</f>
        <v>Tuesday</v>
      </c>
      <c r="C784" s="31" t="str">
        <f>TEXT('Energy Demand'!$A784,"mmmm")</f>
        <v>February</v>
      </c>
      <c r="D784" s="11" t="str">
        <f t="shared" si="24"/>
        <v>2017</v>
      </c>
      <c r="E784" s="12">
        <f t="shared" si="25"/>
        <v>8</v>
      </c>
      <c r="F784" s="13" t="str">
        <f>VLOOKUP(A784,_holidays!$A$2:$B$2107,2,1)</f>
        <v>Y</v>
      </c>
      <c r="G784" s="13" t="str">
        <f>VLOOKUP(A784,_holidays!$A$2:$C$2107,3,1)</f>
        <v>N</v>
      </c>
      <c r="H784" s="14">
        <v>10.1</v>
      </c>
      <c r="I784" s="14">
        <v>24</v>
      </c>
      <c r="J784" s="15">
        <v>25</v>
      </c>
      <c r="K784" s="15">
        <v>0.2</v>
      </c>
      <c r="L784" s="16">
        <v>112351.47</v>
      </c>
      <c r="M784" s="17">
        <v>103.2484286</v>
      </c>
      <c r="N784" s="17">
        <f>'Energy Demand'!$L784*'Energy Demand'!$M784</f>
        <v>11600112.728400042</v>
      </c>
    </row>
    <row r="785" spans="1:14" x14ac:dyDescent="0.6">
      <c r="A785" s="19">
        <v>42788</v>
      </c>
      <c r="B785" s="32" t="str">
        <f>TEXT('Energy Demand'!$A785,"dddd")</f>
        <v>Wednesday</v>
      </c>
      <c r="C785" s="31" t="str">
        <f>TEXT('Energy Demand'!$A785,"mmmm")</f>
        <v>February</v>
      </c>
      <c r="D785" s="11" t="str">
        <f t="shared" si="24"/>
        <v>2017</v>
      </c>
      <c r="E785" s="12">
        <f t="shared" si="25"/>
        <v>8</v>
      </c>
      <c r="F785" s="20" t="str">
        <f>VLOOKUP(A785,_holidays!$A$2:$B$2107,2,1)</f>
        <v>Y</v>
      </c>
      <c r="G785" s="20" t="str">
        <f>VLOOKUP(A785,_holidays!$A$2:$C$2107,3,1)</f>
        <v>N</v>
      </c>
      <c r="H785" s="21">
        <v>12.8</v>
      </c>
      <c r="I785" s="21">
        <v>33.299999999999997</v>
      </c>
      <c r="J785" s="22">
        <v>23.1</v>
      </c>
      <c r="K785" s="22">
        <v>0</v>
      </c>
      <c r="L785" s="16">
        <v>116690.17</v>
      </c>
      <c r="M785" s="17">
        <v>78.057835249999997</v>
      </c>
      <c r="N785" s="17">
        <f>'Energy Demand'!$L785*'Energy Demand'!$M785</f>
        <v>9108582.0651544929</v>
      </c>
    </row>
    <row r="786" spans="1:14" x14ac:dyDescent="0.6">
      <c r="A786" s="10">
        <v>42789</v>
      </c>
      <c r="B786" s="31" t="str">
        <f>TEXT('Energy Demand'!$A786,"dddd")</f>
        <v>Thursday</v>
      </c>
      <c r="C786" s="31" t="str">
        <f>TEXT('Energy Demand'!$A786,"mmmm")</f>
        <v>February</v>
      </c>
      <c r="D786" s="11" t="str">
        <f t="shared" si="24"/>
        <v>2017</v>
      </c>
      <c r="E786" s="12">
        <f t="shared" si="25"/>
        <v>8</v>
      </c>
      <c r="F786" s="13" t="str">
        <f>VLOOKUP(A786,_holidays!$A$2:$B$2107,2,1)</f>
        <v>Y</v>
      </c>
      <c r="G786" s="13" t="str">
        <f>VLOOKUP(A786,_holidays!$A$2:$C$2107,3,1)</f>
        <v>N</v>
      </c>
      <c r="H786" s="14">
        <v>15.9</v>
      </c>
      <c r="I786" s="14">
        <v>25</v>
      </c>
      <c r="J786" s="15">
        <v>23.5</v>
      </c>
      <c r="K786" s="15">
        <v>0</v>
      </c>
      <c r="L786" s="16">
        <v>117948.685</v>
      </c>
      <c r="M786" s="17">
        <v>102.3617733</v>
      </c>
      <c r="N786" s="17">
        <f>'Energy Demand'!$L786*'Energy Demand'!$M786</f>
        <v>12073436.55500311</v>
      </c>
    </row>
    <row r="787" spans="1:14" x14ac:dyDescent="0.6">
      <c r="A787" s="19">
        <v>42790</v>
      </c>
      <c r="B787" s="32" t="str">
        <f>TEXT('Energy Demand'!$A787,"dddd")</f>
        <v>Friday</v>
      </c>
      <c r="C787" s="31" t="str">
        <f>TEXT('Energy Demand'!$A787,"mmmm")</f>
        <v>February</v>
      </c>
      <c r="D787" s="11" t="str">
        <f t="shared" si="24"/>
        <v>2017</v>
      </c>
      <c r="E787" s="12">
        <f t="shared" si="25"/>
        <v>8</v>
      </c>
      <c r="F787" s="20" t="str">
        <f>VLOOKUP(A787,_holidays!$A$2:$B$2107,2,1)</f>
        <v>Y</v>
      </c>
      <c r="G787" s="20" t="str">
        <f>VLOOKUP(A787,_holidays!$A$2:$C$2107,3,1)</f>
        <v>N</v>
      </c>
      <c r="H787" s="21">
        <v>15.8</v>
      </c>
      <c r="I787" s="21">
        <v>20</v>
      </c>
      <c r="J787" s="22">
        <v>13.2</v>
      </c>
      <c r="K787" s="22">
        <v>1.4</v>
      </c>
      <c r="L787" s="16">
        <v>111229.52</v>
      </c>
      <c r="M787" s="17">
        <v>98.210797409999998</v>
      </c>
      <c r="N787" s="17">
        <f>'Energy Demand'!$L787*'Energy Demand'!$M787</f>
        <v>10923939.854731543</v>
      </c>
    </row>
    <row r="788" spans="1:14" x14ac:dyDescent="0.6">
      <c r="A788" s="10">
        <v>42791</v>
      </c>
      <c r="B788" s="31" t="str">
        <f>TEXT('Energy Demand'!$A788,"dddd")</f>
        <v>Saturday</v>
      </c>
      <c r="C788" s="31" t="str">
        <f>TEXT('Energy Demand'!$A788,"mmmm")</f>
        <v>February</v>
      </c>
      <c r="D788" s="11" t="str">
        <f t="shared" si="24"/>
        <v>2017</v>
      </c>
      <c r="E788" s="12">
        <f t="shared" si="25"/>
        <v>8</v>
      </c>
      <c r="F788" s="13" t="str">
        <f>VLOOKUP(A788,_holidays!$A$2:$B$2107,2,1)</f>
        <v>Y</v>
      </c>
      <c r="G788" s="13" t="str">
        <f>VLOOKUP(A788,_holidays!$A$2:$C$2107,3,1)</f>
        <v>N</v>
      </c>
      <c r="H788" s="14">
        <v>13.7</v>
      </c>
      <c r="I788" s="14">
        <v>19.399999999999999</v>
      </c>
      <c r="J788" s="15">
        <v>23.9</v>
      </c>
      <c r="K788" s="15">
        <v>0</v>
      </c>
      <c r="L788" s="16">
        <v>95046.904999999999</v>
      </c>
      <c r="M788" s="17">
        <v>45.609290440000002</v>
      </c>
      <c r="N788" s="17">
        <f>'Energy Demand'!$L788*'Energy Demand'!$M788</f>
        <v>4335021.8955680886</v>
      </c>
    </row>
    <row r="789" spans="1:14" x14ac:dyDescent="0.6">
      <c r="A789" s="19">
        <v>42792</v>
      </c>
      <c r="B789" s="32" t="str">
        <f>TEXT('Energy Demand'!$A789,"dddd")</f>
        <v>Sunday</v>
      </c>
      <c r="C789" s="31" t="str">
        <f>TEXT('Energy Demand'!$A789,"mmmm")</f>
        <v>February</v>
      </c>
      <c r="D789" s="11" t="str">
        <f t="shared" si="24"/>
        <v>2017</v>
      </c>
      <c r="E789" s="12">
        <f t="shared" si="25"/>
        <v>9</v>
      </c>
      <c r="F789" s="20" t="str">
        <f>VLOOKUP(A789,_holidays!$A$2:$B$2107,2,1)</f>
        <v>Y</v>
      </c>
      <c r="G789" s="20" t="str">
        <f>VLOOKUP(A789,_holidays!$A$2:$C$2107,3,1)</f>
        <v>N</v>
      </c>
      <c r="H789" s="21">
        <v>13.2</v>
      </c>
      <c r="I789" s="21">
        <v>29.8</v>
      </c>
      <c r="J789" s="22">
        <v>24.2</v>
      </c>
      <c r="K789" s="22">
        <v>0</v>
      </c>
      <c r="L789" s="16">
        <v>100495.61500000001</v>
      </c>
      <c r="M789" s="17">
        <v>56.026420170000002</v>
      </c>
      <c r="N789" s="17">
        <f>'Energy Demand'!$L789*'Energy Demand'!$M789</f>
        <v>5630409.5512325549</v>
      </c>
    </row>
    <row r="790" spans="1:14" x14ac:dyDescent="0.6">
      <c r="A790" s="10">
        <v>42793</v>
      </c>
      <c r="B790" s="31" t="str">
        <f>TEXT('Energy Demand'!$A790,"dddd")</f>
        <v>Monday</v>
      </c>
      <c r="C790" s="31" t="str">
        <f>TEXT('Energy Demand'!$A790,"mmmm")</f>
        <v>February</v>
      </c>
      <c r="D790" s="11" t="str">
        <f t="shared" si="24"/>
        <v>2017</v>
      </c>
      <c r="E790" s="12">
        <f t="shared" si="25"/>
        <v>9</v>
      </c>
      <c r="F790" s="13" t="str">
        <f>VLOOKUP(A790,_holidays!$A$2:$B$2107,2,1)</f>
        <v>Y</v>
      </c>
      <c r="G790" s="13" t="str">
        <f>VLOOKUP(A790,_holidays!$A$2:$C$2107,3,1)</f>
        <v>N</v>
      </c>
      <c r="H790" s="14">
        <v>15.6</v>
      </c>
      <c r="I790" s="14">
        <v>33.1</v>
      </c>
      <c r="J790" s="15">
        <v>23.9</v>
      </c>
      <c r="K790" s="15">
        <v>0</v>
      </c>
      <c r="L790" s="16">
        <v>131090.77499999999</v>
      </c>
      <c r="M790" s="17">
        <v>96.550071590000002</v>
      </c>
      <c r="N790" s="17">
        <f>'Energy Demand'!$L790*'Energy Demand'!$M790</f>
        <v>12656823.711038582</v>
      </c>
    </row>
    <row r="791" spans="1:14" x14ac:dyDescent="0.6">
      <c r="A791" s="19">
        <v>42794</v>
      </c>
      <c r="B791" s="32" t="str">
        <f>TEXT('Energy Demand'!$A791,"dddd")</f>
        <v>Tuesday</v>
      </c>
      <c r="C791" s="31" t="str">
        <f>TEXT('Energy Demand'!$A791,"mmmm")</f>
        <v>February</v>
      </c>
      <c r="D791" s="11" t="str">
        <f t="shared" si="24"/>
        <v>2017</v>
      </c>
      <c r="E791" s="12">
        <f t="shared" si="25"/>
        <v>9</v>
      </c>
      <c r="F791" s="20" t="str">
        <f>VLOOKUP(A791,_holidays!$A$2:$B$2107,2,1)</f>
        <v>Y</v>
      </c>
      <c r="G791" s="20" t="str">
        <f>VLOOKUP(A791,_holidays!$A$2:$C$2107,3,1)</f>
        <v>N</v>
      </c>
      <c r="H791" s="21">
        <v>17.3</v>
      </c>
      <c r="I791" s="21">
        <v>33.6</v>
      </c>
      <c r="J791" s="22">
        <v>23.6</v>
      </c>
      <c r="K791" s="22">
        <v>0</v>
      </c>
      <c r="L791" s="16">
        <v>140167.5</v>
      </c>
      <c r="M791" s="17">
        <v>99.945639459999995</v>
      </c>
      <c r="N791" s="17">
        <f>'Energy Demand'!$L791*'Energy Demand'!$M791</f>
        <v>14009130.41900955</v>
      </c>
    </row>
    <row r="792" spans="1:14" x14ac:dyDescent="0.6">
      <c r="A792" s="10">
        <v>42795</v>
      </c>
      <c r="B792" s="31" t="str">
        <f>TEXT('Energy Demand'!$A792,"dddd")</f>
        <v>Wednesday</v>
      </c>
      <c r="C792" s="31" t="str">
        <f>TEXT('Energy Demand'!$A792,"mmmm")</f>
        <v>March</v>
      </c>
      <c r="D792" s="11" t="str">
        <f t="shared" si="24"/>
        <v>2017</v>
      </c>
      <c r="E792" s="12">
        <f t="shared" si="25"/>
        <v>9</v>
      </c>
      <c r="F792" s="13" t="str">
        <f>VLOOKUP(A792,_holidays!$A$2:$B$2107,2,1)</f>
        <v>Y</v>
      </c>
      <c r="G792" s="13" t="str">
        <f>VLOOKUP(A792,_holidays!$A$2:$C$2107,3,1)</f>
        <v>N</v>
      </c>
      <c r="H792" s="14">
        <v>16.600000000000001</v>
      </c>
      <c r="I792" s="14">
        <v>30.5</v>
      </c>
      <c r="J792" s="15">
        <v>23.7</v>
      </c>
      <c r="K792" s="15">
        <v>0</v>
      </c>
      <c r="L792" s="16">
        <v>137291.97</v>
      </c>
      <c r="M792" s="17">
        <v>86.003999010000001</v>
      </c>
      <c r="N792" s="17">
        <f>'Energy Demand'!$L792*'Energy Demand'!$M792</f>
        <v>11807658.451960949</v>
      </c>
    </row>
    <row r="793" spans="1:14" x14ac:dyDescent="0.6">
      <c r="A793" s="19">
        <v>42796</v>
      </c>
      <c r="B793" s="32" t="str">
        <f>TEXT('Energy Demand'!$A793,"dddd")</f>
        <v>Thursday</v>
      </c>
      <c r="C793" s="31" t="str">
        <f>TEXT('Energy Demand'!$A793,"mmmm")</f>
        <v>March</v>
      </c>
      <c r="D793" s="11" t="str">
        <f t="shared" si="24"/>
        <v>2017</v>
      </c>
      <c r="E793" s="12">
        <f t="shared" si="25"/>
        <v>9</v>
      </c>
      <c r="F793" s="20" t="str">
        <f>VLOOKUP(A793,_holidays!$A$2:$B$2107,2,1)</f>
        <v>Y</v>
      </c>
      <c r="G793" s="20" t="str">
        <f>VLOOKUP(A793,_holidays!$A$2:$C$2107,3,1)</f>
        <v>N</v>
      </c>
      <c r="H793" s="21">
        <v>17.7</v>
      </c>
      <c r="I793" s="21">
        <v>23.3</v>
      </c>
      <c r="J793" s="22">
        <v>22</v>
      </c>
      <c r="K793" s="22">
        <v>0</v>
      </c>
      <c r="L793" s="16">
        <v>127633.27499999999</v>
      </c>
      <c r="M793" s="17">
        <v>85.498445459999999</v>
      </c>
      <c r="N793" s="17">
        <f>'Energy Demand'!$L793*'Energy Demand'!$M793</f>
        <v>10912446.60146868</v>
      </c>
    </row>
    <row r="794" spans="1:14" x14ac:dyDescent="0.6">
      <c r="A794" s="10">
        <v>42797</v>
      </c>
      <c r="B794" s="31" t="str">
        <f>TEXT('Energy Demand'!$A794,"dddd")</f>
        <v>Friday</v>
      </c>
      <c r="C794" s="31" t="str">
        <f>TEXT('Energy Demand'!$A794,"mmmm")</f>
        <v>March</v>
      </c>
      <c r="D794" s="11" t="str">
        <f t="shared" si="24"/>
        <v>2017</v>
      </c>
      <c r="E794" s="12">
        <f t="shared" si="25"/>
        <v>9</v>
      </c>
      <c r="F794" s="13" t="str">
        <f>VLOOKUP(A794,_holidays!$A$2:$B$2107,2,1)</f>
        <v>Y</v>
      </c>
      <c r="G794" s="13" t="str">
        <f>VLOOKUP(A794,_holidays!$A$2:$C$2107,3,1)</f>
        <v>N</v>
      </c>
      <c r="H794" s="14">
        <v>18.100000000000001</v>
      </c>
      <c r="I794" s="14">
        <v>28.6</v>
      </c>
      <c r="J794" s="15">
        <v>18.100000000000001</v>
      </c>
      <c r="K794" s="15">
        <v>0</v>
      </c>
      <c r="L794" s="16">
        <v>124311.33</v>
      </c>
      <c r="M794" s="17">
        <v>73.929299439999994</v>
      </c>
      <c r="N794" s="17">
        <f>'Energy Demand'!$L794*'Energy Demand'!$M794</f>
        <v>9190249.539354654</v>
      </c>
    </row>
    <row r="795" spans="1:14" x14ac:dyDescent="0.6">
      <c r="A795" s="19">
        <v>42798</v>
      </c>
      <c r="B795" s="32" t="str">
        <f>TEXT('Energy Demand'!$A795,"dddd")</f>
        <v>Saturday</v>
      </c>
      <c r="C795" s="31" t="str">
        <f>TEXT('Energy Demand'!$A795,"mmmm")</f>
        <v>March</v>
      </c>
      <c r="D795" s="11" t="str">
        <f t="shared" si="24"/>
        <v>2017</v>
      </c>
      <c r="E795" s="12">
        <f t="shared" si="25"/>
        <v>9</v>
      </c>
      <c r="F795" s="20" t="str">
        <f>VLOOKUP(A795,_holidays!$A$2:$B$2107,2,1)</f>
        <v>Y</v>
      </c>
      <c r="G795" s="20" t="str">
        <f>VLOOKUP(A795,_holidays!$A$2:$C$2107,3,1)</f>
        <v>N</v>
      </c>
      <c r="H795" s="21">
        <v>16.100000000000001</v>
      </c>
      <c r="I795" s="21">
        <v>27.4</v>
      </c>
      <c r="J795" s="22">
        <v>23</v>
      </c>
      <c r="K795" s="22">
        <v>0</v>
      </c>
      <c r="L795" s="16">
        <v>116083.295</v>
      </c>
      <c r="M795" s="17">
        <v>77.595643690000003</v>
      </c>
      <c r="N795" s="17">
        <f>'Energy Demand'!$L795*'Energy Demand'!$M795</f>
        <v>9007557.9971811585</v>
      </c>
    </row>
    <row r="796" spans="1:14" x14ac:dyDescent="0.6">
      <c r="A796" s="10">
        <v>42799</v>
      </c>
      <c r="B796" s="31" t="str">
        <f>TEXT('Energy Demand'!$A796,"dddd")</f>
        <v>Sunday</v>
      </c>
      <c r="C796" s="31" t="str">
        <f>TEXT('Energy Demand'!$A796,"mmmm")</f>
        <v>March</v>
      </c>
      <c r="D796" s="11" t="str">
        <f t="shared" si="24"/>
        <v>2017</v>
      </c>
      <c r="E796" s="12">
        <f t="shared" si="25"/>
        <v>10</v>
      </c>
      <c r="F796" s="13" t="str">
        <f>VLOOKUP(A796,_holidays!$A$2:$B$2107,2,1)</f>
        <v>Y</v>
      </c>
      <c r="G796" s="13" t="str">
        <f>VLOOKUP(A796,_holidays!$A$2:$C$2107,3,1)</f>
        <v>N</v>
      </c>
      <c r="H796" s="14">
        <v>17.600000000000001</v>
      </c>
      <c r="I796" s="14">
        <v>25.4</v>
      </c>
      <c r="J796" s="15">
        <v>16.8</v>
      </c>
      <c r="K796" s="15">
        <v>0.2</v>
      </c>
      <c r="L796" s="16">
        <v>103539.02</v>
      </c>
      <c r="M796" s="17">
        <v>45.460745699999997</v>
      </c>
      <c r="N796" s="17">
        <f>'Energy Demand'!$L796*'Energy Demand'!$M796</f>
        <v>4706961.0582472142</v>
      </c>
    </row>
    <row r="797" spans="1:14" x14ac:dyDescent="0.6">
      <c r="A797" s="19">
        <v>42800</v>
      </c>
      <c r="B797" s="32" t="str">
        <f>TEXT('Energy Demand'!$A797,"dddd")</f>
        <v>Monday</v>
      </c>
      <c r="C797" s="31" t="str">
        <f>TEXT('Energy Demand'!$A797,"mmmm")</f>
        <v>March</v>
      </c>
      <c r="D797" s="11" t="str">
        <f t="shared" si="24"/>
        <v>2017</v>
      </c>
      <c r="E797" s="12">
        <f t="shared" si="25"/>
        <v>10</v>
      </c>
      <c r="F797" s="20" t="str">
        <f>VLOOKUP(A797,_holidays!$A$2:$B$2107,2,1)</f>
        <v>Y</v>
      </c>
      <c r="G797" s="20" t="str">
        <f>VLOOKUP(A797,_holidays!$A$2:$C$2107,3,1)</f>
        <v>N</v>
      </c>
      <c r="H797" s="21">
        <v>17.7</v>
      </c>
      <c r="I797" s="21">
        <v>27.4</v>
      </c>
      <c r="J797" s="22">
        <v>22.3</v>
      </c>
      <c r="K797" s="22">
        <v>0</v>
      </c>
      <c r="L797" s="16">
        <v>116447.855</v>
      </c>
      <c r="M797" s="17">
        <v>56.634147380000002</v>
      </c>
      <c r="N797" s="17">
        <f>'Energy Demand'!$L797*'Energy Demand'!$M797</f>
        <v>6594924.9821548695</v>
      </c>
    </row>
    <row r="798" spans="1:14" x14ac:dyDescent="0.6">
      <c r="A798" s="10">
        <v>42801</v>
      </c>
      <c r="B798" s="31" t="str">
        <f>TEXT('Energy Demand'!$A798,"dddd")</f>
        <v>Tuesday</v>
      </c>
      <c r="C798" s="31" t="str">
        <f>TEXT('Energy Demand'!$A798,"mmmm")</f>
        <v>March</v>
      </c>
      <c r="D798" s="11" t="str">
        <f t="shared" si="24"/>
        <v>2017</v>
      </c>
      <c r="E798" s="12">
        <f t="shared" si="25"/>
        <v>10</v>
      </c>
      <c r="F798" s="13" t="str">
        <f>VLOOKUP(A798,_holidays!$A$2:$B$2107,2,1)</f>
        <v>Y</v>
      </c>
      <c r="G798" s="13" t="str">
        <f>VLOOKUP(A798,_holidays!$A$2:$C$2107,3,1)</f>
        <v>N</v>
      </c>
      <c r="H798" s="14">
        <v>15</v>
      </c>
      <c r="I798" s="14">
        <v>28.2</v>
      </c>
      <c r="J798" s="15">
        <v>22.4</v>
      </c>
      <c r="K798" s="15">
        <v>0</v>
      </c>
      <c r="L798" s="16">
        <v>117931.46</v>
      </c>
      <c r="M798" s="17">
        <v>57.516139000000003</v>
      </c>
      <c r="N798" s="17">
        <f>'Energy Demand'!$L798*'Energy Demand'!$M798</f>
        <v>6782962.2458329406</v>
      </c>
    </row>
    <row r="799" spans="1:14" x14ac:dyDescent="0.6">
      <c r="A799" s="19">
        <v>42802</v>
      </c>
      <c r="B799" s="32" t="str">
        <f>TEXT('Energy Demand'!$A799,"dddd")</f>
        <v>Wednesday</v>
      </c>
      <c r="C799" s="31" t="str">
        <f>TEXT('Energy Demand'!$A799,"mmmm")</f>
        <v>March</v>
      </c>
      <c r="D799" s="11" t="str">
        <f t="shared" si="24"/>
        <v>2017</v>
      </c>
      <c r="E799" s="12">
        <f t="shared" si="25"/>
        <v>10</v>
      </c>
      <c r="F799" s="20" t="str">
        <f>VLOOKUP(A799,_holidays!$A$2:$B$2107,2,1)</f>
        <v>Y</v>
      </c>
      <c r="G799" s="20" t="str">
        <f>VLOOKUP(A799,_holidays!$A$2:$C$2107,3,1)</f>
        <v>N</v>
      </c>
      <c r="H799" s="21">
        <v>14.2</v>
      </c>
      <c r="I799" s="21">
        <v>31.5</v>
      </c>
      <c r="J799" s="22">
        <v>22.1</v>
      </c>
      <c r="K799" s="22">
        <v>0</v>
      </c>
      <c r="L799" s="16">
        <v>124370.765</v>
      </c>
      <c r="M799" s="17">
        <v>73.923132069999994</v>
      </c>
      <c r="N799" s="17">
        <f>'Energy Demand'!$L799*'Energy Demand'!$M799</f>
        <v>9193876.4867419321</v>
      </c>
    </row>
    <row r="800" spans="1:14" x14ac:dyDescent="0.6">
      <c r="A800" s="10">
        <v>42803</v>
      </c>
      <c r="B800" s="31" t="str">
        <f>TEXT('Energy Demand'!$A800,"dddd")</f>
        <v>Thursday</v>
      </c>
      <c r="C800" s="31" t="str">
        <f>TEXT('Energy Demand'!$A800,"mmmm")</f>
        <v>March</v>
      </c>
      <c r="D800" s="11" t="str">
        <f t="shared" si="24"/>
        <v>2017</v>
      </c>
      <c r="E800" s="12">
        <f t="shared" si="25"/>
        <v>10</v>
      </c>
      <c r="F800" s="13" t="str">
        <f>VLOOKUP(A800,_holidays!$A$2:$B$2107,2,1)</f>
        <v>Y</v>
      </c>
      <c r="G800" s="13" t="str">
        <f>VLOOKUP(A800,_holidays!$A$2:$C$2107,3,1)</f>
        <v>N</v>
      </c>
      <c r="H800" s="14">
        <v>15</v>
      </c>
      <c r="I800" s="14">
        <v>32.299999999999997</v>
      </c>
      <c r="J800" s="15">
        <v>21.1</v>
      </c>
      <c r="K800" s="15">
        <v>0</v>
      </c>
      <c r="L800" s="16">
        <v>129649.25</v>
      </c>
      <c r="M800" s="17">
        <v>83.889686549999993</v>
      </c>
      <c r="N800" s="17">
        <f>'Energy Demand'!$L800*'Energy Demand'!$M800</f>
        <v>10876234.943942586</v>
      </c>
    </row>
    <row r="801" spans="1:14" x14ac:dyDescent="0.6">
      <c r="A801" s="19">
        <v>42804</v>
      </c>
      <c r="B801" s="32" t="str">
        <f>TEXT('Energy Demand'!$A801,"dddd")</f>
        <v>Friday</v>
      </c>
      <c r="C801" s="31" t="str">
        <f>TEXT('Energy Demand'!$A801,"mmmm")</f>
        <v>March</v>
      </c>
      <c r="D801" s="11" t="str">
        <f t="shared" si="24"/>
        <v>2017</v>
      </c>
      <c r="E801" s="12">
        <f t="shared" si="25"/>
        <v>10</v>
      </c>
      <c r="F801" s="20" t="str">
        <f>VLOOKUP(A801,_holidays!$A$2:$B$2107,2,1)</f>
        <v>Y</v>
      </c>
      <c r="G801" s="20" t="str">
        <f>VLOOKUP(A801,_holidays!$A$2:$C$2107,3,1)</f>
        <v>N</v>
      </c>
      <c r="H801" s="21">
        <v>18.5</v>
      </c>
      <c r="I801" s="21">
        <v>23.8</v>
      </c>
      <c r="J801" s="22">
        <v>19.399999999999999</v>
      </c>
      <c r="K801" s="22">
        <v>0</v>
      </c>
      <c r="L801" s="16">
        <v>125346.075</v>
      </c>
      <c r="M801" s="17">
        <v>82.034537619999995</v>
      </c>
      <c r="N801" s="17">
        <f>'Energy Demand'!$L801*'Energy Demand'!$M801</f>
        <v>10282707.305106841</v>
      </c>
    </row>
    <row r="802" spans="1:14" x14ac:dyDescent="0.6">
      <c r="A802" s="10">
        <v>42805</v>
      </c>
      <c r="B802" s="31" t="str">
        <f>TEXT('Energy Demand'!$A802,"dddd")</f>
        <v>Saturday</v>
      </c>
      <c r="C802" s="31" t="str">
        <f>TEXT('Energy Demand'!$A802,"mmmm")</f>
        <v>March</v>
      </c>
      <c r="D802" s="11" t="str">
        <f t="shared" si="24"/>
        <v>2017</v>
      </c>
      <c r="E802" s="12">
        <f t="shared" si="25"/>
        <v>10</v>
      </c>
      <c r="F802" s="13" t="str">
        <f>VLOOKUP(A802,_holidays!$A$2:$B$2107,2,1)</f>
        <v>Y</v>
      </c>
      <c r="G802" s="13" t="str">
        <f>VLOOKUP(A802,_holidays!$A$2:$C$2107,3,1)</f>
        <v>N</v>
      </c>
      <c r="H802" s="14">
        <v>18</v>
      </c>
      <c r="I802" s="14">
        <v>26.4</v>
      </c>
      <c r="J802" s="15">
        <v>13.9</v>
      </c>
      <c r="K802" s="15">
        <v>0</v>
      </c>
      <c r="L802" s="16">
        <v>108816.81</v>
      </c>
      <c r="M802" s="17">
        <v>50.762326090000002</v>
      </c>
      <c r="N802" s="17">
        <f>'Energy Demand'!$L802*'Energy Demand'!$M802</f>
        <v>5523794.3932935726</v>
      </c>
    </row>
    <row r="803" spans="1:14" x14ac:dyDescent="0.6">
      <c r="A803" s="19">
        <v>42806</v>
      </c>
      <c r="B803" s="32" t="str">
        <f>TEXT('Energy Demand'!$A803,"dddd")</f>
        <v>Sunday</v>
      </c>
      <c r="C803" s="31" t="str">
        <f>TEXT('Energy Demand'!$A803,"mmmm")</f>
        <v>March</v>
      </c>
      <c r="D803" s="11" t="str">
        <f t="shared" si="24"/>
        <v>2017</v>
      </c>
      <c r="E803" s="12">
        <f t="shared" si="25"/>
        <v>11</v>
      </c>
      <c r="F803" s="20" t="str">
        <f>VLOOKUP(A803,_holidays!$A$2:$B$2107,2,1)</f>
        <v>Y</v>
      </c>
      <c r="G803" s="20" t="str">
        <f>VLOOKUP(A803,_holidays!$A$2:$C$2107,3,1)</f>
        <v>N</v>
      </c>
      <c r="H803" s="21">
        <v>17.899999999999999</v>
      </c>
      <c r="I803" s="21">
        <v>27.1</v>
      </c>
      <c r="J803" s="22">
        <v>19.600000000000001</v>
      </c>
      <c r="K803" s="22">
        <v>0</v>
      </c>
      <c r="L803" s="16">
        <v>102617.51</v>
      </c>
      <c r="M803" s="17">
        <v>42.480560560000001</v>
      </c>
      <c r="N803" s="17">
        <f>'Energy Demand'!$L803*'Energy Demand'!$M803</f>
        <v>4359249.3480714057</v>
      </c>
    </row>
    <row r="804" spans="1:14" x14ac:dyDescent="0.6">
      <c r="A804" s="10">
        <v>42807</v>
      </c>
      <c r="B804" s="31" t="str">
        <f>TEXT('Energy Demand'!$A804,"dddd")</f>
        <v>Monday</v>
      </c>
      <c r="C804" s="31" t="str">
        <f>TEXT('Energy Demand'!$A804,"mmmm")</f>
        <v>March</v>
      </c>
      <c r="D804" s="11" t="str">
        <f t="shared" si="24"/>
        <v>2017</v>
      </c>
      <c r="E804" s="12">
        <f t="shared" si="25"/>
        <v>11</v>
      </c>
      <c r="F804" s="13" t="str">
        <f>VLOOKUP(A804,_holidays!$A$2:$B$2107,2,1)</f>
        <v>Y</v>
      </c>
      <c r="G804" s="13" t="str">
        <f>VLOOKUP(A804,_holidays!$A$2:$C$2107,3,1)</f>
        <v>Y</v>
      </c>
      <c r="H804" s="14">
        <v>15.7</v>
      </c>
      <c r="I804" s="14">
        <v>24.3</v>
      </c>
      <c r="J804" s="15">
        <v>20.7</v>
      </c>
      <c r="K804" s="15">
        <v>0.2</v>
      </c>
      <c r="L804" s="16">
        <v>104468.9</v>
      </c>
      <c r="M804" s="17">
        <v>66.843722060000005</v>
      </c>
      <c r="N804" s="17">
        <f>'Energy Demand'!$L804*'Energy Demand'!$M804</f>
        <v>6983090.1155139338</v>
      </c>
    </row>
    <row r="805" spans="1:14" x14ac:dyDescent="0.6">
      <c r="A805" s="19">
        <v>42808</v>
      </c>
      <c r="B805" s="32" t="str">
        <f>TEXT('Energy Demand'!$A805,"dddd")</f>
        <v>Tuesday</v>
      </c>
      <c r="C805" s="31" t="str">
        <f>TEXT('Energy Demand'!$A805,"mmmm")</f>
        <v>March</v>
      </c>
      <c r="D805" s="11" t="str">
        <f t="shared" si="24"/>
        <v>2017</v>
      </c>
      <c r="E805" s="12">
        <f t="shared" si="25"/>
        <v>11</v>
      </c>
      <c r="F805" s="20" t="str">
        <f>VLOOKUP(A805,_holidays!$A$2:$B$2107,2,1)</f>
        <v>Y</v>
      </c>
      <c r="G805" s="20" t="str">
        <f>VLOOKUP(A805,_holidays!$A$2:$C$2107,3,1)</f>
        <v>N</v>
      </c>
      <c r="H805" s="21">
        <v>18.8</v>
      </c>
      <c r="I805" s="21">
        <v>32.700000000000003</v>
      </c>
      <c r="J805" s="22">
        <v>20.8</v>
      </c>
      <c r="K805" s="22">
        <v>0</v>
      </c>
      <c r="L805" s="16">
        <v>133227.785</v>
      </c>
      <c r="M805" s="17">
        <v>101.4423563</v>
      </c>
      <c r="N805" s="17">
        <f>'Energy Demand'!$L805*'Energy Demand'!$M805</f>
        <v>13514940.435029795</v>
      </c>
    </row>
    <row r="806" spans="1:14" x14ac:dyDescent="0.6">
      <c r="A806" s="10">
        <v>42809</v>
      </c>
      <c r="B806" s="31" t="str">
        <f>TEXT('Energy Demand'!$A806,"dddd")</f>
        <v>Wednesday</v>
      </c>
      <c r="C806" s="31" t="str">
        <f>TEXT('Energy Demand'!$A806,"mmmm")</f>
        <v>March</v>
      </c>
      <c r="D806" s="11" t="str">
        <f t="shared" si="24"/>
        <v>2017</v>
      </c>
      <c r="E806" s="12">
        <f t="shared" si="25"/>
        <v>11</v>
      </c>
      <c r="F806" s="13" t="str">
        <f>VLOOKUP(A806,_holidays!$A$2:$B$2107,2,1)</f>
        <v>Y</v>
      </c>
      <c r="G806" s="13" t="str">
        <f>VLOOKUP(A806,_holidays!$A$2:$C$2107,3,1)</f>
        <v>N</v>
      </c>
      <c r="H806" s="14">
        <v>20.8</v>
      </c>
      <c r="I806" s="14">
        <v>33.200000000000003</v>
      </c>
      <c r="J806" s="15">
        <v>18.899999999999999</v>
      </c>
      <c r="K806" s="15">
        <v>0</v>
      </c>
      <c r="L806" s="16">
        <v>139672.83499999999</v>
      </c>
      <c r="M806" s="17">
        <v>102.0122176</v>
      </c>
      <c r="N806" s="17">
        <f>'Energy Demand'!$L806*'Energy Demand'!$M806</f>
        <v>14248335.636828896</v>
      </c>
    </row>
    <row r="807" spans="1:14" x14ac:dyDescent="0.6">
      <c r="A807" s="19">
        <v>42810</v>
      </c>
      <c r="B807" s="32" t="str">
        <f>TEXT('Energy Demand'!$A807,"dddd")</f>
        <v>Thursday</v>
      </c>
      <c r="C807" s="31" t="str">
        <f>TEXT('Energy Demand'!$A807,"mmmm")</f>
        <v>March</v>
      </c>
      <c r="D807" s="11" t="str">
        <f t="shared" si="24"/>
        <v>2017</v>
      </c>
      <c r="E807" s="12">
        <f t="shared" si="25"/>
        <v>11</v>
      </c>
      <c r="F807" s="20" t="str">
        <f>VLOOKUP(A807,_holidays!$A$2:$B$2107,2,1)</f>
        <v>Y</v>
      </c>
      <c r="G807" s="20" t="str">
        <f>VLOOKUP(A807,_holidays!$A$2:$C$2107,3,1)</f>
        <v>N</v>
      </c>
      <c r="H807" s="21">
        <v>21.7</v>
      </c>
      <c r="I807" s="21">
        <v>23</v>
      </c>
      <c r="J807" s="22">
        <v>4.8</v>
      </c>
      <c r="K807" s="22">
        <v>1.8</v>
      </c>
      <c r="L807" s="16">
        <v>124255.97500000001</v>
      </c>
      <c r="M807" s="17">
        <v>87.894020850000004</v>
      </c>
      <c r="N807" s="17">
        <f>'Energy Demand'!$L807*'Energy Demand'!$M807</f>
        <v>10921357.257387079</v>
      </c>
    </row>
    <row r="808" spans="1:14" x14ac:dyDescent="0.6">
      <c r="A808" s="10">
        <v>42811</v>
      </c>
      <c r="B808" s="31" t="str">
        <f>TEXT('Energy Demand'!$A808,"dddd")</f>
        <v>Friday</v>
      </c>
      <c r="C808" s="31" t="str">
        <f>TEXT('Energy Demand'!$A808,"mmmm")</f>
        <v>March</v>
      </c>
      <c r="D808" s="11" t="str">
        <f t="shared" si="24"/>
        <v>2017</v>
      </c>
      <c r="E808" s="12">
        <f t="shared" si="25"/>
        <v>11</v>
      </c>
      <c r="F808" s="13" t="str">
        <f>VLOOKUP(A808,_holidays!$A$2:$B$2107,2,1)</f>
        <v>Y</v>
      </c>
      <c r="G808" s="13" t="str">
        <f>VLOOKUP(A808,_holidays!$A$2:$C$2107,3,1)</f>
        <v>N</v>
      </c>
      <c r="H808" s="14">
        <v>15.8</v>
      </c>
      <c r="I808" s="14">
        <v>22.1</v>
      </c>
      <c r="J808" s="15">
        <v>20.100000000000001</v>
      </c>
      <c r="K808" s="15">
        <v>0</v>
      </c>
      <c r="L808" s="16">
        <v>111612.075</v>
      </c>
      <c r="M808" s="17">
        <v>70.74607288</v>
      </c>
      <c r="N808" s="17">
        <f>'Energy Demand'!$L808*'Energy Demand'!$M808</f>
        <v>7896115.9922380261</v>
      </c>
    </row>
    <row r="809" spans="1:14" x14ac:dyDescent="0.6">
      <c r="A809" s="19">
        <v>42812</v>
      </c>
      <c r="B809" s="32" t="str">
        <f>TEXT('Energy Demand'!$A809,"dddd")</f>
        <v>Saturday</v>
      </c>
      <c r="C809" s="31" t="str">
        <f>TEXT('Energy Demand'!$A809,"mmmm")</f>
        <v>March</v>
      </c>
      <c r="D809" s="11" t="str">
        <f t="shared" si="24"/>
        <v>2017</v>
      </c>
      <c r="E809" s="12">
        <f t="shared" si="25"/>
        <v>11</v>
      </c>
      <c r="F809" s="20" t="str">
        <f>VLOOKUP(A809,_holidays!$A$2:$B$2107,2,1)</f>
        <v>Y</v>
      </c>
      <c r="G809" s="20" t="str">
        <f>VLOOKUP(A809,_holidays!$A$2:$C$2107,3,1)</f>
        <v>N</v>
      </c>
      <c r="H809" s="21">
        <v>12.4</v>
      </c>
      <c r="I809" s="21">
        <v>30.8</v>
      </c>
      <c r="J809" s="22">
        <v>19.899999999999999</v>
      </c>
      <c r="K809" s="22">
        <v>0</v>
      </c>
      <c r="L809" s="16">
        <v>107731.78</v>
      </c>
      <c r="M809" s="17">
        <v>68.877097030000002</v>
      </c>
      <c r="N809" s="17">
        <f>'Energy Demand'!$L809*'Energy Demand'!$M809</f>
        <v>7420252.2642746139</v>
      </c>
    </row>
    <row r="810" spans="1:14" x14ac:dyDescent="0.6">
      <c r="A810" s="10">
        <v>42813</v>
      </c>
      <c r="B810" s="31" t="str">
        <f>TEXT('Energy Demand'!$A810,"dddd")</f>
        <v>Sunday</v>
      </c>
      <c r="C810" s="31" t="str">
        <f>TEXT('Energy Demand'!$A810,"mmmm")</f>
        <v>March</v>
      </c>
      <c r="D810" s="11" t="str">
        <f t="shared" si="24"/>
        <v>2017</v>
      </c>
      <c r="E810" s="12">
        <f t="shared" si="25"/>
        <v>12</v>
      </c>
      <c r="F810" s="13" t="str">
        <f>VLOOKUP(A810,_holidays!$A$2:$B$2107,2,1)</f>
        <v>Y</v>
      </c>
      <c r="G810" s="13" t="str">
        <f>VLOOKUP(A810,_holidays!$A$2:$C$2107,3,1)</f>
        <v>N</v>
      </c>
      <c r="H810" s="14">
        <v>14.5</v>
      </c>
      <c r="I810" s="14">
        <v>33.5</v>
      </c>
      <c r="J810" s="15">
        <v>19.7</v>
      </c>
      <c r="K810" s="15">
        <v>0</v>
      </c>
      <c r="L810" s="16">
        <v>113593.82</v>
      </c>
      <c r="M810" s="17">
        <v>121.12201020000001</v>
      </c>
      <c r="N810" s="17">
        <f>'Energy Demand'!$L810*'Energy Demand'!$M810</f>
        <v>13758711.824696966</v>
      </c>
    </row>
    <row r="811" spans="1:14" x14ac:dyDescent="0.6">
      <c r="A811" s="19">
        <v>42814</v>
      </c>
      <c r="B811" s="32" t="str">
        <f>TEXT('Energy Demand'!$A811,"dddd")</f>
        <v>Monday</v>
      </c>
      <c r="C811" s="31" t="str">
        <f>TEXT('Energy Demand'!$A811,"mmmm")</f>
        <v>March</v>
      </c>
      <c r="D811" s="11" t="str">
        <f t="shared" si="24"/>
        <v>2017</v>
      </c>
      <c r="E811" s="12">
        <f t="shared" si="25"/>
        <v>12</v>
      </c>
      <c r="F811" s="20" t="str">
        <f>VLOOKUP(A811,_holidays!$A$2:$B$2107,2,1)</f>
        <v>Y</v>
      </c>
      <c r="G811" s="20" t="str">
        <f>VLOOKUP(A811,_holidays!$A$2:$C$2107,3,1)</f>
        <v>N</v>
      </c>
      <c r="H811" s="21">
        <v>19.3</v>
      </c>
      <c r="I811" s="21">
        <v>28</v>
      </c>
      <c r="J811" s="22">
        <v>11.3</v>
      </c>
      <c r="K811" s="22">
        <v>0</v>
      </c>
      <c r="L811" s="16">
        <v>131980.98499999999</v>
      </c>
      <c r="M811" s="17">
        <v>184.82347909999999</v>
      </c>
      <c r="N811" s="17">
        <f>'Energy Demand'!$L811*'Energy Demand'!$M811</f>
        <v>24393184.82274491</v>
      </c>
    </row>
    <row r="812" spans="1:14" x14ac:dyDescent="0.6">
      <c r="A812" s="10">
        <v>42815</v>
      </c>
      <c r="B812" s="31" t="str">
        <f>TEXT('Energy Demand'!$A812,"dddd")</f>
        <v>Tuesday</v>
      </c>
      <c r="C812" s="31" t="str">
        <f>TEXT('Energy Demand'!$A812,"mmmm")</f>
        <v>March</v>
      </c>
      <c r="D812" s="11" t="str">
        <f t="shared" si="24"/>
        <v>2017</v>
      </c>
      <c r="E812" s="12">
        <f t="shared" si="25"/>
        <v>12</v>
      </c>
      <c r="F812" s="13" t="str">
        <f>VLOOKUP(A812,_holidays!$A$2:$B$2107,2,1)</f>
        <v>Y</v>
      </c>
      <c r="G812" s="13" t="str">
        <f>VLOOKUP(A812,_holidays!$A$2:$C$2107,3,1)</f>
        <v>N</v>
      </c>
      <c r="H812" s="14">
        <v>19.899999999999999</v>
      </c>
      <c r="I812" s="14">
        <v>26.1</v>
      </c>
      <c r="J812" s="15">
        <v>6.1</v>
      </c>
      <c r="K812" s="15">
        <v>4.4000000000000004</v>
      </c>
      <c r="L812" s="16">
        <v>127625.36500000001</v>
      </c>
      <c r="M812" s="17">
        <v>112.9036926</v>
      </c>
      <c r="N812" s="17">
        <f>'Energy Demand'!$L812*'Energy Demand'!$M812</f>
        <v>14409374.977922799</v>
      </c>
    </row>
    <row r="813" spans="1:14" x14ac:dyDescent="0.6">
      <c r="A813" s="19">
        <v>42816</v>
      </c>
      <c r="B813" s="32" t="str">
        <f>TEXT('Energy Demand'!$A813,"dddd")</f>
        <v>Wednesday</v>
      </c>
      <c r="C813" s="31" t="str">
        <f>TEXT('Energy Demand'!$A813,"mmmm")</f>
        <v>March</v>
      </c>
      <c r="D813" s="11" t="str">
        <f t="shared" si="24"/>
        <v>2017</v>
      </c>
      <c r="E813" s="12">
        <f t="shared" si="25"/>
        <v>12</v>
      </c>
      <c r="F813" s="20" t="str">
        <f>VLOOKUP(A813,_holidays!$A$2:$B$2107,2,1)</f>
        <v>Y</v>
      </c>
      <c r="G813" s="20" t="str">
        <f>VLOOKUP(A813,_holidays!$A$2:$C$2107,3,1)</f>
        <v>N</v>
      </c>
      <c r="H813" s="21">
        <v>17.8</v>
      </c>
      <c r="I813" s="21">
        <v>21.8</v>
      </c>
      <c r="J813" s="22">
        <v>7.3</v>
      </c>
      <c r="K813" s="22">
        <v>9.1999999999999993</v>
      </c>
      <c r="L813" s="16">
        <v>114696.37</v>
      </c>
      <c r="M813" s="17">
        <v>77.000286310000007</v>
      </c>
      <c r="N813" s="17">
        <f>'Energy Demand'!$L813*'Energy Demand'!$M813</f>
        <v>8831653.3287176955</v>
      </c>
    </row>
    <row r="814" spans="1:14" x14ac:dyDescent="0.6">
      <c r="A814" s="10">
        <v>42817</v>
      </c>
      <c r="B814" s="31" t="str">
        <f>TEXT('Energy Demand'!$A814,"dddd")</f>
        <v>Thursday</v>
      </c>
      <c r="C814" s="31" t="str">
        <f>TEXT('Energy Demand'!$A814,"mmmm")</f>
        <v>March</v>
      </c>
      <c r="D814" s="11" t="str">
        <f t="shared" si="24"/>
        <v>2017</v>
      </c>
      <c r="E814" s="12">
        <f t="shared" si="25"/>
        <v>12</v>
      </c>
      <c r="F814" s="13" t="str">
        <f>VLOOKUP(A814,_holidays!$A$2:$B$2107,2,1)</f>
        <v>Y</v>
      </c>
      <c r="G814" s="13" t="str">
        <f>VLOOKUP(A814,_holidays!$A$2:$C$2107,3,1)</f>
        <v>N</v>
      </c>
      <c r="H814" s="14">
        <v>16.2</v>
      </c>
      <c r="I814" s="14">
        <v>25.1</v>
      </c>
      <c r="J814" s="15">
        <v>17.2</v>
      </c>
      <c r="K814" s="15">
        <v>0</v>
      </c>
      <c r="L814" s="16">
        <v>111632.83500000001</v>
      </c>
      <c r="M814" s="17">
        <v>97.823059580000006</v>
      </c>
      <c r="N814" s="17">
        <f>'Energy Demand'!$L814*'Energy Demand'!$M814</f>
        <v>10920265.46928931</v>
      </c>
    </row>
    <row r="815" spans="1:14" x14ac:dyDescent="0.6">
      <c r="A815" s="19">
        <v>42818</v>
      </c>
      <c r="B815" s="32" t="str">
        <f>TEXT('Energy Demand'!$A815,"dddd")</f>
        <v>Friday</v>
      </c>
      <c r="C815" s="31" t="str">
        <f>TEXT('Energy Demand'!$A815,"mmmm")</f>
        <v>March</v>
      </c>
      <c r="D815" s="11" t="str">
        <f t="shared" si="24"/>
        <v>2017</v>
      </c>
      <c r="E815" s="12">
        <f t="shared" si="25"/>
        <v>12</v>
      </c>
      <c r="F815" s="20" t="str">
        <f>VLOOKUP(A815,_holidays!$A$2:$B$2107,2,1)</f>
        <v>Y</v>
      </c>
      <c r="G815" s="20" t="str">
        <f>VLOOKUP(A815,_holidays!$A$2:$C$2107,3,1)</f>
        <v>N</v>
      </c>
      <c r="H815" s="21">
        <v>13.9</v>
      </c>
      <c r="I815" s="21">
        <v>24.7</v>
      </c>
      <c r="J815" s="22">
        <v>16.100000000000001</v>
      </c>
      <c r="K815" s="22">
        <v>0</v>
      </c>
      <c r="L815" s="16">
        <v>115411.41</v>
      </c>
      <c r="M815" s="17">
        <v>118.4496111</v>
      </c>
      <c r="N815" s="17">
        <f>'Energy Demand'!$L815*'Energy Demand'!$M815</f>
        <v>13670436.631002652</v>
      </c>
    </row>
    <row r="816" spans="1:14" x14ac:dyDescent="0.6">
      <c r="A816" s="10">
        <v>42819</v>
      </c>
      <c r="B816" s="31" t="str">
        <f>TEXT('Energy Demand'!$A816,"dddd")</f>
        <v>Saturday</v>
      </c>
      <c r="C816" s="31" t="str">
        <f>TEXT('Energy Demand'!$A816,"mmmm")</f>
        <v>March</v>
      </c>
      <c r="D816" s="11" t="str">
        <f t="shared" si="24"/>
        <v>2017</v>
      </c>
      <c r="E816" s="12">
        <f t="shared" si="25"/>
        <v>12</v>
      </c>
      <c r="F816" s="13" t="str">
        <f>VLOOKUP(A816,_holidays!$A$2:$B$2107,2,1)</f>
        <v>Y</v>
      </c>
      <c r="G816" s="13" t="str">
        <f>VLOOKUP(A816,_holidays!$A$2:$C$2107,3,1)</f>
        <v>N</v>
      </c>
      <c r="H816" s="14">
        <v>15.3</v>
      </c>
      <c r="I816" s="14">
        <v>29.7</v>
      </c>
      <c r="J816" s="15">
        <v>13.5</v>
      </c>
      <c r="K816" s="15">
        <v>0</v>
      </c>
      <c r="L816" s="16">
        <v>107465.98</v>
      </c>
      <c r="M816" s="17">
        <v>138.79475579999999</v>
      </c>
      <c r="N816" s="17">
        <f>'Energy Demand'!$L816*'Energy Demand'!$M816</f>
        <v>14915714.450907683</v>
      </c>
    </row>
    <row r="817" spans="1:14" x14ac:dyDescent="0.6">
      <c r="A817" s="19">
        <v>42820</v>
      </c>
      <c r="B817" s="32" t="str">
        <f>TEXT('Energy Demand'!$A817,"dddd")</f>
        <v>Sunday</v>
      </c>
      <c r="C817" s="31" t="str">
        <f>TEXT('Energy Demand'!$A817,"mmmm")</f>
        <v>March</v>
      </c>
      <c r="D817" s="11" t="str">
        <f t="shared" si="24"/>
        <v>2017</v>
      </c>
      <c r="E817" s="12">
        <f t="shared" si="25"/>
        <v>13</v>
      </c>
      <c r="F817" s="20" t="str">
        <f>VLOOKUP(A817,_holidays!$A$2:$B$2107,2,1)</f>
        <v>Y</v>
      </c>
      <c r="G817" s="20" t="str">
        <f>VLOOKUP(A817,_holidays!$A$2:$C$2107,3,1)</f>
        <v>N</v>
      </c>
      <c r="H817" s="21">
        <v>19.3</v>
      </c>
      <c r="I817" s="21">
        <v>26.7</v>
      </c>
      <c r="J817" s="22">
        <v>14.6</v>
      </c>
      <c r="K817" s="22">
        <v>0</v>
      </c>
      <c r="L817" s="16">
        <v>104189.1</v>
      </c>
      <c r="M817" s="17">
        <v>147.4805929</v>
      </c>
      <c r="N817" s="17">
        <f>'Energy Demand'!$L817*'Energy Demand'!$M817</f>
        <v>15365870.241717391</v>
      </c>
    </row>
    <row r="818" spans="1:14" x14ac:dyDescent="0.6">
      <c r="A818" s="10">
        <v>42821</v>
      </c>
      <c r="B818" s="31" t="str">
        <f>TEXT('Energy Demand'!$A818,"dddd")</f>
        <v>Monday</v>
      </c>
      <c r="C818" s="31" t="str">
        <f>TEXT('Energy Demand'!$A818,"mmmm")</f>
        <v>March</v>
      </c>
      <c r="D818" s="11" t="str">
        <f t="shared" si="24"/>
        <v>2017</v>
      </c>
      <c r="E818" s="12">
        <f t="shared" si="25"/>
        <v>13</v>
      </c>
      <c r="F818" s="13" t="str">
        <f>VLOOKUP(A818,_holidays!$A$2:$B$2107,2,1)</f>
        <v>Y</v>
      </c>
      <c r="G818" s="13" t="str">
        <f>VLOOKUP(A818,_holidays!$A$2:$C$2107,3,1)</f>
        <v>N</v>
      </c>
      <c r="H818" s="14">
        <v>19.3</v>
      </c>
      <c r="I818" s="14">
        <v>31.9</v>
      </c>
      <c r="J818" s="15">
        <v>7.6</v>
      </c>
      <c r="K818" s="15">
        <v>0</v>
      </c>
      <c r="L818" s="16">
        <v>116237.22</v>
      </c>
      <c r="M818" s="17">
        <v>118.5621993</v>
      </c>
      <c r="N818" s="17">
        <f>'Energy Demand'!$L818*'Energy Demand'!$M818</f>
        <v>13781340.443717947</v>
      </c>
    </row>
    <row r="819" spans="1:14" x14ac:dyDescent="0.6">
      <c r="A819" s="19">
        <v>42822</v>
      </c>
      <c r="B819" s="32" t="str">
        <f>TEXT('Energy Demand'!$A819,"dddd")</f>
        <v>Tuesday</v>
      </c>
      <c r="C819" s="31" t="str">
        <f>TEXT('Energy Demand'!$A819,"mmmm")</f>
        <v>March</v>
      </c>
      <c r="D819" s="11" t="str">
        <f t="shared" si="24"/>
        <v>2017</v>
      </c>
      <c r="E819" s="12">
        <f t="shared" si="25"/>
        <v>13</v>
      </c>
      <c r="F819" s="20" t="str">
        <f>VLOOKUP(A819,_holidays!$A$2:$B$2107,2,1)</f>
        <v>Y</v>
      </c>
      <c r="G819" s="20" t="str">
        <f>VLOOKUP(A819,_holidays!$A$2:$C$2107,3,1)</f>
        <v>N</v>
      </c>
      <c r="H819" s="21">
        <v>11.9</v>
      </c>
      <c r="I819" s="21">
        <v>24.3</v>
      </c>
      <c r="J819" s="22">
        <v>17.8</v>
      </c>
      <c r="K819" s="22">
        <v>4.2</v>
      </c>
      <c r="L819" s="16">
        <v>111032.97500000001</v>
      </c>
      <c r="M819" s="17">
        <v>121.90563229999999</v>
      </c>
      <c r="N819" s="17">
        <f>'Energy Demand'!$L819*'Energy Demand'!$M819</f>
        <v>13535545.023525093</v>
      </c>
    </row>
    <row r="820" spans="1:14" x14ac:dyDescent="0.6">
      <c r="A820" s="10">
        <v>42823</v>
      </c>
      <c r="B820" s="31" t="str">
        <f>TEXT('Energy Demand'!$A820,"dddd")</f>
        <v>Wednesday</v>
      </c>
      <c r="C820" s="31" t="str">
        <f>TEXT('Energy Demand'!$A820,"mmmm")</f>
        <v>March</v>
      </c>
      <c r="D820" s="11" t="str">
        <f t="shared" si="24"/>
        <v>2017</v>
      </c>
      <c r="E820" s="12">
        <f t="shared" si="25"/>
        <v>13</v>
      </c>
      <c r="F820" s="13" t="str">
        <f>VLOOKUP(A820,_holidays!$A$2:$B$2107,2,1)</f>
        <v>Y</v>
      </c>
      <c r="G820" s="13" t="str">
        <f>VLOOKUP(A820,_holidays!$A$2:$C$2107,3,1)</f>
        <v>N</v>
      </c>
      <c r="H820" s="14">
        <v>13.9</v>
      </c>
      <c r="I820" s="14">
        <v>27.2</v>
      </c>
      <c r="J820" s="15">
        <v>14.7</v>
      </c>
      <c r="K820" s="15">
        <v>0.2</v>
      </c>
      <c r="L820" s="16">
        <v>109640.33</v>
      </c>
      <c r="M820" s="17">
        <v>133.7982653</v>
      </c>
      <c r="N820" s="17">
        <f>'Energy Demand'!$L820*'Energy Demand'!$M820</f>
        <v>14669685.96091955</v>
      </c>
    </row>
    <row r="821" spans="1:14" x14ac:dyDescent="0.6">
      <c r="A821" s="19">
        <v>42824</v>
      </c>
      <c r="B821" s="32" t="str">
        <f>TEXT('Energy Demand'!$A821,"dddd")</f>
        <v>Thursday</v>
      </c>
      <c r="C821" s="31" t="str">
        <f>TEXT('Energy Demand'!$A821,"mmmm")</f>
        <v>March</v>
      </c>
      <c r="D821" s="11" t="str">
        <f t="shared" si="24"/>
        <v>2017</v>
      </c>
      <c r="E821" s="12">
        <f t="shared" si="25"/>
        <v>13</v>
      </c>
      <c r="F821" s="20" t="str">
        <f>VLOOKUP(A821,_holidays!$A$2:$B$2107,2,1)</f>
        <v>Y</v>
      </c>
      <c r="G821" s="20" t="str">
        <f>VLOOKUP(A821,_holidays!$A$2:$C$2107,3,1)</f>
        <v>N</v>
      </c>
      <c r="H821" s="21">
        <v>10.199999999999999</v>
      </c>
      <c r="I821" s="21">
        <v>17.899999999999999</v>
      </c>
      <c r="J821" s="22">
        <v>13</v>
      </c>
      <c r="K821" s="22">
        <v>3.4</v>
      </c>
      <c r="L821" s="16">
        <v>107491.87</v>
      </c>
      <c r="M821" s="17">
        <v>115.1902122</v>
      </c>
      <c r="N821" s="17">
        <f>'Energy Demand'!$L821*'Energy Demand'!$M821</f>
        <v>12382011.315074814</v>
      </c>
    </row>
    <row r="822" spans="1:14" x14ac:dyDescent="0.6">
      <c r="A822" s="10">
        <v>42825</v>
      </c>
      <c r="B822" s="31" t="str">
        <f>TEXT('Energy Demand'!$A822,"dddd")</f>
        <v>Friday</v>
      </c>
      <c r="C822" s="31" t="str">
        <f>TEXT('Energy Demand'!$A822,"mmmm")</f>
        <v>March</v>
      </c>
      <c r="D822" s="11" t="str">
        <f t="shared" si="24"/>
        <v>2017</v>
      </c>
      <c r="E822" s="12">
        <f t="shared" si="25"/>
        <v>13</v>
      </c>
      <c r="F822" s="13" t="str">
        <f>VLOOKUP(A822,_holidays!$A$2:$B$2107,2,1)</f>
        <v>N</v>
      </c>
      <c r="G822" s="13" t="str">
        <f>VLOOKUP(A822,_holidays!$A$2:$C$2107,3,1)</f>
        <v>N</v>
      </c>
      <c r="H822" s="14">
        <v>10.1</v>
      </c>
      <c r="I822" s="14">
        <v>17.899999999999999</v>
      </c>
      <c r="J822" s="15">
        <v>12.3</v>
      </c>
      <c r="K822" s="15">
        <v>2.8</v>
      </c>
      <c r="L822" s="16">
        <v>110662.245</v>
      </c>
      <c r="M822" s="17">
        <v>145.21906050000001</v>
      </c>
      <c r="N822" s="17">
        <f>'Energy Demand'!$L822*'Energy Demand'!$M822</f>
        <v>16070267.251720823</v>
      </c>
    </row>
    <row r="823" spans="1:14" x14ac:dyDescent="0.6">
      <c r="A823" s="19">
        <v>42826</v>
      </c>
      <c r="B823" s="32" t="str">
        <f>TEXT('Energy Demand'!$A823,"dddd")</f>
        <v>Saturday</v>
      </c>
      <c r="C823" s="31" t="str">
        <f>TEXT('Energy Demand'!$A823,"mmmm")</f>
        <v>April</v>
      </c>
      <c r="D823" s="11" t="str">
        <f t="shared" si="24"/>
        <v>2017</v>
      </c>
      <c r="E823" s="12">
        <f t="shared" si="25"/>
        <v>13</v>
      </c>
      <c r="F823" s="20" t="str">
        <f>VLOOKUP(A823,_holidays!$A$2:$B$2107,2,1)</f>
        <v>N</v>
      </c>
      <c r="G823" s="20" t="str">
        <f>VLOOKUP(A823,_holidays!$A$2:$C$2107,3,1)</f>
        <v>N</v>
      </c>
      <c r="H823" s="21">
        <v>10</v>
      </c>
      <c r="I823" s="21">
        <v>19</v>
      </c>
      <c r="J823" s="22">
        <v>13.5</v>
      </c>
      <c r="K823" s="22">
        <v>0</v>
      </c>
      <c r="L823" s="16">
        <v>97402.264999999999</v>
      </c>
      <c r="M823" s="17">
        <v>99.249181780000001</v>
      </c>
      <c r="N823" s="17">
        <f>'Energy Demand'!$L823*'Energy Demand'!$M823</f>
        <v>9667095.1047687326</v>
      </c>
    </row>
    <row r="824" spans="1:14" x14ac:dyDescent="0.6">
      <c r="A824" s="10">
        <v>42827</v>
      </c>
      <c r="B824" s="31" t="str">
        <f>TEXT('Energy Demand'!$A824,"dddd")</f>
        <v>Sunday</v>
      </c>
      <c r="C824" s="31" t="str">
        <f>TEXT('Energy Demand'!$A824,"mmmm")</f>
        <v>April</v>
      </c>
      <c r="D824" s="11" t="str">
        <f t="shared" si="24"/>
        <v>2017</v>
      </c>
      <c r="E824" s="12">
        <f t="shared" si="25"/>
        <v>14</v>
      </c>
      <c r="F824" s="13" t="str">
        <f>VLOOKUP(A824,_holidays!$A$2:$B$2107,2,1)</f>
        <v>N</v>
      </c>
      <c r="G824" s="13" t="str">
        <f>VLOOKUP(A824,_holidays!$A$2:$C$2107,3,1)</f>
        <v>N</v>
      </c>
      <c r="H824" s="14">
        <v>11.7</v>
      </c>
      <c r="I824" s="14">
        <v>18.2</v>
      </c>
      <c r="J824" s="15">
        <v>10.1</v>
      </c>
      <c r="K824" s="15">
        <v>0.4</v>
      </c>
      <c r="L824" s="16">
        <v>94477.095000000001</v>
      </c>
      <c r="M824" s="17">
        <v>92.915735170000005</v>
      </c>
      <c r="N824" s="17">
        <f>'Energy Demand'!$L824*'Energy Demand'!$M824</f>
        <v>8778408.738650931</v>
      </c>
    </row>
    <row r="825" spans="1:14" x14ac:dyDescent="0.6">
      <c r="A825" s="19">
        <v>42828</v>
      </c>
      <c r="B825" s="32" t="str">
        <f>TEXT('Energy Demand'!$A825,"dddd")</f>
        <v>Monday</v>
      </c>
      <c r="C825" s="31" t="str">
        <f>TEXT('Energy Demand'!$A825,"mmmm")</f>
        <v>April</v>
      </c>
      <c r="D825" s="11" t="str">
        <f t="shared" si="24"/>
        <v>2017</v>
      </c>
      <c r="E825" s="12">
        <f t="shared" si="25"/>
        <v>14</v>
      </c>
      <c r="F825" s="20" t="str">
        <f>VLOOKUP(A825,_holidays!$A$2:$B$2107,2,1)</f>
        <v>N</v>
      </c>
      <c r="G825" s="20" t="str">
        <f>VLOOKUP(A825,_holidays!$A$2:$C$2107,3,1)</f>
        <v>N</v>
      </c>
      <c r="H825" s="21">
        <v>8.1999999999999993</v>
      </c>
      <c r="I825" s="21">
        <v>21.5</v>
      </c>
      <c r="J825" s="22">
        <v>16.8</v>
      </c>
      <c r="K825" s="22">
        <v>0</v>
      </c>
      <c r="L825" s="16">
        <v>107895.52499999999</v>
      </c>
      <c r="M825" s="17">
        <v>106.4521598</v>
      </c>
      <c r="N825" s="17">
        <f>'Energy Demand'!$L825*'Energy Demand'!$M825</f>
        <v>11485711.669004895</v>
      </c>
    </row>
    <row r="826" spans="1:14" x14ac:dyDescent="0.6">
      <c r="A826" s="10">
        <v>42829</v>
      </c>
      <c r="B826" s="31" t="str">
        <f>TEXT('Energy Demand'!$A826,"dddd")</f>
        <v>Tuesday</v>
      </c>
      <c r="C826" s="31" t="str">
        <f>TEXT('Energy Demand'!$A826,"mmmm")</f>
        <v>April</v>
      </c>
      <c r="D826" s="11" t="str">
        <f t="shared" si="24"/>
        <v>2017</v>
      </c>
      <c r="E826" s="12">
        <f t="shared" si="25"/>
        <v>14</v>
      </c>
      <c r="F826" s="13" t="str">
        <f>VLOOKUP(A826,_holidays!$A$2:$B$2107,2,1)</f>
        <v>N</v>
      </c>
      <c r="G826" s="13" t="str">
        <f>VLOOKUP(A826,_holidays!$A$2:$C$2107,3,1)</f>
        <v>N</v>
      </c>
      <c r="H826" s="14">
        <v>10</v>
      </c>
      <c r="I826" s="14">
        <v>24.4</v>
      </c>
      <c r="J826" s="15">
        <v>16.399999999999999</v>
      </c>
      <c r="K826" s="15">
        <v>0</v>
      </c>
      <c r="L826" s="16">
        <v>113138.67</v>
      </c>
      <c r="M826" s="17">
        <v>122.6614787</v>
      </c>
      <c r="N826" s="17">
        <f>'Energy Demand'!$L826*'Energy Demand'!$M826</f>
        <v>13877756.560351329</v>
      </c>
    </row>
    <row r="827" spans="1:14" x14ac:dyDescent="0.6">
      <c r="A827" s="19">
        <v>42830</v>
      </c>
      <c r="B827" s="32" t="str">
        <f>TEXT('Energy Demand'!$A827,"dddd")</f>
        <v>Wednesday</v>
      </c>
      <c r="C827" s="31" t="str">
        <f>TEXT('Energy Demand'!$A827,"mmmm")</f>
        <v>April</v>
      </c>
      <c r="D827" s="11" t="str">
        <f t="shared" si="24"/>
        <v>2017</v>
      </c>
      <c r="E827" s="12">
        <f t="shared" si="25"/>
        <v>14</v>
      </c>
      <c r="F827" s="20" t="str">
        <f>VLOOKUP(A827,_holidays!$A$2:$B$2107,2,1)</f>
        <v>N</v>
      </c>
      <c r="G827" s="20" t="str">
        <f>VLOOKUP(A827,_holidays!$A$2:$C$2107,3,1)</f>
        <v>N</v>
      </c>
      <c r="H827" s="21">
        <v>11</v>
      </c>
      <c r="I827" s="21">
        <v>25.4</v>
      </c>
      <c r="J827" s="22">
        <v>15.8</v>
      </c>
      <c r="K827" s="22">
        <v>0</v>
      </c>
      <c r="L827" s="16">
        <v>114191.35</v>
      </c>
      <c r="M827" s="17">
        <v>142.28042669999999</v>
      </c>
      <c r="N827" s="17">
        <f>'Energy Demand'!$L827*'Energy Demand'!$M827</f>
        <v>16247194.003449045</v>
      </c>
    </row>
    <row r="828" spans="1:14" x14ac:dyDescent="0.6">
      <c r="A828" s="10">
        <v>42831</v>
      </c>
      <c r="B828" s="31" t="str">
        <f>TEXT('Energy Demand'!$A828,"dddd")</f>
        <v>Thursday</v>
      </c>
      <c r="C828" s="31" t="str">
        <f>TEXT('Energy Demand'!$A828,"mmmm")</f>
        <v>April</v>
      </c>
      <c r="D828" s="11" t="str">
        <f t="shared" si="24"/>
        <v>2017</v>
      </c>
      <c r="E828" s="12">
        <f t="shared" si="25"/>
        <v>14</v>
      </c>
      <c r="F828" s="13" t="str">
        <f>VLOOKUP(A828,_holidays!$A$2:$B$2107,2,1)</f>
        <v>N</v>
      </c>
      <c r="G828" s="13" t="str">
        <f>VLOOKUP(A828,_holidays!$A$2:$C$2107,3,1)</f>
        <v>N</v>
      </c>
      <c r="H828" s="14">
        <v>12</v>
      </c>
      <c r="I828" s="14">
        <v>26.6</v>
      </c>
      <c r="J828" s="15">
        <v>13.5</v>
      </c>
      <c r="K828" s="15">
        <v>0</v>
      </c>
      <c r="L828" s="16">
        <v>114817.30499999999</v>
      </c>
      <c r="M828" s="17">
        <v>126.18198750000001</v>
      </c>
      <c r="N828" s="17">
        <f>'Energy Demand'!$L828*'Energy Demand'!$M828</f>
        <v>14487875.744293688</v>
      </c>
    </row>
    <row r="829" spans="1:14" x14ac:dyDescent="0.6">
      <c r="A829" s="19">
        <v>42832</v>
      </c>
      <c r="B829" s="32" t="str">
        <f>TEXT('Energy Demand'!$A829,"dddd")</f>
        <v>Friday</v>
      </c>
      <c r="C829" s="31" t="str">
        <f>TEXT('Energy Demand'!$A829,"mmmm")</f>
        <v>April</v>
      </c>
      <c r="D829" s="11" t="str">
        <f t="shared" si="24"/>
        <v>2017</v>
      </c>
      <c r="E829" s="12">
        <f t="shared" si="25"/>
        <v>14</v>
      </c>
      <c r="F829" s="20" t="str">
        <f>VLOOKUP(A829,_holidays!$A$2:$B$2107,2,1)</f>
        <v>N</v>
      </c>
      <c r="G829" s="20" t="str">
        <f>VLOOKUP(A829,_holidays!$A$2:$C$2107,3,1)</f>
        <v>N</v>
      </c>
      <c r="H829" s="21">
        <v>12.7</v>
      </c>
      <c r="I829" s="21">
        <v>26.2</v>
      </c>
      <c r="J829" s="22">
        <v>15.6</v>
      </c>
      <c r="K829" s="22">
        <v>0</v>
      </c>
      <c r="L829" s="16">
        <v>110160.02499999999</v>
      </c>
      <c r="M829" s="17">
        <v>101.330421</v>
      </c>
      <c r="N829" s="17">
        <f>'Energy Demand'!$L829*'Energy Demand'!$M829</f>
        <v>11162561.710620524</v>
      </c>
    </row>
    <row r="830" spans="1:14" x14ac:dyDescent="0.6">
      <c r="A830" s="10">
        <v>42833</v>
      </c>
      <c r="B830" s="31" t="str">
        <f>TEXT('Energy Demand'!$A830,"dddd")</f>
        <v>Saturday</v>
      </c>
      <c r="C830" s="31" t="str">
        <f>TEXT('Energy Demand'!$A830,"mmmm")</f>
        <v>April</v>
      </c>
      <c r="D830" s="11" t="str">
        <f t="shared" si="24"/>
        <v>2017</v>
      </c>
      <c r="E830" s="12">
        <f t="shared" si="25"/>
        <v>14</v>
      </c>
      <c r="F830" s="13" t="str">
        <f>VLOOKUP(A830,_holidays!$A$2:$B$2107,2,1)</f>
        <v>N</v>
      </c>
      <c r="G830" s="13" t="str">
        <f>VLOOKUP(A830,_holidays!$A$2:$C$2107,3,1)</f>
        <v>N</v>
      </c>
      <c r="H830" s="14">
        <v>18.600000000000001</v>
      </c>
      <c r="I830" s="14">
        <v>28.1</v>
      </c>
      <c r="J830" s="15">
        <v>13.8</v>
      </c>
      <c r="K830" s="15">
        <v>0</v>
      </c>
      <c r="L830" s="16">
        <v>99084.74</v>
      </c>
      <c r="M830" s="17">
        <v>95.867977690000004</v>
      </c>
      <c r="N830" s="17">
        <f>'Energy Demand'!$L830*'Energy Demand'!$M830</f>
        <v>9499053.6437394507</v>
      </c>
    </row>
    <row r="831" spans="1:14" x14ac:dyDescent="0.6">
      <c r="A831" s="19">
        <v>42834</v>
      </c>
      <c r="B831" s="32" t="str">
        <f>TEXT('Energy Demand'!$A831,"dddd")</f>
        <v>Sunday</v>
      </c>
      <c r="C831" s="31" t="str">
        <f>TEXT('Energy Demand'!$A831,"mmmm")</f>
        <v>April</v>
      </c>
      <c r="D831" s="11" t="str">
        <f t="shared" si="24"/>
        <v>2017</v>
      </c>
      <c r="E831" s="12">
        <f t="shared" si="25"/>
        <v>15</v>
      </c>
      <c r="F831" s="20" t="str">
        <f>VLOOKUP(A831,_holidays!$A$2:$B$2107,2,1)</f>
        <v>N</v>
      </c>
      <c r="G831" s="20" t="str">
        <f>VLOOKUP(A831,_holidays!$A$2:$C$2107,3,1)</f>
        <v>N</v>
      </c>
      <c r="H831" s="21">
        <v>11.7</v>
      </c>
      <c r="I831" s="21">
        <v>15.2</v>
      </c>
      <c r="J831" s="22">
        <v>6.5</v>
      </c>
      <c r="K831" s="22">
        <v>10.6</v>
      </c>
      <c r="L831" s="16">
        <v>96041.895000000004</v>
      </c>
      <c r="M831" s="17">
        <v>74.591633180000002</v>
      </c>
      <c r="N831" s="17">
        <f>'Energy Demand'!$L831*'Energy Demand'!$M831</f>
        <v>7163921.8017520765</v>
      </c>
    </row>
    <row r="832" spans="1:14" x14ac:dyDescent="0.6">
      <c r="A832" s="10">
        <v>42835</v>
      </c>
      <c r="B832" s="31" t="str">
        <f>TEXT('Energy Demand'!$A832,"dddd")</f>
        <v>Monday</v>
      </c>
      <c r="C832" s="31" t="str">
        <f>TEXT('Energy Demand'!$A832,"mmmm")</f>
        <v>April</v>
      </c>
      <c r="D832" s="11" t="str">
        <f t="shared" si="24"/>
        <v>2017</v>
      </c>
      <c r="E832" s="12">
        <f t="shared" si="25"/>
        <v>15</v>
      </c>
      <c r="F832" s="13" t="str">
        <f>VLOOKUP(A832,_holidays!$A$2:$B$2107,2,1)</f>
        <v>N</v>
      </c>
      <c r="G832" s="13" t="str">
        <f>VLOOKUP(A832,_holidays!$A$2:$C$2107,3,1)</f>
        <v>N</v>
      </c>
      <c r="H832" s="14">
        <v>9</v>
      </c>
      <c r="I832" s="14">
        <v>17</v>
      </c>
      <c r="J832" s="15">
        <v>3</v>
      </c>
      <c r="K832" s="15">
        <v>25.4</v>
      </c>
      <c r="L832" s="16">
        <v>113287.05499999999</v>
      </c>
      <c r="M832" s="17">
        <v>111.8004887</v>
      </c>
      <c r="N832" s="17">
        <f>'Energy Demand'!$L832*'Energy Demand'!$M832</f>
        <v>12665548.112383777</v>
      </c>
    </row>
    <row r="833" spans="1:14" x14ac:dyDescent="0.6">
      <c r="A833" s="19">
        <v>42836</v>
      </c>
      <c r="B833" s="32" t="str">
        <f>TEXT('Energy Demand'!$A833,"dddd")</f>
        <v>Tuesday</v>
      </c>
      <c r="C833" s="31" t="str">
        <f>TEXT('Energy Demand'!$A833,"mmmm")</f>
        <v>April</v>
      </c>
      <c r="D833" s="11" t="str">
        <f t="shared" si="24"/>
        <v>2017</v>
      </c>
      <c r="E833" s="12">
        <f t="shared" si="25"/>
        <v>15</v>
      </c>
      <c r="F833" s="20" t="str">
        <f>VLOOKUP(A833,_holidays!$A$2:$B$2107,2,1)</f>
        <v>N</v>
      </c>
      <c r="G833" s="20" t="str">
        <f>VLOOKUP(A833,_holidays!$A$2:$C$2107,3,1)</f>
        <v>N</v>
      </c>
      <c r="H833" s="21">
        <v>12.3</v>
      </c>
      <c r="I833" s="21">
        <v>18.5</v>
      </c>
      <c r="J833" s="22">
        <v>13.5</v>
      </c>
      <c r="K833" s="22">
        <v>15.4</v>
      </c>
      <c r="L833" s="16">
        <v>114159.965</v>
      </c>
      <c r="M833" s="17">
        <v>130.03687339999999</v>
      </c>
      <c r="N833" s="17">
        <f>'Energy Demand'!$L833*'Energy Demand'!$M833</f>
        <v>14845004.916053429</v>
      </c>
    </row>
    <row r="834" spans="1:14" x14ac:dyDescent="0.6">
      <c r="A834" s="10">
        <v>42837</v>
      </c>
      <c r="B834" s="31" t="str">
        <f>TEXT('Energy Demand'!$A834,"dddd")</f>
        <v>Wednesday</v>
      </c>
      <c r="C834" s="31" t="str">
        <f>TEXT('Energy Demand'!$A834,"mmmm")</f>
        <v>April</v>
      </c>
      <c r="D834" s="11" t="str">
        <f t="shared" si="24"/>
        <v>2017</v>
      </c>
      <c r="E834" s="12">
        <f t="shared" si="25"/>
        <v>15</v>
      </c>
      <c r="F834" s="13" t="str">
        <f>VLOOKUP(A834,_holidays!$A$2:$B$2107,2,1)</f>
        <v>N</v>
      </c>
      <c r="G834" s="13" t="str">
        <f>VLOOKUP(A834,_holidays!$A$2:$C$2107,3,1)</f>
        <v>N</v>
      </c>
      <c r="H834" s="14">
        <v>10.8</v>
      </c>
      <c r="I834" s="14">
        <v>19.3</v>
      </c>
      <c r="J834" s="15">
        <v>14</v>
      </c>
      <c r="K834" s="15">
        <v>0</v>
      </c>
      <c r="L834" s="16">
        <v>114335.995</v>
      </c>
      <c r="M834" s="17">
        <v>126.572879</v>
      </c>
      <c r="N834" s="17">
        <f>'Energy Demand'!$L834*'Energy Demand'!$M834</f>
        <v>14471836.060479604</v>
      </c>
    </row>
    <row r="835" spans="1:14" x14ac:dyDescent="0.6">
      <c r="A835" s="19">
        <v>42838</v>
      </c>
      <c r="B835" s="32" t="str">
        <f>TEXT('Energy Demand'!$A835,"dddd")</f>
        <v>Thursday</v>
      </c>
      <c r="C835" s="31" t="str">
        <f>TEXT('Energy Demand'!$A835,"mmmm")</f>
        <v>April</v>
      </c>
      <c r="D835" s="11" t="str">
        <f t="shared" ref="D835:D898" si="26">TEXT(A835,"yyyy")</f>
        <v>2017</v>
      </c>
      <c r="E835" s="12">
        <f t="shared" ref="E835:E898" si="27">WEEKNUM(A835,1)</f>
        <v>15</v>
      </c>
      <c r="F835" s="20" t="str">
        <f>VLOOKUP(A835,_holidays!$A$2:$B$2107,2,1)</f>
        <v>N</v>
      </c>
      <c r="G835" s="20" t="str">
        <f>VLOOKUP(A835,_holidays!$A$2:$C$2107,3,1)</f>
        <v>N</v>
      </c>
      <c r="H835" s="21">
        <v>10.9</v>
      </c>
      <c r="I835" s="21">
        <v>22.2</v>
      </c>
      <c r="J835" s="22">
        <v>13.9</v>
      </c>
      <c r="K835" s="22">
        <v>0</v>
      </c>
      <c r="L835" s="16">
        <v>112704.045</v>
      </c>
      <c r="M835" s="17">
        <v>117.53565020000001</v>
      </c>
      <c r="N835" s="17">
        <f>'Energy Demand'!$L835*'Energy Demand'!$M835</f>
        <v>13246743.20924506</v>
      </c>
    </row>
    <row r="836" spans="1:14" x14ac:dyDescent="0.6">
      <c r="A836" s="10">
        <v>42839</v>
      </c>
      <c r="B836" s="31" t="str">
        <f>TEXT('Energy Demand'!$A836,"dddd")</f>
        <v>Friday</v>
      </c>
      <c r="C836" s="31" t="str">
        <f>TEXT('Energy Demand'!$A836,"mmmm")</f>
        <v>April</v>
      </c>
      <c r="D836" s="11" t="str">
        <f t="shared" si="26"/>
        <v>2017</v>
      </c>
      <c r="E836" s="12">
        <f t="shared" si="27"/>
        <v>15</v>
      </c>
      <c r="F836" s="13" t="str">
        <f>VLOOKUP(A836,_holidays!$A$2:$B$2107,2,1)</f>
        <v>N</v>
      </c>
      <c r="G836" s="13" t="str">
        <f>VLOOKUP(A836,_holidays!$A$2:$C$2107,3,1)</f>
        <v>Y</v>
      </c>
      <c r="H836" s="14">
        <v>13</v>
      </c>
      <c r="I836" s="14">
        <v>17.899999999999999</v>
      </c>
      <c r="J836" s="15">
        <v>8.9</v>
      </c>
      <c r="K836" s="15">
        <v>0</v>
      </c>
      <c r="L836" s="16">
        <v>97436.41</v>
      </c>
      <c r="M836" s="17">
        <v>109.7650221</v>
      </c>
      <c r="N836" s="17">
        <f>'Energy Demand'!$L836*'Energy Demand'!$M836</f>
        <v>10695109.69699466</v>
      </c>
    </row>
    <row r="837" spans="1:14" x14ac:dyDescent="0.6">
      <c r="A837" s="19">
        <v>42840</v>
      </c>
      <c r="B837" s="32" t="str">
        <f>TEXT('Energy Demand'!$A837,"dddd")</f>
        <v>Saturday</v>
      </c>
      <c r="C837" s="31" t="str">
        <f>TEXT('Energy Demand'!$A837,"mmmm")</f>
        <v>April</v>
      </c>
      <c r="D837" s="11" t="str">
        <f t="shared" si="26"/>
        <v>2017</v>
      </c>
      <c r="E837" s="12">
        <f t="shared" si="27"/>
        <v>15</v>
      </c>
      <c r="F837" s="20" t="str">
        <f>VLOOKUP(A837,_holidays!$A$2:$B$2107,2,1)</f>
        <v>N</v>
      </c>
      <c r="G837" s="20" t="str">
        <f>VLOOKUP(A837,_holidays!$A$2:$C$2107,3,1)</f>
        <v>Y</v>
      </c>
      <c r="H837" s="21">
        <v>11.8</v>
      </c>
      <c r="I837" s="21">
        <v>17.3</v>
      </c>
      <c r="J837" s="22">
        <v>9.6999999999999993</v>
      </c>
      <c r="K837" s="22">
        <v>0</v>
      </c>
      <c r="L837" s="16">
        <v>99608.57</v>
      </c>
      <c r="M837" s="17">
        <v>116.78284910000001</v>
      </c>
      <c r="N837" s="17">
        <f>'Energy Demand'!$L837*'Energy Demand'!$M837</f>
        <v>11632572.599376788</v>
      </c>
    </row>
    <row r="838" spans="1:14" x14ac:dyDescent="0.6">
      <c r="A838" s="10">
        <v>42841</v>
      </c>
      <c r="B838" s="31" t="str">
        <f>TEXT('Energy Demand'!$A838,"dddd")</f>
        <v>Sunday</v>
      </c>
      <c r="C838" s="31" t="str">
        <f>TEXT('Energy Demand'!$A838,"mmmm")</f>
        <v>April</v>
      </c>
      <c r="D838" s="11" t="str">
        <f t="shared" si="26"/>
        <v>2017</v>
      </c>
      <c r="E838" s="12">
        <f t="shared" si="27"/>
        <v>16</v>
      </c>
      <c r="F838" s="13" t="str">
        <f>VLOOKUP(A838,_holidays!$A$2:$B$2107,2,1)</f>
        <v>N</v>
      </c>
      <c r="G838" s="13" t="str">
        <f>VLOOKUP(A838,_holidays!$A$2:$C$2107,3,1)</f>
        <v>Y</v>
      </c>
      <c r="H838" s="14">
        <v>9.9</v>
      </c>
      <c r="I838" s="14">
        <v>22.6</v>
      </c>
      <c r="J838" s="15">
        <v>10.1</v>
      </c>
      <c r="K838" s="15">
        <v>0</v>
      </c>
      <c r="L838" s="16">
        <v>96594.744999999995</v>
      </c>
      <c r="M838" s="17">
        <v>95.646407010000004</v>
      </c>
      <c r="N838" s="17">
        <f>'Energy Demand'!$L838*'Energy Demand'!$M838</f>
        <v>9238940.2952971626</v>
      </c>
    </row>
    <row r="839" spans="1:14" x14ac:dyDescent="0.6">
      <c r="A839" s="19">
        <v>42842</v>
      </c>
      <c r="B839" s="32" t="str">
        <f>TEXT('Energy Demand'!$A839,"dddd")</f>
        <v>Monday</v>
      </c>
      <c r="C839" s="31" t="str">
        <f>TEXT('Energy Demand'!$A839,"mmmm")</f>
        <v>April</v>
      </c>
      <c r="D839" s="11" t="str">
        <f t="shared" si="26"/>
        <v>2017</v>
      </c>
      <c r="E839" s="12">
        <f t="shared" si="27"/>
        <v>16</v>
      </c>
      <c r="F839" s="20" t="str">
        <f>VLOOKUP(A839,_holidays!$A$2:$B$2107,2,1)</f>
        <v>N</v>
      </c>
      <c r="G839" s="20" t="str">
        <f>VLOOKUP(A839,_holidays!$A$2:$C$2107,3,1)</f>
        <v>Y</v>
      </c>
      <c r="H839" s="21">
        <v>11.1</v>
      </c>
      <c r="I839" s="21">
        <v>18.3</v>
      </c>
      <c r="J839" s="22">
        <v>10.9</v>
      </c>
      <c r="K839" s="22">
        <v>0</v>
      </c>
      <c r="L839" s="16">
        <v>99945.494999999995</v>
      </c>
      <c r="M839" s="17">
        <v>104.57818949999999</v>
      </c>
      <c r="N839" s="17">
        <f>'Energy Demand'!$L839*'Energy Demand'!$M839</f>
        <v>10452118.915781301</v>
      </c>
    </row>
    <row r="840" spans="1:14" x14ac:dyDescent="0.6">
      <c r="A840" s="10">
        <v>42843</v>
      </c>
      <c r="B840" s="31" t="str">
        <f>TEXT('Energy Demand'!$A840,"dddd")</f>
        <v>Tuesday</v>
      </c>
      <c r="C840" s="31" t="str">
        <f>TEXT('Energy Demand'!$A840,"mmmm")</f>
        <v>April</v>
      </c>
      <c r="D840" s="11" t="str">
        <f t="shared" si="26"/>
        <v>2017</v>
      </c>
      <c r="E840" s="12">
        <f t="shared" si="27"/>
        <v>16</v>
      </c>
      <c r="F840" s="13" t="str">
        <f>VLOOKUP(A840,_holidays!$A$2:$B$2107,2,1)</f>
        <v>N</v>
      </c>
      <c r="G840" s="13" t="str">
        <f>VLOOKUP(A840,_holidays!$A$2:$C$2107,3,1)</f>
        <v>N</v>
      </c>
      <c r="H840" s="14">
        <v>9.5</v>
      </c>
      <c r="I840" s="14">
        <v>20.399999999999999</v>
      </c>
      <c r="J840" s="15">
        <v>13.7</v>
      </c>
      <c r="K840" s="15">
        <v>0</v>
      </c>
      <c r="L840" s="16">
        <v>111955.175</v>
      </c>
      <c r="M840" s="17">
        <v>112.8247059</v>
      </c>
      <c r="N840" s="17">
        <f>'Energy Demand'!$L840*'Energy Demand'!$M840</f>
        <v>12631309.693358032</v>
      </c>
    </row>
    <row r="841" spans="1:14" x14ac:dyDescent="0.6">
      <c r="A841" s="19">
        <v>42844</v>
      </c>
      <c r="B841" s="32" t="str">
        <f>TEXT('Energy Demand'!$A841,"dddd")</f>
        <v>Wednesday</v>
      </c>
      <c r="C841" s="31" t="str">
        <f>TEXT('Energy Demand'!$A841,"mmmm")</f>
        <v>April</v>
      </c>
      <c r="D841" s="11" t="str">
        <f t="shared" si="26"/>
        <v>2017</v>
      </c>
      <c r="E841" s="12">
        <f t="shared" si="27"/>
        <v>16</v>
      </c>
      <c r="F841" s="20" t="str">
        <f>VLOOKUP(A841,_holidays!$A$2:$B$2107,2,1)</f>
        <v>Y</v>
      </c>
      <c r="G841" s="20" t="str">
        <f>VLOOKUP(A841,_holidays!$A$2:$C$2107,3,1)</f>
        <v>N</v>
      </c>
      <c r="H841" s="21">
        <v>13</v>
      </c>
      <c r="I841" s="21">
        <v>26.9</v>
      </c>
      <c r="J841" s="22">
        <v>12.7</v>
      </c>
      <c r="K841" s="22">
        <v>0</v>
      </c>
      <c r="L841" s="16">
        <v>114436.97</v>
      </c>
      <c r="M841" s="17">
        <v>101.3145524</v>
      </c>
      <c r="N841" s="17">
        <f>'Energy Demand'!$L841*'Energy Demand'!$M841</f>
        <v>11594130.393562227</v>
      </c>
    </row>
    <row r="842" spans="1:14" x14ac:dyDescent="0.6">
      <c r="A842" s="10">
        <v>42845</v>
      </c>
      <c r="B842" s="31" t="str">
        <f>TEXT('Energy Demand'!$A842,"dddd")</f>
        <v>Thursday</v>
      </c>
      <c r="C842" s="31" t="str">
        <f>TEXT('Energy Demand'!$A842,"mmmm")</f>
        <v>April</v>
      </c>
      <c r="D842" s="11" t="str">
        <f t="shared" si="26"/>
        <v>2017</v>
      </c>
      <c r="E842" s="12">
        <f t="shared" si="27"/>
        <v>16</v>
      </c>
      <c r="F842" s="13" t="str">
        <f>VLOOKUP(A842,_holidays!$A$2:$B$2107,2,1)</f>
        <v>Y</v>
      </c>
      <c r="G842" s="13" t="str">
        <f>VLOOKUP(A842,_holidays!$A$2:$C$2107,3,1)</f>
        <v>N</v>
      </c>
      <c r="H842" s="14">
        <v>14.6</v>
      </c>
      <c r="I842" s="14">
        <v>26.5</v>
      </c>
      <c r="J842" s="15">
        <v>12.4</v>
      </c>
      <c r="K842" s="15">
        <v>0</v>
      </c>
      <c r="L842" s="16">
        <v>112816.68</v>
      </c>
      <c r="M842" s="17">
        <v>104.07810310000001</v>
      </c>
      <c r="N842" s="17">
        <f>'Energy Demand'!$L842*'Energy Demand'!$M842</f>
        <v>11741746.052439708</v>
      </c>
    </row>
    <row r="843" spans="1:14" x14ac:dyDescent="0.6">
      <c r="A843" s="19">
        <v>42846</v>
      </c>
      <c r="B843" s="32" t="str">
        <f>TEXT('Energy Demand'!$A843,"dddd")</f>
        <v>Friday</v>
      </c>
      <c r="C843" s="31" t="str">
        <f>TEXT('Energy Demand'!$A843,"mmmm")</f>
        <v>April</v>
      </c>
      <c r="D843" s="11" t="str">
        <f t="shared" si="26"/>
        <v>2017</v>
      </c>
      <c r="E843" s="12">
        <f t="shared" si="27"/>
        <v>16</v>
      </c>
      <c r="F843" s="20" t="str">
        <f>VLOOKUP(A843,_holidays!$A$2:$B$2107,2,1)</f>
        <v>Y</v>
      </c>
      <c r="G843" s="20" t="str">
        <f>VLOOKUP(A843,_holidays!$A$2:$C$2107,3,1)</f>
        <v>N</v>
      </c>
      <c r="H843" s="21">
        <v>16.5</v>
      </c>
      <c r="I843" s="21">
        <v>20.9</v>
      </c>
      <c r="J843" s="22">
        <v>3.6</v>
      </c>
      <c r="K843" s="22">
        <v>9.4</v>
      </c>
      <c r="L843" s="16">
        <v>114522.44</v>
      </c>
      <c r="M843" s="17">
        <v>133.2265993</v>
      </c>
      <c r="N843" s="17">
        <f>'Energy Demand'!$L843*'Energy Demand'!$M843</f>
        <v>15257435.224738292</v>
      </c>
    </row>
    <row r="844" spans="1:14" x14ac:dyDescent="0.6">
      <c r="A844" s="10">
        <v>42847</v>
      </c>
      <c r="B844" s="31" t="str">
        <f>TEXT('Energy Demand'!$A844,"dddd")</f>
        <v>Saturday</v>
      </c>
      <c r="C844" s="31" t="str">
        <f>TEXT('Energy Demand'!$A844,"mmmm")</f>
        <v>April</v>
      </c>
      <c r="D844" s="11" t="str">
        <f t="shared" si="26"/>
        <v>2017</v>
      </c>
      <c r="E844" s="12">
        <f t="shared" si="27"/>
        <v>16</v>
      </c>
      <c r="F844" s="13" t="str">
        <f>VLOOKUP(A844,_holidays!$A$2:$B$2107,2,1)</f>
        <v>Y</v>
      </c>
      <c r="G844" s="13" t="str">
        <f>VLOOKUP(A844,_holidays!$A$2:$C$2107,3,1)</f>
        <v>N</v>
      </c>
      <c r="H844" s="14">
        <v>16.899999999999999</v>
      </c>
      <c r="I844" s="14">
        <v>22.5</v>
      </c>
      <c r="J844" s="15">
        <v>11.8</v>
      </c>
      <c r="K844" s="15">
        <v>4.5999999999999996</v>
      </c>
      <c r="L844" s="16">
        <v>102528.4</v>
      </c>
      <c r="M844" s="17">
        <v>111.6671228</v>
      </c>
      <c r="N844" s="17">
        <f>'Energy Demand'!$L844*'Energy Demand'!$M844</f>
        <v>11449051.43328752</v>
      </c>
    </row>
    <row r="845" spans="1:14" x14ac:dyDescent="0.6">
      <c r="A845" s="19">
        <v>42848</v>
      </c>
      <c r="B845" s="32" t="str">
        <f>TEXT('Energy Demand'!$A845,"dddd")</f>
        <v>Sunday</v>
      </c>
      <c r="C845" s="31" t="str">
        <f>TEXT('Energy Demand'!$A845,"mmmm")</f>
        <v>April</v>
      </c>
      <c r="D845" s="11" t="str">
        <f t="shared" si="26"/>
        <v>2017</v>
      </c>
      <c r="E845" s="12">
        <f t="shared" si="27"/>
        <v>17</v>
      </c>
      <c r="F845" s="20" t="str">
        <f>VLOOKUP(A845,_holidays!$A$2:$B$2107,2,1)</f>
        <v>Y</v>
      </c>
      <c r="G845" s="20" t="str">
        <f>VLOOKUP(A845,_holidays!$A$2:$C$2107,3,1)</f>
        <v>N</v>
      </c>
      <c r="H845" s="21">
        <v>14.4</v>
      </c>
      <c r="I845" s="21">
        <v>21.8</v>
      </c>
      <c r="J845" s="22">
        <v>11.9</v>
      </c>
      <c r="K845" s="22">
        <v>0</v>
      </c>
      <c r="L845" s="16">
        <v>97356.565000000002</v>
      </c>
      <c r="M845" s="17">
        <v>90.726651050000001</v>
      </c>
      <c r="N845" s="17">
        <f>'Energy Demand'!$L845*'Energy Demand'!$M845</f>
        <v>8832835.1001816429</v>
      </c>
    </row>
    <row r="846" spans="1:14" x14ac:dyDescent="0.6">
      <c r="A846" s="10">
        <v>42849</v>
      </c>
      <c r="B846" s="31" t="str">
        <f>TEXT('Energy Demand'!$A846,"dddd")</f>
        <v>Monday</v>
      </c>
      <c r="C846" s="31" t="str">
        <f>TEXT('Energy Demand'!$A846,"mmmm")</f>
        <v>April</v>
      </c>
      <c r="D846" s="11" t="str">
        <f t="shared" si="26"/>
        <v>2017</v>
      </c>
      <c r="E846" s="12">
        <f t="shared" si="27"/>
        <v>17</v>
      </c>
      <c r="F846" s="13" t="str">
        <f>VLOOKUP(A846,_holidays!$A$2:$B$2107,2,1)</f>
        <v>Y</v>
      </c>
      <c r="G846" s="13" t="str">
        <f>VLOOKUP(A846,_holidays!$A$2:$C$2107,3,1)</f>
        <v>N</v>
      </c>
      <c r="H846" s="14">
        <v>15.9</v>
      </c>
      <c r="I846" s="14">
        <v>24.7</v>
      </c>
      <c r="J846" s="15">
        <v>9.9</v>
      </c>
      <c r="K846" s="15">
        <v>0</v>
      </c>
      <c r="L846" s="16">
        <v>109421.815</v>
      </c>
      <c r="M846" s="17">
        <v>113.2589368</v>
      </c>
      <c r="N846" s="17">
        <f>'Energy Demand'!$L846*'Energy Demand'!$M846</f>
        <v>12392998.429626292</v>
      </c>
    </row>
    <row r="847" spans="1:14" x14ac:dyDescent="0.6">
      <c r="A847" s="19">
        <v>42850</v>
      </c>
      <c r="B847" s="32" t="str">
        <f>TEXT('Energy Demand'!$A847,"dddd")</f>
        <v>Tuesday</v>
      </c>
      <c r="C847" s="31" t="str">
        <f>TEXT('Energy Demand'!$A847,"mmmm")</f>
        <v>April</v>
      </c>
      <c r="D847" s="11" t="str">
        <f t="shared" si="26"/>
        <v>2017</v>
      </c>
      <c r="E847" s="12">
        <f t="shared" si="27"/>
        <v>17</v>
      </c>
      <c r="F847" s="20" t="str">
        <f>VLOOKUP(A847,_holidays!$A$2:$B$2107,2,1)</f>
        <v>Y</v>
      </c>
      <c r="G847" s="20" t="str">
        <f>VLOOKUP(A847,_holidays!$A$2:$C$2107,3,1)</f>
        <v>Y</v>
      </c>
      <c r="H847" s="21">
        <v>16.2</v>
      </c>
      <c r="I847" s="21">
        <v>17.7</v>
      </c>
      <c r="J847" s="22">
        <v>5.8</v>
      </c>
      <c r="K847" s="22">
        <v>21.6</v>
      </c>
      <c r="L847" s="16">
        <v>101548.735</v>
      </c>
      <c r="M847" s="17">
        <v>86.790072550000005</v>
      </c>
      <c r="N847" s="17">
        <f>'Energy Demand'!$L847*'Energy Demand'!$M847</f>
        <v>8813422.0780107249</v>
      </c>
    </row>
    <row r="848" spans="1:14" x14ac:dyDescent="0.6">
      <c r="A848" s="10">
        <v>42851</v>
      </c>
      <c r="B848" s="31" t="str">
        <f>TEXT('Energy Demand'!$A848,"dddd")</f>
        <v>Wednesday</v>
      </c>
      <c r="C848" s="31" t="str">
        <f>TEXT('Energy Demand'!$A848,"mmmm")</f>
        <v>April</v>
      </c>
      <c r="D848" s="11" t="str">
        <f t="shared" si="26"/>
        <v>2017</v>
      </c>
      <c r="E848" s="12">
        <f t="shared" si="27"/>
        <v>17</v>
      </c>
      <c r="F848" s="13" t="str">
        <f>VLOOKUP(A848,_holidays!$A$2:$B$2107,2,1)</f>
        <v>Y</v>
      </c>
      <c r="G848" s="13" t="str">
        <f>VLOOKUP(A848,_holidays!$A$2:$C$2107,3,1)</f>
        <v>N</v>
      </c>
      <c r="H848" s="14">
        <v>10.1</v>
      </c>
      <c r="I848" s="14">
        <v>14.5</v>
      </c>
      <c r="J848" s="15">
        <v>6.4</v>
      </c>
      <c r="K848" s="15">
        <v>20</v>
      </c>
      <c r="L848" s="16">
        <v>116795.245</v>
      </c>
      <c r="M848" s="17">
        <v>100.69868460000001</v>
      </c>
      <c r="N848" s="17">
        <f>'Energy Demand'!$L848*'Energy Demand'!$M848</f>
        <v>11761127.539034728</v>
      </c>
    </row>
    <row r="849" spans="1:14" x14ac:dyDescent="0.6">
      <c r="A849" s="19">
        <v>42852</v>
      </c>
      <c r="B849" s="32" t="str">
        <f>TEXT('Energy Demand'!$A849,"dddd")</f>
        <v>Thursday</v>
      </c>
      <c r="C849" s="31" t="str">
        <f>TEXT('Energy Demand'!$A849,"mmmm")</f>
        <v>April</v>
      </c>
      <c r="D849" s="11" t="str">
        <f t="shared" si="26"/>
        <v>2017</v>
      </c>
      <c r="E849" s="12">
        <f t="shared" si="27"/>
        <v>17</v>
      </c>
      <c r="F849" s="20" t="str">
        <f>VLOOKUP(A849,_holidays!$A$2:$B$2107,2,1)</f>
        <v>Y</v>
      </c>
      <c r="G849" s="20" t="str">
        <f>VLOOKUP(A849,_holidays!$A$2:$C$2107,3,1)</f>
        <v>N</v>
      </c>
      <c r="H849" s="21">
        <v>8.3000000000000007</v>
      </c>
      <c r="I849" s="21">
        <v>15.6</v>
      </c>
      <c r="J849" s="22">
        <v>7.1</v>
      </c>
      <c r="K849" s="22">
        <v>15.4</v>
      </c>
      <c r="L849" s="16">
        <v>126329.53</v>
      </c>
      <c r="M849" s="17">
        <v>145.68273490000001</v>
      </c>
      <c r="N849" s="17">
        <f>'Energy Demand'!$L849*'Energy Demand'!$M849</f>
        <v>18404031.429031599</v>
      </c>
    </row>
    <row r="850" spans="1:14" x14ac:dyDescent="0.6">
      <c r="A850" s="10">
        <v>42853</v>
      </c>
      <c r="B850" s="31" t="str">
        <f>TEXT('Energy Demand'!$A850,"dddd")</f>
        <v>Friday</v>
      </c>
      <c r="C850" s="31" t="str">
        <f>TEXT('Energy Demand'!$A850,"mmmm")</f>
        <v>April</v>
      </c>
      <c r="D850" s="11" t="str">
        <f t="shared" si="26"/>
        <v>2017</v>
      </c>
      <c r="E850" s="12">
        <f t="shared" si="27"/>
        <v>17</v>
      </c>
      <c r="F850" s="13" t="str">
        <f>VLOOKUP(A850,_holidays!$A$2:$B$2107,2,1)</f>
        <v>Y</v>
      </c>
      <c r="G850" s="13" t="str">
        <f>VLOOKUP(A850,_holidays!$A$2:$C$2107,3,1)</f>
        <v>N</v>
      </c>
      <c r="H850" s="14">
        <v>9.4</v>
      </c>
      <c r="I850" s="14">
        <v>19.8</v>
      </c>
      <c r="J850" s="15">
        <v>6</v>
      </c>
      <c r="K850" s="15">
        <v>0.4</v>
      </c>
      <c r="L850" s="16">
        <v>120144.19</v>
      </c>
      <c r="M850" s="17">
        <v>120.8095221</v>
      </c>
      <c r="N850" s="17">
        <f>'Energy Demand'!$L850*'Energy Demand'!$M850</f>
        <v>14514562.176991599</v>
      </c>
    </row>
    <row r="851" spans="1:14" x14ac:dyDescent="0.6">
      <c r="A851" s="19">
        <v>42854</v>
      </c>
      <c r="B851" s="32" t="str">
        <f>TEXT('Energy Demand'!$A851,"dddd")</f>
        <v>Saturday</v>
      </c>
      <c r="C851" s="31" t="str">
        <f>TEXT('Energy Demand'!$A851,"mmmm")</f>
        <v>April</v>
      </c>
      <c r="D851" s="11" t="str">
        <f t="shared" si="26"/>
        <v>2017</v>
      </c>
      <c r="E851" s="12">
        <f t="shared" si="27"/>
        <v>17</v>
      </c>
      <c r="F851" s="20" t="str">
        <f>VLOOKUP(A851,_holidays!$A$2:$B$2107,2,1)</f>
        <v>Y</v>
      </c>
      <c r="G851" s="20" t="str">
        <f>VLOOKUP(A851,_holidays!$A$2:$C$2107,3,1)</f>
        <v>N</v>
      </c>
      <c r="H851" s="21">
        <v>14.9</v>
      </c>
      <c r="I851" s="21">
        <v>18.100000000000001</v>
      </c>
      <c r="J851" s="22">
        <v>7.9</v>
      </c>
      <c r="K851" s="22">
        <v>0.2</v>
      </c>
      <c r="L851" s="16">
        <v>104864.05</v>
      </c>
      <c r="M851" s="17">
        <v>100.81967</v>
      </c>
      <c r="N851" s="17">
        <f>'Energy Demand'!$L851*'Energy Demand'!$M851</f>
        <v>10572358.915863501</v>
      </c>
    </row>
    <row r="852" spans="1:14" x14ac:dyDescent="0.6">
      <c r="A852" s="10">
        <v>42855</v>
      </c>
      <c r="B852" s="31" t="str">
        <f>TEXT('Energy Demand'!$A852,"dddd")</f>
        <v>Sunday</v>
      </c>
      <c r="C852" s="31" t="str">
        <f>TEXT('Energy Demand'!$A852,"mmmm")</f>
        <v>April</v>
      </c>
      <c r="D852" s="11" t="str">
        <f t="shared" si="26"/>
        <v>2017</v>
      </c>
      <c r="E852" s="12">
        <f t="shared" si="27"/>
        <v>18</v>
      </c>
      <c r="F852" s="13" t="str">
        <f>VLOOKUP(A852,_holidays!$A$2:$B$2107,2,1)</f>
        <v>Y</v>
      </c>
      <c r="G852" s="13" t="str">
        <f>VLOOKUP(A852,_holidays!$A$2:$C$2107,3,1)</f>
        <v>N</v>
      </c>
      <c r="H852" s="14">
        <v>13.6</v>
      </c>
      <c r="I852" s="14">
        <v>17.8</v>
      </c>
      <c r="J852" s="15">
        <v>7.3</v>
      </c>
      <c r="K852" s="15">
        <v>0</v>
      </c>
      <c r="L852" s="16">
        <v>103756.535</v>
      </c>
      <c r="M852" s="17">
        <v>109.5772954</v>
      </c>
      <c r="N852" s="17">
        <f>'Energy Demand'!$L852*'Energy Demand'!$M852</f>
        <v>11369360.48537544</v>
      </c>
    </row>
    <row r="853" spans="1:14" x14ac:dyDescent="0.6">
      <c r="A853" s="19">
        <v>42856</v>
      </c>
      <c r="B853" s="32" t="str">
        <f>TEXT('Energy Demand'!$A853,"dddd")</f>
        <v>Monday</v>
      </c>
      <c r="C853" s="31" t="str">
        <f>TEXT('Energy Demand'!$A853,"mmmm")</f>
        <v>May</v>
      </c>
      <c r="D853" s="11" t="str">
        <f t="shared" si="26"/>
        <v>2017</v>
      </c>
      <c r="E853" s="12">
        <f t="shared" si="27"/>
        <v>18</v>
      </c>
      <c r="F853" s="20" t="str">
        <f>VLOOKUP(A853,_holidays!$A$2:$B$2107,2,1)</f>
        <v>Y</v>
      </c>
      <c r="G853" s="20" t="str">
        <f>VLOOKUP(A853,_holidays!$A$2:$C$2107,3,1)</f>
        <v>N</v>
      </c>
      <c r="H853" s="21">
        <v>13.6</v>
      </c>
      <c r="I853" s="21">
        <v>20.399999999999999</v>
      </c>
      <c r="J853" s="22">
        <v>8.6999999999999993</v>
      </c>
      <c r="K853" s="22">
        <v>0</v>
      </c>
      <c r="L853" s="16">
        <v>115103.77499999999</v>
      </c>
      <c r="M853" s="17">
        <v>99.159474029999998</v>
      </c>
      <c r="N853" s="17">
        <f>'Energy Demand'!$L853*'Energy Demand'!$M853</f>
        <v>11413629.787867462</v>
      </c>
    </row>
    <row r="854" spans="1:14" x14ac:dyDescent="0.6">
      <c r="A854" s="10">
        <v>42857</v>
      </c>
      <c r="B854" s="31" t="str">
        <f>TEXT('Energy Demand'!$A854,"dddd")</f>
        <v>Tuesday</v>
      </c>
      <c r="C854" s="31" t="str">
        <f>TEXT('Energy Demand'!$A854,"mmmm")</f>
        <v>May</v>
      </c>
      <c r="D854" s="11" t="str">
        <f t="shared" si="26"/>
        <v>2017</v>
      </c>
      <c r="E854" s="12">
        <f t="shared" si="27"/>
        <v>18</v>
      </c>
      <c r="F854" s="13" t="str">
        <f>VLOOKUP(A854,_holidays!$A$2:$B$2107,2,1)</f>
        <v>Y</v>
      </c>
      <c r="G854" s="13" t="str">
        <f>VLOOKUP(A854,_holidays!$A$2:$C$2107,3,1)</f>
        <v>N</v>
      </c>
      <c r="H854" s="14">
        <v>10.4</v>
      </c>
      <c r="I854" s="14">
        <v>15.2</v>
      </c>
      <c r="J854" s="15">
        <v>9.4</v>
      </c>
      <c r="K854" s="15">
        <v>2.4</v>
      </c>
      <c r="L854" s="16">
        <v>120718.64</v>
      </c>
      <c r="M854" s="17">
        <v>109.9227693</v>
      </c>
      <c r="N854" s="17">
        <f>'Energy Demand'!$L854*'Energy Demand'!$M854</f>
        <v>13269727.214929752</v>
      </c>
    </row>
    <row r="855" spans="1:14" x14ac:dyDescent="0.6">
      <c r="A855" s="19">
        <v>42858</v>
      </c>
      <c r="B855" s="32" t="str">
        <f>TEXT('Energy Demand'!$A855,"dddd")</f>
        <v>Wednesday</v>
      </c>
      <c r="C855" s="31" t="str">
        <f>TEXT('Energy Demand'!$A855,"mmmm")</f>
        <v>May</v>
      </c>
      <c r="D855" s="11" t="str">
        <f t="shared" si="26"/>
        <v>2017</v>
      </c>
      <c r="E855" s="12">
        <f t="shared" si="27"/>
        <v>18</v>
      </c>
      <c r="F855" s="20" t="str">
        <f>VLOOKUP(A855,_holidays!$A$2:$B$2107,2,1)</f>
        <v>Y</v>
      </c>
      <c r="G855" s="20" t="str">
        <f>VLOOKUP(A855,_holidays!$A$2:$C$2107,3,1)</f>
        <v>N</v>
      </c>
      <c r="H855" s="21">
        <v>7.4</v>
      </c>
      <c r="I855" s="21">
        <v>15.3</v>
      </c>
      <c r="J855" s="22">
        <v>10.8</v>
      </c>
      <c r="K855" s="22">
        <v>0.8</v>
      </c>
      <c r="L855" s="16">
        <v>129196.44500000001</v>
      </c>
      <c r="M855" s="17">
        <v>128.63995560000001</v>
      </c>
      <c r="N855" s="17">
        <f>'Energy Demand'!$L855*'Energy Demand'!$M855</f>
        <v>16619824.948477844</v>
      </c>
    </row>
    <row r="856" spans="1:14" x14ac:dyDescent="0.6">
      <c r="A856" s="10">
        <v>42859</v>
      </c>
      <c r="B856" s="31" t="str">
        <f>TEXT('Energy Demand'!$A856,"dddd")</f>
        <v>Thursday</v>
      </c>
      <c r="C856" s="31" t="str">
        <f>TEXT('Energy Demand'!$A856,"mmmm")</f>
        <v>May</v>
      </c>
      <c r="D856" s="11" t="str">
        <f t="shared" si="26"/>
        <v>2017</v>
      </c>
      <c r="E856" s="12">
        <f t="shared" si="27"/>
        <v>18</v>
      </c>
      <c r="F856" s="13" t="str">
        <f>VLOOKUP(A856,_holidays!$A$2:$B$2107,2,1)</f>
        <v>Y</v>
      </c>
      <c r="G856" s="13" t="str">
        <f>VLOOKUP(A856,_holidays!$A$2:$C$2107,3,1)</f>
        <v>N</v>
      </c>
      <c r="H856" s="14">
        <v>5.8</v>
      </c>
      <c r="I856" s="14">
        <v>16.899999999999999</v>
      </c>
      <c r="J856" s="15">
        <v>12</v>
      </c>
      <c r="K856" s="15">
        <v>0</v>
      </c>
      <c r="L856" s="16">
        <v>127260.05</v>
      </c>
      <c r="M856" s="17">
        <v>123.4720662</v>
      </c>
      <c r="N856" s="17">
        <f>'Energy Demand'!$L856*'Energy Demand'!$M856</f>
        <v>15713061.318215311</v>
      </c>
    </row>
    <row r="857" spans="1:14" x14ac:dyDescent="0.6">
      <c r="A857" s="19">
        <v>42860</v>
      </c>
      <c r="B857" s="32" t="str">
        <f>TEXT('Energy Demand'!$A857,"dddd")</f>
        <v>Friday</v>
      </c>
      <c r="C857" s="31" t="str">
        <f>TEXT('Energy Demand'!$A857,"mmmm")</f>
        <v>May</v>
      </c>
      <c r="D857" s="11" t="str">
        <f t="shared" si="26"/>
        <v>2017</v>
      </c>
      <c r="E857" s="12">
        <f t="shared" si="27"/>
        <v>18</v>
      </c>
      <c r="F857" s="20" t="str">
        <f>VLOOKUP(A857,_holidays!$A$2:$B$2107,2,1)</f>
        <v>Y</v>
      </c>
      <c r="G857" s="20" t="str">
        <f>VLOOKUP(A857,_holidays!$A$2:$C$2107,3,1)</f>
        <v>N</v>
      </c>
      <c r="H857" s="21">
        <v>6.2</v>
      </c>
      <c r="I857" s="21">
        <v>20.5</v>
      </c>
      <c r="J857" s="22">
        <v>10.6</v>
      </c>
      <c r="K857" s="22">
        <v>0</v>
      </c>
      <c r="L857" s="16">
        <v>123150.38499999999</v>
      </c>
      <c r="M857" s="17">
        <v>108.2886014</v>
      </c>
      <c r="N857" s="17">
        <f>'Energy Demand'!$L857*'Energy Demand'!$M857</f>
        <v>13335782.953521539</v>
      </c>
    </row>
    <row r="858" spans="1:14" x14ac:dyDescent="0.6">
      <c r="A858" s="10">
        <v>42861</v>
      </c>
      <c r="B858" s="31" t="str">
        <f>TEXT('Energy Demand'!$A858,"dddd")</f>
        <v>Saturday</v>
      </c>
      <c r="C858" s="31" t="str">
        <f>TEXT('Energy Demand'!$A858,"mmmm")</f>
        <v>May</v>
      </c>
      <c r="D858" s="11" t="str">
        <f t="shared" si="26"/>
        <v>2017</v>
      </c>
      <c r="E858" s="12">
        <f t="shared" si="27"/>
        <v>18</v>
      </c>
      <c r="F858" s="13" t="str">
        <f>VLOOKUP(A858,_holidays!$A$2:$B$2107,2,1)</f>
        <v>Y</v>
      </c>
      <c r="G858" s="13" t="str">
        <f>VLOOKUP(A858,_holidays!$A$2:$C$2107,3,1)</f>
        <v>N</v>
      </c>
      <c r="H858" s="14">
        <v>9.6</v>
      </c>
      <c r="I858" s="14">
        <v>20</v>
      </c>
      <c r="J858" s="15">
        <v>6.1</v>
      </c>
      <c r="K858" s="15">
        <v>0.2</v>
      </c>
      <c r="L858" s="16">
        <v>105013.07</v>
      </c>
      <c r="M858" s="17">
        <v>81.778327349999998</v>
      </c>
      <c r="N858" s="17">
        <f>'Energy Demand'!$L858*'Energy Demand'!$M858</f>
        <v>8587793.2144884653</v>
      </c>
    </row>
    <row r="859" spans="1:14" x14ac:dyDescent="0.6">
      <c r="A859" s="19">
        <v>42862</v>
      </c>
      <c r="B859" s="32" t="str">
        <f>TEXT('Energy Demand'!$A859,"dddd")</f>
        <v>Sunday</v>
      </c>
      <c r="C859" s="31" t="str">
        <f>TEXT('Energy Demand'!$A859,"mmmm")</f>
        <v>May</v>
      </c>
      <c r="D859" s="11" t="str">
        <f t="shared" si="26"/>
        <v>2017</v>
      </c>
      <c r="E859" s="12">
        <f t="shared" si="27"/>
        <v>19</v>
      </c>
      <c r="F859" s="20" t="str">
        <f>VLOOKUP(A859,_holidays!$A$2:$B$2107,2,1)</f>
        <v>Y</v>
      </c>
      <c r="G859" s="20" t="str">
        <f>VLOOKUP(A859,_holidays!$A$2:$C$2107,3,1)</f>
        <v>N</v>
      </c>
      <c r="H859" s="21">
        <v>8.9</v>
      </c>
      <c r="I859" s="21">
        <v>14.8</v>
      </c>
      <c r="J859" s="22">
        <v>9.4</v>
      </c>
      <c r="K859" s="22">
        <v>1.4</v>
      </c>
      <c r="L859" s="16">
        <v>107424.07</v>
      </c>
      <c r="M859" s="17">
        <v>104.9084029</v>
      </c>
      <c r="N859" s="17">
        <f>'Energy Demand'!$L859*'Energy Demand'!$M859</f>
        <v>11269687.616717804</v>
      </c>
    </row>
    <row r="860" spans="1:14" x14ac:dyDescent="0.6">
      <c r="A860" s="10">
        <v>42863</v>
      </c>
      <c r="B860" s="31" t="str">
        <f>TEXT('Energy Demand'!$A860,"dddd")</f>
        <v>Monday</v>
      </c>
      <c r="C860" s="31" t="str">
        <f>TEXT('Energy Demand'!$A860,"mmmm")</f>
        <v>May</v>
      </c>
      <c r="D860" s="11" t="str">
        <f t="shared" si="26"/>
        <v>2017</v>
      </c>
      <c r="E860" s="12">
        <f t="shared" si="27"/>
        <v>19</v>
      </c>
      <c r="F860" s="13" t="str">
        <f>VLOOKUP(A860,_holidays!$A$2:$B$2107,2,1)</f>
        <v>Y</v>
      </c>
      <c r="G860" s="13" t="str">
        <f>VLOOKUP(A860,_holidays!$A$2:$C$2107,3,1)</f>
        <v>N</v>
      </c>
      <c r="H860" s="14">
        <v>10.1</v>
      </c>
      <c r="I860" s="14">
        <v>15.8</v>
      </c>
      <c r="J860" s="15">
        <v>7.2</v>
      </c>
      <c r="K860" s="15">
        <v>1.8</v>
      </c>
      <c r="L860" s="16">
        <v>125858.27</v>
      </c>
      <c r="M860" s="17">
        <v>132.9735336</v>
      </c>
      <c r="N860" s="17">
        <f>'Energy Demand'!$L860*'Energy Demand'!$M860</f>
        <v>16735818.894682871</v>
      </c>
    </row>
    <row r="861" spans="1:14" x14ac:dyDescent="0.6">
      <c r="A861" s="19">
        <v>42864</v>
      </c>
      <c r="B861" s="32" t="str">
        <f>TEXT('Energy Demand'!$A861,"dddd")</f>
        <v>Tuesday</v>
      </c>
      <c r="C861" s="31" t="str">
        <f>TEXT('Energy Demand'!$A861,"mmmm")</f>
        <v>May</v>
      </c>
      <c r="D861" s="11" t="str">
        <f t="shared" si="26"/>
        <v>2017</v>
      </c>
      <c r="E861" s="12">
        <f t="shared" si="27"/>
        <v>19</v>
      </c>
      <c r="F861" s="20" t="str">
        <f>VLOOKUP(A861,_holidays!$A$2:$B$2107,2,1)</f>
        <v>Y</v>
      </c>
      <c r="G861" s="20" t="str">
        <f>VLOOKUP(A861,_holidays!$A$2:$C$2107,3,1)</f>
        <v>N</v>
      </c>
      <c r="H861" s="21">
        <v>10.9</v>
      </c>
      <c r="I861" s="21">
        <v>15.9</v>
      </c>
      <c r="J861" s="22">
        <v>7.3</v>
      </c>
      <c r="K861" s="22">
        <v>1.6</v>
      </c>
      <c r="L861" s="16">
        <v>126760.71</v>
      </c>
      <c r="M861" s="17">
        <v>138.99141549999999</v>
      </c>
      <c r="N861" s="17">
        <f>'Energy Demand'!$L861*'Energy Demand'!$M861</f>
        <v>17618650.512685005</v>
      </c>
    </row>
    <row r="862" spans="1:14" x14ac:dyDescent="0.6">
      <c r="A862" s="10">
        <v>42865</v>
      </c>
      <c r="B862" s="31" t="str">
        <f>TEXT('Energy Demand'!$A862,"dddd")</f>
        <v>Wednesday</v>
      </c>
      <c r="C862" s="31" t="str">
        <f>TEXT('Energy Demand'!$A862,"mmmm")</f>
        <v>May</v>
      </c>
      <c r="D862" s="11" t="str">
        <f t="shared" si="26"/>
        <v>2017</v>
      </c>
      <c r="E862" s="12">
        <f t="shared" si="27"/>
        <v>19</v>
      </c>
      <c r="F862" s="13" t="str">
        <f>VLOOKUP(A862,_holidays!$A$2:$B$2107,2,1)</f>
        <v>Y</v>
      </c>
      <c r="G862" s="13" t="str">
        <f>VLOOKUP(A862,_holidays!$A$2:$C$2107,3,1)</f>
        <v>N</v>
      </c>
      <c r="H862" s="14">
        <v>8.1</v>
      </c>
      <c r="I862" s="14">
        <v>17.7</v>
      </c>
      <c r="J862" s="15">
        <v>11.3</v>
      </c>
      <c r="K862" s="15">
        <v>0</v>
      </c>
      <c r="L862" s="16">
        <v>125747.735</v>
      </c>
      <c r="M862" s="17">
        <v>149.62274859999999</v>
      </c>
      <c r="N862" s="17">
        <f>'Energy Demand'!$L862*'Energy Demand'!$M862</f>
        <v>18814721.740924422</v>
      </c>
    </row>
    <row r="863" spans="1:14" x14ac:dyDescent="0.6">
      <c r="A863" s="19">
        <v>42866</v>
      </c>
      <c r="B863" s="32" t="str">
        <f>TEXT('Energy Demand'!$A863,"dddd")</f>
        <v>Thursday</v>
      </c>
      <c r="C863" s="31" t="str">
        <f>TEXT('Energy Demand'!$A863,"mmmm")</f>
        <v>May</v>
      </c>
      <c r="D863" s="11" t="str">
        <f t="shared" si="26"/>
        <v>2017</v>
      </c>
      <c r="E863" s="12">
        <f t="shared" si="27"/>
        <v>19</v>
      </c>
      <c r="F863" s="20" t="str">
        <f>VLOOKUP(A863,_holidays!$A$2:$B$2107,2,1)</f>
        <v>Y</v>
      </c>
      <c r="G863" s="20" t="str">
        <f>VLOOKUP(A863,_holidays!$A$2:$C$2107,3,1)</f>
        <v>N</v>
      </c>
      <c r="H863" s="21">
        <v>6.1</v>
      </c>
      <c r="I863" s="21">
        <v>16.5</v>
      </c>
      <c r="J863" s="22">
        <v>8.6</v>
      </c>
      <c r="K863" s="22">
        <v>0</v>
      </c>
      <c r="L863" s="16">
        <v>128753.13</v>
      </c>
      <c r="M863" s="17">
        <v>170.29264480000001</v>
      </c>
      <c r="N863" s="17">
        <f>'Energy Demand'!$L863*'Energy Demand'!$M863</f>
        <v>21925711.033978224</v>
      </c>
    </row>
    <row r="864" spans="1:14" x14ac:dyDescent="0.6">
      <c r="A864" s="10">
        <v>42867</v>
      </c>
      <c r="B864" s="31" t="str">
        <f>TEXT('Energy Demand'!$A864,"dddd")</f>
        <v>Friday</v>
      </c>
      <c r="C864" s="31" t="str">
        <f>TEXT('Energy Demand'!$A864,"mmmm")</f>
        <v>May</v>
      </c>
      <c r="D864" s="11" t="str">
        <f t="shared" si="26"/>
        <v>2017</v>
      </c>
      <c r="E864" s="12">
        <f t="shared" si="27"/>
        <v>19</v>
      </c>
      <c r="F864" s="13" t="str">
        <f>VLOOKUP(A864,_holidays!$A$2:$B$2107,2,1)</f>
        <v>Y</v>
      </c>
      <c r="G864" s="13" t="str">
        <f>VLOOKUP(A864,_holidays!$A$2:$C$2107,3,1)</f>
        <v>N</v>
      </c>
      <c r="H864" s="14">
        <v>5.9</v>
      </c>
      <c r="I864" s="14">
        <v>19.5</v>
      </c>
      <c r="J864" s="15">
        <v>9.9</v>
      </c>
      <c r="K864" s="15">
        <v>0</v>
      </c>
      <c r="L864" s="16">
        <v>123523</v>
      </c>
      <c r="M864" s="17">
        <v>129.30937700000001</v>
      </c>
      <c r="N864" s="17">
        <f>'Energy Demand'!$L864*'Energy Demand'!$M864</f>
        <v>15972682.175171001</v>
      </c>
    </row>
    <row r="865" spans="1:14" x14ac:dyDescent="0.6">
      <c r="A865" s="19">
        <v>42868</v>
      </c>
      <c r="B865" s="32" t="str">
        <f>TEXT('Energy Demand'!$A865,"dddd")</f>
        <v>Saturday</v>
      </c>
      <c r="C865" s="31" t="str">
        <f>TEXT('Energy Demand'!$A865,"mmmm")</f>
        <v>May</v>
      </c>
      <c r="D865" s="11" t="str">
        <f t="shared" si="26"/>
        <v>2017</v>
      </c>
      <c r="E865" s="12">
        <f t="shared" si="27"/>
        <v>19</v>
      </c>
      <c r="F865" s="20" t="str">
        <f>VLOOKUP(A865,_holidays!$A$2:$B$2107,2,1)</f>
        <v>Y</v>
      </c>
      <c r="G865" s="20" t="str">
        <f>VLOOKUP(A865,_holidays!$A$2:$C$2107,3,1)</f>
        <v>N</v>
      </c>
      <c r="H865" s="21">
        <v>8.4</v>
      </c>
      <c r="I865" s="21">
        <v>15.6</v>
      </c>
      <c r="J865" s="22">
        <v>10.1</v>
      </c>
      <c r="K865" s="22">
        <v>0.2</v>
      </c>
      <c r="L865" s="16">
        <v>109477.42</v>
      </c>
      <c r="M865" s="17">
        <v>130.31682979999999</v>
      </c>
      <c r="N865" s="17">
        <f>'Energy Demand'!$L865*'Energy Demand'!$M865</f>
        <v>14266750.309083115</v>
      </c>
    </row>
    <row r="866" spans="1:14" x14ac:dyDescent="0.6">
      <c r="A866" s="10">
        <v>42869</v>
      </c>
      <c r="B866" s="31" t="str">
        <f>TEXT('Energy Demand'!$A866,"dddd")</f>
        <v>Sunday</v>
      </c>
      <c r="C866" s="31" t="str">
        <f>TEXT('Energy Demand'!$A866,"mmmm")</f>
        <v>May</v>
      </c>
      <c r="D866" s="11" t="str">
        <f t="shared" si="26"/>
        <v>2017</v>
      </c>
      <c r="E866" s="12">
        <f t="shared" si="27"/>
        <v>20</v>
      </c>
      <c r="F866" s="13" t="str">
        <f>VLOOKUP(A866,_holidays!$A$2:$B$2107,2,1)</f>
        <v>Y</v>
      </c>
      <c r="G866" s="13" t="str">
        <f>VLOOKUP(A866,_holidays!$A$2:$C$2107,3,1)</f>
        <v>N</v>
      </c>
      <c r="H866" s="14">
        <v>6.4</v>
      </c>
      <c r="I866" s="14">
        <v>15.1</v>
      </c>
      <c r="J866" s="15">
        <v>7.7</v>
      </c>
      <c r="K866" s="15">
        <v>0</v>
      </c>
      <c r="L866" s="16">
        <v>107497.03</v>
      </c>
      <c r="M866" s="17">
        <v>126.9174946</v>
      </c>
      <c r="N866" s="17">
        <f>'Energy Demand'!$L866*'Energy Demand'!$M866</f>
        <v>13643253.724541038</v>
      </c>
    </row>
    <row r="867" spans="1:14" x14ac:dyDescent="0.6">
      <c r="A867" s="19">
        <v>42870</v>
      </c>
      <c r="B867" s="32" t="str">
        <f>TEXT('Energy Demand'!$A867,"dddd")</f>
        <v>Monday</v>
      </c>
      <c r="C867" s="31" t="str">
        <f>TEXT('Energy Demand'!$A867,"mmmm")</f>
        <v>May</v>
      </c>
      <c r="D867" s="11" t="str">
        <f t="shared" si="26"/>
        <v>2017</v>
      </c>
      <c r="E867" s="12">
        <f t="shared" si="27"/>
        <v>20</v>
      </c>
      <c r="F867" s="20" t="str">
        <f>VLOOKUP(A867,_holidays!$A$2:$B$2107,2,1)</f>
        <v>Y</v>
      </c>
      <c r="G867" s="20" t="str">
        <f>VLOOKUP(A867,_holidays!$A$2:$C$2107,3,1)</f>
        <v>N</v>
      </c>
      <c r="H867" s="21">
        <v>6.3</v>
      </c>
      <c r="I867" s="21">
        <v>16.899999999999999</v>
      </c>
      <c r="J867" s="22">
        <v>8.1999999999999993</v>
      </c>
      <c r="K867" s="22">
        <v>0</v>
      </c>
      <c r="L867" s="16">
        <v>125871.91499999999</v>
      </c>
      <c r="M867" s="17">
        <v>134.64203240000001</v>
      </c>
      <c r="N867" s="17">
        <f>'Energy Demand'!$L867*'Energy Demand'!$M867</f>
        <v>16947650.457680047</v>
      </c>
    </row>
    <row r="868" spans="1:14" x14ac:dyDescent="0.6">
      <c r="A868" s="10">
        <v>42871</v>
      </c>
      <c r="B868" s="31" t="str">
        <f>TEXT('Energy Demand'!$A868,"dddd")</f>
        <v>Tuesday</v>
      </c>
      <c r="C868" s="31" t="str">
        <f>TEXT('Energy Demand'!$A868,"mmmm")</f>
        <v>May</v>
      </c>
      <c r="D868" s="11" t="str">
        <f t="shared" si="26"/>
        <v>2017</v>
      </c>
      <c r="E868" s="12">
        <f t="shared" si="27"/>
        <v>20</v>
      </c>
      <c r="F868" s="13" t="str">
        <f>VLOOKUP(A868,_holidays!$A$2:$B$2107,2,1)</f>
        <v>Y</v>
      </c>
      <c r="G868" s="13" t="str">
        <f>VLOOKUP(A868,_holidays!$A$2:$C$2107,3,1)</f>
        <v>N</v>
      </c>
      <c r="H868" s="14">
        <v>5.6</v>
      </c>
      <c r="I868" s="14">
        <v>18.2</v>
      </c>
      <c r="J868" s="15">
        <v>9</v>
      </c>
      <c r="K868" s="15">
        <v>0</v>
      </c>
      <c r="L868" s="16">
        <v>127820.715</v>
      </c>
      <c r="M868" s="17">
        <v>128.3149076</v>
      </c>
      <c r="N868" s="17">
        <f>'Energy Demand'!$L868*'Energy Demand'!$M868</f>
        <v>16401303.234590933</v>
      </c>
    </row>
    <row r="869" spans="1:14" x14ac:dyDescent="0.6">
      <c r="A869" s="19">
        <v>42872</v>
      </c>
      <c r="B869" s="32" t="str">
        <f>TEXT('Energy Demand'!$A869,"dddd")</f>
        <v>Wednesday</v>
      </c>
      <c r="C869" s="31" t="str">
        <f>TEXT('Energy Demand'!$A869,"mmmm")</f>
        <v>May</v>
      </c>
      <c r="D869" s="11" t="str">
        <f t="shared" si="26"/>
        <v>2017</v>
      </c>
      <c r="E869" s="12">
        <f t="shared" si="27"/>
        <v>20</v>
      </c>
      <c r="F869" s="20" t="str">
        <f>VLOOKUP(A869,_holidays!$A$2:$B$2107,2,1)</f>
        <v>Y</v>
      </c>
      <c r="G869" s="20" t="str">
        <f>VLOOKUP(A869,_holidays!$A$2:$C$2107,3,1)</f>
        <v>N</v>
      </c>
      <c r="H869" s="21">
        <v>7.6</v>
      </c>
      <c r="I869" s="21">
        <v>17</v>
      </c>
      <c r="J869" s="22">
        <v>3.8</v>
      </c>
      <c r="K869" s="22">
        <v>0</v>
      </c>
      <c r="L869" s="16">
        <v>125072.675</v>
      </c>
      <c r="M869" s="17">
        <v>123.8345994</v>
      </c>
      <c r="N869" s="17">
        <f>'Energy Demand'!$L869*'Energy Demand'!$M869</f>
        <v>15488324.604511395</v>
      </c>
    </row>
    <row r="870" spans="1:14" x14ac:dyDescent="0.6">
      <c r="A870" s="10">
        <v>42873</v>
      </c>
      <c r="B870" s="31" t="str">
        <f>TEXT('Energy Demand'!$A870,"dddd")</f>
        <v>Thursday</v>
      </c>
      <c r="C870" s="31" t="str">
        <f>TEXT('Energy Demand'!$A870,"mmmm")</f>
        <v>May</v>
      </c>
      <c r="D870" s="11" t="str">
        <f t="shared" si="26"/>
        <v>2017</v>
      </c>
      <c r="E870" s="12">
        <f t="shared" si="27"/>
        <v>20</v>
      </c>
      <c r="F870" s="13" t="str">
        <f>VLOOKUP(A870,_holidays!$A$2:$B$2107,2,1)</f>
        <v>Y</v>
      </c>
      <c r="G870" s="13" t="str">
        <f>VLOOKUP(A870,_holidays!$A$2:$C$2107,3,1)</f>
        <v>N</v>
      </c>
      <c r="H870" s="14">
        <v>10.7</v>
      </c>
      <c r="I870" s="14">
        <v>20.2</v>
      </c>
      <c r="J870" s="15">
        <v>9.8000000000000007</v>
      </c>
      <c r="K870" s="15">
        <v>0.8</v>
      </c>
      <c r="L870" s="16">
        <v>122910.48</v>
      </c>
      <c r="M870" s="17">
        <v>107.8423351</v>
      </c>
      <c r="N870" s="17">
        <f>'Energy Demand'!$L870*'Energy Demand'!$M870</f>
        <v>13254953.171461847</v>
      </c>
    </row>
    <row r="871" spans="1:14" x14ac:dyDescent="0.6">
      <c r="A871" s="19">
        <v>42874</v>
      </c>
      <c r="B871" s="32" t="str">
        <f>TEXT('Energy Demand'!$A871,"dddd")</f>
        <v>Friday</v>
      </c>
      <c r="C871" s="31" t="str">
        <f>TEXT('Energy Demand'!$A871,"mmmm")</f>
        <v>May</v>
      </c>
      <c r="D871" s="11" t="str">
        <f t="shared" si="26"/>
        <v>2017</v>
      </c>
      <c r="E871" s="12">
        <f t="shared" si="27"/>
        <v>20</v>
      </c>
      <c r="F871" s="20" t="str">
        <f>VLOOKUP(A871,_holidays!$A$2:$B$2107,2,1)</f>
        <v>Y</v>
      </c>
      <c r="G871" s="20" t="str">
        <f>VLOOKUP(A871,_holidays!$A$2:$C$2107,3,1)</f>
        <v>N</v>
      </c>
      <c r="H871" s="21">
        <v>10.199999999999999</v>
      </c>
      <c r="I871" s="21">
        <v>17.8</v>
      </c>
      <c r="J871" s="22">
        <v>2.5</v>
      </c>
      <c r="K871" s="22">
        <v>0</v>
      </c>
      <c r="L871" s="16">
        <v>123351.45</v>
      </c>
      <c r="M871" s="17">
        <v>96.440249769999994</v>
      </c>
      <c r="N871" s="17">
        <f>'Energy Demand'!$L871*'Energy Demand'!$M871</f>
        <v>11896044.647491666</v>
      </c>
    </row>
    <row r="872" spans="1:14" x14ac:dyDescent="0.6">
      <c r="A872" s="10">
        <v>42875</v>
      </c>
      <c r="B872" s="31" t="str">
        <f>TEXT('Energy Demand'!$A872,"dddd")</f>
        <v>Saturday</v>
      </c>
      <c r="C872" s="31" t="str">
        <f>TEXT('Energy Demand'!$A872,"mmmm")</f>
        <v>May</v>
      </c>
      <c r="D872" s="11" t="str">
        <f t="shared" si="26"/>
        <v>2017</v>
      </c>
      <c r="E872" s="12">
        <f t="shared" si="27"/>
        <v>20</v>
      </c>
      <c r="F872" s="13" t="str">
        <f>VLOOKUP(A872,_holidays!$A$2:$B$2107,2,1)</f>
        <v>Y</v>
      </c>
      <c r="G872" s="13" t="str">
        <f>VLOOKUP(A872,_holidays!$A$2:$C$2107,3,1)</f>
        <v>N</v>
      </c>
      <c r="H872" s="14">
        <v>10.199999999999999</v>
      </c>
      <c r="I872" s="14">
        <v>19.3</v>
      </c>
      <c r="J872" s="15">
        <v>9.8000000000000007</v>
      </c>
      <c r="K872" s="15">
        <v>0</v>
      </c>
      <c r="L872" s="16">
        <v>109111.61500000001</v>
      </c>
      <c r="M872" s="17">
        <v>88.135879099999997</v>
      </c>
      <c r="N872" s="17">
        <f>'Energy Demand'!$L872*'Energy Demand'!$M872</f>
        <v>9616648.1080457475</v>
      </c>
    </row>
    <row r="873" spans="1:14" x14ac:dyDescent="0.6">
      <c r="A873" s="19">
        <v>42876</v>
      </c>
      <c r="B873" s="32" t="str">
        <f>TEXT('Energy Demand'!$A873,"dddd")</f>
        <v>Sunday</v>
      </c>
      <c r="C873" s="31" t="str">
        <f>TEXT('Energy Demand'!$A873,"mmmm")</f>
        <v>May</v>
      </c>
      <c r="D873" s="11" t="str">
        <f t="shared" si="26"/>
        <v>2017</v>
      </c>
      <c r="E873" s="12">
        <f t="shared" si="27"/>
        <v>21</v>
      </c>
      <c r="F873" s="20" t="str">
        <f>VLOOKUP(A873,_holidays!$A$2:$B$2107,2,1)</f>
        <v>Y</v>
      </c>
      <c r="G873" s="20" t="str">
        <f>VLOOKUP(A873,_holidays!$A$2:$C$2107,3,1)</f>
        <v>N</v>
      </c>
      <c r="H873" s="21">
        <v>10.8</v>
      </c>
      <c r="I873" s="21">
        <v>18.7</v>
      </c>
      <c r="J873" s="22">
        <v>6.8</v>
      </c>
      <c r="K873" s="22">
        <v>0</v>
      </c>
      <c r="L873" s="16">
        <v>105912.16</v>
      </c>
      <c r="M873" s="17">
        <v>76.782179819999996</v>
      </c>
      <c r="N873" s="17">
        <f>'Energy Demand'!$L873*'Energy Demand'!$M873</f>
        <v>8132166.5142446114</v>
      </c>
    </row>
    <row r="874" spans="1:14" x14ac:dyDescent="0.6">
      <c r="A874" s="10">
        <v>42877</v>
      </c>
      <c r="B874" s="31" t="str">
        <f>TEXT('Energy Demand'!$A874,"dddd")</f>
        <v>Monday</v>
      </c>
      <c r="C874" s="31" t="str">
        <f>TEXT('Energy Demand'!$A874,"mmmm")</f>
        <v>May</v>
      </c>
      <c r="D874" s="11" t="str">
        <f t="shared" si="26"/>
        <v>2017</v>
      </c>
      <c r="E874" s="12">
        <f t="shared" si="27"/>
        <v>21</v>
      </c>
      <c r="F874" s="13" t="str">
        <f>VLOOKUP(A874,_holidays!$A$2:$B$2107,2,1)</f>
        <v>Y</v>
      </c>
      <c r="G874" s="13" t="str">
        <f>VLOOKUP(A874,_holidays!$A$2:$C$2107,3,1)</f>
        <v>N</v>
      </c>
      <c r="H874" s="14">
        <v>10.4</v>
      </c>
      <c r="I874" s="14">
        <v>20.3</v>
      </c>
      <c r="J874" s="15">
        <v>10.1</v>
      </c>
      <c r="K874" s="15">
        <v>0</v>
      </c>
      <c r="L874" s="16">
        <v>113551.03999999999</v>
      </c>
      <c r="M874" s="17">
        <v>72.931488029999997</v>
      </c>
      <c r="N874" s="17">
        <f>'Energy Demand'!$L874*'Energy Demand'!$M874</f>
        <v>8281446.3145540506</v>
      </c>
    </row>
    <row r="875" spans="1:14" x14ac:dyDescent="0.6">
      <c r="A875" s="19">
        <v>42878</v>
      </c>
      <c r="B875" s="32" t="str">
        <f>TEXT('Energy Demand'!$A875,"dddd")</f>
        <v>Tuesday</v>
      </c>
      <c r="C875" s="31" t="str">
        <f>TEXT('Energy Demand'!$A875,"mmmm")</f>
        <v>May</v>
      </c>
      <c r="D875" s="11" t="str">
        <f t="shared" si="26"/>
        <v>2017</v>
      </c>
      <c r="E875" s="12">
        <f t="shared" si="27"/>
        <v>21</v>
      </c>
      <c r="F875" s="20" t="str">
        <f>VLOOKUP(A875,_holidays!$A$2:$B$2107,2,1)</f>
        <v>Y</v>
      </c>
      <c r="G875" s="20" t="str">
        <f>VLOOKUP(A875,_holidays!$A$2:$C$2107,3,1)</f>
        <v>N</v>
      </c>
      <c r="H875" s="21">
        <v>12.8</v>
      </c>
      <c r="I875" s="21">
        <v>19.3</v>
      </c>
      <c r="J875" s="22">
        <v>7.4</v>
      </c>
      <c r="K875" s="22">
        <v>0</v>
      </c>
      <c r="L875" s="16">
        <v>119127.205</v>
      </c>
      <c r="M875" s="17">
        <v>96.837634640000005</v>
      </c>
      <c r="N875" s="17">
        <f>'Energy Demand'!$L875*'Energy Demand'!$M875</f>
        <v>11535996.753474383</v>
      </c>
    </row>
    <row r="876" spans="1:14" x14ac:dyDescent="0.6">
      <c r="A876" s="10">
        <v>42879</v>
      </c>
      <c r="B876" s="31" t="str">
        <f>TEXT('Energy Demand'!$A876,"dddd")</f>
        <v>Wednesday</v>
      </c>
      <c r="C876" s="31" t="str">
        <f>TEXT('Energy Demand'!$A876,"mmmm")</f>
        <v>May</v>
      </c>
      <c r="D876" s="11" t="str">
        <f t="shared" si="26"/>
        <v>2017</v>
      </c>
      <c r="E876" s="12">
        <f t="shared" si="27"/>
        <v>21</v>
      </c>
      <c r="F876" s="13" t="str">
        <f>VLOOKUP(A876,_holidays!$A$2:$B$2107,2,1)</f>
        <v>Y</v>
      </c>
      <c r="G876" s="13" t="str">
        <f>VLOOKUP(A876,_holidays!$A$2:$C$2107,3,1)</f>
        <v>N</v>
      </c>
      <c r="H876" s="14">
        <v>11.7</v>
      </c>
      <c r="I876" s="14">
        <v>17.100000000000001</v>
      </c>
      <c r="J876" s="15">
        <v>8</v>
      </c>
      <c r="K876" s="15">
        <v>0</v>
      </c>
      <c r="L876" s="16">
        <v>121571.97</v>
      </c>
      <c r="M876" s="17">
        <v>103.2410383</v>
      </c>
      <c r="N876" s="17">
        <f>'Energy Demand'!$L876*'Energy Demand'!$M876</f>
        <v>12551216.410976451</v>
      </c>
    </row>
    <row r="877" spans="1:14" x14ac:dyDescent="0.6">
      <c r="A877" s="19">
        <v>42880</v>
      </c>
      <c r="B877" s="32" t="str">
        <f>TEXT('Energy Demand'!$A877,"dddd")</f>
        <v>Thursday</v>
      </c>
      <c r="C877" s="31" t="str">
        <f>TEXT('Energy Demand'!$A877,"mmmm")</f>
        <v>May</v>
      </c>
      <c r="D877" s="11" t="str">
        <f t="shared" si="26"/>
        <v>2017</v>
      </c>
      <c r="E877" s="12">
        <f t="shared" si="27"/>
        <v>21</v>
      </c>
      <c r="F877" s="20" t="str">
        <f>VLOOKUP(A877,_holidays!$A$2:$B$2107,2,1)</f>
        <v>Y</v>
      </c>
      <c r="G877" s="20" t="str">
        <f>VLOOKUP(A877,_holidays!$A$2:$C$2107,3,1)</f>
        <v>N</v>
      </c>
      <c r="H877" s="21">
        <v>13.7</v>
      </c>
      <c r="I877" s="21">
        <v>18.5</v>
      </c>
      <c r="J877" s="22">
        <v>5.7</v>
      </c>
      <c r="K877" s="22">
        <v>0</v>
      </c>
      <c r="L877" s="16">
        <v>124010.03</v>
      </c>
      <c r="M877" s="17">
        <v>108.51901340000001</v>
      </c>
      <c r="N877" s="17">
        <f>'Energy Demand'!$L877*'Energy Demand'!$M877</f>
        <v>13457446.107304402</v>
      </c>
    </row>
    <row r="878" spans="1:14" x14ac:dyDescent="0.6">
      <c r="A878" s="10">
        <v>42881</v>
      </c>
      <c r="B878" s="31" t="str">
        <f>TEXT('Energy Demand'!$A878,"dddd")</f>
        <v>Friday</v>
      </c>
      <c r="C878" s="31" t="str">
        <f>TEXT('Energy Demand'!$A878,"mmmm")</f>
        <v>May</v>
      </c>
      <c r="D878" s="11" t="str">
        <f t="shared" si="26"/>
        <v>2017</v>
      </c>
      <c r="E878" s="12">
        <f t="shared" si="27"/>
        <v>21</v>
      </c>
      <c r="F878" s="13" t="str">
        <f>VLOOKUP(A878,_holidays!$A$2:$B$2107,2,1)</f>
        <v>Y</v>
      </c>
      <c r="G878" s="13" t="str">
        <f>VLOOKUP(A878,_holidays!$A$2:$C$2107,3,1)</f>
        <v>N</v>
      </c>
      <c r="H878" s="14">
        <v>13.1</v>
      </c>
      <c r="I878" s="14">
        <v>18</v>
      </c>
      <c r="J878" s="15">
        <v>8.1999999999999993</v>
      </c>
      <c r="K878" s="15">
        <v>0</v>
      </c>
      <c r="L878" s="16">
        <v>123130.6</v>
      </c>
      <c r="M878" s="17">
        <v>94.696229970000005</v>
      </c>
      <c r="N878" s="17">
        <f>'Energy Demand'!$L878*'Energy Demand'!$M878</f>
        <v>11660003.613944083</v>
      </c>
    </row>
    <row r="879" spans="1:14" x14ac:dyDescent="0.6">
      <c r="A879" s="19">
        <v>42882</v>
      </c>
      <c r="B879" s="32" t="str">
        <f>TEXT('Energy Demand'!$A879,"dddd")</f>
        <v>Saturday</v>
      </c>
      <c r="C879" s="31" t="str">
        <f>TEXT('Energy Demand'!$A879,"mmmm")</f>
        <v>May</v>
      </c>
      <c r="D879" s="11" t="str">
        <f t="shared" si="26"/>
        <v>2017</v>
      </c>
      <c r="E879" s="12">
        <f t="shared" si="27"/>
        <v>21</v>
      </c>
      <c r="F879" s="20" t="str">
        <f>VLOOKUP(A879,_holidays!$A$2:$B$2107,2,1)</f>
        <v>Y</v>
      </c>
      <c r="G879" s="20" t="str">
        <f>VLOOKUP(A879,_holidays!$A$2:$C$2107,3,1)</f>
        <v>N</v>
      </c>
      <c r="H879" s="21">
        <v>11.9</v>
      </c>
      <c r="I879" s="21">
        <v>17.8</v>
      </c>
      <c r="J879" s="22">
        <v>8.3000000000000007</v>
      </c>
      <c r="K879" s="22">
        <v>0</v>
      </c>
      <c r="L879" s="16">
        <v>104643.675</v>
      </c>
      <c r="M879" s="17">
        <v>60.860101950000001</v>
      </c>
      <c r="N879" s="17">
        <f>'Energy Demand'!$L879*'Energy Demand'!$M879</f>
        <v>6368624.7289226661</v>
      </c>
    </row>
    <row r="880" spans="1:14" x14ac:dyDescent="0.6">
      <c r="A880" s="10">
        <v>42883</v>
      </c>
      <c r="B880" s="31" t="str">
        <f>TEXT('Energy Demand'!$A880,"dddd")</f>
        <v>Sunday</v>
      </c>
      <c r="C880" s="31" t="str">
        <f>TEXT('Energy Demand'!$A880,"mmmm")</f>
        <v>May</v>
      </c>
      <c r="D880" s="11" t="str">
        <f t="shared" si="26"/>
        <v>2017</v>
      </c>
      <c r="E880" s="12">
        <f t="shared" si="27"/>
        <v>22</v>
      </c>
      <c r="F880" s="13" t="str">
        <f>VLOOKUP(A880,_holidays!$A$2:$B$2107,2,1)</f>
        <v>Y</v>
      </c>
      <c r="G880" s="13" t="str">
        <f>VLOOKUP(A880,_holidays!$A$2:$C$2107,3,1)</f>
        <v>N</v>
      </c>
      <c r="H880" s="14">
        <v>10.199999999999999</v>
      </c>
      <c r="I880" s="14">
        <v>15.3</v>
      </c>
      <c r="J880" s="15">
        <v>7.6</v>
      </c>
      <c r="K880" s="15">
        <v>6.8</v>
      </c>
      <c r="L880" s="16">
        <v>110029.55</v>
      </c>
      <c r="M880" s="17">
        <v>72.341641420000002</v>
      </c>
      <c r="N880" s="17">
        <f>'Energy Demand'!$L880*'Energy Demand'!$M880</f>
        <v>7959718.2517039618</v>
      </c>
    </row>
    <row r="881" spans="1:14" x14ac:dyDescent="0.6">
      <c r="A881" s="19">
        <v>42884</v>
      </c>
      <c r="B881" s="32" t="str">
        <f>TEXT('Energy Demand'!$A881,"dddd")</f>
        <v>Monday</v>
      </c>
      <c r="C881" s="31" t="str">
        <f>TEXT('Energy Demand'!$A881,"mmmm")</f>
        <v>May</v>
      </c>
      <c r="D881" s="11" t="str">
        <f t="shared" si="26"/>
        <v>2017</v>
      </c>
      <c r="E881" s="12">
        <f t="shared" si="27"/>
        <v>22</v>
      </c>
      <c r="F881" s="20" t="str">
        <f>VLOOKUP(A881,_holidays!$A$2:$B$2107,2,1)</f>
        <v>Y</v>
      </c>
      <c r="G881" s="20" t="str">
        <f>VLOOKUP(A881,_holidays!$A$2:$C$2107,3,1)</f>
        <v>N</v>
      </c>
      <c r="H881" s="21">
        <v>7.7</v>
      </c>
      <c r="I881" s="21">
        <v>14.8</v>
      </c>
      <c r="J881" s="22">
        <v>8</v>
      </c>
      <c r="K881" s="22">
        <v>1.4</v>
      </c>
      <c r="L881" s="16">
        <v>130516.1</v>
      </c>
      <c r="M881" s="17">
        <v>96.084781000000007</v>
      </c>
      <c r="N881" s="17">
        <f>'Energy Demand'!$L881*'Energy Demand'!$M881</f>
        <v>12540610.885474101</v>
      </c>
    </row>
    <row r="882" spans="1:14" x14ac:dyDescent="0.6">
      <c r="A882" s="10">
        <v>42885</v>
      </c>
      <c r="B882" s="31" t="str">
        <f>TEXT('Energy Demand'!$A882,"dddd")</f>
        <v>Tuesday</v>
      </c>
      <c r="C882" s="31" t="str">
        <f>TEXT('Energy Demand'!$A882,"mmmm")</f>
        <v>May</v>
      </c>
      <c r="D882" s="11" t="str">
        <f t="shared" si="26"/>
        <v>2017</v>
      </c>
      <c r="E882" s="12">
        <f t="shared" si="27"/>
        <v>22</v>
      </c>
      <c r="F882" s="13" t="str">
        <f>VLOOKUP(A882,_holidays!$A$2:$B$2107,2,1)</f>
        <v>Y</v>
      </c>
      <c r="G882" s="13" t="str">
        <f>VLOOKUP(A882,_holidays!$A$2:$C$2107,3,1)</f>
        <v>N</v>
      </c>
      <c r="H882" s="14">
        <v>9.3000000000000007</v>
      </c>
      <c r="I882" s="14">
        <v>13.1</v>
      </c>
      <c r="J882" s="15">
        <v>6.9</v>
      </c>
      <c r="K882" s="15">
        <v>2.2000000000000002</v>
      </c>
      <c r="L882" s="16">
        <v>132762.38</v>
      </c>
      <c r="M882" s="17">
        <v>95.714474339999995</v>
      </c>
      <c r="N882" s="17">
        <f>'Energy Demand'!$L882*'Energy Demand'!$M882</f>
        <v>12707281.41382733</v>
      </c>
    </row>
    <row r="883" spans="1:14" x14ac:dyDescent="0.6">
      <c r="A883" s="19">
        <v>42886</v>
      </c>
      <c r="B883" s="32" t="str">
        <f>TEXT('Energy Demand'!$A883,"dddd")</f>
        <v>Wednesday</v>
      </c>
      <c r="C883" s="31" t="str">
        <f>TEXT('Energy Demand'!$A883,"mmmm")</f>
        <v>May</v>
      </c>
      <c r="D883" s="11" t="str">
        <f t="shared" si="26"/>
        <v>2017</v>
      </c>
      <c r="E883" s="12">
        <f t="shared" si="27"/>
        <v>22</v>
      </c>
      <c r="F883" s="20" t="str">
        <f>VLOOKUP(A883,_holidays!$A$2:$B$2107,2,1)</f>
        <v>Y</v>
      </c>
      <c r="G883" s="20" t="str">
        <f>VLOOKUP(A883,_holidays!$A$2:$C$2107,3,1)</f>
        <v>N</v>
      </c>
      <c r="H883" s="21">
        <v>6.7</v>
      </c>
      <c r="I883" s="21">
        <v>13</v>
      </c>
      <c r="J883" s="22">
        <v>8.5</v>
      </c>
      <c r="K883" s="22">
        <v>5.4</v>
      </c>
      <c r="L883" s="16">
        <v>139030.79500000001</v>
      </c>
      <c r="M883" s="17">
        <v>120.64923159999999</v>
      </c>
      <c r="N883" s="17">
        <f>'Energy Demand'!$L883*'Energy Demand'!$M883</f>
        <v>16773958.585487122</v>
      </c>
    </row>
    <row r="884" spans="1:14" x14ac:dyDescent="0.6">
      <c r="A884" s="10">
        <v>42887</v>
      </c>
      <c r="B884" s="31" t="str">
        <f>TEXT('Energy Demand'!$A884,"dddd")</f>
        <v>Thursday</v>
      </c>
      <c r="C884" s="31" t="str">
        <f>TEXT('Energy Demand'!$A884,"mmmm")</f>
        <v>June</v>
      </c>
      <c r="D884" s="11" t="str">
        <f t="shared" si="26"/>
        <v>2017</v>
      </c>
      <c r="E884" s="12">
        <f t="shared" si="27"/>
        <v>22</v>
      </c>
      <c r="F884" s="13" t="str">
        <f>VLOOKUP(A884,_holidays!$A$2:$B$2107,2,1)</f>
        <v>Y</v>
      </c>
      <c r="G884" s="13" t="str">
        <f>VLOOKUP(A884,_holidays!$A$2:$C$2107,3,1)</f>
        <v>N</v>
      </c>
      <c r="H884" s="14">
        <v>7.9</v>
      </c>
      <c r="I884" s="14">
        <v>13.9</v>
      </c>
      <c r="J884" s="15">
        <v>4.7</v>
      </c>
      <c r="K884" s="15">
        <v>0.4</v>
      </c>
      <c r="L884" s="16">
        <v>140202.73499999999</v>
      </c>
      <c r="M884" s="17">
        <v>113.3116143</v>
      </c>
      <c r="N884" s="17">
        <f>'Energy Demand'!$L884*'Energy Demand'!$M884</f>
        <v>15886598.232125109</v>
      </c>
    </row>
    <row r="885" spans="1:14" x14ac:dyDescent="0.6">
      <c r="A885" s="19">
        <v>42888</v>
      </c>
      <c r="B885" s="32" t="str">
        <f>TEXT('Energy Demand'!$A885,"dddd")</f>
        <v>Friday</v>
      </c>
      <c r="C885" s="31" t="str">
        <f>TEXT('Energy Demand'!$A885,"mmmm")</f>
        <v>June</v>
      </c>
      <c r="D885" s="11" t="str">
        <f t="shared" si="26"/>
        <v>2017</v>
      </c>
      <c r="E885" s="12">
        <f t="shared" si="27"/>
        <v>22</v>
      </c>
      <c r="F885" s="20" t="str">
        <f>VLOOKUP(A885,_holidays!$A$2:$B$2107,2,1)</f>
        <v>Y</v>
      </c>
      <c r="G885" s="20" t="str">
        <f>VLOOKUP(A885,_holidays!$A$2:$C$2107,3,1)</f>
        <v>N</v>
      </c>
      <c r="H885" s="21">
        <v>8</v>
      </c>
      <c r="I885" s="21">
        <v>14.7</v>
      </c>
      <c r="J885" s="22">
        <v>7.3</v>
      </c>
      <c r="K885" s="22">
        <v>0</v>
      </c>
      <c r="L885" s="16">
        <v>136856.79999999999</v>
      </c>
      <c r="M885" s="17">
        <v>96.837747410000006</v>
      </c>
      <c r="N885" s="17">
        <f>'Energy Demand'!$L885*'Energy Demand'!$M885</f>
        <v>13252904.229740888</v>
      </c>
    </row>
    <row r="886" spans="1:14" x14ac:dyDescent="0.6">
      <c r="A886" s="10">
        <v>42889</v>
      </c>
      <c r="B886" s="31" t="str">
        <f>TEXT('Energy Demand'!$A886,"dddd")</f>
        <v>Saturday</v>
      </c>
      <c r="C886" s="31" t="str">
        <f>TEXT('Energy Demand'!$A886,"mmmm")</f>
        <v>June</v>
      </c>
      <c r="D886" s="11" t="str">
        <f t="shared" si="26"/>
        <v>2017</v>
      </c>
      <c r="E886" s="12">
        <f t="shared" si="27"/>
        <v>22</v>
      </c>
      <c r="F886" s="13" t="str">
        <f>VLOOKUP(A886,_holidays!$A$2:$B$2107,2,1)</f>
        <v>Y</v>
      </c>
      <c r="G886" s="13" t="str">
        <f>VLOOKUP(A886,_holidays!$A$2:$C$2107,3,1)</f>
        <v>N</v>
      </c>
      <c r="H886" s="14">
        <v>9.9</v>
      </c>
      <c r="I886" s="14">
        <v>14.3</v>
      </c>
      <c r="J886" s="15">
        <v>8.3000000000000007</v>
      </c>
      <c r="K886" s="15">
        <v>0</v>
      </c>
      <c r="L886" s="16">
        <v>122161.405</v>
      </c>
      <c r="M886" s="17">
        <v>107.24572980000001</v>
      </c>
      <c r="N886" s="17">
        <f>'Energy Demand'!$L886*'Energy Demand'!$M886</f>
        <v>13101289.03261837</v>
      </c>
    </row>
    <row r="887" spans="1:14" x14ac:dyDescent="0.6">
      <c r="A887" s="19">
        <v>42890</v>
      </c>
      <c r="B887" s="32" t="str">
        <f>TEXT('Energy Demand'!$A887,"dddd")</f>
        <v>Sunday</v>
      </c>
      <c r="C887" s="31" t="str">
        <f>TEXT('Energy Demand'!$A887,"mmmm")</f>
        <v>June</v>
      </c>
      <c r="D887" s="11" t="str">
        <f t="shared" si="26"/>
        <v>2017</v>
      </c>
      <c r="E887" s="12">
        <f t="shared" si="27"/>
        <v>23</v>
      </c>
      <c r="F887" s="20" t="str">
        <f>VLOOKUP(A887,_holidays!$A$2:$B$2107,2,1)</f>
        <v>Y</v>
      </c>
      <c r="G887" s="20" t="str">
        <f>VLOOKUP(A887,_holidays!$A$2:$C$2107,3,1)</f>
        <v>N</v>
      </c>
      <c r="H887" s="21">
        <v>4.4000000000000004</v>
      </c>
      <c r="I887" s="21">
        <v>15.8</v>
      </c>
      <c r="J887" s="22">
        <v>9.3000000000000007</v>
      </c>
      <c r="K887" s="22">
        <v>0</v>
      </c>
      <c r="L887" s="16">
        <v>118953.95</v>
      </c>
      <c r="M887" s="17">
        <v>109.7429759</v>
      </c>
      <c r="N887" s="17">
        <f>'Energy Demand'!$L887*'Energy Demand'!$M887</f>
        <v>13054360.468059806</v>
      </c>
    </row>
    <row r="888" spans="1:14" x14ac:dyDescent="0.6">
      <c r="A888" s="10">
        <v>42891</v>
      </c>
      <c r="B888" s="31" t="str">
        <f>TEXT('Energy Demand'!$A888,"dddd")</f>
        <v>Monday</v>
      </c>
      <c r="C888" s="31" t="str">
        <f>TEXT('Energy Demand'!$A888,"mmmm")</f>
        <v>June</v>
      </c>
      <c r="D888" s="11" t="str">
        <f t="shared" si="26"/>
        <v>2017</v>
      </c>
      <c r="E888" s="12">
        <f t="shared" si="27"/>
        <v>23</v>
      </c>
      <c r="F888" s="13" t="str">
        <f>VLOOKUP(A888,_holidays!$A$2:$B$2107,2,1)</f>
        <v>Y</v>
      </c>
      <c r="G888" s="13" t="str">
        <f>VLOOKUP(A888,_holidays!$A$2:$C$2107,3,1)</f>
        <v>N</v>
      </c>
      <c r="H888" s="14">
        <v>5.6</v>
      </c>
      <c r="I888" s="14">
        <v>17.5</v>
      </c>
      <c r="J888" s="15">
        <v>5</v>
      </c>
      <c r="K888" s="15">
        <v>0</v>
      </c>
      <c r="L888" s="16">
        <v>132877.45000000001</v>
      </c>
      <c r="M888" s="17">
        <v>101.13227740000001</v>
      </c>
      <c r="N888" s="17">
        <f>'Energy Demand'!$L888*'Energy Demand'!$M888</f>
        <v>13438199.133604633</v>
      </c>
    </row>
    <row r="889" spans="1:14" x14ac:dyDescent="0.6">
      <c r="A889" s="19">
        <v>42892</v>
      </c>
      <c r="B889" s="32" t="str">
        <f>TEXT('Energy Demand'!$A889,"dddd")</f>
        <v>Tuesday</v>
      </c>
      <c r="C889" s="31" t="str">
        <f>TEXT('Energy Demand'!$A889,"mmmm")</f>
        <v>June</v>
      </c>
      <c r="D889" s="11" t="str">
        <f t="shared" si="26"/>
        <v>2017</v>
      </c>
      <c r="E889" s="12">
        <f t="shared" si="27"/>
        <v>23</v>
      </c>
      <c r="F889" s="20" t="str">
        <f>VLOOKUP(A889,_holidays!$A$2:$B$2107,2,1)</f>
        <v>Y</v>
      </c>
      <c r="G889" s="20" t="str">
        <f>VLOOKUP(A889,_holidays!$A$2:$C$2107,3,1)</f>
        <v>N</v>
      </c>
      <c r="H889" s="21">
        <v>8.6999999999999993</v>
      </c>
      <c r="I889" s="21">
        <v>13.9</v>
      </c>
      <c r="J889" s="22">
        <v>6.3</v>
      </c>
      <c r="K889" s="22">
        <v>6.4</v>
      </c>
      <c r="L889" s="16">
        <v>133274.53</v>
      </c>
      <c r="M889" s="17">
        <v>97.892460380000003</v>
      </c>
      <c r="N889" s="17">
        <f>'Energy Demand'!$L889*'Energy Demand'!$M889</f>
        <v>13046571.647688122</v>
      </c>
    </row>
    <row r="890" spans="1:14" x14ac:dyDescent="0.6">
      <c r="A890" s="10">
        <v>42893</v>
      </c>
      <c r="B890" s="31" t="str">
        <f>TEXT('Energy Demand'!$A890,"dddd")</f>
        <v>Wednesday</v>
      </c>
      <c r="C890" s="31" t="str">
        <f>TEXT('Energy Demand'!$A890,"mmmm")</f>
        <v>June</v>
      </c>
      <c r="D890" s="11" t="str">
        <f t="shared" si="26"/>
        <v>2017</v>
      </c>
      <c r="E890" s="12">
        <f t="shared" si="27"/>
        <v>23</v>
      </c>
      <c r="F890" s="13" t="str">
        <f>VLOOKUP(A890,_holidays!$A$2:$B$2107,2,1)</f>
        <v>Y</v>
      </c>
      <c r="G890" s="13" t="str">
        <f>VLOOKUP(A890,_holidays!$A$2:$C$2107,3,1)</f>
        <v>N</v>
      </c>
      <c r="H890" s="14">
        <v>5.9</v>
      </c>
      <c r="I890" s="14">
        <v>14.3</v>
      </c>
      <c r="J890" s="15">
        <v>9.1999999999999993</v>
      </c>
      <c r="K890" s="15">
        <v>0</v>
      </c>
      <c r="L890" s="16">
        <v>136116.12</v>
      </c>
      <c r="M890" s="17">
        <v>105.69616809999999</v>
      </c>
      <c r="N890" s="17">
        <f>'Energy Demand'!$L890*'Energy Demand'!$M890</f>
        <v>14386952.300639771</v>
      </c>
    </row>
    <row r="891" spans="1:14" x14ac:dyDescent="0.6">
      <c r="A891" s="19">
        <v>42894</v>
      </c>
      <c r="B891" s="32" t="str">
        <f>TEXT('Energy Demand'!$A891,"dddd")</f>
        <v>Thursday</v>
      </c>
      <c r="C891" s="31" t="str">
        <f>TEXT('Energy Demand'!$A891,"mmmm")</f>
        <v>June</v>
      </c>
      <c r="D891" s="11" t="str">
        <f t="shared" si="26"/>
        <v>2017</v>
      </c>
      <c r="E891" s="12">
        <f t="shared" si="27"/>
        <v>23</v>
      </c>
      <c r="F891" s="20" t="str">
        <f>VLOOKUP(A891,_holidays!$A$2:$B$2107,2,1)</f>
        <v>Y</v>
      </c>
      <c r="G891" s="20" t="str">
        <f>VLOOKUP(A891,_holidays!$A$2:$C$2107,3,1)</f>
        <v>N</v>
      </c>
      <c r="H891" s="21">
        <v>3.6</v>
      </c>
      <c r="I891" s="21">
        <v>15</v>
      </c>
      <c r="J891" s="22">
        <v>7.2</v>
      </c>
      <c r="K891" s="22">
        <v>0</v>
      </c>
      <c r="L891" s="16">
        <v>139511.78</v>
      </c>
      <c r="M891" s="17">
        <v>110.1268719</v>
      </c>
      <c r="N891" s="17">
        <f>'Energy Demand'!$L891*'Energy Demand'!$M891</f>
        <v>15363995.924600981</v>
      </c>
    </row>
    <row r="892" spans="1:14" x14ac:dyDescent="0.6">
      <c r="A892" s="10">
        <v>42895</v>
      </c>
      <c r="B892" s="31" t="str">
        <f>TEXT('Energy Demand'!$A892,"dddd")</f>
        <v>Friday</v>
      </c>
      <c r="C892" s="31" t="str">
        <f>TEXT('Energy Demand'!$A892,"mmmm")</f>
        <v>June</v>
      </c>
      <c r="D892" s="11" t="str">
        <f t="shared" si="26"/>
        <v>2017</v>
      </c>
      <c r="E892" s="12">
        <f t="shared" si="27"/>
        <v>23</v>
      </c>
      <c r="F892" s="13" t="str">
        <f>VLOOKUP(A892,_holidays!$A$2:$B$2107,2,1)</f>
        <v>Y</v>
      </c>
      <c r="G892" s="13" t="str">
        <f>VLOOKUP(A892,_holidays!$A$2:$C$2107,3,1)</f>
        <v>N</v>
      </c>
      <c r="H892" s="14">
        <v>6.6</v>
      </c>
      <c r="I892" s="14">
        <v>15</v>
      </c>
      <c r="J892" s="15">
        <v>7.8</v>
      </c>
      <c r="K892" s="15">
        <v>1.8</v>
      </c>
      <c r="L892" s="16">
        <v>130994.54</v>
      </c>
      <c r="M892" s="17">
        <v>99.977135680000004</v>
      </c>
      <c r="N892" s="17">
        <f>'Energy Demand'!$L892*'Energy Demand'!$M892</f>
        <v>13096458.898919187</v>
      </c>
    </row>
    <row r="893" spans="1:14" x14ac:dyDescent="0.6">
      <c r="A893" s="19">
        <v>42896</v>
      </c>
      <c r="B893" s="32" t="str">
        <f>TEXT('Energy Demand'!$A893,"dddd")</f>
        <v>Saturday</v>
      </c>
      <c r="C893" s="31" t="str">
        <f>TEXT('Energy Demand'!$A893,"mmmm")</f>
        <v>June</v>
      </c>
      <c r="D893" s="11" t="str">
        <f t="shared" si="26"/>
        <v>2017</v>
      </c>
      <c r="E893" s="12">
        <f t="shared" si="27"/>
        <v>23</v>
      </c>
      <c r="F893" s="20" t="str">
        <f>VLOOKUP(A893,_holidays!$A$2:$B$2107,2,1)</f>
        <v>Y</v>
      </c>
      <c r="G893" s="20" t="str">
        <f>VLOOKUP(A893,_holidays!$A$2:$C$2107,3,1)</f>
        <v>N</v>
      </c>
      <c r="H893" s="21">
        <v>7</v>
      </c>
      <c r="I893" s="21">
        <v>15.8</v>
      </c>
      <c r="J893" s="22">
        <v>8.9</v>
      </c>
      <c r="K893" s="22">
        <v>0</v>
      </c>
      <c r="L893" s="16">
        <v>120698.91499999999</v>
      </c>
      <c r="M893" s="17">
        <v>97.622124130000003</v>
      </c>
      <c r="N893" s="17">
        <f>'Energy Demand'!$L893*'Energy Demand'!$M893</f>
        <v>11782884.462486319</v>
      </c>
    </row>
    <row r="894" spans="1:14" x14ac:dyDescent="0.6">
      <c r="A894" s="10">
        <v>42897</v>
      </c>
      <c r="B894" s="31" t="str">
        <f>TEXT('Energy Demand'!$A894,"dddd")</f>
        <v>Sunday</v>
      </c>
      <c r="C894" s="31" t="str">
        <f>TEXT('Energy Demand'!$A894,"mmmm")</f>
        <v>June</v>
      </c>
      <c r="D894" s="11" t="str">
        <f t="shared" si="26"/>
        <v>2017</v>
      </c>
      <c r="E894" s="12">
        <f t="shared" si="27"/>
        <v>24</v>
      </c>
      <c r="F894" s="13" t="str">
        <f>VLOOKUP(A894,_holidays!$A$2:$B$2107,2,1)</f>
        <v>Y</v>
      </c>
      <c r="G894" s="13" t="str">
        <f>VLOOKUP(A894,_holidays!$A$2:$C$2107,3,1)</f>
        <v>N</v>
      </c>
      <c r="H894" s="14">
        <v>3.4</v>
      </c>
      <c r="I894" s="14">
        <v>15.5</v>
      </c>
      <c r="J894" s="15">
        <v>8.6</v>
      </c>
      <c r="K894" s="15">
        <v>0.2</v>
      </c>
      <c r="L894" s="16">
        <v>113374.465</v>
      </c>
      <c r="M894" s="17">
        <v>87.883388569999994</v>
      </c>
      <c r="N894" s="17">
        <f>'Energy Demand'!$L894*'Energy Demand'!$M894</f>
        <v>9963732.1615108643</v>
      </c>
    </row>
    <row r="895" spans="1:14" x14ac:dyDescent="0.6">
      <c r="A895" s="19">
        <v>42898</v>
      </c>
      <c r="B895" s="32" t="str">
        <f>TEXT('Energy Demand'!$A895,"dddd")</f>
        <v>Monday</v>
      </c>
      <c r="C895" s="31" t="str">
        <f>TEXT('Energy Demand'!$A895,"mmmm")</f>
        <v>June</v>
      </c>
      <c r="D895" s="11" t="str">
        <f t="shared" si="26"/>
        <v>2017</v>
      </c>
      <c r="E895" s="12">
        <f t="shared" si="27"/>
        <v>24</v>
      </c>
      <c r="F895" s="20" t="str">
        <f>VLOOKUP(A895,_holidays!$A$2:$B$2107,2,1)</f>
        <v>Y</v>
      </c>
      <c r="G895" s="20" t="str">
        <f>VLOOKUP(A895,_holidays!$A$2:$C$2107,3,1)</f>
        <v>Y</v>
      </c>
      <c r="H895" s="21">
        <v>6</v>
      </c>
      <c r="I895" s="21">
        <v>15.9</v>
      </c>
      <c r="J895" s="22">
        <v>5.0999999999999996</v>
      </c>
      <c r="K895" s="22">
        <v>0</v>
      </c>
      <c r="L895" s="16">
        <v>117691.685</v>
      </c>
      <c r="M895" s="17">
        <v>101.70609880000001</v>
      </c>
      <c r="N895" s="17">
        <f>'Energy Demand'!$L895*'Energy Demand'!$M895</f>
        <v>11969962.142548479</v>
      </c>
    </row>
    <row r="896" spans="1:14" x14ac:dyDescent="0.6">
      <c r="A896" s="10">
        <v>42899</v>
      </c>
      <c r="B896" s="31" t="str">
        <f>TEXT('Energy Demand'!$A896,"dddd")</f>
        <v>Tuesday</v>
      </c>
      <c r="C896" s="31" t="str">
        <f>TEXT('Energy Demand'!$A896,"mmmm")</f>
        <v>June</v>
      </c>
      <c r="D896" s="11" t="str">
        <f t="shared" si="26"/>
        <v>2017</v>
      </c>
      <c r="E896" s="12">
        <f t="shared" si="27"/>
        <v>24</v>
      </c>
      <c r="F896" s="13" t="str">
        <f>VLOOKUP(A896,_holidays!$A$2:$B$2107,2,1)</f>
        <v>Y</v>
      </c>
      <c r="G896" s="13" t="str">
        <f>VLOOKUP(A896,_holidays!$A$2:$C$2107,3,1)</f>
        <v>N</v>
      </c>
      <c r="H896" s="14">
        <v>8.8000000000000007</v>
      </c>
      <c r="I896" s="14">
        <v>15.1</v>
      </c>
      <c r="J896" s="15">
        <v>6.6</v>
      </c>
      <c r="K896" s="15">
        <v>0</v>
      </c>
      <c r="L896" s="16">
        <v>135184.95000000001</v>
      </c>
      <c r="M896" s="17">
        <v>109.9512443</v>
      </c>
      <c r="N896" s="17">
        <f>'Energy Demand'!$L896*'Energy Demand'!$M896</f>
        <v>14863753.463133287</v>
      </c>
    </row>
    <row r="897" spans="1:14" x14ac:dyDescent="0.6">
      <c r="A897" s="19">
        <v>42900</v>
      </c>
      <c r="B897" s="32" t="str">
        <f>TEXT('Energy Demand'!$A897,"dddd")</f>
        <v>Wednesday</v>
      </c>
      <c r="C897" s="31" t="str">
        <f>TEXT('Energy Demand'!$A897,"mmmm")</f>
        <v>June</v>
      </c>
      <c r="D897" s="11" t="str">
        <f t="shared" si="26"/>
        <v>2017</v>
      </c>
      <c r="E897" s="12">
        <f t="shared" si="27"/>
        <v>24</v>
      </c>
      <c r="F897" s="20" t="str">
        <f>VLOOKUP(A897,_holidays!$A$2:$B$2107,2,1)</f>
        <v>Y</v>
      </c>
      <c r="G897" s="20" t="str">
        <f>VLOOKUP(A897,_holidays!$A$2:$C$2107,3,1)</f>
        <v>N</v>
      </c>
      <c r="H897" s="21">
        <v>4</v>
      </c>
      <c r="I897" s="21">
        <v>17.399999999999999</v>
      </c>
      <c r="J897" s="22">
        <v>8.9</v>
      </c>
      <c r="K897" s="22">
        <v>0</v>
      </c>
      <c r="L897" s="16">
        <v>136253.42000000001</v>
      </c>
      <c r="M897" s="17">
        <v>93.589782150000005</v>
      </c>
      <c r="N897" s="17">
        <f>'Energy Demand'!$L897*'Energy Demand'!$M897</f>
        <v>12751927.894992454</v>
      </c>
    </row>
    <row r="898" spans="1:14" x14ac:dyDescent="0.6">
      <c r="A898" s="10">
        <v>42901</v>
      </c>
      <c r="B898" s="31" t="str">
        <f>TEXT('Energy Demand'!$A898,"dddd")</f>
        <v>Thursday</v>
      </c>
      <c r="C898" s="31" t="str">
        <f>TEXT('Energy Demand'!$A898,"mmmm")</f>
        <v>June</v>
      </c>
      <c r="D898" s="11" t="str">
        <f t="shared" si="26"/>
        <v>2017</v>
      </c>
      <c r="E898" s="12">
        <f t="shared" si="27"/>
        <v>24</v>
      </c>
      <c r="F898" s="13" t="str">
        <f>VLOOKUP(A898,_holidays!$A$2:$B$2107,2,1)</f>
        <v>Y</v>
      </c>
      <c r="G898" s="13" t="str">
        <f>VLOOKUP(A898,_holidays!$A$2:$C$2107,3,1)</f>
        <v>N</v>
      </c>
      <c r="H898" s="14">
        <v>7.7</v>
      </c>
      <c r="I898" s="14">
        <v>19</v>
      </c>
      <c r="J898" s="15">
        <v>7.4</v>
      </c>
      <c r="K898" s="15">
        <v>0</v>
      </c>
      <c r="L898" s="16">
        <v>135303.255</v>
      </c>
      <c r="M898" s="17">
        <v>102.837272</v>
      </c>
      <c r="N898" s="17">
        <f>'Energy Demand'!$L898*'Energy Demand'!$M898</f>
        <v>13914217.636920361</v>
      </c>
    </row>
    <row r="899" spans="1:14" x14ac:dyDescent="0.6">
      <c r="A899" s="19">
        <v>42902</v>
      </c>
      <c r="B899" s="32" t="str">
        <f>TEXT('Energy Demand'!$A899,"dddd")</f>
        <v>Friday</v>
      </c>
      <c r="C899" s="31" t="str">
        <f>TEXT('Energy Demand'!$A899,"mmmm")</f>
        <v>June</v>
      </c>
      <c r="D899" s="11" t="str">
        <f t="shared" ref="D899:D962" si="28">TEXT(A899,"yyyy")</f>
        <v>2017</v>
      </c>
      <c r="E899" s="12">
        <f t="shared" ref="E899:E962" si="29">WEEKNUM(A899,1)</f>
        <v>24</v>
      </c>
      <c r="F899" s="20" t="str">
        <f>VLOOKUP(A899,_holidays!$A$2:$B$2107,2,1)</f>
        <v>Y</v>
      </c>
      <c r="G899" s="20" t="str">
        <f>VLOOKUP(A899,_holidays!$A$2:$C$2107,3,1)</f>
        <v>N</v>
      </c>
      <c r="H899" s="21">
        <v>6.6</v>
      </c>
      <c r="I899" s="21">
        <v>17.100000000000001</v>
      </c>
      <c r="J899" s="22">
        <v>8.9</v>
      </c>
      <c r="K899" s="22">
        <v>0</v>
      </c>
      <c r="L899" s="16">
        <v>135269.63500000001</v>
      </c>
      <c r="M899" s="17">
        <v>107.362224</v>
      </c>
      <c r="N899" s="17">
        <f>'Energy Demand'!$L899*'Energy Demand'!$M899</f>
        <v>14522848.853268242</v>
      </c>
    </row>
    <row r="900" spans="1:14" x14ac:dyDescent="0.6">
      <c r="A900" s="10">
        <v>42903</v>
      </c>
      <c r="B900" s="31" t="str">
        <f>TEXT('Energy Demand'!$A900,"dddd")</f>
        <v>Saturday</v>
      </c>
      <c r="C900" s="31" t="str">
        <f>TEXT('Energy Demand'!$A900,"mmmm")</f>
        <v>June</v>
      </c>
      <c r="D900" s="11" t="str">
        <f t="shared" si="28"/>
        <v>2017</v>
      </c>
      <c r="E900" s="12">
        <f t="shared" si="29"/>
        <v>24</v>
      </c>
      <c r="F900" s="13" t="str">
        <f>VLOOKUP(A900,_holidays!$A$2:$B$2107,2,1)</f>
        <v>Y</v>
      </c>
      <c r="G900" s="13" t="str">
        <f>VLOOKUP(A900,_holidays!$A$2:$C$2107,3,1)</f>
        <v>N</v>
      </c>
      <c r="H900" s="14">
        <v>4.2</v>
      </c>
      <c r="I900" s="14">
        <v>15.5</v>
      </c>
      <c r="J900" s="15">
        <v>9.1999999999999993</v>
      </c>
      <c r="K900" s="15">
        <v>0</v>
      </c>
      <c r="L900" s="16">
        <v>121178.68</v>
      </c>
      <c r="M900" s="17">
        <v>104.2875868</v>
      </c>
      <c r="N900" s="17">
        <f>'Energy Demand'!$L900*'Energy Demand'!$M900</f>
        <v>12637432.108809423</v>
      </c>
    </row>
    <row r="901" spans="1:14" x14ac:dyDescent="0.6">
      <c r="A901" s="19">
        <v>42904</v>
      </c>
      <c r="B901" s="32" t="str">
        <f>TEXT('Energy Demand'!$A901,"dddd")</f>
        <v>Sunday</v>
      </c>
      <c r="C901" s="31" t="str">
        <f>TEXT('Energy Demand'!$A901,"mmmm")</f>
        <v>June</v>
      </c>
      <c r="D901" s="11" t="str">
        <f t="shared" si="28"/>
        <v>2017</v>
      </c>
      <c r="E901" s="12">
        <f t="shared" si="29"/>
        <v>25</v>
      </c>
      <c r="F901" s="20" t="str">
        <f>VLOOKUP(A901,_holidays!$A$2:$B$2107,2,1)</f>
        <v>Y</v>
      </c>
      <c r="G901" s="20" t="str">
        <f>VLOOKUP(A901,_holidays!$A$2:$C$2107,3,1)</f>
        <v>N</v>
      </c>
      <c r="H901" s="21">
        <v>5.4</v>
      </c>
      <c r="I901" s="21">
        <v>16.3</v>
      </c>
      <c r="J901" s="22">
        <v>7.9</v>
      </c>
      <c r="K901" s="22">
        <v>0</v>
      </c>
      <c r="L901" s="16">
        <v>116112.74</v>
      </c>
      <c r="M901" s="17">
        <v>93.616927630000006</v>
      </c>
      <c r="N901" s="17">
        <f>'Energy Demand'!$L901*'Energy Demand'!$M901</f>
        <v>10870117.977501007</v>
      </c>
    </row>
    <row r="902" spans="1:14" x14ac:dyDescent="0.6">
      <c r="A902" s="10">
        <v>42905</v>
      </c>
      <c r="B902" s="31" t="str">
        <f>TEXT('Energy Demand'!$A902,"dddd")</f>
        <v>Monday</v>
      </c>
      <c r="C902" s="31" t="str">
        <f>TEXT('Energy Demand'!$A902,"mmmm")</f>
        <v>June</v>
      </c>
      <c r="D902" s="11" t="str">
        <f t="shared" si="28"/>
        <v>2017</v>
      </c>
      <c r="E902" s="12">
        <f t="shared" si="29"/>
        <v>25</v>
      </c>
      <c r="F902" s="13" t="str">
        <f>VLOOKUP(A902,_holidays!$A$2:$B$2107,2,1)</f>
        <v>Y</v>
      </c>
      <c r="G902" s="13" t="str">
        <f>VLOOKUP(A902,_holidays!$A$2:$C$2107,3,1)</f>
        <v>N</v>
      </c>
      <c r="H902" s="14">
        <v>7.1</v>
      </c>
      <c r="I902" s="14">
        <v>16.100000000000001</v>
      </c>
      <c r="J902" s="15">
        <v>6</v>
      </c>
      <c r="K902" s="15">
        <v>0</v>
      </c>
      <c r="L902" s="16">
        <v>134925.74</v>
      </c>
      <c r="M902" s="17">
        <v>95.96949334</v>
      </c>
      <c r="N902" s="17">
        <f>'Energy Demand'!$L902*'Energy Demand'!$M902</f>
        <v>12948754.906324571</v>
      </c>
    </row>
    <row r="903" spans="1:14" x14ac:dyDescent="0.6">
      <c r="A903" s="19">
        <v>42906</v>
      </c>
      <c r="B903" s="32" t="str">
        <f>TEXT('Energy Demand'!$A903,"dddd")</f>
        <v>Tuesday</v>
      </c>
      <c r="C903" s="31" t="str">
        <f>TEXT('Energy Demand'!$A903,"mmmm")</f>
        <v>June</v>
      </c>
      <c r="D903" s="11" t="str">
        <f t="shared" si="28"/>
        <v>2017</v>
      </c>
      <c r="E903" s="12">
        <f t="shared" si="29"/>
        <v>25</v>
      </c>
      <c r="F903" s="20" t="str">
        <f>VLOOKUP(A903,_holidays!$A$2:$B$2107,2,1)</f>
        <v>Y</v>
      </c>
      <c r="G903" s="20" t="str">
        <f>VLOOKUP(A903,_holidays!$A$2:$C$2107,3,1)</f>
        <v>N</v>
      </c>
      <c r="H903" s="21">
        <v>6.4</v>
      </c>
      <c r="I903" s="21">
        <v>15.8</v>
      </c>
      <c r="J903" s="22">
        <v>9.1999999999999993</v>
      </c>
      <c r="K903" s="22">
        <v>0</v>
      </c>
      <c r="L903" s="16">
        <v>131996.97</v>
      </c>
      <c r="M903" s="17">
        <v>85.797832029999995</v>
      </c>
      <c r="N903" s="17">
        <f>'Energy Demand'!$L903*'Energy Demand'!$M903</f>
        <v>11325053.860528948</v>
      </c>
    </row>
    <row r="904" spans="1:14" x14ac:dyDescent="0.6">
      <c r="A904" s="10">
        <v>42907</v>
      </c>
      <c r="B904" s="31" t="str">
        <f>TEXT('Energy Demand'!$A904,"dddd")</f>
        <v>Wednesday</v>
      </c>
      <c r="C904" s="31" t="str">
        <f>TEXT('Energy Demand'!$A904,"mmmm")</f>
        <v>June</v>
      </c>
      <c r="D904" s="11" t="str">
        <f t="shared" si="28"/>
        <v>2017</v>
      </c>
      <c r="E904" s="12">
        <f t="shared" si="29"/>
        <v>25</v>
      </c>
      <c r="F904" s="13" t="str">
        <f>VLOOKUP(A904,_holidays!$A$2:$B$2107,2,1)</f>
        <v>Y</v>
      </c>
      <c r="G904" s="13" t="str">
        <f>VLOOKUP(A904,_holidays!$A$2:$C$2107,3,1)</f>
        <v>N</v>
      </c>
      <c r="H904" s="14">
        <v>7.8</v>
      </c>
      <c r="I904" s="14">
        <v>13.5</v>
      </c>
      <c r="J904" s="15">
        <v>5</v>
      </c>
      <c r="K904" s="15">
        <v>0.6</v>
      </c>
      <c r="L904" s="16">
        <v>139814.29999999999</v>
      </c>
      <c r="M904" s="17">
        <v>106.9667247</v>
      </c>
      <c r="N904" s="17">
        <f>'Energy Demand'!$L904*'Energy Demand'!$M904</f>
        <v>14955477.737223208</v>
      </c>
    </row>
    <row r="905" spans="1:14" x14ac:dyDescent="0.6">
      <c r="A905" s="19">
        <v>42908</v>
      </c>
      <c r="B905" s="32" t="str">
        <f>TEXT('Energy Demand'!$A905,"dddd")</f>
        <v>Thursday</v>
      </c>
      <c r="C905" s="31" t="str">
        <f>TEXT('Energy Demand'!$A905,"mmmm")</f>
        <v>June</v>
      </c>
      <c r="D905" s="11" t="str">
        <f t="shared" si="28"/>
        <v>2017</v>
      </c>
      <c r="E905" s="12">
        <f t="shared" si="29"/>
        <v>25</v>
      </c>
      <c r="F905" s="20" t="str">
        <f>VLOOKUP(A905,_holidays!$A$2:$B$2107,2,1)</f>
        <v>Y</v>
      </c>
      <c r="G905" s="20" t="str">
        <f>VLOOKUP(A905,_holidays!$A$2:$C$2107,3,1)</f>
        <v>N</v>
      </c>
      <c r="H905" s="21">
        <v>6.7</v>
      </c>
      <c r="I905" s="21">
        <v>14.1</v>
      </c>
      <c r="J905" s="22">
        <v>6.7</v>
      </c>
      <c r="K905" s="22">
        <v>0.2</v>
      </c>
      <c r="L905" s="16">
        <v>140348.57</v>
      </c>
      <c r="M905" s="17">
        <v>94.858967509999999</v>
      </c>
      <c r="N905" s="17">
        <f>'Energy Demand'!$L905*'Energy Demand'!$M905</f>
        <v>13313320.441704961</v>
      </c>
    </row>
    <row r="906" spans="1:14" x14ac:dyDescent="0.6">
      <c r="A906" s="10">
        <v>42909</v>
      </c>
      <c r="B906" s="31" t="str">
        <f>TEXT('Energy Demand'!$A906,"dddd")</f>
        <v>Friday</v>
      </c>
      <c r="C906" s="31" t="str">
        <f>TEXT('Energy Demand'!$A906,"mmmm")</f>
        <v>June</v>
      </c>
      <c r="D906" s="11" t="str">
        <f t="shared" si="28"/>
        <v>2017</v>
      </c>
      <c r="E906" s="12">
        <f t="shared" si="29"/>
        <v>25</v>
      </c>
      <c r="F906" s="13" t="str">
        <f>VLOOKUP(A906,_holidays!$A$2:$B$2107,2,1)</f>
        <v>Y</v>
      </c>
      <c r="G906" s="13" t="str">
        <f>VLOOKUP(A906,_holidays!$A$2:$C$2107,3,1)</f>
        <v>N</v>
      </c>
      <c r="H906" s="14">
        <v>7.4</v>
      </c>
      <c r="I906" s="14">
        <v>14.9</v>
      </c>
      <c r="J906" s="15">
        <v>8.1999999999999993</v>
      </c>
      <c r="K906" s="15">
        <v>0</v>
      </c>
      <c r="L906" s="16">
        <v>132029.57500000001</v>
      </c>
      <c r="M906" s="17">
        <v>80.269938710000005</v>
      </c>
      <c r="N906" s="17">
        <f>'Energy Demand'!$L906*'Energy Demand'!$M906</f>
        <v>10598005.89315735</v>
      </c>
    </row>
    <row r="907" spans="1:14" x14ac:dyDescent="0.6">
      <c r="A907" s="19">
        <v>42910</v>
      </c>
      <c r="B907" s="32" t="str">
        <f>TEXT('Energy Demand'!$A907,"dddd")</f>
        <v>Saturday</v>
      </c>
      <c r="C907" s="31" t="str">
        <f>TEXT('Energy Demand'!$A907,"mmmm")</f>
        <v>June</v>
      </c>
      <c r="D907" s="11" t="str">
        <f t="shared" si="28"/>
        <v>2017</v>
      </c>
      <c r="E907" s="12">
        <f t="shared" si="29"/>
        <v>25</v>
      </c>
      <c r="F907" s="20" t="str">
        <f>VLOOKUP(A907,_holidays!$A$2:$B$2107,2,1)</f>
        <v>Y</v>
      </c>
      <c r="G907" s="20" t="str">
        <f>VLOOKUP(A907,_holidays!$A$2:$C$2107,3,1)</f>
        <v>N</v>
      </c>
      <c r="H907" s="21">
        <v>8.3000000000000007</v>
      </c>
      <c r="I907" s="21">
        <v>12.3</v>
      </c>
      <c r="J907" s="22">
        <v>7.3</v>
      </c>
      <c r="K907" s="22">
        <v>1.4</v>
      </c>
      <c r="L907" s="16">
        <v>122393.325</v>
      </c>
      <c r="M907" s="17">
        <v>84.970944450000005</v>
      </c>
      <c r="N907" s="17">
        <f>'Energy Demand'!$L907*'Energy Demand'!$M907</f>
        <v>10399876.419625796</v>
      </c>
    </row>
    <row r="908" spans="1:14" x14ac:dyDescent="0.6">
      <c r="A908" s="10">
        <v>42911</v>
      </c>
      <c r="B908" s="31" t="str">
        <f>TEXT('Energy Demand'!$A908,"dddd")</f>
        <v>Sunday</v>
      </c>
      <c r="C908" s="31" t="str">
        <f>TEXT('Energy Demand'!$A908,"mmmm")</f>
        <v>June</v>
      </c>
      <c r="D908" s="11" t="str">
        <f t="shared" si="28"/>
        <v>2017</v>
      </c>
      <c r="E908" s="12">
        <f t="shared" si="29"/>
        <v>26</v>
      </c>
      <c r="F908" s="13" t="str">
        <f>VLOOKUP(A908,_holidays!$A$2:$B$2107,2,1)</f>
        <v>Y</v>
      </c>
      <c r="G908" s="13" t="str">
        <f>VLOOKUP(A908,_holidays!$A$2:$C$2107,3,1)</f>
        <v>N</v>
      </c>
      <c r="H908" s="14">
        <v>8.6</v>
      </c>
      <c r="I908" s="14">
        <v>14.3</v>
      </c>
      <c r="J908" s="15">
        <v>5.3</v>
      </c>
      <c r="K908" s="15">
        <v>0</v>
      </c>
      <c r="L908" s="16">
        <v>118103.86500000001</v>
      </c>
      <c r="M908" s="17">
        <v>72.870515380000001</v>
      </c>
      <c r="N908" s="17">
        <f>'Energy Demand'!$L908*'Energy Demand'!$M908</f>
        <v>8606289.5109199435</v>
      </c>
    </row>
    <row r="909" spans="1:14" x14ac:dyDescent="0.6">
      <c r="A909" s="19">
        <v>42912</v>
      </c>
      <c r="B909" s="32" t="str">
        <f>TEXT('Energy Demand'!$A909,"dddd")</f>
        <v>Monday</v>
      </c>
      <c r="C909" s="31" t="str">
        <f>TEXT('Energy Demand'!$A909,"mmmm")</f>
        <v>June</v>
      </c>
      <c r="D909" s="11" t="str">
        <f t="shared" si="28"/>
        <v>2017</v>
      </c>
      <c r="E909" s="12">
        <f t="shared" si="29"/>
        <v>26</v>
      </c>
      <c r="F909" s="20" t="str">
        <f>VLOOKUP(A909,_holidays!$A$2:$B$2107,2,1)</f>
        <v>Y</v>
      </c>
      <c r="G909" s="20" t="str">
        <f>VLOOKUP(A909,_holidays!$A$2:$C$2107,3,1)</f>
        <v>N</v>
      </c>
      <c r="H909" s="21">
        <v>8.8000000000000007</v>
      </c>
      <c r="I909" s="21">
        <v>12.6</v>
      </c>
      <c r="J909" s="22">
        <v>7.8</v>
      </c>
      <c r="K909" s="22">
        <v>1.4</v>
      </c>
      <c r="L909" s="16">
        <v>138040.38</v>
      </c>
      <c r="M909" s="17">
        <v>104.3154945</v>
      </c>
      <c r="N909" s="17">
        <f>'Energy Demand'!$L909*'Energy Demand'!$M909</f>
        <v>14399750.500667911</v>
      </c>
    </row>
    <row r="910" spans="1:14" x14ac:dyDescent="0.6">
      <c r="A910" s="10">
        <v>42913</v>
      </c>
      <c r="B910" s="31" t="str">
        <f>TEXT('Energy Demand'!$A910,"dddd")</f>
        <v>Tuesday</v>
      </c>
      <c r="C910" s="31" t="str">
        <f>TEXT('Energy Demand'!$A910,"mmmm")</f>
        <v>June</v>
      </c>
      <c r="D910" s="11" t="str">
        <f t="shared" si="28"/>
        <v>2017</v>
      </c>
      <c r="E910" s="12">
        <f t="shared" si="29"/>
        <v>26</v>
      </c>
      <c r="F910" s="13" t="str">
        <f>VLOOKUP(A910,_holidays!$A$2:$B$2107,2,1)</f>
        <v>Y</v>
      </c>
      <c r="G910" s="13" t="str">
        <f>VLOOKUP(A910,_holidays!$A$2:$C$2107,3,1)</f>
        <v>N</v>
      </c>
      <c r="H910" s="14">
        <v>6</v>
      </c>
      <c r="I910" s="14">
        <v>12.1</v>
      </c>
      <c r="J910" s="15">
        <v>4.4000000000000004</v>
      </c>
      <c r="K910" s="15">
        <v>0</v>
      </c>
      <c r="L910" s="16">
        <v>144526.63</v>
      </c>
      <c r="M910" s="17">
        <v>100.1993406</v>
      </c>
      <c r="N910" s="17">
        <f>'Energy Demand'!$L910*'Energy Demand'!$M910</f>
        <v>14481473.025140177</v>
      </c>
    </row>
    <row r="911" spans="1:14" x14ac:dyDescent="0.6">
      <c r="A911" s="19">
        <v>42914</v>
      </c>
      <c r="B911" s="32" t="str">
        <f>TEXT('Energy Demand'!$A911,"dddd")</f>
        <v>Wednesday</v>
      </c>
      <c r="C911" s="31" t="str">
        <f>TEXT('Energy Demand'!$A911,"mmmm")</f>
        <v>June</v>
      </c>
      <c r="D911" s="11" t="str">
        <f t="shared" si="28"/>
        <v>2017</v>
      </c>
      <c r="E911" s="12">
        <f t="shared" si="29"/>
        <v>26</v>
      </c>
      <c r="F911" s="20" t="str">
        <f>VLOOKUP(A911,_holidays!$A$2:$B$2107,2,1)</f>
        <v>Y</v>
      </c>
      <c r="G911" s="20" t="str">
        <f>VLOOKUP(A911,_holidays!$A$2:$C$2107,3,1)</f>
        <v>N</v>
      </c>
      <c r="H911" s="21">
        <v>6.8</v>
      </c>
      <c r="I911" s="21">
        <v>14.1</v>
      </c>
      <c r="J911" s="22">
        <v>5.4</v>
      </c>
      <c r="K911" s="22">
        <v>0</v>
      </c>
      <c r="L911" s="16">
        <v>141351.89499999999</v>
      </c>
      <c r="M911" s="17">
        <v>98.538103219999996</v>
      </c>
      <c r="N911" s="17">
        <f>'Energy Demand'!$L911*'Energy Demand'!$M911</f>
        <v>13928547.619852601</v>
      </c>
    </row>
    <row r="912" spans="1:14" x14ac:dyDescent="0.6">
      <c r="A912" s="10">
        <v>42915</v>
      </c>
      <c r="B912" s="31" t="str">
        <f>TEXT('Energy Demand'!$A912,"dddd")</f>
        <v>Thursday</v>
      </c>
      <c r="C912" s="31" t="str">
        <f>TEXT('Energy Demand'!$A912,"mmmm")</f>
        <v>June</v>
      </c>
      <c r="D912" s="11" t="str">
        <f t="shared" si="28"/>
        <v>2017</v>
      </c>
      <c r="E912" s="12">
        <f t="shared" si="29"/>
        <v>26</v>
      </c>
      <c r="F912" s="13" t="str">
        <f>VLOOKUP(A912,_holidays!$A$2:$B$2107,2,1)</f>
        <v>Y</v>
      </c>
      <c r="G912" s="13" t="str">
        <f>VLOOKUP(A912,_holidays!$A$2:$C$2107,3,1)</f>
        <v>N</v>
      </c>
      <c r="H912" s="14">
        <v>9.1999999999999993</v>
      </c>
      <c r="I912" s="14">
        <v>13.7</v>
      </c>
      <c r="J912" s="15">
        <v>5</v>
      </c>
      <c r="K912" s="15">
        <v>0</v>
      </c>
      <c r="L912" s="16">
        <v>138124.06</v>
      </c>
      <c r="M912" s="17">
        <v>102.52503950000001</v>
      </c>
      <c r="N912" s="17">
        <f>'Energy Demand'!$L912*'Energy Demand'!$M912</f>
        <v>14161174.70740037</v>
      </c>
    </row>
    <row r="913" spans="1:14" x14ac:dyDescent="0.6">
      <c r="A913" s="19">
        <v>42916</v>
      </c>
      <c r="B913" s="32" t="str">
        <f>TEXT('Energy Demand'!$A913,"dddd")</f>
        <v>Friday</v>
      </c>
      <c r="C913" s="31" t="str">
        <f>TEXT('Energy Demand'!$A913,"mmmm")</f>
        <v>June</v>
      </c>
      <c r="D913" s="11" t="str">
        <f t="shared" si="28"/>
        <v>2017</v>
      </c>
      <c r="E913" s="12">
        <f t="shared" si="29"/>
        <v>26</v>
      </c>
      <c r="F913" s="20" t="str">
        <f>VLOOKUP(A913,_holidays!$A$2:$B$2107,2,1)</f>
        <v>N</v>
      </c>
      <c r="G913" s="20" t="str">
        <f>VLOOKUP(A913,_holidays!$A$2:$C$2107,3,1)</f>
        <v>N</v>
      </c>
      <c r="H913" s="21">
        <v>7.1</v>
      </c>
      <c r="I913" s="21">
        <v>12.3</v>
      </c>
      <c r="J913" s="22">
        <v>8.4</v>
      </c>
      <c r="K913" s="22">
        <v>4.4000000000000004</v>
      </c>
      <c r="L913" s="16">
        <v>139275.77499999999</v>
      </c>
      <c r="M913" s="17">
        <v>124.6840444</v>
      </c>
      <c r="N913" s="17">
        <f>'Energy Demand'!$L913*'Energy Demand'!$M913</f>
        <v>17365466.913944408</v>
      </c>
    </row>
    <row r="914" spans="1:14" x14ac:dyDescent="0.6">
      <c r="A914" s="10">
        <v>42917</v>
      </c>
      <c r="B914" s="31" t="str">
        <f>TEXT('Energy Demand'!$A914,"dddd")</f>
        <v>Saturday</v>
      </c>
      <c r="C914" s="31" t="str">
        <f>TEXT('Energy Demand'!$A914,"mmmm")</f>
        <v>July</v>
      </c>
      <c r="D914" s="11" t="str">
        <f t="shared" si="28"/>
        <v>2017</v>
      </c>
      <c r="E914" s="12">
        <f t="shared" si="29"/>
        <v>26</v>
      </c>
      <c r="F914" s="13" t="str">
        <f>VLOOKUP(A914,_holidays!$A$2:$B$2107,2,1)</f>
        <v>N</v>
      </c>
      <c r="G914" s="13" t="str">
        <f>VLOOKUP(A914,_holidays!$A$2:$C$2107,3,1)</f>
        <v>N</v>
      </c>
      <c r="H914" s="14">
        <v>1.1000000000000001</v>
      </c>
      <c r="I914" s="14">
        <v>12.7</v>
      </c>
      <c r="J914" s="15">
        <v>9.3000000000000007</v>
      </c>
      <c r="K914" s="15">
        <v>0</v>
      </c>
      <c r="L914" s="16">
        <v>125949.5</v>
      </c>
      <c r="M914" s="17">
        <v>114.7570772</v>
      </c>
      <c r="N914" s="17">
        <f>'Energy Demand'!$L914*'Energy Demand'!$M914</f>
        <v>14453596.4948014</v>
      </c>
    </row>
    <row r="915" spans="1:14" x14ac:dyDescent="0.6">
      <c r="A915" s="19">
        <v>42918</v>
      </c>
      <c r="B915" s="32" t="str">
        <f>TEXT('Energy Demand'!$A915,"dddd")</f>
        <v>Sunday</v>
      </c>
      <c r="C915" s="31" t="str">
        <f>TEXT('Energy Demand'!$A915,"mmmm")</f>
        <v>July</v>
      </c>
      <c r="D915" s="11" t="str">
        <f t="shared" si="28"/>
        <v>2017</v>
      </c>
      <c r="E915" s="12">
        <f t="shared" si="29"/>
        <v>27</v>
      </c>
      <c r="F915" s="20" t="str">
        <f>VLOOKUP(A915,_holidays!$A$2:$B$2107,2,1)</f>
        <v>N</v>
      </c>
      <c r="G915" s="20" t="str">
        <f>VLOOKUP(A915,_holidays!$A$2:$C$2107,3,1)</f>
        <v>N</v>
      </c>
      <c r="H915" s="21">
        <v>0.8</v>
      </c>
      <c r="I915" s="21">
        <v>14.3</v>
      </c>
      <c r="J915" s="22">
        <v>9.1999999999999993</v>
      </c>
      <c r="K915" s="22">
        <v>0</v>
      </c>
      <c r="L915" s="16">
        <v>120137.45</v>
      </c>
      <c r="M915" s="17">
        <v>110.1092823</v>
      </c>
      <c r="N915" s="17">
        <f>'Energy Demand'!$L915*'Energy Demand'!$M915</f>
        <v>13228248.396852136</v>
      </c>
    </row>
    <row r="916" spans="1:14" x14ac:dyDescent="0.6">
      <c r="A916" s="10">
        <v>42919</v>
      </c>
      <c r="B916" s="31" t="str">
        <f>TEXT('Energy Demand'!$A916,"dddd")</f>
        <v>Monday</v>
      </c>
      <c r="C916" s="31" t="str">
        <f>TEXT('Energy Demand'!$A916,"mmmm")</f>
        <v>July</v>
      </c>
      <c r="D916" s="11" t="str">
        <f t="shared" si="28"/>
        <v>2017</v>
      </c>
      <c r="E916" s="12">
        <f t="shared" si="29"/>
        <v>27</v>
      </c>
      <c r="F916" s="13" t="str">
        <f>VLOOKUP(A916,_holidays!$A$2:$B$2107,2,1)</f>
        <v>N</v>
      </c>
      <c r="G916" s="13" t="str">
        <f>VLOOKUP(A916,_holidays!$A$2:$C$2107,3,1)</f>
        <v>N</v>
      </c>
      <c r="H916" s="14">
        <v>3.8</v>
      </c>
      <c r="I916" s="14">
        <v>13.9</v>
      </c>
      <c r="J916" s="15">
        <v>3.9</v>
      </c>
      <c r="K916" s="15">
        <v>0</v>
      </c>
      <c r="L916" s="16">
        <v>139765.32</v>
      </c>
      <c r="M916" s="17">
        <v>150.61276599999999</v>
      </c>
      <c r="N916" s="17">
        <f>'Energy Demand'!$L916*'Energy Demand'!$M916</f>
        <v>21050441.436075121</v>
      </c>
    </row>
    <row r="917" spans="1:14" x14ac:dyDescent="0.6">
      <c r="A917" s="19">
        <v>42920</v>
      </c>
      <c r="B917" s="32" t="str">
        <f>TEXT('Energy Demand'!$A917,"dddd")</f>
        <v>Tuesday</v>
      </c>
      <c r="C917" s="31" t="str">
        <f>TEXT('Energy Demand'!$A917,"mmmm")</f>
        <v>July</v>
      </c>
      <c r="D917" s="11" t="str">
        <f t="shared" si="28"/>
        <v>2017</v>
      </c>
      <c r="E917" s="12">
        <f t="shared" si="29"/>
        <v>27</v>
      </c>
      <c r="F917" s="20" t="str">
        <f>VLOOKUP(A917,_holidays!$A$2:$B$2107,2,1)</f>
        <v>N</v>
      </c>
      <c r="G917" s="20" t="str">
        <f>VLOOKUP(A917,_holidays!$A$2:$C$2107,3,1)</f>
        <v>N</v>
      </c>
      <c r="H917" s="21">
        <v>9</v>
      </c>
      <c r="I917" s="21">
        <v>16.2</v>
      </c>
      <c r="J917" s="22">
        <v>6.4</v>
      </c>
      <c r="K917" s="22">
        <v>3</v>
      </c>
      <c r="L917" s="16">
        <v>134029.80499999999</v>
      </c>
      <c r="M917" s="17">
        <v>132.54551810000001</v>
      </c>
      <c r="N917" s="17">
        <f>'Energy Demand'!$L917*'Energy Demand'!$M917</f>
        <v>17765049.944566973</v>
      </c>
    </row>
    <row r="918" spans="1:14" x14ac:dyDescent="0.6">
      <c r="A918" s="10">
        <v>42921</v>
      </c>
      <c r="B918" s="31" t="str">
        <f>TEXT('Energy Demand'!$A918,"dddd")</f>
        <v>Wednesday</v>
      </c>
      <c r="C918" s="31" t="str">
        <f>TEXT('Energy Demand'!$A918,"mmmm")</f>
        <v>July</v>
      </c>
      <c r="D918" s="11" t="str">
        <f t="shared" si="28"/>
        <v>2017</v>
      </c>
      <c r="E918" s="12">
        <f t="shared" si="29"/>
        <v>27</v>
      </c>
      <c r="F918" s="13" t="str">
        <f>VLOOKUP(A918,_holidays!$A$2:$B$2107,2,1)</f>
        <v>N</v>
      </c>
      <c r="G918" s="13" t="str">
        <f>VLOOKUP(A918,_holidays!$A$2:$C$2107,3,1)</f>
        <v>N</v>
      </c>
      <c r="H918" s="14">
        <v>10.1</v>
      </c>
      <c r="I918" s="14">
        <v>15.8</v>
      </c>
      <c r="J918" s="15">
        <v>6.5</v>
      </c>
      <c r="K918" s="15">
        <v>0</v>
      </c>
      <c r="L918" s="16">
        <v>134084.66500000001</v>
      </c>
      <c r="M918" s="17">
        <v>146.17612560000001</v>
      </c>
      <c r="N918" s="17">
        <f>'Energy Demand'!$L918*'Energy Demand'!$M918</f>
        <v>19599976.832073927</v>
      </c>
    </row>
    <row r="919" spans="1:14" x14ac:dyDescent="0.6">
      <c r="A919" s="19">
        <v>42922</v>
      </c>
      <c r="B919" s="32" t="str">
        <f>TEXT('Energy Demand'!$A919,"dddd")</f>
        <v>Thursday</v>
      </c>
      <c r="C919" s="31" t="str">
        <f>TEXT('Energy Demand'!$A919,"mmmm")</f>
        <v>July</v>
      </c>
      <c r="D919" s="11" t="str">
        <f t="shared" si="28"/>
        <v>2017</v>
      </c>
      <c r="E919" s="12">
        <f t="shared" si="29"/>
        <v>27</v>
      </c>
      <c r="F919" s="20" t="str">
        <f>VLOOKUP(A919,_holidays!$A$2:$B$2107,2,1)</f>
        <v>N</v>
      </c>
      <c r="G919" s="20" t="str">
        <f>VLOOKUP(A919,_holidays!$A$2:$C$2107,3,1)</f>
        <v>N</v>
      </c>
      <c r="H919" s="21">
        <v>4.8</v>
      </c>
      <c r="I919" s="21">
        <v>15</v>
      </c>
      <c r="J919" s="22">
        <v>8.6999999999999993</v>
      </c>
      <c r="K919" s="22">
        <v>0</v>
      </c>
      <c r="L919" s="16">
        <v>137899.715</v>
      </c>
      <c r="M919" s="17">
        <v>141.67937280000001</v>
      </c>
      <c r="N919" s="17">
        <f>'Energy Demand'!$L919*'Energy Demand'!$M919</f>
        <v>19537545.130498752</v>
      </c>
    </row>
    <row r="920" spans="1:14" x14ac:dyDescent="0.6">
      <c r="A920" s="10">
        <v>42923</v>
      </c>
      <c r="B920" s="31" t="str">
        <f>TEXT('Energy Demand'!$A920,"dddd")</f>
        <v>Friday</v>
      </c>
      <c r="C920" s="31" t="str">
        <f>TEXT('Energy Demand'!$A920,"mmmm")</f>
        <v>July</v>
      </c>
      <c r="D920" s="11" t="str">
        <f t="shared" si="28"/>
        <v>2017</v>
      </c>
      <c r="E920" s="12">
        <f t="shared" si="29"/>
        <v>27</v>
      </c>
      <c r="F920" s="13" t="str">
        <f>VLOOKUP(A920,_holidays!$A$2:$B$2107,2,1)</f>
        <v>N</v>
      </c>
      <c r="G920" s="13" t="str">
        <f>VLOOKUP(A920,_holidays!$A$2:$C$2107,3,1)</f>
        <v>N</v>
      </c>
      <c r="H920" s="14">
        <v>8</v>
      </c>
      <c r="I920" s="14">
        <v>14.2</v>
      </c>
      <c r="J920" s="15">
        <v>9.4</v>
      </c>
      <c r="K920" s="15">
        <v>0</v>
      </c>
      <c r="L920" s="16">
        <v>134078.07</v>
      </c>
      <c r="M920" s="17">
        <v>131.26538149999999</v>
      </c>
      <c r="N920" s="17">
        <f>'Energy Demand'!$L920*'Energy Demand'!$M920</f>
        <v>17599809.009333704</v>
      </c>
    </row>
    <row r="921" spans="1:14" x14ac:dyDescent="0.6">
      <c r="A921" s="19">
        <v>42924</v>
      </c>
      <c r="B921" s="32" t="str">
        <f>TEXT('Energy Demand'!$A921,"dddd")</f>
        <v>Saturday</v>
      </c>
      <c r="C921" s="31" t="str">
        <f>TEXT('Energy Demand'!$A921,"mmmm")</f>
        <v>July</v>
      </c>
      <c r="D921" s="11" t="str">
        <f t="shared" si="28"/>
        <v>2017</v>
      </c>
      <c r="E921" s="12">
        <f t="shared" si="29"/>
        <v>27</v>
      </c>
      <c r="F921" s="20" t="str">
        <f>VLOOKUP(A921,_holidays!$A$2:$B$2107,2,1)</f>
        <v>N</v>
      </c>
      <c r="G921" s="20" t="str">
        <f>VLOOKUP(A921,_holidays!$A$2:$C$2107,3,1)</f>
        <v>N</v>
      </c>
      <c r="H921" s="21">
        <v>5.3</v>
      </c>
      <c r="I921" s="21">
        <v>13.5</v>
      </c>
      <c r="J921" s="22">
        <v>5.0999999999999996</v>
      </c>
      <c r="K921" s="22">
        <v>0</v>
      </c>
      <c r="L921" s="16">
        <v>123687.97</v>
      </c>
      <c r="M921" s="17">
        <v>129.135411</v>
      </c>
      <c r="N921" s="17">
        <f>'Energy Demand'!$L921*'Energy Demand'!$M921</f>
        <v>15972496.841705671</v>
      </c>
    </row>
    <row r="922" spans="1:14" x14ac:dyDescent="0.6">
      <c r="A922" s="10">
        <v>42925</v>
      </c>
      <c r="B922" s="31" t="str">
        <f>TEXT('Energy Demand'!$A922,"dddd")</f>
        <v>Sunday</v>
      </c>
      <c r="C922" s="31" t="str">
        <f>TEXT('Energy Demand'!$A922,"mmmm")</f>
        <v>July</v>
      </c>
      <c r="D922" s="11" t="str">
        <f t="shared" si="28"/>
        <v>2017</v>
      </c>
      <c r="E922" s="12">
        <f t="shared" si="29"/>
        <v>28</v>
      </c>
      <c r="F922" s="13" t="str">
        <f>VLOOKUP(A922,_holidays!$A$2:$B$2107,2,1)</f>
        <v>N</v>
      </c>
      <c r="G922" s="13" t="str">
        <f>VLOOKUP(A922,_holidays!$A$2:$C$2107,3,1)</f>
        <v>N</v>
      </c>
      <c r="H922" s="14">
        <v>7.3</v>
      </c>
      <c r="I922" s="14">
        <v>14.6</v>
      </c>
      <c r="J922" s="15">
        <v>7.3</v>
      </c>
      <c r="K922" s="15">
        <v>0.8</v>
      </c>
      <c r="L922" s="16">
        <v>116064.03</v>
      </c>
      <c r="M922" s="17">
        <v>115.1296024</v>
      </c>
      <c r="N922" s="17">
        <f>'Energy Demand'!$L922*'Energy Demand'!$M922</f>
        <v>13362405.626841672</v>
      </c>
    </row>
    <row r="923" spans="1:14" x14ac:dyDescent="0.6">
      <c r="A923" s="19">
        <v>42926</v>
      </c>
      <c r="B923" s="32" t="str">
        <f>TEXT('Energy Demand'!$A923,"dddd")</f>
        <v>Monday</v>
      </c>
      <c r="C923" s="31" t="str">
        <f>TEXT('Energy Demand'!$A923,"mmmm")</f>
        <v>July</v>
      </c>
      <c r="D923" s="11" t="str">
        <f t="shared" si="28"/>
        <v>2017</v>
      </c>
      <c r="E923" s="12">
        <f t="shared" si="29"/>
        <v>28</v>
      </c>
      <c r="F923" s="20" t="str">
        <f>VLOOKUP(A923,_holidays!$A$2:$B$2107,2,1)</f>
        <v>N</v>
      </c>
      <c r="G923" s="20" t="str">
        <f>VLOOKUP(A923,_holidays!$A$2:$C$2107,3,1)</f>
        <v>N</v>
      </c>
      <c r="H923" s="21">
        <v>7</v>
      </c>
      <c r="I923" s="21">
        <v>16</v>
      </c>
      <c r="J923" s="22">
        <v>5.7</v>
      </c>
      <c r="K923" s="22">
        <v>0</v>
      </c>
      <c r="L923" s="16">
        <v>133132.32500000001</v>
      </c>
      <c r="M923" s="17">
        <v>123.9739271</v>
      </c>
      <c r="N923" s="17">
        <f>'Energy Demand'!$L923*'Energy Demand'!$M923</f>
        <v>16504937.154203508</v>
      </c>
    </row>
    <row r="924" spans="1:14" x14ac:dyDescent="0.6">
      <c r="A924" s="10">
        <v>42927</v>
      </c>
      <c r="B924" s="31" t="str">
        <f>TEXT('Energy Demand'!$A924,"dddd")</f>
        <v>Tuesday</v>
      </c>
      <c r="C924" s="31" t="str">
        <f>TEXT('Energy Demand'!$A924,"mmmm")</f>
        <v>July</v>
      </c>
      <c r="D924" s="11" t="str">
        <f t="shared" si="28"/>
        <v>2017</v>
      </c>
      <c r="E924" s="12">
        <f t="shared" si="29"/>
        <v>28</v>
      </c>
      <c r="F924" s="13" t="str">
        <f>VLOOKUP(A924,_holidays!$A$2:$B$2107,2,1)</f>
        <v>N</v>
      </c>
      <c r="G924" s="13" t="str">
        <f>VLOOKUP(A924,_holidays!$A$2:$C$2107,3,1)</f>
        <v>N</v>
      </c>
      <c r="H924" s="14">
        <v>6.9</v>
      </c>
      <c r="I924" s="14">
        <v>14.3</v>
      </c>
      <c r="J924" s="15">
        <v>9.6999999999999993</v>
      </c>
      <c r="K924" s="15">
        <v>0.4</v>
      </c>
      <c r="L924" s="16">
        <v>137352.78</v>
      </c>
      <c r="M924" s="17">
        <v>148.67949519999999</v>
      </c>
      <c r="N924" s="17">
        <f>'Energy Demand'!$L924*'Energy Demand'!$M924</f>
        <v>20421541.994716655</v>
      </c>
    </row>
    <row r="925" spans="1:14" x14ac:dyDescent="0.6">
      <c r="A925" s="19">
        <v>42928</v>
      </c>
      <c r="B925" s="32" t="str">
        <f>TEXT('Energy Demand'!$A925,"dddd")</f>
        <v>Wednesday</v>
      </c>
      <c r="C925" s="31" t="str">
        <f>TEXT('Energy Demand'!$A925,"mmmm")</f>
        <v>July</v>
      </c>
      <c r="D925" s="11" t="str">
        <f t="shared" si="28"/>
        <v>2017</v>
      </c>
      <c r="E925" s="12">
        <f t="shared" si="29"/>
        <v>28</v>
      </c>
      <c r="F925" s="20" t="str">
        <f>VLOOKUP(A925,_holidays!$A$2:$B$2107,2,1)</f>
        <v>N</v>
      </c>
      <c r="G925" s="20" t="str">
        <f>VLOOKUP(A925,_holidays!$A$2:$C$2107,3,1)</f>
        <v>N</v>
      </c>
      <c r="H925" s="21">
        <v>3.2</v>
      </c>
      <c r="I925" s="21">
        <v>15.1</v>
      </c>
      <c r="J925" s="22">
        <v>9.8000000000000007</v>
      </c>
      <c r="K925" s="22">
        <v>0</v>
      </c>
      <c r="L925" s="16">
        <v>138152.10500000001</v>
      </c>
      <c r="M925" s="17">
        <v>117.9532423</v>
      </c>
      <c r="N925" s="17">
        <f>'Energy Demand'!$L925*'Energy Demand'!$M925</f>
        <v>16295488.715320043</v>
      </c>
    </row>
    <row r="926" spans="1:14" x14ac:dyDescent="0.6">
      <c r="A926" s="10">
        <v>42929</v>
      </c>
      <c r="B926" s="31" t="str">
        <f>TEXT('Energy Demand'!$A926,"dddd")</f>
        <v>Thursday</v>
      </c>
      <c r="C926" s="31" t="str">
        <f>TEXT('Energy Demand'!$A926,"mmmm")</f>
        <v>July</v>
      </c>
      <c r="D926" s="11" t="str">
        <f t="shared" si="28"/>
        <v>2017</v>
      </c>
      <c r="E926" s="12">
        <f t="shared" si="29"/>
        <v>28</v>
      </c>
      <c r="F926" s="13" t="str">
        <f>VLOOKUP(A926,_holidays!$A$2:$B$2107,2,1)</f>
        <v>N</v>
      </c>
      <c r="G926" s="13" t="str">
        <f>VLOOKUP(A926,_holidays!$A$2:$C$2107,3,1)</f>
        <v>N</v>
      </c>
      <c r="H926" s="14">
        <v>4.8</v>
      </c>
      <c r="I926" s="14">
        <v>13.3</v>
      </c>
      <c r="J926" s="15">
        <v>5.5</v>
      </c>
      <c r="K926" s="15">
        <v>0</v>
      </c>
      <c r="L926" s="16">
        <v>134622.39000000001</v>
      </c>
      <c r="M926" s="17">
        <v>106.14876340000001</v>
      </c>
      <c r="N926" s="17">
        <f>'Energy Demand'!$L926*'Energy Demand'!$M926</f>
        <v>14290000.224452529</v>
      </c>
    </row>
    <row r="927" spans="1:14" x14ac:dyDescent="0.6">
      <c r="A927" s="19">
        <v>42930</v>
      </c>
      <c r="B927" s="32" t="str">
        <f>TEXT('Energy Demand'!$A927,"dddd")</f>
        <v>Friday</v>
      </c>
      <c r="C927" s="31" t="str">
        <f>TEXT('Energy Demand'!$A927,"mmmm")</f>
        <v>July</v>
      </c>
      <c r="D927" s="11" t="str">
        <f t="shared" si="28"/>
        <v>2017</v>
      </c>
      <c r="E927" s="12">
        <f t="shared" si="29"/>
        <v>28</v>
      </c>
      <c r="F927" s="20" t="str">
        <f>VLOOKUP(A927,_holidays!$A$2:$B$2107,2,1)</f>
        <v>N</v>
      </c>
      <c r="G927" s="20" t="str">
        <f>VLOOKUP(A927,_holidays!$A$2:$C$2107,3,1)</f>
        <v>N</v>
      </c>
      <c r="H927" s="21">
        <v>9.9</v>
      </c>
      <c r="I927" s="21">
        <v>15.9</v>
      </c>
      <c r="J927" s="22">
        <v>8.6</v>
      </c>
      <c r="K927" s="22">
        <v>2</v>
      </c>
      <c r="L927" s="16">
        <v>131387.745</v>
      </c>
      <c r="M927" s="17">
        <v>111.39498260000001</v>
      </c>
      <c r="N927" s="17">
        <f>'Energy Demand'!$L927*'Energy Demand'!$M927</f>
        <v>14635935.568128238</v>
      </c>
    </row>
    <row r="928" spans="1:14" x14ac:dyDescent="0.6">
      <c r="A928" s="10">
        <v>42931</v>
      </c>
      <c r="B928" s="31" t="str">
        <f>TEXT('Energy Demand'!$A928,"dddd")</f>
        <v>Saturday</v>
      </c>
      <c r="C928" s="31" t="str">
        <f>TEXT('Energy Demand'!$A928,"mmmm")</f>
        <v>July</v>
      </c>
      <c r="D928" s="11" t="str">
        <f t="shared" si="28"/>
        <v>2017</v>
      </c>
      <c r="E928" s="12">
        <f t="shared" si="29"/>
        <v>28</v>
      </c>
      <c r="F928" s="13" t="str">
        <f>VLOOKUP(A928,_holidays!$A$2:$B$2107,2,1)</f>
        <v>N</v>
      </c>
      <c r="G928" s="13" t="str">
        <f>VLOOKUP(A928,_holidays!$A$2:$C$2107,3,1)</f>
        <v>N</v>
      </c>
      <c r="H928" s="14">
        <v>4.5</v>
      </c>
      <c r="I928" s="14">
        <v>12</v>
      </c>
      <c r="J928" s="15">
        <v>9.4</v>
      </c>
      <c r="K928" s="15">
        <v>0</v>
      </c>
      <c r="L928" s="16">
        <v>124486.69500000001</v>
      </c>
      <c r="M928" s="17">
        <v>136.10655170000001</v>
      </c>
      <c r="N928" s="17">
        <f>'Energy Demand'!$L928*'Energy Demand'!$M928</f>
        <v>16943454.788979635</v>
      </c>
    </row>
    <row r="929" spans="1:14" x14ac:dyDescent="0.6">
      <c r="A929" s="19">
        <v>42932</v>
      </c>
      <c r="B929" s="32" t="str">
        <f>TEXT('Energy Demand'!$A929,"dddd")</f>
        <v>Sunday</v>
      </c>
      <c r="C929" s="31" t="str">
        <f>TEXT('Energy Demand'!$A929,"mmmm")</f>
        <v>July</v>
      </c>
      <c r="D929" s="11" t="str">
        <f t="shared" si="28"/>
        <v>2017</v>
      </c>
      <c r="E929" s="12">
        <f t="shared" si="29"/>
        <v>29</v>
      </c>
      <c r="F929" s="20" t="str">
        <f>VLOOKUP(A929,_holidays!$A$2:$B$2107,2,1)</f>
        <v>N</v>
      </c>
      <c r="G929" s="20" t="str">
        <f>VLOOKUP(A929,_holidays!$A$2:$C$2107,3,1)</f>
        <v>N</v>
      </c>
      <c r="H929" s="21">
        <v>3</v>
      </c>
      <c r="I929" s="21">
        <v>12.5</v>
      </c>
      <c r="J929" s="22">
        <v>7.8</v>
      </c>
      <c r="K929" s="22">
        <v>0</v>
      </c>
      <c r="L929" s="16">
        <v>119927.64</v>
      </c>
      <c r="M929" s="17">
        <v>102.14913730000001</v>
      </c>
      <c r="N929" s="17">
        <f>'Energy Demand'!$L929*'Energy Demand'!$M929</f>
        <v>12250504.964424973</v>
      </c>
    </row>
    <row r="930" spans="1:14" x14ac:dyDescent="0.6">
      <c r="A930" s="10">
        <v>42933</v>
      </c>
      <c r="B930" s="31" t="str">
        <f>TEXT('Energy Demand'!$A930,"dddd")</f>
        <v>Monday</v>
      </c>
      <c r="C930" s="31" t="str">
        <f>TEXT('Energy Demand'!$A930,"mmmm")</f>
        <v>July</v>
      </c>
      <c r="D930" s="11" t="str">
        <f t="shared" si="28"/>
        <v>2017</v>
      </c>
      <c r="E930" s="12">
        <f t="shared" si="29"/>
        <v>29</v>
      </c>
      <c r="F930" s="13" t="str">
        <f>VLOOKUP(A930,_holidays!$A$2:$B$2107,2,1)</f>
        <v>N</v>
      </c>
      <c r="G930" s="13" t="str">
        <f>VLOOKUP(A930,_holidays!$A$2:$C$2107,3,1)</f>
        <v>N</v>
      </c>
      <c r="H930" s="14">
        <v>5.7</v>
      </c>
      <c r="I930" s="14">
        <v>15.3</v>
      </c>
      <c r="J930" s="15">
        <v>6.3</v>
      </c>
      <c r="K930" s="15">
        <v>0</v>
      </c>
      <c r="L930" s="16">
        <v>131868.24</v>
      </c>
      <c r="M930" s="17">
        <v>99.851637530000005</v>
      </c>
      <c r="N930" s="17">
        <f>'Energy Demand'!$L930*'Energy Demand'!$M930</f>
        <v>13167259.702199047</v>
      </c>
    </row>
    <row r="931" spans="1:14" x14ac:dyDescent="0.6">
      <c r="A931" s="19">
        <v>42934</v>
      </c>
      <c r="B931" s="32" t="str">
        <f>TEXT('Energy Demand'!$A931,"dddd")</f>
        <v>Tuesday</v>
      </c>
      <c r="C931" s="31" t="str">
        <f>TEXT('Energy Demand'!$A931,"mmmm")</f>
        <v>July</v>
      </c>
      <c r="D931" s="11" t="str">
        <f t="shared" si="28"/>
        <v>2017</v>
      </c>
      <c r="E931" s="12">
        <f t="shared" si="29"/>
        <v>29</v>
      </c>
      <c r="F931" s="20" t="str">
        <f>VLOOKUP(A931,_holidays!$A$2:$B$2107,2,1)</f>
        <v>Y</v>
      </c>
      <c r="G931" s="20" t="str">
        <f>VLOOKUP(A931,_holidays!$A$2:$C$2107,3,1)</f>
        <v>N</v>
      </c>
      <c r="H931" s="21">
        <v>9.6999999999999993</v>
      </c>
      <c r="I931" s="21">
        <v>14.5</v>
      </c>
      <c r="J931" s="22">
        <v>5.8</v>
      </c>
      <c r="K931" s="22">
        <v>0.2</v>
      </c>
      <c r="L931" s="16">
        <v>136121.83499999999</v>
      </c>
      <c r="M931" s="17">
        <v>109.9969729</v>
      </c>
      <c r="N931" s="17">
        <f>'Energy Demand'!$L931*'Energy Demand'!$M931</f>
        <v>14972989.795593271</v>
      </c>
    </row>
    <row r="932" spans="1:14" x14ac:dyDescent="0.6">
      <c r="A932" s="10">
        <v>42935</v>
      </c>
      <c r="B932" s="31" t="str">
        <f>TEXT('Energy Demand'!$A932,"dddd")</f>
        <v>Wednesday</v>
      </c>
      <c r="C932" s="31" t="str">
        <f>TEXT('Energy Demand'!$A932,"mmmm")</f>
        <v>July</v>
      </c>
      <c r="D932" s="11" t="str">
        <f t="shared" si="28"/>
        <v>2017</v>
      </c>
      <c r="E932" s="12">
        <f t="shared" si="29"/>
        <v>29</v>
      </c>
      <c r="F932" s="13" t="str">
        <f>VLOOKUP(A932,_holidays!$A$2:$B$2107,2,1)</f>
        <v>Y</v>
      </c>
      <c r="G932" s="13" t="str">
        <f>VLOOKUP(A932,_holidays!$A$2:$C$2107,3,1)</f>
        <v>N</v>
      </c>
      <c r="H932" s="14">
        <v>8.9</v>
      </c>
      <c r="I932" s="14">
        <v>13.2</v>
      </c>
      <c r="J932" s="15">
        <v>7.7</v>
      </c>
      <c r="K932" s="15">
        <v>5</v>
      </c>
      <c r="L932" s="16">
        <v>133906.26</v>
      </c>
      <c r="M932" s="17">
        <v>109.5605504</v>
      </c>
      <c r="N932" s="17">
        <f>'Energy Demand'!$L932*'Energy Demand'!$M932</f>
        <v>14670843.547605505</v>
      </c>
    </row>
    <row r="933" spans="1:14" x14ac:dyDescent="0.6">
      <c r="A933" s="19">
        <v>42936</v>
      </c>
      <c r="B933" s="32" t="str">
        <f>TEXT('Energy Demand'!$A933,"dddd")</f>
        <v>Thursday</v>
      </c>
      <c r="C933" s="31" t="str">
        <f>TEXT('Energy Demand'!$A933,"mmmm")</f>
        <v>July</v>
      </c>
      <c r="D933" s="11" t="str">
        <f t="shared" si="28"/>
        <v>2017</v>
      </c>
      <c r="E933" s="12">
        <f t="shared" si="29"/>
        <v>29</v>
      </c>
      <c r="F933" s="20" t="str">
        <f>VLOOKUP(A933,_holidays!$A$2:$B$2107,2,1)</f>
        <v>Y</v>
      </c>
      <c r="G933" s="20" t="str">
        <f>VLOOKUP(A933,_holidays!$A$2:$C$2107,3,1)</f>
        <v>N</v>
      </c>
      <c r="H933" s="21">
        <v>7.9</v>
      </c>
      <c r="I933" s="21">
        <v>10.7</v>
      </c>
      <c r="J933" s="22">
        <v>5.9</v>
      </c>
      <c r="K933" s="22">
        <v>0.6</v>
      </c>
      <c r="L933" s="16">
        <v>139316.29</v>
      </c>
      <c r="M933" s="17">
        <v>133.736501</v>
      </c>
      <c r="N933" s="17">
        <f>'Energy Demand'!$L933*'Energy Demand'!$M933</f>
        <v>18631673.156901293</v>
      </c>
    </row>
    <row r="934" spans="1:14" x14ac:dyDescent="0.6">
      <c r="A934" s="10">
        <v>42937</v>
      </c>
      <c r="B934" s="31" t="str">
        <f>TEXT('Energy Demand'!$A934,"dddd")</f>
        <v>Friday</v>
      </c>
      <c r="C934" s="31" t="str">
        <f>TEXT('Energy Demand'!$A934,"mmmm")</f>
        <v>July</v>
      </c>
      <c r="D934" s="11" t="str">
        <f t="shared" si="28"/>
        <v>2017</v>
      </c>
      <c r="E934" s="12">
        <f t="shared" si="29"/>
        <v>29</v>
      </c>
      <c r="F934" s="13" t="str">
        <f>VLOOKUP(A934,_holidays!$A$2:$B$2107,2,1)</f>
        <v>Y</v>
      </c>
      <c r="G934" s="13" t="str">
        <f>VLOOKUP(A934,_holidays!$A$2:$C$2107,3,1)</f>
        <v>N</v>
      </c>
      <c r="H934" s="14">
        <v>3.3</v>
      </c>
      <c r="I934" s="14">
        <v>13.8</v>
      </c>
      <c r="J934" s="15">
        <v>10.3</v>
      </c>
      <c r="K934" s="15">
        <v>4.2</v>
      </c>
      <c r="L934" s="16">
        <v>140073.89499999999</v>
      </c>
      <c r="M934" s="17">
        <v>130.19271090000001</v>
      </c>
      <c r="N934" s="17">
        <f>'Energy Demand'!$L934*'Energy Demand'!$M934</f>
        <v>18236600.116371956</v>
      </c>
    </row>
    <row r="935" spans="1:14" x14ac:dyDescent="0.6">
      <c r="A935" s="19">
        <v>42938</v>
      </c>
      <c r="B935" s="32" t="str">
        <f>TEXT('Energy Demand'!$A935,"dddd")</f>
        <v>Saturday</v>
      </c>
      <c r="C935" s="31" t="str">
        <f>TEXT('Energy Demand'!$A935,"mmmm")</f>
        <v>July</v>
      </c>
      <c r="D935" s="11" t="str">
        <f t="shared" si="28"/>
        <v>2017</v>
      </c>
      <c r="E935" s="12">
        <f t="shared" si="29"/>
        <v>29</v>
      </c>
      <c r="F935" s="20" t="str">
        <f>VLOOKUP(A935,_holidays!$A$2:$B$2107,2,1)</f>
        <v>Y</v>
      </c>
      <c r="G935" s="20" t="str">
        <f>VLOOKUP(A935,_holidays!$A$2:$C$2107,3,1)</f>
        <v>N</v>
      </c>
      <c r="H935" s="21">
        <v>5.4</v>
      </c>
      <c r="I935" s="21">
        <v>12.4</v>
      </c>
      <c r="J935" s="22">
        <v>7</v>
      </c>
      <c r="K935" s="22">
        <v>0</v>
      </c>
      <c r="L935" s="16">
        <v>122397.13</v>
      </c>
      <c r="M935" s="17">
        <v>91.656080619999997</v>
      </c>
      <c r="N935" s="17">
        <f>'Energy Demand'!$L935*'Energy Demand'!$M935</f>
        <v>11218441.214936621</v>
      </c>
    </row>
    <row r="936" spans="1:14" x14ac:dyDescent="0.6">
      <c r="A936" s="10">
        <v>42939</v>
      </c>
      <c r="B936" s="31" t="str">
        <f>TEXT('Energy Demand'!$A936,"dddd")</f>
        <v>Sunday</v>
      </c>
      <c r="C936" s="31" t="str">
        <f>TEXT('Energy Demand'!$A936,"mmmm")</f>
        <v>July</v>
      </c>
      <c r="D936" s="11" t="str">
        <f t="shared" si="28"/>
        <v>2017</v>
      </c>
      <c r="E936" s="12">
        <f t="shared" si="29"/>
        <v>30</v>
      </c>
      <c r="F936" s="13" t="str">
        <f>VLOOKUP(A936,_holidays!$A$2:$B$2107,2,1)</f>
        <v>Y</v>
      </c>
      <c r="G936" s="13" t="str">
        <f>VLOOKUP(A936,_holidays!$A$2:$C$2107,3,1)</f>
        <v>N</v>
      </c>
      <c r="H936" s="14">
        <v>8.4</v>
      </c>
      <c r="I936" s="14">
        <v>14.1</v>
      </c>
      <c r="J936" s="15">
        <v>5.4</v>
      </c>
      <c r="K936" s="15">
        <v>0</v>
      </c>
      <c r="L936" s="16">
        <v>118007.66499999999</v>
      </c>
      <c r="M936" s="17">
        <v>107.89233230000001</v>
      </c>
      <c r="N936" s="17">
        <f>'Energy Demand'!$L936*'Energy Demand'!$M936</f>
        <v>12732122.206127079</v>
      </c>
    </row>
    <row r="937" spans="1:14" x14ac:dyDescent="0.6">
      <c r="A937" s="19">
        <v>42940</v>
      </c>
      <c r="B937" s="32" t="str">
        <f>TEXT('Energy Demand'!$A937,"dddd")</f>
        <v>Monday</v>
      </c>
      <c r="C937" s="31" t="str">
        <f>TEXT('Energy Demand'!$A937,"mmmm")</f>
        <v>July</v>
      </c>
      <c r="D937" s="11" t="str">
        <f t="shared" si="28"/>
        <v>2017</v>
      </c>
      <c r="E937" s="12">
        <f t="shared" si="29"/>
        <v>30</v>
      </c>
      <c r="F937" s="20" t="str">
        <f>VLOOKUP(A937,_holidays!$A$2:$B$2107,2,1)</f>
        <v>Y</v>
      </c>
      <c r="G937" s="20" t="str">
        <f>VLOOKUP(A937,_holidays!$A$2:$C$2107,3,1)</f>
        <v>N</v>
      </c>
      <c r="H937" s="21">
        <v>8.1</v>
      </c>
      <c r="I937" s="21">
        <v>16.100000000000001</v>
      </c>
      <c r="J937" s="22">
        <v>8.3000000000000007</v>
      </c>
      <c r="K937" s="22">
        <v>7</v>
      </c>
      <c r="L937" s="16">
        <v>136330.59</v>
      </c>
      <c r="M937" s="17">
        <v>122.6544774</v>
      </c>
      <c r="N937" s="17">
        <f>'Energy Demand'!$L937*'Energy Demand'!$M937</f>
        <v>16721557.270083666</v>
      </c>
    </row>
    <row r="938" spans="1:14" x14ac:dyDescent="0.6">
      <c r="A938" s="10">
        <v>42941</v>
      </c>
      <c r="B938" s="31" t="str">
        <f>TEXT('Energy Demand'!$A938,"dddd")</f>
        <v>Tuesday</v>
      </c>
      <c r="C938" s="31" t="str">
        <f>TEXT('Energy Demand'!$A938,"mmmm")</f>
        <v>July</v>
      </c>
      <c r="D938" s="11" t="str">
        <f t="shared" si="28"/>
        <v>2017</v>
      </c>
      <c r="E938" s="12">
        <f t="shared" si="29"/>
        <v>30</v>
      </c>
      <c r="F938" s="13" t="str">
        <f>VLOOKUP(A938,_holidays!$A$2:$B$2107,2,1)</f>
        <v>Y</v>
      </c>
      <c r="G938" s="13" t="str">
        <f>VLOOKUP(A938,_holidays!$A$2:$C$2107,3,1)</f>
        <v>N</v>
      </c>
      <c r="H938" s="14">
        <v>9.8000000000000007</v>
      </c>
      <c r="I938" s="14">
        <v>17.2</v>
      </c>
      <c r="J938" s="15">
        <v>9</v>
      </c>
      <c r="K938" s="15">
        <v>0</v>
      </c>
      <c r="L938" s="16">
        <v>129699.265</v>
      </c>
      <c r="M938" s="17">
        <v>113.0336114</v>
      </c>
      <c r="N938" s="17">
        <f>'Energy Demand'!$L938*'Energy Demand'!$M938</f>
        <v>14660376.31887562</v>
      </c>
    </row>
    <row r="939" spans="1:14" x14ac:dyDescent="0.6">
      <c r="A939" s="19">
        <v>42942</v>
      </c>
      <c r="B939" s="32" t="str">
        <f>TEXT('Energy Demand'!$A939,"dddd")</f>
        <v>Wednesday</v>
      </c>
      <c r="C939" s="31" t="str">
        <f>TEXT('Energy Demand'!$A939,"mmmm")</f>
        <v>July</v>
      </c>
      <c r="D939" s="11" t="str">
        <f t="shared" si="28"/>
        <v>2017</v>
      </c>
      <c r="E939" s="12">
        <f t="shared" si="29"/>
        <v>30</v>
      </c>
      <c r="F939" s="20" t="str">
        <f>VLOOKUP(A939,_holidays!$A$2:$B$2107,2,1)</f>
        <v>Y</v>
      </c>
      <c r="G939" s="20" t="str">
        <f>VLOOKUP(A939,_holidays!$A$2:$C$2107,3,1)</f>
        <v>N</v>
      </c>
      <c r="H939" s="21">
        <v>10.9</v>
      </c>
      <c r="I939" s="21">
        <v>15</v>
      </c>
      <c r="J939" s="22">
        <v>8.6999999999999993</v>
      </c>
      <c r="K939" s="22">
        <v>2.4</v>
      </c>
      <c r="L939" s="16">
        <v>133198.34</v>
      </c>
      <c r="M939" s="17">
        <v>117.2808433</v>
      </c>
      <c r="N939" s="17">
        <f>'Energy Demand'!$L939*'Energy Demand'!$M939</f>
        <v>15621613.641360121</v>
      </c>
    </row>
    <row r="940" spans="1:14" x14ac:dyDescent="0.6">
      <c r="A940" s="10">
        <v>42943</v>
      </c>
      <c r="B940" s="31" t="str">
        <f>TEXT('Energy Demand'!$A940,"dddd")</f>
        <v>Thursday</v>
      </c>
      <c r="C940" s="31" t="str">
        <f>TEXT('Energy Demand'!$A940,"mmmm")</f>
        <v>July</v>
      </c>
      <c r="D940" s="11" t="str">
        <f t="shared" si="28"/>
        <v>2017</v>
      </c>
      <c r="E940" s="12">
        <f t="shared" si="29"/>
        <v>30</v>
      </c>
      <c r="F940" s="13" t="str">
        <f>VLOOKUP(A940,_holidays!$A$2:$B$2107,2,1)</f>
        <v>Y</v>
      </c>
      <c r="G940" s="13" t="str">
        <f>VLOOKUP(A940,_holidays!$A$2:$C$2107,3,1)</f>
        <v>N</v>
      </c>
      <c r="H940" s="14">
        <v>4.4000000000000004</v>
      </c>
      <c r="I940" s="14">
        <v>14.2</v>
      </c>
      <c r="J940" s="15">
        <v>8.6999999999999993</v>
      </c>
      <c r="K940" s="15">
        <v>2</v>
      </c>
      <c r="L940" s="16">
        <v>136003.91500000001</v>
      </c>
      <c r="M940" s="17">
        <v>117.31547380000001</v>
      </c>
      <c r="N940" s="17">
        <f>'Energy Demand'!$L940*'Energy Demand'!$M940</f>
        <v>15955363.726879928</v>
      </c>
    </row>
    <row r="941" spans="1:14" x14ac:dyDescent="0.6">
      <c r="A941" s="19">
        <v>42944</v>
      </c>
      <c r="B941" s="32" t="str">
        <f>TEXT('Energy Demand'!$A941,"dddd")</f>
        <v>Friday</v>
      </c>
      <c r="C941" s="31" t="str">
        <f>TEXT('Energy Demand'!$A941,"mmmm")</f>
        <v>July</v>
      </c>
      <c r="D941" s="11" t="str">
        <f t="shared" si="28"/>
        <v>2017</v>
      </c>
      <c r="E941" s="12">
        <f t="shared" si="29"/>
        <v>30</v>
      </c>
      <c r="F941" s="20" t="str">
        <f>VLOOKUP(A941,_holidays!$A$2:$B$2107,2,1)</f>
        <v>Y</v>
      </c>
      <c r="G941" s="20" t="str">
        <f>VLOOKUP(A941,_holidays!$A$2:$C$2107,3,1)</f>
        <v>N</v>
      </c>
      <c r="H941" s="21">
        <v>6.2</v>
      </c>
      <c r="I941" s="21">
        <v>14.3</v>
      </c>
      <c r="J941" s="22">
        <v>9.8000000000000007</v>
      </c>
      <c r="K941" s="22">
        <v>2.8</v>
      </c>
      <c r="L941" s="16">
        <v>130432.05</v>
      </c>
      <c r="M941" s="17">
        <v>111.3069682</v>
      </c>
      <c r="N941" s="17">
        <f>'Energy Demand'!$L941*'Energy Demand'!$M941</f>
        <v>14517996.041610811</v>
      </c>
    </row>
    <row r="942" spans="1:14" x14ac:dyDescent="0.6">
      <c r="A942" s="10">
        <v>42945</v>
      </c>
      <c r="B942" s="31" t="str">
        <f>TEXT('Energy Demand'!$A942,"dddd")</f>
        <v>Saturday</v>
      </c>
      <c r="C942" s="31" t="str">
        <f>TEXT('Energy Demand'!$A942,"mmmm")</f>
        <v>July</v>
      </c>
      <c r="D942" s="11" t="str">
        <f t="shared" si="28"/>
        <v>2017</v>
      </c>
      <c r="E942" s="12">
        <f t="shared" si="29"/>
        <v>30</v>
      </c>
      <c r="F942" s="13" t="str">
        <f>VLOOKUP(A942,_holidays!$A$2:$B$2107,2,1)</f>
        <v>Y</v>
      </c>
      <c r="G942" s="13" t="str">
        <f>VLOOKUP(A942,_holidays!$A$2:$C$2107,3,1)</f>
        <v>N</v>
      </c>
      <c r="H942" s="14">
        <v>9.6999999999999993</v>
      </c>
      <c r="I942" s="14">
        <v>17.899999999999999</v>
      </c>
      <c r="J942" s="15">
        <v>10.1</v>
      </c>
      <c r="K942" s="15">
        <v>0</v>
      </c>
      <c r="L942" s="16">
        <v>111331.235</v>
      </c>
      <c r="M942" s="17">
        <v>93.453100860000006</v>
      </c>
      <c r="N942" s="17">
        <f>'Energy Demand'!$L942*'Energy Demand'!$M942</f>
        <v>10404249.133323362</v>
      </c>
    </row>
    <row r="943" spans="1:14" x14ac:dyDescent="0.6">
      <c r="A943" s="19">
        <v>42946</v>
      </c>
      <c r="B943" s="32" t="str">
        <f>TEXT('Energy Demand'!$A943,"dddd")</f>
        <v>Sunday</v>
      </c>
      <c r="C943" s="31" t="str">
        <f>TEXT('Energy Demand'!$A943,"mmmm")</f>
        <v>July</v>
      </c>
      <c r="D943" s="11" t="str">
        <f t="shared" si="28"/>
        <v>2017</v>
      </c>
      <c r="E943" s="12">
        <f t="shared" si="29"/>
        <v>31</v>
      </c>
      <c r="F943" s="20" t="str">
        <f>VLOOKUP(A943,_holidays!$A$2:$B$2107,2,1)</f>
        <v>Y</v>
      </c>
      <c r="G943" s="20" t="str">
        <f>VLOOKUP(A943,_holidays!$A$2:$C$2107,3,1)</f>
        <v>N</v>
      </c>
      <c r="H943" s="21">
        <v>11.3</v>
      </c>
      <c r="I943" s="21">
        <v>18.100000000000001</v>
      </c>
      <c r="J943" s="22">
        <v>8.3000000000000007</v>
      </c>
      <c r="K943" s="22">
        <v>0</v>
      </c>
      <c r="L943" s="16">
        <v>107580.495</v>
      </c>
      <c r="M943" s="17">
        <v>91.416166270000005</v>
      </c>
      <c r="N943" s="17">
        <f>'Energy Demand'!$L943*'Energy Demand'!$M943</f>
        <v>9834596.4183289036</v>
      </c>
    </row>
    <row r="944" spans="1:14" x14ac:dyDescent="0.6">
      <c r="A944" s="10">
        <v>42947</v>
      </c>
      <c r="B944" s="31" t="str">
        <f>TEXT('Energy Demand'!$A944,"dddd")</f>
        <v>Monday</v>
      </c>
      <c r="C944" s="31" t="str">
        <f>TEXT('Energy Demand'!$A944,"mmmm")</f>
        <v>July</v>
      </c>
      <c r="D944" s="11" t="str">
        <f t="shared" si="28"/>
        <v>2017</v>
      </c>
      <c r="E944" s="12">
        <f t="shared" si="29"/>
        <v>31</v>
      </c>
      <c r="F944" s="13" t="str">
        <f>VLOOKUP(A944,_holidays!$A$2:$B$2107,2,1)</f>
        <v>Y</v>
      </c>
      <c r="G944" s="13" t="str">
        <f>VLOOKUP(A944,_holidays!$A$2:$C$2107,3,1)</f>
        <v>N</v>
      </c>
      <c r="H944" s="14">
        <v>6.7</v>
      </c>
      <c r="I944" s="14">
        <v>14.8</v>
      </c>
      <c r="J944" s="15">
        <v>11.5</v>
      </c>
      <c r="K944" s="15">
        <v>0</v>
      </c>
      <c r="L944" s="16">
        <v>132276.88</v>
      </c>
      <c r="M944" s="17">
        <v>137.47669010000001</v>
      </c>
      <c r="N944" s="17">
        <f>'Energy Demand'!$L944*'Energy Demand'!$M944</f>
        <v>18184987.639154889</v>
      </c>
    </row>
    <row r="945" spans="1:14" x14ac:dyDescent="0.6">
      <c r="A945" s="19">
        <v>42948</v>
      </c>
      <c r="B945" s="32" t="str">
        <f>TEXT('Energy Demand'!$A945,"dddd")</f>
        <v>Tuesday</v>
      </c>
      <c r="C945" s="31" t="str">
        <f>TEXT('Energy Demand'!$A945,"mmmm")</f>
        <v>August</v>
      </c>
      <c r="D945" s="11" t="str">
        <f t="shared" si="28"/>
        <v>2017</v>
      </c>
      <c r="E945" s="12">
        <f t="shared" si="29"/>
        <v>31</v>
      </c>
      <c r="F945" s="20" t="str">
        <f>VLOOKUP(A945,_holidays!$A$2:$B$2107,2,1)</f>
        <v>Y</v>
      </c>
      <c r="G945" s="20" t="str">
        <f>VLOOKUP(A945,_holidays!$A$2:$C$2107,3,1)</f>
        <v>N</v>
      </c>
      <c r="H945" s="21">
        <v>3.5</v>
      </c>
      <c r="I945" s="21">
        <v>15.5</v>
      </c>
      <c r="J945" s="22">
        <v>11.5</v>
      </c>
      <c r="K945" s="22">
        <v>0</v>
      </c>
      <c r="L945" s="16">
        <v>137617.88</v>
      </c>
      <c r="M945" s="17">
        <v>137.9754246</v>
      </c>
      <c r="N945" s="17">
        <f>'Energy Demand'!$L945*'Energy Demand'!$M945</f>
        <v>18987885.425551847</v>
      </c>
    </row>
    <row r="946" spans="1:14" x14ac:dyDescent="0.6">
      <c r="A946" s="10">
        <v>42949</v>
      </c>
      <c r="B946" s="31" t="str">
        <f>TEXT('Energy Demand'!$A946,"dddd")</f>
        <v>Wednesday</v>
      </c>
      <c r="C946" s="31" t="str">
        <f>TEXT('Energy Demand'!$A946,"mmmm")</f>
        <v>August</v>
      </c>
      <c r="D946" s="11" t="str">
        <f t="shared" si="28"/>
        <v>2017</v>
      </c>
      <c r="E946" s="12">
        <f t="shared" si="29"/>
        <v>31</v>
      </c>
      <c r="F946" s="13" t="str">
        <f>VLOOKUP(A946,_holidays!$A$2:$B$2107,2,1)</f>
        <v>Y</v>
      </c>
      <c r="G946" s="13" t="str">
        <f>VLOOKUP(A946,_holidays!$A$2:$C$2107,3,1)</f>
        <v>N</v>
      </c>
      <c r="H946" s="14">
        <v>3.4</v>
      </c>
      <c r="I946" s="14">
        <v>12.9</v>
      </c>
      <c r="J946" s="15">
        <v>7.5</v>
      </c>
      <c r="K946" s="15">
        <v>0</v>
      </c>
      <c r="L946" s="16">
        <v>140729.185</v>
      </c>
      <c r="M946" s="17">
        <v>113.4923335</v>
      </c>
      <c r="N946" s="17">
        <f>'Energy Demand'!$L946*'Energy Demand'!$M946</f>
        <v>15971683.597203197</v>
      </c>
    </row>
    <row r="947" spans="1:14" x14ac:dyDescent="0.6">
      <c r="A947" s="19">
        <v>42950</v>
      </c>
      <c r="B947" s="32" t="str">
        <f>TEXT('Energy Demand'!$A947,"dddd")</f>
        <v>Thursday</v>
      </c>
      <c r="C947" s="31" t="str">
        <f>TEXT('Energy Demand'!$A947,"mmmm")</f>
        <v>August</v>
      </c>
      <c r="D947" s="11" t="str">
        <f t="shared" si="28"/>
        <v>2017</v>
      </c>
      <c r="E947" s="12">
        <f t="shared" si="29"/>
        <v>31</v>
      </c>
      <c r="F947" s="20" t="str">
        <f>VLOOKUP(A947,_holidays!$A$2:$B$2107,2,1)</f>
        <v>Y</v>
      </c>
      <c r="G947" s="20" t="str">
        <f>VLOOKUP(A947,_holidays!$A$2:$C$2107,3,1)</f>
        <v>N</v>
      </c>
      <c r="H947" s="21">
        <v>3.1</v>
      </c>
      <c r="I947" s="21">
        <v>9</v>
      </c>
      <c r="J947" s="22">
        <v>4.4000000000000004</v>
      </c>
      <c r="K947" s="22">
        <v>0</v>
      </c>
      <c r="L947" s="16">
        <v>151355.43</v>
      </c>
      <c r="M947" s="17">
        <v>169.23382710000001</v>
      </c>
      <c r="N947" s="17">
        <f>'Energy Demand'!$L947*'Energy Demand'!$M947</f>
        <v>25614458.671266153</v>
      </c>
    </row>
    <row r="948" spans="1:14" x14ac:dyDescent="0.6">
      <c r="A948" s="10">
        <v>42951</v>
      </c>
      <c r="B948" s="31" t="str">
        <f>TEXT('Energy Demand'!$A948,"dddd")</f>
        <v>Friday</v>
      </c>
      <c r="C948" s="31" t="str">
        <f>TEXT('Energy Demand'!$A948,"mmmm")</f>
        <v>August</v>
      </c>
      <c r="D948" s="11" t="str">
        <f t="shared" si="28"/>
        <v>2017</v>
      </c>
      <c r="E948" s="12">
        <f t="shared" si="29"/>
        <v>31</v>
      </c>
      <c r="F948" s="13" t="str">
        <f>VLOOKUP(A948,_holidays!$A$2:$B$2107,2,1)</f>
        <v>Y</v>
      </c>
      <c r="G948" s="13" t="str">
        <f>VLOOKUP(A948,_holidays!$A$2:$C$2107,3,1)</f>
        <v>N</v>
      </c>
      <c r="H948" s="14">
        <v>4.3</v>
      </c>
      <c r="I948" s="14">
        <v>12.1</v>
      </c>
      <c r="J948" s="15">
        <v>7.2</v>
      </c>
      <c r="K948" s="15">
        <v>6.6</v>
      </c>
      <c r="L948" s="16">
        <v>141647.89499999999</v>
      </c>
      <c r="M948" s="17">
        <v>110.3517269</v>
      </c>
      <c r="N948" s="17">
        <f>'Energy Demand'!$L948*'Energy Demand'!$M948</f>
        <v>15631089.824999874</v>
      </c>
    </row>
    <row r="949" spans="1:14" x14ac:dyDescent="0.6">
      <c r="A949" s="19">
        <v>42952</v>
      </c>
      <c r="B949" s="32" t="str">
        <f>TEXT('Energy Demand'!$A949,"dddd")</f>
        <v>Saturday</v>
      </c>
      <c r="C949" s="31" t="str">
        <f>TEXT('Energy Demand'!$A949,"mmmm")</f>
        <v>August</v>
      </c>
      <c r="D949" s="11" t="str">
        <f t="shared" si="28"/>
        <v>2017</v>
      </c>
      <c r="E949" s="12">
        <f t="shared" si="29"/>
        <v>31</v>
      </c>
      <c r="F949" s="20" t="str">
        <f>VLOOKUP(A949,_holidays!$A$2:$B$2107,2,1)</f>
        <v>Y</v>
      </c>
      <c r="G949" s="20" t="str">
        <f>VLOOKUP(A949,_holidays!$A$2:$C$2107,3,1)</f>
        <v>N</v>
      </c>
      <c r="H949" s="21">
        <v>8.8000000000000007</v>
      </c>
      <c r="I949" s="21">
        <v>14.2</v>
      </c>
      <c r="J949" s="22">
        <v>11.7</v>
      </c>
      <c r="K949" s="22">
        <v>0</v>
      </c>
      <c r="L949" s="16">
        <v>116696.455</v>
      </c>
      <c r="M949" s="17">
        <v>82.766673249999997</v>
      </c>
      <c r="N949" s="17">
        <f>'Energy Demand'!$L949*'Energy Demand'!$M949</f>
        <v>9658577.360418329</v>
      </c>
    </row>
    <row r="950" spans="1:14" x14ac:dyDescent="0.6">
      <c r="A950" s="10">
        <v>42953</v>
      </c>
      <c r="B950" s="31" t="str">
        <f>TEXT('Energy Demand'!$A950,"dddd")</f>
        <v>Sunday</v>
      </c>
      <c r="C950" s="31" t="str">
        <f>TEXT('Energy Demand'!$A950,"mmmm")</f>
        <v>August</v>
      </c>
      <c r="D950" s="11" t="str">
        <f t="shared" si="28"/>
        <v>2017</v>
      </c>
      <c r="E950" s="12">
        <f t="shared" si="29"/>
        <v>32</v>
      </c>
      <c r="F950" s="13" t="str">
        <f>VLOOKUP(A950,_holidays!$A$2:$B$2107,2,1)</f>
        <v>Y</v>
      </c>
      <c r="G950" s="13" t="str">
        <f>VLOOKUP(A950,_holidays!$A$2:$C$2107,3,1)</f>
        <v>N</v>
      </c>
      <c r="H950" s="14">
        <v>9</v>
      </c>
      <c r="I950" s="14">
        <v>13</v>
      </c>
      <c r="J950" s="15">
        <v>8.1999999999999993</v>
      </c>
      <c r="K950" s="15">
        <v>0</v>
      </c>
      <c r="L950" s="16">
        <v>117351.14</v>
      </c>
      <c r="M950" s="17">
        <v>86.202202409999998</v>
      </c>
      <c r="N950" s="17">
        <f>'Energy Demand'!$L950*'Energy Demand'!$M950</f>
        <v>10115926.723324247</v>
      </c>
    </row>
    <row r="951" spans="1:14" x14ac:dyDescent="0.6">
      <c r="A951" s="19">
        <v>42954</v>
      </c>
      <c r="B951" s="32" t="str">
        <f>TEXT('Energy Demand'!$A951,"dddd")</f>
        <v>Monday</v>
      </c>
      <c r="C951" s="31" t="str">
        <f>TEXT('Energy Demand'!$A951,"mmmm")</f>
        <v>August</v>
      </c>
      <c r="D951" s="11" t="str">
        <f t="shared" si="28"/>
        <v>2017</v>
      </c>
      <c r="E951" s="12">
        <f t="shared" si="29"/>
        <v>32</v>
      </c>
      <c r="F951" s="20" t="str">
        <f>VLOOKUP(A951,_holidays!$A$2:$B$2107,2,1)</f>
        <v>Y</v>
      </c>
      <c r="G951" s="20" t="str">
        <f>VLOOKUP(A951,_holidays!$A$2:$C$2107,3,1)</f>
        <v>N</v>
      </c>
      <c r="H951" s="21">
        <v>7.7</v>
      </c>
      <c r="I951" s="21">
        <v>12.3</v>
      </c>
      <c r="J951" s="22">
        <v>7.3</v>
      </c>
      <c r="K951" s="22">
        <v>4.2</v>
      </c>
      <c r="L951" s="16">
        <v>138963.17499999999</v>
      </c>
      <c r="M951" s="17">
        <v>111.4890145</v>
      </c>
      <c r="N951" s="17">
        <f>'Energy Demand'!$L951*'Energy Demand'!$M951</f>
        <v>15492867.432541035</v>
      </c>
    </row>
    <row r="952" spans="1:14" x14ac:dyDescent="0.6">
      <c r="A952" s="10">
        <v>42955</v>
      </c>
      <c r="B952" s="31" t="str">
        <f>TEXT('Energy Demand'!$A952,"dddd")</f>
        <v>Tuesday</v>
      </c>
      <c r="C952" s="31" t="str">
        <f>TEXT('Energy Demand'!$A952,"mmmm")</f>
        <v>August</v>
      </c>
      <c r="D952" s="11" t="str">
        <f t="shared" si="28"/>
        <v>2017</v>
      </c>
      <c r="E952" s="12">
        <f t="shared" si="29"/>
        <v>32</v>
      </c>
      <c r="F952" s="13" t="str">
        <f>VLOOKUP(A952,_holidays!$A$2:$B$2107,2,1)</f>
        <v>Y</v>
      </c>
      <c r="G952" s="13" t="str">
        <f>VLOOKUP(A952,_holidays!$A$2:$C$2107,3,1)</f>
        <v>N</v>
      </c>
      <c r="H952" s="14">
        <v>7.9</v>
      </c>
      <c r="I952" s="14">
        <v>15</v>
      </c>
      <c r="J952" s="15">
        <v>7.5</v>
      </c>
      <c r="K952" s="15">
        <v>2.2000000000000002</v>
      </c>
      <c r="L952" s="16">
        <v>139108.435</v>
      </c>
      <c r="M952" s="17">
        <v>111.5513751</v>
      </c>
      <c r="N952" s="17">
        <f>'Energy Demand'!$L952*'Energy Demand'!$M952</f>
        <v>15517737.212258969</v>
      </c>
    </row>
    <row r="953" spans="1:14" x14ac:dyDescent="0.6">
      <c r="A953" s="19">
        <v>42956</v>
      </c>
      <c r="B953" s="32" t="str">
        <f>TEXT('Energy Demand'!$A953,"dddd")</f>
        <v>Wednesday</v>
      </c>
      <c r="C953" s="31" t="str">
        <f>TEXT('Energy Demand'!$A953,"mmmm")</f>
        <v>August</v>
      </c>
      <c r="D953" s="11" t="str">
        <f t="shared" si="28"/>
        <v>2017</v>
      </c>
      <c r="E953" s="12">
        <f t="shared" si="29"/>
        <v>32</v>
      </c>
      <c r="F953" s="20" t="str">
        <f>VLOOKUP(A953,_holidays!$A$2:$B$2107,2,1)</f>
        <v>Y</v>
      </c>
      <c r="G953" s="20" t="str">
        <f>VLOOKUP(A953,_holidays!$A$2:$C$2107,3,1)</f>
        <v>N</v>
      </c>
      <c r="H953" s="21">
        <v>8.9</v>
      </c>
      <c r="I953" s="21">
        <v>16.8</v>
      </c>
      <c r="J953" s="22">
        <v>11.5</v>
      </c>
      <c r="K953" s="22">
        <v>0</v>
      </c>
      <c r="L953" s="16">
        <v>130044.375</v>
      </c>
      <c r="M953" s="17">
        <v>105.283102</v>
      </c>
      <c r="N953" s="17">
        <f>'Energy Demand'!$L953*'Energy Demand'!$M953</f>
        <v>13691475.19765125</v>
      </c>
    </row>
    <row r="954" spans="1:14" x14ac:dyDescent="0.6">
      <c r="A954" s="10">
        <v>42957</v>
      </c>
      <c r="B954" s="31" t="str">
        <f>TEXT('Energy Demand'!$A954,"dddd")</f>
        <v>Thursday</v>
      </c>
      <c r="C954" s="31" t="str">
        <f>TEXT('Energy Demand'!$A954,"mmmm")</f>
        <v>August</v>
      </c>
      <c r="D954" s="11" t="str">
        <f t="shared" si="28"/>
        <v>2017</v>
      </c>
      <c r="E954" s="12">
        <f t="shared" si="29"/>
        <v>32</v>
      </c>
      <c r="F954" s="13" t="str">
        <f>VLOOKUP(A954,_holidays!$A$2:$B$2107,2,1)</f>
        <v>Y</v>
      </c>
      <c r="G954" s="13" t="str">
        <f>VLOOKUP(A954,_holidays!$A$2:$C$2107,3,1)</f>
        <v>N</v>
      </c>
      <c r="H954" s="14">
        <v>11.4</v>
      </c>
      <c r="I954" s="14">
        <v>18.8</v>
      </c>
      <c r="J954" s="15">
        <v>8.4</v>
      </c>
      <c r="K954" s="15">
        <v>0</v>
      </c>
      <c r="L954" s="16">
        <v>122361.925</v>
      </c>
      <c r="M954" s="17">
        <v>86.916548329999998</v>
      </c>
      <c r="N954" s="17">
        <f>'Energy Demand'!$L954*'Energy Demand'!$M954</f>
        <v>10635276.168014335</v>
      </c>
    </row>
    <row r="955" spans="1:14" x14ac:dyDescent="0.6">
      <c r="A955" s="19">
        <v>42958</v>
      </c>
      <c r="B955" s="32" t="str">
        <f>TEXT('Energy Demand'!$A955,"dddd")</f>
        <v>Friday</v>
      </c>
      <c r="C955" s="31" t="str">
        <f>TEXT('Energy Demand'!$A955,"mmmm")</f>
        <v>August</v>
      </c>
      <c r="D955" s="11" t="str">
        <f t="shared" si="28"/>
        <v>2017</v>
      </c>
      <c r="E955" s="12">
        <f t="shared" si="29"/>
        <v>32</v>
      </c>
      <c r="F955" s="20" t="str">
        <f>VLOOKUP(A955,_holidays!$A$2:$B$2107,2,1)</f>
        <v>Y</v>
      </c>
      <c r="G955" s="20" t="str">
        <f>VLOOKUP(A955,_holidays!$A$2:$C$2107,3,1)</f>
        <v>N</v>
      </c>
      <c r="H955" s="21">
        <v>10.3</v>
      </c>
      <c r="I955" s="21">
        <v>16.399999999999999</v>
      </c>
      <c r="J955" s="22">
        <v>9.3000000000000007</v>
      </c>
      <c r="K955" s="22">
        <v>0</v>
      </c>
      <c r="L955" s="16">
        <v>122862.345</v>
      </c>
      <c r="M955" s="17">
        <v>78.92563543</v>
      </c>
      <c r="N955" s="17">
        <f>'Energy Demand'!$L955*'Energy Demand'!$M955</f>
        <v>9696988.6495448835</v>
      </c>
    </row>
    <row r="956" spans="1:14" x14ac:dyDescent="0.6">
      <c r="A956" s="10">
        <v>42959</v>
      </c>
      <c r="B956" s="31" t="str">
        <f>TEXT('Energy Demand'!$A956,"dddd")</f>
        <v>Saturday</v>
      </c>
      <c r="C956" s="31" t="str">
        <f>TEXT('Energy Demand'!$A956,"mmmm")</f>
        <v>August</v>
      </c>
      <c r="D956" s="11" t="str">
        <f t="shared" si="28"/>
        <v>2017</v>
      </c>
      <c r="E956" s="12">
        <f t="shared" si="29"/>
        <v>32</v>
      </c>
      <c r="F956" s="13" t="str">
        <f>VLOOKUP(A956,_holidays!$A$2:$B$2107,2,1)</f>
        <v>Y</v>
      </c>
      <c r="G956" s="13" t="str">
        <f>VLOOKUP(A956,_holidays!$A$2:$C$2107,3,1)</f>
        <v>N</v>
      </c>
      <c r="H956" s="14">
        <v>10.3</v>
      </c>
      <c r="I956" s="14">
        <v>17.899999999999999</v>
      </c>
      <c r="J956" s="15">
        <v>9.9</v>
      </c>
      <c r="K956" s="15">
        <v>2.8</v>
      </c>
      <c r="L956" s="16">
        <v>113669.45</v>
      </c>
      <c r="M956" s="17">
        <v>77.123590930000006</v>
      </c>
      <c r="N956" s="17">
        <f>'Energy Demand'!$L956*'Energy Demand'!$M956</f>
        <v>8766596.1630380899</v>
      </c>
    </row>
    <row r="957" spans="1:14" x14ac:dyDescent="0.6">
      <c r="A957" s="19">
        <v>42960</v>
      </c>
      <c r="B957" s="32" t="str">
        <f>TEXT('Energy Demand'!$A957,"dddd")</f>
        <v>Sunday</v>
      </c>
      <c r="C957" s="31" t="str">
        <f>TEXT('Energy Demand'!$A957,"mmmm")</f>
        <v>August</v>
      </c>
      <c r="D957" s="11" t="str">
        <f t="shared" si="28"/>
        <v>2017</v>
      </c>
      <c r="E957" s="12">
        <f t="shared" si="29"/>
        <v>33</v>
      </c>
      <c r="F957" s="20" t="str">
        <f>VLOOKUP(A957,_holidays!$A$2:$B$2107,2,1)</f>
        <v>Y</v>
      </c>
      <c r="G957" s="20" t="str">
        <f>VLOOKUP(A957,_holidays!$A$2:$C$2107,3,1)</f>
        <v>N</v>
      </c>
      <c r="H957" s="21">
        <v>9.4</v>
      </c>
      <c r="I957" s="21">
        <v>18.7</v>
      </c>
      <c r="J957" s="22">
        <v>11.1</v>
      </c>
      <c r="K957" s="22">
        <v>2</v>
      </c>
      <c r="L957" s="16">
        <v>106274.56</v>
      </c>
      <c r="M957" s="17">
        <v>68.294171739999996</v>
      </c>
      <c r="N957" s="17">
        <f>'Energy Demand'!$L957*'Energy Demand'!$M957</f>
        <v>7257933.0522329342</v>
      </c>
    </row>
    <row r="958" spans="1:14" x14ac:dyDescent="0.6">
      <c r="A958" s="10">
        <v>42961</v>
      </c>
      <c r="B958" s="31" t="str">
        <f>TEXT('Energy Demand'!$A958,"dddd")</f>
        <v>Monday</v>
      </c>
      <c r="C958" s="31" t="str">
        <f>TEXT('Energy Demand'!$A958,"mmmm")</f>
        <v>August</v>
      </c>
      <c r="D958" s="11" t="str">
        <f t="shared" si="28"/>
        <v>2017</v>
      </c>
      <c r="E958" s="12">
        <f t="shared" si="29"/>
        <v>33</v>
      </c>
      <c r="F958" s="13" t="str">
        <f>VLOOKUP(A958,_holidays!$A$2:$B$2107,2,1)</f>
        <v>Y</v>
      </c>
      <c r="G958" s="13" t="str">
        <f>VLOOKUP(A958,_holidays!$A$2:$C$2107,3,1)</f>
        <v>N</v>
      </c>
      <c r="H958" s="14">
        <v>12.3</v>
      </c>
      <c r="I958" s="14">
        <v>20.100000000000001</v>
      </c>
      <c r="J958" s="15">
        <v>12.6</v>
      </c>
      <c r="K958" s="15">
        <v>0</v>
      </c>
      <c r="L958" s="16">
        <v>121533.955</v>
      </c>
      <c r="M958" s="17">
        <v>101.399598</v>
      </c>
      <c r="N958" s="17">
        <f>'Energy Demand'!$L958*'Energy Demand'!$M958</f>
        <v>12323494.180350089</v>
      </c>
    </row>
    <row r="959" spans="1:14" x14ac:dyDescent="0.6">
      <c r="A959" s="19">
        <v>42962</v>
      </c>
      <c r="B959" s="32" t="str">
        <f>TEXT('Energy Demand'!$A959,"dddd")</f>
        <v>Tuesday</v>
      </c>
      <c r="C959" s="31" t="str">
        <f>TEXT('Energy Demand'!$A959,"mmmm")</f>
        <v>August</v>
      </c>
      <c r="D959" s="11" t="str">
        <f t="shared" si="28"/>
        <v>2017</v>
      </c>
      <c r="E959" s="12">
        <f t="shared" si="29"/>
        <v>33</v>
      </c>
      <c r="F959" s="20" t="str">
        <f>VLOOKUP(A959,_holidays!$A$2:$B$2107,2,1)</f>
        <v>Y</v>
      </c>
      <c r="G959" s="20" t="str">
        <f>VLOOKUP(A959,_holidays!$A$2:$C$2107,3,1)</f>
        <v>N</v>
      </c>
      <c r="H959" s="21">
        <v>10.4</v>
      </c>
      <c r="I959" s="21">
        <v>17.5</v>
      </c>
      <c r="J959" s="22">
        <v>3.2</v>
      </c>
      <c r="K959" s="22">
        <v>0.2</v>
      </c>
      <c r="L959" s="16">
        <v>127193.3</v>
      </c>
      <c r="M959" s="17">
        <v>99.086174200000002</v>
      </c>
      <c r="N959" s="17">
        <f>'Energy Demand'!$L959*'Energy Demand'!$M959</f>
        <v>12603097.48087286</v>
      </c>
    </row>
    <row r="960" spans="1:14" x14ac:dyDescent="0.6">
      <c r="A960" s="10">
        <v>42963</v>
      </c>
      <c r="B960" s="31" t="str">
        <f>TEXT('Energy Demand'!$A960,"dddd")</f>
        <v>Wednesday</v>
      </c>
      <c r="C960" s="31" t="str">
        <f>TEXT('Energy Demand'!$A960,"mmmm")</f>
        <v>August</v>
      </c>
      <c r="D960" s="11" t="str">
        <f t="shared" si="28"/>
        <v>2017</v>
      </c>
      <c r="E960" s="12">
        <f t="shared" si="29"/>
        <v>33</v>
      </c>
      <c r="F960" s="13" t="str">
        <f>VLOOKUP(A960,_holidays!$A$2:$B$2107,2,1)</f>
        <v>Y</v>
      </c>
      <c r="G960" s="13" t="str">
        <f>VLOOKUP(A960,_holidays!$A$2:$C$2107,3,1)</f>
        <v>N</v>
      </c>
      <c r="H960" s="14">
        <v>12.1</v>
      </c>
      <c r="I960" s="14">
        <v>18.100000000000001</v>
      </c>
      <c r="J960" s="15">
        <v>10.9</v>
      </c>
      <c r="K960" s="15">
        <v>0.8</v>
      </c>
      <c r="L960" s="16">
        <v>121445.38</v>
      </c>
      <c r="M960" s="17">
        <v>72.164817319999997</v>
      </c>
      <c r="N960" s="17">
        <f>'Energy Demand'!$L960*'Energy Demand'!$M960</f>
        <v>8764083.6620579809</v>
      </c>
    </row>
    <row r="961" spans="1:14" x14ac:dyDescent="0.6">
      <c r="A961" s="19">
        <v>42964</v>
      </c>
      <c r="B961" s="32" t="str">
        <f>TEXT('Energy Demand'!$A961,"dddd")</f>
        <v>Thursday</v>
      </c>
      <c r="C961" s="31" t="str">
        <f>TEXT('Energy Demand'!$A961,"mmmm")</f>
        <v>August</v>
      </c>
      <c r="D961" s="11" t="str">
        <f t="shared" si="28"/>
        <v>2017</v>
      </c>
      <c r="E961" s="12">
        <f t="shared" si="29"/>
        <v>33</v>
      </c>
      <c r="F961" s="20" t="str">
        <f>VLOOKUP(A961,_holidays!$A$2:$B$2107,2,1)</f>
        <v>Y</v>
      </c>
      <c r="G961" s="20" t="str">
        <f>VLOOKUP(A961,_holidays!$A$2:$C$2107,3,1)</f>
        <v>N</v>
      </c>
      <c r="H961" s="21">
        <v>9.3000000000000007</v>
      </c>
      <c r="I961" s="21">
        <v>15.6</v>
      </c>
      <c r="J961" s="22">
        <v>9.1</v>
      </c>
      <c r="K961" s="22">
        <v>1.8</v>
      </c>
      <c r="L961" s="16">
        <v>129223.80499999999</v>
      </c>
      <c r="M961" s="17">
        <v>73.714560050000003</v>
      </c>
      <c r="N961" s="17">
        <f>'Energy Demand'!$L961*'Energy Demand'!$M961</f>
        <v>9525675.93356199</v>
      </c>
    </row>
    <row r="962" spans="1:14" x14ac:dyDescent="0.6">
      <c r="A962" s="10">
        <v>42965</v>
      </c>
      <c r="B962" s="31" t="str">
        <f>TEXT('Energy Demand'!$A962,"dddd")</f>
        <v>Friday</v>
      </c>
      <c r="C962" s="31" t="str">
        <f>TEXT('Energy Demand'!$A962,"mmmm")</f>
        <v>August</v>
      </c>
      <c r="D962" s="11" t="str">
        <f t="shared" si="28"/>
        <v>2017</v>
      </c>
      <c r="E962" s="12">
        <f t="shared" si="29"/>
        <v>33</v>
      </c>
      <c r="F962" s="13" t="str">
        <f>VLOOKUP(A962,_holidays!$A$2:$B$2107,2,1)</f>
        <v>Y</v>
      </c>
      <c r="G962" s="13" t="str">
        <f>VLOOKUP(A962,_holidays!$A$2:$C$2107,3,1)</f>
        <v>N</v>
      </c>
      <c r="H962" s="14">
        <v>8</v>
      </c>
      <c r="I962" s="14">
        <v>12.2</v>
      </c>
      <c r="J962" s="15">
        <v>9.4</v>
      </c>
      <c r="K962" s="15">
        <v>2.8</v>
      </c>
      <c r="L962" s="16">
        <v>133562.98499999999</v>
      </c>
      <c r="M962" s="17">
        <v>92.107544930000003</v>
      </c>
      <c r="N962" s="17">
        <f>'Energy Demand'!$L962*'Energy Demand'!$M962</f>
        <v>12302158.641872415</v>
      </c>
    </row>
    <row r="963" spans="1:14" x14ac:dyDescent="0.6">
      <c r="A963" s="19">
        <v>42966</v>
      </c>
      <c r="B963" s="32" t="str">
        <f>TEXT('Energy Demand'!$A963,"dddd")</f>
        <v>Saturday</v>
      </c>
      <c r="C963" s="31" t="str">
        <f>TEXT('Energy Demand'!$A963,"mmmm")</f>
        <v>August</v>
      </c>
      <c r="D963" s="11" t="str">
        <f t="shared" ref="D963:D1026" si="30">TEXT(A963,"yyyy")</f>
        <v>2017</v>
      </c>
      <c r="E963" s="12">
        <f t="shared" ref="E963:E1026" si="31">WEEKNUM(A963,1)</f>
        <v>33</v>
      </c>
      <c r="F963" s="20" t="str">
        <f>VLOOKUP(A963,_holidays!$A$2:$B$2107,2,1)</f>
        <v>Y</v>
      </c>
      <c r="G963" s="20" t="str">
        <f>VLOOKUP(A963,_holidays!$A$2:$C$2107,3,1)</f>
        <v>N</v>
      </c>
      <c r="H963" s="21">
        <v>5.9</v>
      </c>
      <c r="I963" s="21">
        <v>11.8</v>
      </c>
      <c r="J963" s="22">
        <v>11.6</v>
      </c>
      <c r="K963" s="22">
        <v>7.2</v>
      </c>
      <c r="L963" s="16">
        <v>124852.67</v>
      </c>
      <c r="M963" s="17">
        <v>97.968935160000001</v>
      </c>
      <c r="N963" s="17">
        <f>'Energy Demand'!$L963*'Energy Demand'!$M963</f>
        <v>12231683.131782876</v>
      </c>
    </row>
    <row r="964" spans="1:14" x14ac:dyDescent="0.6">
      <c r="A964" s="10">
        <v>42967</v>
      </c>
      <c r="B964" s="31" t="str">
        <f>TEXT('Energy Demand'!$A964,"dddd")</f>
        <v>Sunday</v>
      </c>
      <c r="C964" s="31" t="str">
        <f>TEXT('Energy Demand'!$A964,"mmmm")</f>
        <v>August</v>
      </c>
      <c r="D964" s="11" t="str">
        <f t="shared" si="30"/>
        <v>2017</v>
      </c>
      <c r="E964" s="12">
        <f t="shared" si="31"/>
        <v>34</v>
      </c>
      <c r="F964" s="13" t="str">
        <f>VLOOKUP(A964,_holidays!$A$2:$B$2107,2,1)</f>
        <v>Y</v>
      </c>
      <c r="G964" s="13" t="str">
        <f>VLOOKUP(A964,_holidays!$A$2:$C$2107,3,1)</f>
        <v>N</v>
      </c>
      <c r="H964" s="14">
        <v>5.0999999999999996</v>
      </c>
      <c r="I964" s="14">
        <v>13.3</v>
      </c>
      <c r="J964" s="15">
        <v>13.9</v>
      </c>
      <c r="K964" s="15">
        <v>2</v>
      </c>
      <c r="L964" s="16">
        <v>119798.995</v>
      </c>
      <c r="M964" s="17">
        <v>92.815878290000001</v>
      </c>
      <c r="N964" s="17">
        <f>'Energy Demand'!$L964*'Energy Demand'!$M964</f>
        <v>11119248.939184317</v>
      </c>
    </row>
    <row r="965" spans="1:14" x14ac:dyDescent="0.6">
      <c r="A965" s="19">
        <v>42968</v>
      </c>
      <c r="B965" s="32" t="str">
        <f>TEXT('Energy Demand'!$A965,"dddd")</f>
        <v>Monday</v>
      </c>
      <c r="C965" s="31" t="str">
        <f>TEXT('Energy Demand'!$A965,"mmmm")</f>
        <v>August</v>
      </c>
      <c r="D965" s="11" t="str">
        <f t="shared" si="30"/>
        <v>2017</v>
      </c>
      <c r="E965" s="12">
        <f t="shared" si="31"/>
        <v>34</v>
      </c>
      <c r="F965" s="20" t="str">
        <f>VLOOKUP(A965,_holidays!$A$2:$B$2107,2,1)</f>
        <v>Y</v>
      </c>
      <c r="G965" s="20" t="str">
        <f>VLOOKUP(A965,_holidays!$A$2:$C$2107,3,1)</f>
        <v>N</v>
      </c>
      <c r="H965" s="21">
        <v>6.8</v>
      </c>
      <c r="I965" s="21">
        <v>12.7</v>
      </c>
      <c r="J965" s="22">
        <v>7.9</v>
      </c>
      <c r="K965" s="22">
        <v>0.6</v>
      </c>
      <c r="L965" s="16">
        <v>140410.29500000001</v>
      </c>
      <c r="M965" s="17">
        <v>108.906684</v>
      </c>
      <c r="N965" s="17">
        <f>'Energy Demand'!$L965*'Energy Demand'!$M965</f>
        <v>15291619.627911782</v>
      </c>
    </row>
    <row r="966" spans="1:14" x14ac:dyDescent="0.6">
      <c r="A966" s="10">
        <v>42969</v>
      </c>
      <c r="B966" s="31" t="str">
        <f>TEXT('Energy Demand'!$A966,"dddd")</f>
        <v>Tuesday</v>
      </c>
      <c r="C966" s="31" t="str">
        <f>TEXT('Energy Demand'!$A966,"mmmm")</f>
        <v>August</v>
      </c>
      <c r="D966" s="11" t="str">
        <f t="shared" si="30"/>
        <v>2017</v>
      </c>
      <c r="E966" s="12">
        <f t="shared" si="31"/>
        <v>34</v>
      </c>
      <c r="F966" s="13" t="str">
        <f>VLOOKUP(A966,_holidays!$A$2:$B$2107,2,1)</f>
        <v>Y</v>
      </c>
      <c r="G966" s="13" t="str">
        <f>VLOOKUP(A966,_holidays!$A$2:$C$2107,3,1)</f>
        <v>N</v>
      </c>
      <c r="H966" s="14">
        <v>5.7</v>
      </c>
      <c r="I966" s="14">
        <v>16.8</v>
      </c>
      <c r="J966" s="15">
        <v>11.1</v>
      </c>
      <c r="K966" s="15">
        <v>1.6</v>
      </c>
      <c r="L966" s="16">
        <v>133809.45499999999</v>
      </c>
      <c r="M966" s="17">
        <v>107.9380963</v>
      </c>
      <c r="N966" s="17">
        <f>'Energy Demand'!$L966*'Energy Demand'!$M966</f>
        <v>14443137.839640515</v>
      </c>
    </row>
    <row r="967" spans="1:14" x14ac:dyDescent="0.6">
      <c r="A967" s="19">
        <v>42970</v>
      </c>
      <c r="B967" s="32" t="str">
        <f>TEXT('Energy Demand'!$A967,"dddd")</f>
        <v>Wednesday</v>
      </c>
      <c r="C967" s="31" t="str">
        <f>TEXT('Energy Demand'!$A967,"mmmm")</f>
        <v>August</v>
      </c>
      <c r="D967" s="11" t="str">
        <f t="shared" si="30"/>
        <v>2017</v>
      </c>
      <c r="E967" s="12">
        <f t="shared" si="31"/>
        <v>34</v>
      </c>
      <c r="F967" s="20" t="str">
        <f>VLOOKUP(A967,_holidays!$A$2:$B$2107,2,1)</f>
        <v>Y</v>
      </c>
      <c r="G967" s="20" t="str">
        <f>VLOOKUP(A967,_holidays!$A$2:$C$2107,3,1)</f>
        <v>N</v>
      </c>
      <c r="H967" s="21">
        <v>8.3000000000000007</v>
      </c>
      <c r="I967" s="21">
        <v>18.100000000000001</v>
      </c>
      <c r="J967" s="22">
        <v>9.6999999999999993</v>
      </c>
      <c r="K967" s="22">
        <v>0</v>
      </c>
      <c r="L967" s="16">
        <v>133056.82</v>
      </c>
      <c r="M967" s="17">
        <v>106.6475104</v>
      </c>
      <c r="N967" s="17">
        <f>'Energy Demand'!$L967*'Energy Demand'!$M967</f>
        <v>14190178.594740929</v>
      </c>
    </row>
    <row r="968" spans="1:14" x14ac:dyDescent="0.6">
      <c r="A968" s="10">
        <v>42971</v>
      </c>
      <c r="B968" s="31" t="str">
        <f>TEXT('Energy Demand'!$A968,"dddd")</f>
        <v>Thursday</v>
      </c>
      <c r="C968" s="31" t="str">
        <f>TEXT('Energy Demand'!$A968,"mmmm")</f>
        <v>August</v>
      </c>
      <c r="D968" s="11" t="str">
        <f t="shared" si="30"/>
        <v>2017</v>
      </c>
      <c r="E968" s="12">
        <f t="shared" si="31"/>
        <v>34</v>
      </c>
      <c r="F968" s="13" t="str">
        <f>VLOOKUP(A968,_holidays!$A$2:$B$2107,2,1)</f>
        <v>Y</v>
      </c>
      <c r="G968" s="13" t="str">
        <f>VLOOKUP(A968,_holidays!$A$2:$C$2107,3,1)</f>
        <v>N</v>
      </c>
      <c r="H968" s="14">
        <v>5.2</v>
      </c>
      <c r="I968" s="14">
        <v>13.3</v>
      </c>
      <c r="J968" s="15">
        <v>13</v>
      </c>
      <c r="K968" s="15">
        <v>9.1999999999999993</v>
      </c>
      <c r="L968" s="16">
        <v>135619.94</v>
      </c>
      <c r="M968" s="17">
        <v>118.9186938</v>
      </c>
      <c r="N968" s="17">
        <f>'Energy Demand'!$L968*'Energy Demand'!$M968</f>
        <v>16127746.118034372</v>
      </c>
    </row>
    <row r="969" spans="1:14" x14ac:dyDescent="0.6">
      <c r="A969" s="19">
        <v>42972</v>
      </c>
      <c r="B969" s="32" t="str">
        <f>TEXT('Energy Demand'!$A969,"dddd")</f>
        <v>Friday</v>
      </c>
      <c r="C969" s="31" t="str">
        <f>TEXT('Energy Demand'!$A969,"mmmm")</f>
        <v>August</v>
      </c>
      <c r="D969" s="11" t="str">
        <f t="shared" si="30"/>
        <v>2017</v>
      </c>
      <c r="E969" s="12">
        <f t="shared" si="31"/>
        <v>34</v>
      </c>
      <c r="F969" s="20" t="str">
        <f>VLOOKUP(A969,_holidays!$A$2:$B$2107,2,1)</f>
        <v>Y</v>
      </c>
      <c r="G969" s="20" t="str">
        <f>VLOOKUP(A969,_holidays!$A$2:$C$2107,3,1)</f>
        <v>N</v>
      </c>
      <c r="H969" s="21">
        <v>4.9000000000000004</v>
      </c>
      <c r="I969" s="21">
        <v>15</v>
      </c>
      <c r="J969" s="22">
        <v>13.3</v>
      </c>
      <c r="K969" s="22">
        <v>0.6</v>
      </c>
      <c r="L969" s="16">
        <v>133666.57500000001</v>
      </c>
      <c r="M969" s="17">
        <v>120.1723289</v>
      </c>
      <c r="N969" s="17">
        <f>'Energy Demand'!$L969*'Energy Demand'!$M969</f>
        <v>16063023.613836518</v>
      </c>
    </row>
    <row r="970" spans="1:14" x14ac:dyDescent="0.6">
      <c r="A970" s="10">
        <v>42973</v>
      </c>
      <c r="B970" s="31" t="str">
        <f>TEXT('Energy Demand'!$A970,"dddd")</f>
        <v>Saturday</v>
      </c>
      <c r="C970" s="31" t="str">
        <f>TEXT('Energy Demand'!$A970,"mmmm")</f>
        <v>August</v>
      </c>
      <c r="D970" s="11" t="str">
        <f t="shared" si="30"/>
        <v>2017</v>
      </c>
      <c r="E970" s="12">
        <f t="shared" si="31"/>
        <v>34</v>
      </c>
      <c r="F970" s="13" t="str">
        <f>VLOOKUP(A970,_holidays!$A$2:$B$2107,2,1)</f>
        <v>Y</v>
      </c>
      <c r="G970" s="13" t="str">
        <f>VLOOKUP(A970,_holidays!$A$2:$C$2107,3,1)</f>
        <v>N</v>
      </c>
      <c r="H970" s="14">
        <v>9.9</v>
      </c>
      <c r="I970" s="14">
        <v>15.3</v>
      </c>
      <c r="J970" s="15">
        <v>8.5</v>
      </c>
      <c r="K970" s="15">
        <v>0</v>
      </c>
      <c r="L970" s="16">
        <v>117444.1</v>
      </c>
      <c r="M970" s="17">
        <v>93.657541890000005</v>
      </c>
      <c r="N970" s="17">
        <f>'Energy Demand'!$L970*'Energy Demand'!$M970</f>
        <v>10999525.715483351</v>
      </c>
    </row>
    <row r="971" spans="1:14" x14ac:dyDescent="0.6">
      <c r="A971" s="19">
        <v>42974</v>
      </c>
      <c r="B971" s="32" t="str">
        <f>TEXT('Energy Demand'!$A971,"dddd")</f>
        <v>Sunday</v>
      </c>
      <c r="C971" s="31" t="str">
        <f>TEXT('Energy Demand'!$A971,"mmmm")</f>
        <v>August</v>
      </c>
      <c r="D971" s="11" t="str">
        <f t="shared" si="30"/>
        <v>2017</v>
      </c>
      <c r="E971" s="12">
        <f t="shared" si="31"/>
        <v>35</v>
      </c>
      <c r="F971" s="20" t="str">
        <f>VLOOKUP(A971,_holidays!$A$2:$B$2107,2,1)</f>
        <v>Y</v>
      </c>
      <c r="G971" s="20" t="str">
        <f>VLOOKUP(A971,_holidays!$A$2:$C$2107,3,1)</f>
        <v>N</v>
      </c>
      <c r="H971" s="21">
        <v>5.8</v>
      </c>
      <c r="I971" s="21">
        <v>10.7</v>
      </c>
      <c r="J971" s="22">
        <v>11.8</v>
      </c>
      <c r="K971" s="22">
        <v>7.8</v>
      </c>
      <c r="L971" s="16">
        <v>115177.935</v>
      </c>
      <c r="M971" s="17">
        <v>93.117477789999995</v>
      </c>
      <c r="N971" s="17">
        <f>'Energy Demand'!$L971*'Energy Demand'!$M971</f>
        <v>10725078.804260563</v>
      </c>
    </row>
    <row r="972" spans="1:14" x14ac:dyDescent="0.6">
      <c r="A972" s="10">
        <v>42975</v>
      </c>
      <c r="B972" s="31" t="str">
        <f>TEXT('Energy Demand'!$A972,"dddd")</f>
        <v>Monday</v>
      </c>
      <c r="C972" s="31" t="str">
        <f>TEXT('Energy Demand'!$A972,"mmmm")</f>
        <v>August</v>
      </c>
      <c r="D972" s="11" t="str">
        <f t="shared" si="30"/>
        <v>2017</v>
      </c>
      <c r="E972" s="12">
        <f t="shared" si="31"/>
        <v>35</v>
      </c>
      <c r="F972" s="13" t="str">
        <f>VLOOKUP(A972,_holidays!$A$2:$B$2107,2,1)</f>
        <v>Y</v>
      </c>
      <c r="G972" s="13" t="str">
        <f>VLOOKUP(A972,_holidays!$A$2:$C$2107,3,1)</f>
        <v>N</v>
      </c>
      <c r="H972" s="14">
        <v>5.8</v>
      </c>
      <c r="I972" s="14">
        <v>11.8</v>
      </c>
      <c r="J972" s="15">
        <v>14.6</v>
      </c>
      <c r="K972" s="15">
        <v>0.6</v>
      </c>
      <c r="L972" s="16">
        <v>139414.495</v>
      </c>
      <c r="M972" s="17">
        <v>163.40926049999999</v>
      </c>
      <c r="N972" s="17">
        <f>'Energy Demand'!$L972*'Energy Demand'!$M972</f>
        <v>22781619.530930944</v>
      </c>
    </row>
    <row r="973" spans="1:14" x14ac:dyDescent="0.6">
      <c r="A973" s="19">
        <v>42976</v>
      </c>
      <c r="B973" s="32" t="str">
        <f>TEXT('Energy Demand'!$A973,"dddd")</f>
        <v>Tuesday</v>
      </c>
      <c r="C973" s="31" t="str">
        <f>TEXT('Energy Demand'!$A973,"mmmm")</f>
        <v>August</v>
      </c>
      <c r="D973" s="11" t="str">
        <f t="shared" si="30"/>
        <v>2017</v>
      </c>
      <c r="E973" s="12">
        <f t="shared" si="31"/>
        <v>35</v>
      </c>
      <c r="F973" s="20" t="str">
        <f>VLOOKUP(A973,_holidays!$A$2:$B$2107,2,1)</f>
        <v>Y</v>
      </c>
      <c r="G973" s="20" t="str">
        <f>VLOOKUP(A973,_holidays!$A$2:$C$2107,3,1)</f>
        <v>N</v>
      </c>
      <c r="H973" s="21">
        <v>5.4</v>
      </c>
      <c r="I973" s="21">
        <v>12.9</v>
      </c>
      <c r="J973" s="22">
        <v>9.1</v>
      </c>
      <c r="K973" s="22">
        <v>0</v>
      </c>
      <c r="L973" s="16">
        <v>139814.04</v>
      </c>
      <c r="M973" s="17">
        <v>143.84804</v>
      </c>
      <c r="N973" s="17">
        <f>'Energy Demand'!$L973*'Energy Demand'!$M973</f>
        <v>20111975.618481603</v>
      </c>
    </row>
    <row r="974" spans="1:14" x14ac:dyDescent="0.6">
      <c r="A974" s="10">
        <v>42977</v>
      </c>
      <c r="B974" s="31" t="str">
        <f>TEXT('Energy Demand'!$A974,"dddd")</f>
        <v>Wednesday</v>
      </c>
      <c r="C974" s="31" t="str">
        <f>TEXT('Energy Demand'!$A974,"mmmm")</f>
        <v>August</v>
      </c>
      <c r="D974" s="11" t="str">
        <f t="shared" si="30"/>
        <v>2017</v>
      </c>
      <c r="E974" s="12">
        <f t="shared" si="31"/>
        <v>35</v>
      </c>
      <c r="F974" s="13" t="str">
        <f>VLOOKUP(A974,_holidays!$A$2:$B$2107,2,1)</f>
        <v>Y</v>
      </c>
      <c r="G974" s="13" t="str">
        <f>VLOOKUP(A974,_holidays!$A$2:$C$2107,3,1)</f>
        <v>N</v>
      </c>
      <c r="H974" s="14">
        <v>7.7</v>
      </c>
      <c r="I974" s="14">
        <v>13.8</v>
      </c>
      <c r="J974" s="15">
        <v>12.3</v>
      </c>
      <c r="K974" s="15">
        <v>0.6</v>
      </c>
      <c r="L974" s="16">
        <v>137513.465</v>
      </c>
      <c r="M974" s="17">
        <v>118.29507649999999</v>
      </c>
      <c r="N974" s="17">
        <f>'Energy Demand'!$L974*'Energy Demand'!$M974</f>
        <v>16267165.861955071</v>
      </c>
    </row>
    <row r="975" spans="1:14" x14ac:dyDescent="0.6">
      <c r="A975" s="19">
        <v>42978</v>
      </c>
      <c r="B975" s="32" t="str">
        <f>TEXT('Energy Demand'!$A975,"dddd")</f>
        <v>Thursday</v>
      </c>
      <c r="C975" s="31" t="str">
        <f>TEXT('Energy Demand'!$A975,"mmmm")</f>
        <v>August</v>
      </c>
      <c r="D975" s="11" t="str">
        <f t="shared" si="30"/>
        <v>2017</v>
      </c>
      <c r="E975" s="12">
        <f t="shared" si="31"/>
        <v>35</v>
      </c>
      <c r="F975" s="20" t="str">
        <f>VLOOKUP(A975,_holidays!$A$2:$B$2107,2,1)</f>
        <v>Y</v>
      </c>
      <c r="G975" s="20" t="str">
        <f>VLOOKUP(A975,_holidays!$A$2:$C$2107,3,1)</f>
        <v>N</v>
      </c>
      <c r="H975" s="21">
        <v>4</v>
      </c>
      <c r="I975" s="21">
        <v>16.7</v>
      </c>
      <c r="J975" s="22">
        <v>15.9</v>
      </c>
      <c r="K975" s="22">
        <v>0.2</v>
      </c>
      <c r="L975" s="16">
        <v>133982.255</v>
      </c>
      <c r="M975" s="17">
        <v>115.4257008</v>
      </c>
      <c r="N975" s="17">
        <f>'Energy Demand'!$L975*'Energy Demand'!$M975</f>
        <v>15464995.678139305</v>
      </c>
    </row>
    <row r="976" spans="1:14" x14ac:dyDescent="0.6">
      <c r="A976" s="10">
        <v>42979</v>
      </c>
      <c r="B976" s="31" t="str">
        <f>TEXT('Energy Demand'!$A976,"dddd")</f>
        <v>Friday</v>
      </c>
      <c r="C976" s="31" t="str">
        <f>TEXT('Energy Demand'!$A976,"mmmm")</f>
        <v>September</v>
      </c>
      <c r="D976" s="11" t="str">
        <f t="shared" si="30"/>
        <v>2017</v>
      </c>
      <c r="E976" s="12">
        <f t="shared" si="31"/>
        <v>35</v>
      </c>
      <c r="F976" s="13" t="str">
        <f>VLOOKUP(A976,_holidays!$A$2:$B$2107,2,1)</f>
        <v>Y</v>
      </c>
      <c r="G976" s="13" t="str">
        <f>VLOOKUP(A976,_holidays!$A$2:$C$2107,3,1)</f>
        <v>N</v>
      </c>
      <c r="H976" s="14">
        <v>3.7</v>
      </c>
      <c r="I976" s="14">
        <v>17</v>
      </c>
      <c r="J976" s="15">
        <v>14.4</v>
      </c>
      <c r="K976" s="15">
        <v>0</v>
      </c>
      <c r="L976" s="16">
        <v>128707.425</v>
      </c>
      <c r="M976" s="17">
        <v>102.27816319999999</v>
      </c>
      <c r="N976" s="17">
        <f>'Energy Demand'!$L976*'Energy Demand'!$M976</f>
        <v>13163959.019201759</v>
      </c>
    </row>
    <row r="977" spans="1:14" x14ac:dyDescent="0.6">
      <c r="A977" s="19">
        <v>42980</v>
      </c>
      <c r="B977" s="32" t="str">
        <f>TEXT('Energy Demand'!$A977,"dddd")</f>
        <v>Saturday</v>
      </c>
      <c r="C977" s="31" t="str">
        <f>TEXT('Energy Demand'!$A977,"mmmm")</f>
        <v>September</v>
      </c>
      <c r="D977" s="11" t="str">
        <f t="shared" si="30"/>
        <v>2017</v>
      </c>
      <c r="E977" s="12">
        <f t="shared" si="31"/>
        <v>35</v>
      </c>
      <c r="F977" s="20" t="str">
        <f>VLOOKUP(A977,_holidays!$A$2:$B$2107,2,1)</f>
        <v>Y</v>
      </c>
      <c r="G977" s="20" t="str">
        <f>VLOOKUP(A977,_holidays!$A$2:$C$2107,3,1)</f>
        <v>N</v>
      </c>
      <c r="H977" s="21">
        <v>7.3</v>
      </c>
      <c r="I977" s="21">
        <v>18.399999999999999</v>
      </c>
      <c r="J977" s="22">
        <v>6.3</v>
      </c>
      <c r="K977" s="22">
        <v>0</v>
      </c>
      <c r="L977" s="16">
        <v>114098.11500000001</v>
      </c>
      <c r="M977" s="17">
        <v>89.329916780000005</v>
      </c>
      <c r="N977" s="17">
        <f>'Energy Demand'!$L977*'Energy Demand'!$M977</f>
        <v>10192375.11770487</v>
      </c>
    </row>
    <row r="978" spans="1:14" x14ac:dyDescent="0.6">
      <c r="A978" s="10">
        <v>42981</v>
      </c>
      <c r="B978" s="31" t="str">
        <f>TEXT('Energy Demand'!$A978,"dddd")</f>
        <v>Sunday</v>
      </c>
      <c r="C978" s="31" t="str">
        <f>TEXT('Energy Demand'!$A978,"mmmm")</f>
        <v>September</v>
      </c>
      <c r="D978" s="11" t="str">
        <f t="shared" si="30"/>
        <v>2017</v>
      </c>
      <c r="E978" s="12">
        <f t="shared" si="31"/>
        <v>36</v>
      </c>
      <c r="F978" s="13" t="str">
        <f>VLOOKUP(A978,_holidays!$A$2:$B$2107,2,1)</f>
        <v>Y</v>
      </c>
      <c r="G978" s="13" t="str">
        <f>VLOOKUP(A978,_holidays!$A$2:$C$2107,3,1)</f>
        <v>N</v>
      </c>
      <c r="H978" s="14">
        <v>13.4</v>
      </c>
      <c r="I978" s="14">
        <v>17.2</v>
      </c>
      <c r="J978" s="15">
        <v>6.3</v>
      </c>
      <c r="K978" s="15">
        <v>0</v>
      </c>
      <c r="L978" s="16">
        <v>103964.33</v>
      </c>
      <c r="M978" s="17">
        <v>67.073127529999994</v>
      </c>
      <c r="N978" s="17">
        <f>'Energy Demand'!$L978*'Energy Demand'!$M978</f>
        <v>6973212.7646610048</v>
      </c>
    </row>
    <row r="979" spans="1:14" x14ac:dyDescent="0.6">
      <c r="A979" s="19">
        <v>42982</v>
      </c>
      <c r="B979" s="32" t="str">
        <f>TEXT('Energy Demand'!$A979,"dddd")</f>
        <v>Monday</v>
      </c>
      <c r="C979" s="31" t="str">
        <f>TEXT('Energy Demand'!$A979,"mmmm")</f>
        <v>September</v>
      </c>
      <c r="D979" s="11" t="str">
        <f t="shared" si="30"/>
        <v>2017</v>
      </c>
      <c r="E979" s="12">
        <f t="shared" si="31"/>
        <v>36</v>
      </c>
      <c r="F979" s="20" t="str">
        <f>VLOOKUP(A979,_holidays!$A$2:$B$2107,2,1)</f>
        <v>Y</v>
      </c>
      <c r="G979" s="20" t="str">
        <f>VLOOKUP(A979,_holidays!$A$2:$C$2107,3,1)</f>
        <v>N</v>
      </c>
      <c r="H979" s="21">
        <v>8.8000000000000007</v>
      </c>
      <c r="I979" s="21">
        <v>13.7</v>
      </c>
      <c r="J979" s="22">
        <v>13.4</v>
      </c>
      <c r="K979" s="22">
        <v>0.4</v>
      </c>
      <c r="L979" s="16">
        <v>128001.05499999999</v>
      </c>
      <c r="M979" s="17">
        <v>93.826620980000001</v>
      </c>
      <c r="N979" s="17">
        <f>'Energy Demand'!$L979*'Energy Demand'!$M979</f>
        <v>12009906.472525133</v>
      </c>
    </row>
    <row r="980" spans="1:14" x14ac:dyDescent="0.6">
      <c r="A980" s="10">
        <v>42983</v>
      </c>
      <c r="B980" s="31" t="str">
        <f>TEXT('Energy Demand'!$A980,"dddd")</f>
        <v>Tuesday</v>
      </c>
      <c r="C980" s="31" t="str">
        <f>TEXT('Energy Demand'!$A980,"mmmm")</f>
        <v>September</v>
      </c>
      <c r="D980" s="11" t="str">
        <f t="shared" si="30"/>
        <v>2017</v>
      </c>
      <c r="E980" s="12">
        <f t="shared" si="31"/>
        <v>36</v>
      </c>
      <c r="F980" s="13" t="str">
        <f>VLOOKUP(A980,_holidays!$A$2:$B$2107,2,1)</f>
        <v>Y</v>
      </c>
      <c r="G980" s="13" t="str">
        <f>VLOOKUP(A980,_holidays!$A$2:$C$2107,3,1)</f>
        <v>N</v>
      </c>
      <c r="H980" s="14">
        <v>6.5</v>
      </c>
      <c r="I980" s="14">
        <v>13.3</v>
      </c>
      <c r="J980" s="15">
        <v>11</v>
      </c>
      <c r="K980" s="15">
        <v>0.2</v>
      </c>
      <c r="L980" s="16">
        <v>137696.67000000001</v>
      </c>
      <c r="M980" s="17">
        <v>95.602018139999998</v>
      </c>
      <c r="N980" s="17">
        <f>'Energy Demand'!$L980*'Energy Demand'!$M980</f>
        <v>13164079.543157594</v>
      </c>
    </row>
    <row r="981" spans="1:14" x14ac:dyDescent="0.6">
      <c r="A981" s="19">
        <v>42984</v>
      </c>
      <c r="B981" s="32" t="str">
        <f>TEXT('Energy Demand'!$A981,"dddd")</f>
        <v>Wednesday</v>
      </c>
      <c r="C981" s="31" t="str">
        <f>TEXT('Energy Demand'!$A981,"mmmm")</f>
        <v>September</v>
      </c>
      <c r="D981" s="11" t="str">
        <f t="shared" si="30"/>
        <v>2017</v>
      </c>
      <c r="E981" s="12">
        <f t="shared" si="31"/>
        <v>36</v>
      </c>
      <c r="F981" s="20" t="str">
        <f>VLOOKUP(A981,_holidays!$A$2:$B$2107,2,1)</f>
        <v>Y</v>
      </c>
      <c r="G981" s="20" t="str">
        <f>VLOOKUP(A981,_holidays!$A$2:$C$2107,3,1)</f>
        <v>N</v>
      </c>
      <c r="H981" s="21">
        <v>6.7</v>
      </c>
      <c r="I981" s="21">
        <v>15.1</v>
      </c>
      <c r="J981" s="22">
        <v>11</v>
      </c>
      <c r="K981" s="22">
        <v>4.8</v>
      </c>
      <c r="L981" s="16">
        <v>134819.94500000001</v>
      </c>
      <c r="M981" s="17">
        <v>101.0173763</v>
      </c>
      <c r="N981" s="17">
        <f>'Energy Demand'!$L981*'Energy Demand'!$M981</f>
        <v>13619157.116810303</v>
      </c>
    </row>
    <row r="982" spans="1:14" x14ac:dyDescent="0.6">
      <c r="A982" s="10">
        <v>42985</v>
      </c>
      <c r="B982" s="31" t="str">
        <f>TEXT('Energy Demand'!$A982,"dddd")</f>
        <v>Thursday</v>
      </c>
      <c r="C982" s="31" t="str">
        <f>TEXT('Energy Demand'!$A982,"mmmm")</f>
        <v>September</v>
      </c>
      <c r="D982" s="11" t="str">
        <f t="shared" si="30"/>
        <v>2017</v>
      </c>
      <c r="E982" s="12">
        <f t="shared" si="31"/>
        <v>36</v>
      </c>
      <c r="F982" s="13" t="str">
        <f>VLOOKUP(A982,_holidays!$A$2:$B$2107,2,1)</f>
        <v>Y</v>
      </c>
      <c r="G982" s="13" t="str">
        <f>VLOOKUP(A982,_holidays!$A$2:$C$2107,3,1)</f>
        <v>N</v>
      </c>
      <c r="H982" s="14">
        <v>7.9</v>
      </c>
      <c r="I982" s="14">
        <v>15.2</v>
      </c>
      <c r="J982" s="15">
        <v>9.5</v>
      </c>
      <c r="K982" s="15">
        <v>0.8</v>
      </c>
      <c r="L982" s="16">
        <v>133405.72</v>
      </c>
      <c r="M982" s="17">
        <v>93.025254910000001</v>
      </c>
      <c r="N982" s="17">
        <f>'Energy Demand'!$L982*'Energy Demand'!$M982</f>
        <v>12410101.109452086</v>
      </c>
    </row>
    <row r="983" spans="1:14" x14ac:dyDescent="0.6">
      <c r="A983" s="19">
        <v>42986</v>
      </c>
      <c r="B983" s="32" t="str">
        <f>TEXT('Energy Demand'!$A983,"dddd")</f>
        <v>Friday</v>
      </c>
      <c r="C983" s="31" t="str">
        <f>TEXT('Energy Demand'!$A983,"mmmm")</f>
        <v>September</v>
      </c>
      <c r="D983" s="11" t="str">
        <f t="shared" si="30"/>
        <v>2017</v>
      </c>
      <c r="E983" s="12">
        <f t="shared" si="31"/>
        <v>36</v>
      </c>
      <c r="F983" s="20" t="str">
        <f>VLOOKUP(A983,_holidays!$A$2:$B$2107,2,1)</f>
        <v>Y</v>
      </c>
      <c r="G983" s="20" t="str">
        <f>VLOOKUP(A983,_holidays!$A$2:$C$2107,3,1)</f>
        <v>N</v>
      </c>
      <c r="H983" s="21">
        <v>8</v>
      </c>
      <c r="I983" s="21">
        <v>13.5</v>
      </c>
      <c r="J983" s="22">
        <v>13.1</v>
      </c>
      <c r="K983" s="22">
        <v>3.2</v>
      </c>
      <c r="L983" s="16">
        <v>132543.1</v>
      </c>
      <c r="M983" s="17">
        <v>102.4160808</v>
      </c>
      <c r="N983" s="17">
        <f>'Energy Demand'!$L983*'Energy Demand'!$M983</f>
        <v>13574544.839082481</v>
      </c>
    </row>
    <row r="984" spans="1:14" x14ac:dyDescent="0.6">
      <c r="A984" s="10">
        <v>42987</v>
      </c>
      <c r="B984" s="31" t="str">
        <f>TEXT('Energy Demand'!$A984,"dddd")</f>
        <v>Saturday</v>
      </c>
      <c r="C984" s="31" t="str">
        <f>TEXT('Energy Demand'!$A984,"mmmm")</f>
        <v>September</v>
      </c>
      <c r="D984" s="11" t="str">
        <f t="shared" si="30"/>
        <v>2017</v>
      </c>
      <c r="E984" s="12">
        <f t="shared" si="31"/>
        <v>36</v>
      </c>
      <c r="F984" s="13" t="str">
        <f>VLOOKUP(A984,_holidays!$A$2:$B$2107,2,1)</f>
        <v>Y</v>
      </c>
      <c r="G984" s="13" t="str">
        <f>VLOOKUP(A984,_holidays!$A$2:$C$2107,3,1)</f>
        <v>N</v>
      </c>
      <c r="H984" s="14">
        <v>7.1</v>
      </c>
      <c r="I984" s="14">
        <v>14.9</v>
      </c>
      <c r="J984" s="15">
        <v>15.9</v>
      </c>
      <c r="K984" s="15">
        <v>1.2</v>
      </c>
      <c r="L984" s="16">
        <v>120454.01</v>
      </c>
      <c r="M984" s="17">
        <v>96.910244129999995</v>
      </c>
      <c r="N984" s="17">
        <f>'Energy Demand'!$L984*'Energy Demand'!$M984</f>
        <v>11673227.515537459</v>
      </c>
    </row>
    <row r="985" spans="1:14" x14ac:dyDescent="0.6">
      <c r="A985" s="19">
        <v>42988</v>
      </c>
      <c r="B985" s="32" t="str">
        <f>TEXT('Energy Demand'!$A985,"dddd")</f>
        <v>Sunday</v>
      </c>
      <c r="C985" s="31" t="str">
        <f>TEXT('Energy Demand'!$A985,"mmmm")</f>
        <v>September</v>
      </c>
      <c r="D985" s="11" t="str">
        <f t="shared" si="30"/>
        <v>2017</v>
      </c>
      <c r="E985" s="12">
        <f t="shared" si="31"/>
        <v>37</v>
      </c>
      <c r="F985" s="20" t="str">
        <f>VLOOKUP(A985,_holidays!$A$2:$B$2107,2,1)</f>
        <v>Y</v>
      </c>
      <c r="G985" s="20" t="str">
        <f>VLOOKUP(A985,_holidays!$A$2:$C$2107,3,1)</f>
        <v>N</v>
      </c>
      <c r="H985" s="21">
        <v>5.3</v>
      </c>
      <c r="I985" s="21">
        <v>16.100000000000001</v>
      </c>
      <c r="J985" s="22">
        <v>12.3</v>
      </c>
      <c r="K985" s="22">
        <v>0.2</v>
      </c>
      <c r="L985" s="16">
        <v>114584.065</v>
      </c>
      <c r="M985" s="17">
        <v>91.883909369999998</v>
      </c>
      <c r="N985" s="17">
        <f>'Energy Demand'!$L985*'Energy Demand'!$M985</f>
        <v>10528431.843706189</v>
      </c>
    </row>
    <row r="986" spans="1:14" x14ac:dyDescent="0.6">
      <c r="A986" s="10">
        <v>42989</v>
      </c>
      <c r="B986" s="31" t="str">
        <f>TEXT('Energy Demand'!$A986,"dddd")</f>
        <v>Monday</v>
      </c>
      <c r="C986" s="31" t="str">
        <f>TEXT('Energy Demand'!$A986,"mmmm")</f>
        <v>September</v>
      </c>
      <c r="D986" s="11" t="str">
        <f t="shared" si="30"/>
        <v>2017</v>
      </c>
      <c r="E986" s="12">
        <f t="shared" si="31"/>
        <v>37</v>
      </c>
      <c r="F986" s="13" t="str">
        <f>VLOOKUP(A986,_holidays!$A$2:$B$2107,2,1)</f>
        <v>Y</v>
      </c>
      <c r="G986" s="13" t="str">
        <f>VLOOKUP(A986,_holidays!$A$2:$C$2107,3,1)</f>
        <v>N</v>
      </c>
      <c r="H986" s="14">
        <v>8.1</v>
      </c>
      <c r="I986" s="14">
        <v>18.100000000000001</v>
      </c>
      <c r="J986" s="15">
        <v>7</v>
      </c>
      <c r="K986" s="15">
        <v>0</v>
      </c>
      <c r="L986" s="16">
        <v>127169.03</v>
      </c>
      <c r="M986" s="17">
        <v>86.68557783</v>
      </c>
      <c r="N986" s="17">
        <f>'Energy Demand'!$L986*'Energy Demand'!$M986</f>
        <v>11023720.847630605</v>
      </c>
    </row>
    <row r="987" spans="1:14" x14ac:dyDescent="0.6">
      <c r="A987" s="19">
        <v>42990</v>
      </c>
      <c r="B987" s="32" t="str">
        <f>TEXT('Energy Demand'!$A987,"dddd")</f>
        <v>Tuesday</v>
      </c>
      <c r="C987" s="31" t="str">
        <f>TEXT('Energy Demand'!$A987,"mmmm")</f>
        <v>September</v>
      </c>
      <c r="D987" s="11" t="str">
        <f t="shared" si="30"/>
        <v>2017</v>
      </c>
      <c r="E987" s="12">
        <f t="shared" si="31"/>
        <v>37</v>
      </c>
      <c r="F987" s="20" t="str">
        <f>VLOOKUP(A987,_holidays!$A$2:$B$2107,2,1)</f>
        <v>Y</v>
      </c>
      <c r="G987" s="20" t="str">
        <f>VLOOKUP(A987,_holidays!$A$2:$C$2107,3,1)</f>
        <v>N</v>
      </c>
      <c r="H987" s="21">
        <v>12.2</v>
      </c>
      <c r="I987" s="21">
        <v>19.899999999999999</v>
      </c>
      <c r="J987" s="22">
        <v>3.5</v>
      </c>
      <c r="K987" s="22">
        <v>0.2</v>
      </c>
      <c r="L987" s="16">
        <v>130906.89</v>
      </c>
      <c r="M987" s="17">
        <v>94.772968660000004</v>
      </c>
      <c r="N987" s="17">
        <f>'Energy Demand'!$L987*'Energy Demand'!$M987</f>
        <v>12406434.583348067</v>
      </c>
    </row>
    <row r="988" spans="1:14" x14ac:dyDescent="0.6">
      <c r="A988" s="10">
        <v>42991</v>
      </c>
      <c r="B988" s="31" t="str">
        <f>TEXT('Energy Demand'!$A988,"dddd")</f>
        <v>Wednesday</v>
      </c>
      <c r="C988" s="31" t="str">
        <f>TEXT('Energy Demand'!$A988,"mmmm")</f>
        <v>September</v>
      </c>
      <c r="D988" s="11" t="str">
        <f t="shared" si="30"/>
        <v>2017</v>
      </c>
      <c r="E988" s="12">
        <f t="shared" si="31"/>
        <v>37</v>
      </c>
      <c r="F988" s="13" t="str">
        <f>VLOOKUP(A988,_holidays!$A$2:$B$2107,2,1)</f>
        <v>Y</v>
      </c>
      <c r="G988" s="13" t="str">
        <f>VLOOKUP(A988,_holidays!$A$2:$C$2107,3,1)</f>
        <v>N</v>
      </c>
      <c r="H988" s="14">
        <v>13.3</v>
      </c>
      <c r="I988" s="14">
        <v>16.399999999999999</v>
      </c>
      <c r="J988" s="15">
        <v>8.1999999999999993</v>
      </c>
      <c r="K988" s="15">
        <v>2</v>
      </c>
      <c r="L988" s="16">
        <v>127192.315</v>
      </c>
      <c r="M988" s="17">
        <v>88.361935939999995</v>
      </c>
      <c r="N988" s="17">
        <f>'Energy Demand'!$L988*'Energy Demand'!$M988</f>
        <v>11238959.190090301</v>
      </c>
    </row>
    <row r="989" spans="1:14" x14ac:dyDescent="0.6">
      <c r="A989" s="19">
        <v>42992</v>
      </c>
      <c r="B989" s="32" t="str">
        <f>TEXT('Energy Demand'!$A989,"dddd")</f>
        <v>Thursday</v>
      </c>
      <c r="C989" s="31" t="str">
        <f>TEXT('Energy Demand'!$A989,"mmmm")</f>
        <v>September</v>
      </c>
      <c r="D989" s="11" t="str">
        <f t="shared" si="30"/>
        <v>2017</v>
      </c>
      <c r="E989" s="12">
        <f t="shared" si="31"/>
        <v>37</v>
      </c>
      <c r="F989" s="20" t="str">
        <f>VLOOKUP(A989,_holidays!$A$2:$B$2107,2,1)</f>
        <v>Y</v>
      </c>
      <c r="G989" s="20" t="str">
        <f>VLOOKUP(A989,_holidays!$A$2:$C$2107,3,1)</f>
        <v>N</v>
      </c>
      <c r="H989" s="21">
        <v>5.8</v>
      </c>
      <c r="I989" s="21">
        <v>15.3</v>
      </c>
      <c r="J989" s="22">
        <v>10.8</v>
      </c>
      <c r="K989" s="22">
        <v>1.4</v>
      </c>
      <c r="L989" s="16">
        <v>131986.80499999999</v>
      </c>
      <c r="M989" s="17">
        <v>89.57361118</v>
      </c>
      <c r="N989" s="17">
        <f>'Energy Demand'!$L989*'Energy Demand'!$M989</f>
        <v>11822534.751960479</v>
      </c>
    </row>
    <row r="990" spans="1:14" x14ac:dyDescent="0.6">
      <c r="A990" s="10">
        <v>42993</v>
      </c>
      <c r="B990" s="31" t="str">
        <f>TEXT('Energy Demand'!$A990,"dddd")</f>
        <v>Friday</v>
      </c>
      <c r="C990" s="31" t="str">
        <f>TEXT('Energy Demand'!$A990,"mmmm")</f>
        <v>September</v>
      </c>
      <c r="D990" s="11" t="str">
        <f t="shared" si="30"/>
        <v>2017</v>
      </c>
      <c r="E990" s="12">
        <f t="shared" si="31"/>
        <v>37</v>
      </c>
      <c r="F990" s="13" t="str">
        <f>VLOOKUP(A990,_holidays!$A$2:$B$2107,2,1)</f>
        <v>Y</v>
      </c>
      <c r="G990" s="13" t="str">
        <f>VLOOKUP(A990,_holidays!$A$2:$C$2107,3,1)</f>
        <v>N</v>
      </c>
      <c r="H990" s="14">
        <v>9.6</v>
      </c>
      <c r="I990" s="14">
        <v>16.7</v>
      </c>
      <c r="J990" s="15">
        <v>7</v>
      </c>
      <c r="K990" s="15">
        <v>0</v>
      </c>
      <c r="L990" s="16">
        <v>128761.605</v>
      </c>
      <c r="M990" s="17">
        <v>89.236201120000004</v>
      </c>
      <c r="N990" s="17">
        <f>'Energy Demand'!$L990*'Energy Demand'!$M990</f>
        <v>11490196.480313998</v>
      </c>
    </row>
    <row r="991" spans="1:14" x14ac:dyDescent="0.6">
      <c r="A991" s="19">
        <v>42994</v>
      </c>
      <c r="B991" s="32" t="str">
        <f>TEXT('Energy Demand'!$A991,"dddd")</f>
        <v>Saturday</v>
      </c>
      <c r="C991" s="31" t="str">
        <f>TEXT('Energy Demand'!$A991,"mmmm")</f>
        <v>September</v>
      </c>
      <c r="D991" s="11" t="str">
        <f t="shared" si="30"/>
        <v>2017</v>
      </c>
      <c r="E991" s="12">
        <f t="shared" si="31"/>
        <v>37</v>
      </c>
      <c r="F991" s="20" t="str">
        <f>VLOOKUP(A991,_holidays!$A$2:$B$2107,2,1)</f>
        <v>Y</v>
      </c>
      <c r="G991" s="20" t="str">
        <f>VLOOKUP(A991,_holidays!$A$2:$C$2107,3,1)</f>
        <v>N</v>
      </c>
      <c r="H991" s="21">
        <v>7.4</v>
      </c>
      <c r="I991" s="21">
        <v>13.3</v>
      </c>
      <c r="J991" s="22">
        <v>16.7</v>
      </c>
      <c r="K991" s="22">
        <v>21.4</v>
      </c>
      <c r="L991" s="16">
        <v>111301.56</v>
      </c>
      <c r="M991" s="17">
        <v>89.607587129999999</v>
      </c>
      <c r="N991" s="17">
        <f>'Energy Demand'!$L991*'Energy Demand'!$M991</f>
        <v>9973464.2354049217</v>
      </c>
    </row>
    <row r="992" spans="1:14" x14ac:dyDescent="0.6">
      <c r="A992" s="10">
        <v>42995</v>
      </c>
      <c r="B992" s="31" t="str">
        <f>TEXT('Energy Demand'!$A992,"dddd")</f>
        <v>Sunday</v>
      </c>
      <c r="C992" s="31" t="str">
        <f>TEXT('Energy Demand'!$A992,"mmmm")</f>
        <v>September</v>
      </c>
      <c r="D992" s="11" t="str">
        <f t="shared" si="30"/>
        <v>2017</v>
      </c>
      <c r="E992" s="12">
        <f t="shared" si="31"/>
        <v>38</v>
      </c>
      <c r="F992" s="13" t="str">
        <f>VLOOKUP(A992,_holidays!$A$2:$B$2107,2,1)</f>
        <v>Y</v>
      </c>
      <c r="G992" s="13" t="str">
        <f>VLOOKUP(A992,_holidays!$A$2:$C$2107,3,1)</f>
        <v>N</v>
      </c>
      <c r="H992" s="14">
        <v>4</v>
      </c>
      <c r="I992" s="14">
        <v>18.100000000000001</v>
      </c>
      <c r="J992" s="15">
        <v>19</v>
      </c>
      <c r="K992" s="15">
        <v>0.2</v>
      </c>
      <c r="L992" s="16">
        <v>104766</v>
      </c>
      <c r="M992" s="17">
        <v>75.509598890000007</v>
      </c>
      <c r="N992" s="17">
        <f>'Energy Demand'!$L992*'Energy Demand'!$M992</f>
        <v>7910838.6373097403</v>
      </c>
    </row>
    <row r="993" spans="1:14" x14ac:dyDescent="0.6">
      <c r="A993" s="19">
        <v>42996</v>
      </c>
      <c r="B993" s="32" t="str">
        <f>TEXT('Energy Demand'!$A993,"dddd")</f>
        <v>Monday</v>
      </c>
      <c r="C993" s="31" t="str">
        <f>TEXT('Energy Demand'!$A993,"mmmm")</f>
        <v>September</v>
      </c>
      <c r="D993" s="11" t="str">
        <f t="shared" si="30"/>
        <v>2017</v>
      </c>
      <c r="E993" s="12">
        <f t="shared" si="31"/>
        <v>38</v>
      </c>
      <c r="F993" s="20" t="str">
        <f>VLOOKUP(A993,_holidays!$A$2:$B$2107,2,1)</f>
        <v>Y</v>
      </c>
      <c r="G993" s="20" t="str">
        <f>VLOOKUP(A993,_holidays!$A$2:$C$2107,3,1)</f>
        <v>N</v>
      </c>
      <c r="H993" s="21">
        <v>10.5</v>
      </c>
      <c r="I993" s="21">
        <v>22</v>
      </c>
      <c r="J993" s="22">
        <v>15.7</v>
      </c>
      <c r="K993" s="22">
        <v>0</v>
      </c>
      <c r="L993" s="16">
        <v>115123.54</v>
      </c>
      <c r="M993" s="17">
        <v>79.783447899999999</v>
      </c>
      <c r="N993" s="17">
        <f>'Energy Demand'!$L993*'Energy Demand'!$M993</f>
        <v>9184952.955653565</v>
      </c>
    </row>
    <row r="994" spans="1:14" x14ac:dyDescent="0.6">
      <c r="A994" s="10">
        <v>42997</v>
      </c>
      <c r="B994" s="31" t="str">
        <f>TEXT('Energy Demand'!$A994,"dddd")</f>
        <v>Tuesday</v>
      </c>
      <c r="C994" s="31" t="str">
        <f>TEXT('Energy Demand'!$A994,"mmmm")</f>
        <v>September</v>
      </c>
      <c r="D994" s="11" t="str">
        <f t="shared" si="30"/>
        <v>2017</v>
      </c>
      <c r="E994" s="12">
        <f t="shared" si="31"/>
        <v>38</v>
      </c>
      <c r="F994" s="13" t="str">
        <f>VLOOKUP(A994,_holidays!$A$2:$B$2107,2,1)</f>
        <v>Y</v>
      </c>
      <c r="G994" s="13" t="str">
        <f>VLOOKUP(A994,_holidays!$A$2:$C$2107,3,1)</f>
        <v>N</v>
      </c>
      <c r="H994" s="14">
        <v>9</v>
      </c>
      <c r="I994" s="14">
        <v>13.9</v>
      </c>
      <c r="J994" s="15">
        <v>16.600000000000001</v>
      </c>
      <c r="K994" s="15">
        <v>0.2</v>
      </c>
      <c r="L994" s="16">
        <v>124033.955</v>
      </c>
      <c r="M994" s="17">
        <v>92.372768620000002</v>
      </c>
      <c r="N994" s="17">
        <f>'Energy Demand'!$L994*'Energy Demand'!$M994</f>
        <v>11457359.826238493</v>
      </c>
    </row>
    <row r="995" spans="1:14" x14ac:dyDescent="0.6">
      <c r="A995" s="19">
        <v>42998</v>
      </c>
      <c r="B995" s="32" t="str">
        <f>TEXT('Energy Demand'!$A995,"dddd")</f>
        <v>Wednesday</v>
      </c>
      <c r="C995" s="31" t="str">
        <f>TEXT('Energy Demand'!$A995,"mmmm")</f>
        <v>September</v>
      </c>
      <c r="D995" s="11" t="str">
        <f t="shared" si="30"/>
        <v>2017</v>
      </c>
      <c r="E995" s="12">
        <f t="shared" si="31"/>
        <v>38</v>
      </c>
      <c r="F995" s="20" t="str">
        <f>VLOOKUP(A995,_holidays!$A$2:$B$2107,2,1)</f>
        <v>Y</v>
      </c>
      <c r="G995" s="20" t="str">
        <f>VLOOKUP(A995,_holidays!$A$2:$C$2107,3,1)</f>
        <v>N</v>
      </c>
      <c r="H995" s="21">
        <v>6</v>
      </c>
      <c r="I995" s="21">
        <v>19.2</v>
      </c>
      <c r="J995" s="22">
        <v>17.3</v>
      </c>
      <c r="K995" s="22">
        <v>0</v>
      </c>
      <c r="L995" s="16">
        <v>123461.38</v>
      </c>
      <c r="M995" s="17">
        <v>82.595610879999995</v>
      </c>
      <c r="N995" s="17">
        <f>'Energy Demand'!$L995*'Energy Demand'!$M995</f>
        <v>10197368.101187814</v>
      </c>
    </row>
    <row r="996" spans="1:14" x14ac:dyDescent="0.6">
      <c r="A996" s="10">
        <v>42999</v>
      </c>
      <c r="B996" s="31" t="str">
        <f>TEXT('Energy Demand'!$A996,"dddd")</f>
        <v>Thursday</v>
      </c>
      <c r="C996" s="31" t="str">
        <f>TEXT('Energy Demand'!$A996,"mmmm")</f>
        <v>September</v>
      </c>
      <c r="D996" s="11" t="str">
        <f t="shared" si="30"/>
        <v>2017</v>
      </c>
      <c r="E996" s="12">
        <f t="shared" si="31"/>
        <v>38</v>
      </c>
      <c r="F996" s="13" t="str">
        <f>VLOOKUP(A996,_holidays!$A$2:$B$2107,2,1)</f>
        <v>Y</v>
      </c>
      <c r="G996" s="13" t="str">
        <f>VLOOKUP(A996,_holidays!$A$2:$C$2107,3,1)</f>
        <v>N</v>
      </c>
      <c r="H996" s="14">
        <v>11.6</v>
      </c>
      <c r="I996" s="14">
        <v>23.6</v>
      </c>
      <c r="J996" s="15">
        <v>13</v>
      </c>
      <c r="K996" s="15">
        <v>0</v>
      </c>
      <c r="L996" s="16">
        <v>119309.93</v>
      </c>
      <c r="M996" s="17">
        <v>74.957769020000001</v>
      </c>
      <c r="N996" s="17">
        <f>'Energy Demand'!$L996*'Energy Demand'!$M996</f>
        <v>8943206.1747323684</v>
      </c>
    </row>
    <row r="997" spans="1:14" x14ac:dyDescent="0.6">
      <c r="A997" s="19">
        <v>43000</v>
      </c>
      <c r="B997" s="32" t="str">
        <f>TEXT('Energy Demand'!$A997,"dddd")</f>
        <v>Friday</v>
      </c>
      <c r="C997" s="31" t="str">
        <f>TEXT('Energy Demand'!$A997,"mmmm")</f>
        <v>September</v>
      </c>
      <c r="D997" s="11" t="str">
        <f t="shared" si="30"/>
        <v>2017</v>
      </c>
      <c r="E997" s="12">
        <f t="shared" si="31"/>
        <v>38</v>
      </c>
      <c r="F997" s="20" t="str">
        <f>VLOOKUP(A997,_holidays!$A$2:$B$2107,2,1)</f>
        <v>N</v>
      </c>
      <c r="G997" s="20" t="str">
        <f>VLOOKUP(A997,_holidays!$A$2:$C$2107,3,1)</f>
        <v>N</v>
      </c>
      <c r="H997" s="21">
        <v>12.8</v>
      </c>
      <c r="I997" s="21">
        <v>25.6</v>
      </c>
      <c r="J997" s="22">
        <v>15.6</v>
      </c>
      <c r="K997" s="22">
        <v>0</v>
      </c>
      <c r="L997" s="16">
        <v>116611.25</v>
      </c>
      <c r="M997" s="17">
        <v>75.289119159999998</v>
      </c>
      <c r="N997" s="17">
        <f>'Energy Demand'!$L997*'Energy Demand'!$M997</f>
        <v>8779558.2966465503</v>
      </c>
    </row>
    <row r="998" spans="1:14" x14ac:dyDescent="0.6">
      <c r="A998" s="10">
        <v>43001</v>
      </c>
      <c r="B998" s="31" t="str">
        <f>TEXT('Energy Demand'!$A998,"dddd")</f>
        <v>Saturday</v>
      </c>
      <c r="C998" s="31" t="str">
        <f>TEXT('Energy Demand'!$A998,"mmmm")</f>
        <v>September</v>
      </c>
      <c r="D998" s="11" t="str">
        <f t="shared" si="30"/>
        <v>2017</v>
      </c>
      <c r="E998" s="12">
        <f t="shared" si="31"/>
        <v>38</v>
      </c>
      <c r="F998" s="13" t="str">
        <f>VLOOKUP(A998,_holidays!$A$2:$B$2107,2,1)</f>
        <v>N</v>
      </c>
      <c r="G998" s="13" t="str">
        <f>VLOOKUP(A998,_holidays!$A$2:$C$2107,3,1)</f>
        <v>N</v>
      </c>
      <c r="H998" s="14">
        <v>14.8</v>
      </c>
      <c r="I998" s="14">
        <v>30.6</v>
      </c>
      <c r="J998" s="15">
        <v>17.3</v>
      </c>
      <c r="K998" s="15">
        <v>0</v>
      </c>
      <c r="L998" s="16">
        <v>101012.29</v>
      </c>
      <c r="M998" s="17">
        <v>63.0173962</v>
      </c>
      <c r="N998" s="17">
        <f>'Energy Demand'!$L998*'Energy Demand'!$M998</f>
        <v>6365531.4999992978</v>
      </c>
    </row>
    <row r="999" spans="1:14" x14ac:dyDescent="0.6">
      <c r="A999" s="19">
        <v>43002</v>
      </c>
      <c r="B999" s="32" t="str">
        <f>TEXT('Energy Demand'!$A999,"dddd")</f>
        <v>Sunday</v>
      </c>
      <c r="C999" s="31" t="str">
        <f>TEXT('Energy Demand'!$A999,"mmmm")</f>
        <v>September</v>
      </c>
      <c r="D999" s="11" t="str">
        <f t="shared" si="30"/>
        <v>2017</v>
      </c>
      <c r="E999" s="12">
        <f t="shared" si="31"/>
        <v>39</v>
      </c>
      <c r="F999" s="20" t="str">
        <f>VLOOKUP(A999,_holidays!$A$2:$B$2107,2,1)</f>
        <v>N</v>
      </c>
      <c r="G999" s="20" t="str">
        <f>VLOOKUP(A999,_holidays!$A$2:$C$2107,3,1)</f>
        <v>N</v>
      </c>
      <c r="H999" s="21">
        <v>12.9</v>
      </c>
      <c r="I999" s="21">
        <v>19.899999999999999</v>
      </c>
      <c r="J999" s="22">
        <v>12</v>
      </c>
      <c r="K999" s="22">
        <v>0.4</v>
      </c>
      <c r="L999" s="16">
        <v>92608.24</v>
      </c>
      <c r="M999" s="17">
        <v>43.197347600000001</v>
      </c>
      <c r="N999" s="17">
        <f>'Energy Demand'!$L999*'Energy Demand'!$M999</f>
        <v>4000430.3339042244</v>
      </c>
    </row>
    <row r="1000" spans="1:14" x14ac:dyDescent="0.6">
      <c r="A1000" s="10">
        <v>43003</v>
      </c>
      <c r="B1000" s="31" t="str">
        <f>TEXT('Energy Demand'!$A1000,"dddd")</f>
        <v>Monday</v>
      </c>
      <c r="C1000" s="31" t="str">
        <f>TEXT('Energy Demand'!$A1000,"mmmm")</f>
        <v>September</v>
      </c>
      <c r="D1000" s="11" t="str">
        <f t="shared" si="30"/>
        <v>2017</v>
      </c>
      <c r="E1000" s="12">
        <f t="shared" si="31"/>
        <v>39</v>
      </c>
      <c r="F1000" s="13" t="str">
        <f>VLOOKUP(A1000,_holidays!$A$2:$B$2107,2,1)</f>
        <v>N</v>
      </c>
      <c r="G1000" s="13" t="str">
        <f>VLOOKUP(A1000,_holidays!$A$2:$C$2107,3,1)</f>
        <v>N</v>
      </c>
      <c r="H1000" s="14">
        <v>10.3</v>
      </c>
      <c r="I1000" s="14">
        <v>14.2</v>
      </c>
      <c r="J1000" s="15">
        <v>10.9</v>
      </c>
      <c r="K1000" s="15">
        <v>1.6</v>
      </c>
      <c r="L1000" s="16">
        <v>119126.485</v>
      </c>
      <c r="M1000" s="17">
        <v>71.241065710000001</v>
      </c>
      <c r="N1000" s="17">
        <f>'Energy Demand'!$L1000*'Energy Demand'!$M1000</f>
        <v>8486697.7456863299</v>
      </c>
    </row>
    <row r="1001" spans="1:14" x14ac:dyDescent="0.6">
      <c r="A1001" s="19">
        <v>43004</v>
      </c>
      <c r="B1001" s="32" t="str">
        <f>TEXT('Energy Demand'!$A1001,"dddd")</f>
        <v>Tuesday</v>
      </c>
      <c r="C1001" s="31" t="str">
        <f>TEXT('Energy Demand'!$A1001,"mmmm")</f>
        <v>September</v>
      </c>
      <c r="D1001" s="11" t="str">
        <f t="shared" si="30"/>
        <v>2017</v>
      </c>
      <c r="E1001" s="12">
        <f t="shared" si="31"/>
        <v>39</v>
      </c>
      <c r="F1001" s="20" t="str">
        <f>VLOOKUP(A1001,_holidays!$A$2:$B$2107,2,1)</f>
        <v>N</v>
      </c>
      <c r="G1001" s="20" t="str">
        <f>VLOOKUP(A1001,_holidays!$A$2:$C$2107,3,1)</f>
        <v>N</v>
      </c>
      <c r="H1001" s="21">
        <v>5</v>
      </c>
      <c r="I1001" s="21">
        <v>15.1</v>
      </c>
      <c r="J1001" s="22">
        <v>20.399999999999999</v>
      </c>
      <c r="K1001" s="22">
        <v>0.4</v>
      </c>
      <c r="L1001" s="16">
        <v>124452.94</v>
      </c>
      <c r="M1001" s="17">
        <v>79.800225260000005</v>
      </c>
      <c r="N1001" s="17">
        <f>'Energy Demand'!$L1001*'Energy Demand'!$M1001</f>
        <v>9931372.6462692656</v>
      </c>
    </row>
    <row r="1002" spans="1:14" x14ac:dyDescent="0.6">
      <c r="A1002" s="10">
        <v>43005</v>
      </c>
      <c r="B1002" s="31" t="str">
        <f>TEXT('Energy Demand'!$A1002,"dddd")</f>
        <v>Wednesday</v>
      </c>
      <c r="C1002" s="31" t="str">
        <f>TEXT('Energy Demand'!$A1002,"mmmm")</f>
        <v>September</v>
      </c>
      <c r="D1002" s="11" t="str">
        <f t="shared" si="30"/>
        <v>2017</v>
      </c>
      <c r="E1002" s="12">
        <f t="shared" si="31"/>
        <v>39</v>
      </c>
      <c r="F1002" s="13" t="str">
        <f>VLOOKUP(A1002,_holidays!$A$2:$B$2107,2,1)</f>
        <v>N</v>
      </c>
      <c r="G1002" s="13" t="str">
        <f>VLOOKUP(A1002,_holidays!$A$2:$C$2107,3,1)</f>
        <v>N</v>
      </c>
      <c r="H1002" s="14">
        <v>9.6</v>
      </c>
      <c r="I1002" s="14">
        <v>24.6</v>
      </c>
      <c r="J1002" s="15">
        <v>11.7</v>
      </c>
      <c r="K1002" s="15">
        <v>0</v>
      </c>
      <c r="L1002" s="16">
        <v>119028.07</v>
      </c>
      <c r="M1002" s="17">
        <v>72.545509100000004</v>
      </c>
      <c r="N1002" s="17">
        <f>'Energy Demand'!$L1002*'Energy Demand'!$M1002</f>
        <v>8634951.935340438</v>
      </c>
    </row>
    <row r="1003" spans="1:14" x14ac:dyDescent="0.6">
      <c r="A1003" s="19">
        <v>43006</v>
      </c>
      <c r="B1003" s="32" t="str">
        <f>TEXT('Energy Demand'!$A1003,"dddd")</f>
        <v>Thursday</v>
      </c>
      <c r="C1003" s="31" t="str">
        <f>TEXT('Energy Demand'!$A1003,"mmmm")</f>
        <v>September</v>
      </c>
      <c r="D1003" s="11" t="str">
        <f t="shared" si="30"/>
        <v>2017</v>
      </c>
      <c r="E1003" s="12">
        <f t="shared" si="31"/>
        <v>39</v>
      </c>
      <c r="F1003" s="20" t="str">
        <f>VLOOKUP(A1003,_holidays!$A$2:$B$2107,2,1)</f>
        <v>N</v>
      </c>
      <c r="G1003" s="20" t="str">
        <f>VLOOKUP(A1003,_holidays!$A$2:$C$2107,3,1)</f>
        <v>N</v>
      </c>
      <c r="H1003" s="21">
        <v>10.4</v>
      </c>
      <c r="I1003" s="21">
        <v>18.5</v>
      </c>
      <c r="J1003" s="22">
        <v>12.8</v>
      </c>
      <c r="K1003" s="22">
        <v>0</v>
      </c>
      <c r="L1003" s="16">
        <v>116655.855</v>
      </c>
      <c r="M1003" s="17">
        <v>61.649556580000002</v>
      </c>
      <c r="N1003" s="17">
        <f>'Energy Demand'!$L1003*'Energy Demand'!$M1003</f>
        <v>7191781.733210776</v>
      </c>
    </row>
    <row r="1004" spans="1:14" x14ac:dyDescent="0.6">
      <c r="A1004" s="10">
        <v>43007</v>
      </c>
      <c r="B1004" s="31" t="str">
        <f>TEXT('Energy Demand'!$A1004,"dddd")</f>
        <v>Friday</v>
      </c>
      <c r="C1004" s="31" t="str">
        <f>TEXT('Energy Demand'!$A1004,"mmmm")</f>
        <v>September</v>
      </c>
      <c r="D1004" s="11" t="str">
        <f t="shared" si="30"/>
        <v>2017</v>
      </c>
      <c r="E1004" s="12">
        <f t="shared" si="31"/>
        <v>39</v>
      </c>
      <c r="F1004" s="13" t="str">
        <f>VLOOKUP(A1004,_holidays!$A$2:$B$2107,2,1)</f>
        <v>N</v>
      </c>
      <c r="G1004" s="13" t="str">
        <f>VLOOKUP(A1004,_holidays!$A$2:$C$2107,3,1)</f>
        <v>Y</v>
      </c>
      <c r="H1004" s="14">
        <v>10.6</v>
      </c>
      <c r="I1004" s="14">
        <v>18.399999999999999</v>
      </c>
      <c r="J1004" s="15">
        <v>14.5</v>
      </c>
      <c r="K1004" s="15">
        <v>0</v>
      </c>
      <c r="L1004" s="16">
        <v>102847.255</v>
      </c>
      <c r="M1004" s="17">
        <v>42.634675649999998</v>
      </c>
      <c r="N1004" s="17">
        <f>'Energy Demand'!$L1004*'Energy Demand'!$M1004</f>
        <v>4384859.3584178407</v>
      </c>
    </row>
    <row r="1005" spans="1:14" x14ac:dyDescent="0.6">
      <c r="A1005" s="19">
        <v>43008</v>
      </c>
      <c r="B1005" s="32" t="str">
        <f>TEXT('Energy Demand'!$A1005,"dddd")</f>
        <v>Saturday</v>
      </c>
      <c r="C1005" s="31" t="str">
        <f>TEXT('Energy Demand'!$A1005,"mmmm")</f>
        <v>September</v>
      </c>
      <c r="D1005" s="11" t="str">
        <f t="shared" si="30"/>
        <v>2017</v>
      </c>
      <c r="E1005" s="12">
        <f t="shared" si="31"/>
        <v>39</v>
      </c>
      <c r="F1005" s="20" t="str">
        <f>VLOOKUP(A1005,_holidays!$A$2:$B$2107,2,1)</f>
        <v>N</v>
      </c>
      <c r="G1005" s="20" t="str">
        <f>VLOOKUP(A1005,_holidays!$A$2:$C$2107,3,1)</f>
        <v>N</v>
      </c>
      <c r="H1005" s="21">
        <v>11</v>
      </c>
      <c r="I1005" s="21">
        <v>15.4</v>
      </c>
      <c r="J1005" s="22">
        <v>16.100000000000001</v>
      </c>
      <c r="K1005" s="22">
        <v>1</v>
      </c>
      <c r="L1005" s="16">
        <v>100701.82</v>
      </c>
      <c r="M1005" s="17">
        <v>47.309943529999998</v>
      </c>
      <c r="N1005" s="17">
        <f>'Energy Demand'!$L1005*'Energy Demand'!$M1005</f>
        <v>4764197.4175682245</v>
      </c>
    </row>
    <row r="1006" spans="1:14" x14ac:dyDescent="0.6">
      <c r="A1006" s="10">
        <v>43009</v>
      </c>
      <c r="B1006" s="31" t="str">
        <f>TEXT('Energy Demand'!$A1006,"dddd")</f>
        <v>Sunday</v>
      </c>
      <c r="C1006" s="31" t="str">
        <f>TEXT('Energy Demand'!$A1006,"mmmm")</f>
        <v>October</v>
      </c>
      <c r="D1006" s="11" t="str">
        <f t="shared" si="30"/>
        <v>2017</v>
      </c>
      <c r="E1006" s="12">
        <f t="shared" si="31"/>
        <v>40</v>
      </c>
      <c r="F1006" s="13" t="str">
        <f>VLOOKUP(A1006,_holidays!$A$2:$B$2107,2,1)</f>
        <v>N</v>
      </c>
      <c r="G1006" s="13" t="str">
        <f>VLOOKUP(A1006,_holidays!$A$2:$C$2107,3,1)</f>
        <v>N</v>
      </c>
      <c r="H1006" s="14">
        <v>9.6999999999999993</v>
      </c>
      <c r="I1006" s="14">
        <v>17.2</v>
      </c>
      <c r="J1006" s="15">
        <v>9.1999999999999993</v>
      </c>
      <c r="K1006" s="15">
        <v>0</v>
      </c>
      <c r="L1006" s="16">
        <v>103556.74</v>
      </c>
      <c r="M1006" s="17">
        <v>58.989627579999997</v>
      </c>
      <c r="N1006" s="17">
        <f>'Energy Demand'!$L1006*'Energy Demand'!$M1006</f>
        <v>6108773.5259988895</v>
      </c>
    </row>
    <row r="1007" spans="1:14" x14ac:dyDescent="0.6">
      <c r="A1007" s="19">
        <v>43010</v>
      </c>
      <c r="B1007" s="32" t="str">
        <f>TEXT('Energy Demand'!$A1007,"dddd")</f>
        <v>Monday</v>
      </c>
      <c r="C1007" s="31" t="str">
        <f>TEXT('Energy Demand'!$A1007,"mmmm")</f>
        <v>October</v>
      </c>
      <c r="D1007" s="11" t="str">
        <f t="shared" si="30"/>
        <v>2017</v>
      </c>
      <c r="E1007" s="12">
        <f t="shared" si="31"/>
        <v>40</v>
      </c>
      <c r="F1007" s="20" t="str">
        <f>VLOOKUP(A1007,_holidays!$A$2:$B$2107,2,1)</f>
        <v>N</v>
      </c>
      <c r="G1007" s="20" t="str">
        <f>VLOOKUP(A1007,_holidays!$A$2:$C$2107,3,1)</f>
        <v>N</v>
      </c>
      <c r="H1007" s="21">
        <v>9.5</v>
      </c>
      <c r="I1007" s="21">
        <v>16.399999999999999</v>
      </c>
      <c r="J1007" s="22">
        <v>16.399999999999999</v>
      </c>
      <c r="K1007" s="22">
        <v>0</v>
      </c>
      <c r="L1007" s="16">
        <v>119226.42</v>
      </c>
      <c r="M1007" s="17">
        <v>74.497158290000002</v>
      </c>
      <c r="N1007" s="17">
        <f>'Energy Demand'!$L1007*'Energy Demand'!$M1007</f>
        <v>8882029.4830900226</v>
      </c>
    </row>
    <row r="1008" spans="1:14" x14ac:dyDescent="0.6">
      <c r="A1008" s="10">
        <v>43011</v>
      </c>
      <c r="B1008" s="31" t="str">
        <f>TEXT('Energy Demand'!$A1008,"dddd")</f>
        <v>Tuesday</v>
      </c>
      <c r="C1008" s="31" t="str">
        <f>TEXT('Energy Demand'!$A1008,"mmmm")</f>
        <v>October</v>
      </c>
      <c r="D1008" s="11" t="str">
        <f t="shared" si="30"/>
        <v>2017</v>
      </c>
      <c r="E1008" s="12">
        <f t="shared" si="31"/>
        <v>40</v>
      </c>
      <c r="F1008" s="13" t="str">
        <f>VLOOKUP(A1008,_holidays!$A$2:$B$2107,2,1)</f>
        <v>N</v>
      </c>
      <c r="G1008" s="13" t="str">
        <f>VLOOKUP(A1008,_holidays!$A$2:$C$2107,3,1)</f>
        <v>N</v>
      </c>
      <c r="H1008" s="14">
        <v>6.8</v>
      </c>
      <c r="I1008" s="14">
        <v>22.3</v>
      </c>
      <c r="J1008" s="15">
        <v>21.8</v>
      </c>
      <c r="K1008" s="15">
        <v>0</v>
      </c>
      <c r="L1008" s="16">
        <v>118856.41499999999</v>
      </c>
      <c r="M1008" s="17">
        <v>79.059146049999995</v>
      </c>
      <c r="N1008" s="17">
        <f>'Energy Demand'!$L1008*'Energy Demand'!$M1008</f>
        <v>9396686.6724644098</v>
      </c>
    </row>
    <row r="1009" spans="1:14" x14ac:dyDescent="0.6">
      <c r="A1009" s="19">
        <v>43012</v>
      </c>
      <c r="B1009" s="32" t="str">
        <f>TEXT('Energy Demand'!$A1009,"dddd")</f>
        <v>Wednesday</v>
      </c>
      <c r="C1009" s="31" t="str">
        <f>TEXT('Energy Demand'!$A1009,"mmmm")</f>
        <v>October</v>
      </c>
      <c r="D1009" s="11" t="str">
        <f t="shared" si="30"/>
        <v>2017</v>
      </c>
      <c r="E1009" s="12">
        <f t="shared" si="31"/>
        <v>40</v>
      </c>
      <c r="F1009" s="20" t="str">
        <f>VLOOKUP(A1009,_holidays!$A$2:$B$2107,2,1)</f>
        <v>N</v>
      </c>
      <c r="G1009" s="20" t="str">
        <f>VLOOKUP(A1009,_holidays!$A$2:$C$2107,3,1)</f>
        <v>N</v>
      </c>
      <c r="H1009" s="21">
        <v>8.5</v>
      </c>
      <c r="I1009" s="21">
        <v>20.8</v>
      </c>
      <c r="J1009" s="22">
        <v>21.6</v>
      </c>
      <c r="K1009" s="22">
        <v>0</v>
      </c>
      <c r="L1009" s="16">
        <v>114604.62</v>
      </c>
      <c r="M1009" s="17">
        <v>71.108733229999999</v>
      </c>
      <c r="N1009" s="17">
        <f>'Energy Demand'!$L1009*'Energy Demand'!$M1009</f>
        <v>8149389.3505055225</v>
      </c>
    </row>
    <row r="1010" spans="1:14" x14ac:dyDescent="0.6">
      <c r="A1010" s="10">
        <v>43013</v>
      </c>
      <c r="B1010" s="31" t="str">
        <f>TEXT('Energy Demand'!$A1010,"dddd")</f>
        <v>Thursday</v>
      </c>
      <c r="C1010" s="31" t="str">
        <f>TEXT('Energy Demand'!$A1010,"mmmm")</f>
        <v>October</v>
      </c>
      <c r="D1010" s="11" t="str">
        <f t="shared" si="30"/>
        <v>2017</v>
      </c>
      <c r="E1010" s="12">
        <f t="shared" si="31"/>
        <v>40</v>
      </c>
      <c r="F1010" s="13" t="str">
        <f>VLOOKUP(A1010,_holidays!$A$2:$B$2107,2,1)</f>
        <v>N</v>
      </c>
      <c r="G1010" s="13" t="str">
        <f>VLOOKUP(A1010,_holidays!$A$2:$C$2107,3,1)</f>
        <v>N</v>
      </c>
      <c r="H1010" s="14">
        <v>11.7</v>
      </c>
      <c r="I1010" s="14">
        <v>19.399999999999999</v>
      </c>
      <c r="J1010" s="15">
        <v>10.4</v>
      </c>
      <c r="K1010" s="15">
        <v>0</v>
      </c>
      <c r="L1010" s="16">
        <v>113134.58</v>
      </c>
      <c r="M1010" s="17">
        <v>65.315736259999994</v>
      </c>
      <c r="N1010" s="17">
        <f>'Energy Demand'!$L1010*'Energy Demand'!$M1010</f>
        <v>7389468.3891658699</v>
      </c>
    </row>
    <row r="1011" spans="1:14" x14ac:dyDescent="0.6">
      <c r="A1011" s="19">
        <v>43014</v>
      </c>
      <c r="B1011" s="32" t="str">
        <f>TEXT('Energy Demand'!$A1011,"dddd")</f>
        <v>Friday</v>
      </c>
      <c r="C1011" s="31" t="str">
        <f>TEXT('Energy Demand'!$A1011,"mmmm")</f>
        <v>October</v>
      </c>
      <c r="D1011" s="11" t="str">
        <f t="shared" si="30"/>
        <v>2017</v>
      </c>
      <c r="E1011" s="12">
        <f t="shared" si="31"/>
        <v>40</v>
      </c>
      <c r="F1011" s="20" t="str">
        <f>VLOOKUP(A1011,_holidays!$A$2:$B$2107,2,1)</f>
        <v>N</v>
      </c>
      <c r="G1011" s="20" t="str">
        <f>VLOOKUP(A1011,_holidays!$A$2:$C$2107,3,1)</f>
        <v>N</v>
      </c>
      <c r="H1011" s="21">
        <v>10.1</v>
      </c>
      <c r="I1011" s="21">
        <v>15</v>
      </c>
      <c r="J1011" s="22">
        <v>16.8</v>
      </c>
      <c r="K1011" s="22">
        <v>2.4</v>
      </c>
      <c r="L1011" s="16">
        <v>118359.28</v>
      </c>
      <c r="M1011" s="17">
        <v>53.429039449999998</v>
      </c>
      <c r="N1011" s="17">
        <f>'Energy Demand'!$L1011*'Energy Demand'!$M1011</f>
        <v>6323822.6403935952</v>
      </c>
    </row>
    <row r="1012" spans="1:14" x14ac:dyDescent="0.6">
      <c r="A1012" s="10">
        <v>43015</v>
      </c>
      <c r="B1012" s="31" t="str">
        <f>TEXT('Energy Demand'!$A1012,"dddd")</f>
        <v>Saturday</v>
      </c>
      <c r="C1012" s="31" t="str">
        <f>TEXT('Energy Demand'!$A1012,"mmmm")</f>
        <v>October</v>
      </c>
      <c r="D1012" s="11" t="str">
        <f t="shared" si="30"/>
        <v>2017</v>
      </c>
      <c r="E1012" s="12">
        <f t="shared" si="31"/>
        <v>40</v>
      </c>
      <c r="F1012" s="13" t="str">
        <f>VLOOKUP(A1012,_holidays!$A$2:$B$2107,2,1)</f>
        <v>N</v>
      </c>
      <c r="G1012" s="13" t="str">
        <f>VLOOKUP(A1012,_holidays!$A$2:$C$2107,3,1)</f>
        <v>N</v>
      </c>
      <c r="H1012" s="14">
        <v>7.2</v>
      </c>
      <c r="I1012" s="14">
        <v>23.7</v>
      </c>
      <c r="J1012" s="15">
        <v>17.3</v>
      </c>
      <c r="K1012" s="15">
        <v>0.2</v>
      </c>
      <c r="L1012" s="16">
        <v>101974.595</v>
      </c>
      <c r="M1012" s="17">
        <v>38.89411226</v>
      </c>
      <c r="N1012" s="17">
        <f>'Energy Demand'!$L1012*'Energy Demand'!$M1012</f>
        <v>3966211.3455980346</v>
      </c>
    </row>
    <row r="1013" spans="1:14" x14ac:dyDescent="0.6">
      <c r="A1013" s="19">
        <v>43016</v>
      </c>
      <c r="B1013" s="32" t="str">
        <f>TEXT('Energy Demand'!$A1013,"dddd")</f>
        <v>Sunday</v>
      </c>
      <c r="C1013" s="31" t="str">
        <f>TEXT('Energy Demand'!$A1013,"mmmm")</f>
        <v>October</v>
      </c>
      <c r="D1013" s="11" t="str">
        <f t="shared" si="30"/>
        <v>2017</v>
      </c>
      <c r="E1013" s="12">
        <f t="shared" si="31"/>
        <v>41</v>
      </c>
      <c r="F1013" s="20" t="str">
        <f>VLOOKUP(A1013,_holidays!$A$2:$B$2107,2,1)</f>
        <v>N</v>
      </c>
      <c r="G1013" s="20" t="str">
        <f>VLOOKUP(A1013,_holidays!$A$2:$C$2107,3,1)</f>
        <v>N</v>
      </c>
      <c r="H1013" s="21">
        <v>11.1</v>
      </c>
      <c r="I1013" s="21">
        <v>25.3</v>
      </c>
      <c r="J1013" s="22">
        <v>19.5</v>
      </c>
      <c r="K1013" s="22">
        <v>0</v>
      </c>
      <c r="L1013" s="16">
        <v>97053.544999999998</v>
      </c>
      <c r="M1013" s="17">
        <v>56.16035213</v>
      </c>
      <c r="N1013" s="17">
        <f>'Energy Demand'!$L1013*'Energy Demand'!$M1013</f>
        <v>5450561.2626648005</v>
      </c>
    </row>
    <row r="1014" spans="1:14" x14ac:dyDescent="0.6">
      <c r="A1014" s="10">
        <v>43017</v>
      </c>
      <c r="B1014" s="31" t="str">
        <f>TEXT('Energy Demand'!$A1014,"dddd")</f>
        <v>Monday</v>
      </c>
      <c r="C1014" s="31" t="str">
        <f>TEXT('Energy Demand'!$A1014,"mmmm")</f>
        <v>October</v>
      </c>
      <c r="D1014" s="11" t="str">
        <f t="shared" si="30"/>
        <v>2017</v>
      </c>
      <c r="E1014" s="12">
        <f t="shared" si="31"/>
        <v>41</v>
      </c>
      <c r="F1014" s="13" t="str">
        <f>VLOOKUP(A1014,_holidays!$A$2:$B$2107,2,1)</f>
        <v>N</v>
      </c>
      <c r="G1014" s="13" t="str">
        <f>VLOOKUP(A1014,_holidays!$A$2:$C$2107,3,1)</f>
        <v>N</v>
      </c>
      <c r="H1014" s="14">
        <v>14</v>
      </c>
      <c r="I1014" s="14">
        <v>18.7</v>
      </c>
      <c r="J1014" s="15">
        <v>16.7</v>
      </c>
      <c r="K1014" s="15">
        <v>2.4</v>
      </c>
      <c r="L1014" s="16">
        <v>111432.36500000001</v>
      </c>
      <c r="M1014" s="17">
        <v>68.87949682</v>
      </c>
      <c r="N1014" s="17">
        <f>'Energy Demand'!$L1014*'Energy Demand'!$M1014</f>
        <v>7675405.2306625796</v>
      </c>
    </row>
    <row r="1015" spans="1:14" x14ac:dyDescent="0.6">
      <c r="A1015" s="19">
        <v>43018</v>
      </c>
      <c r="B1015" s="32" t="str">
        <f>TEXT('Energy Demand'!$A1015,"dddd")</f>
        <v>Tuesday</v>
      </c>
      <c r="C1015" s="31" t="str">
        <f>TEXT('Energy Demand'!$A1015,"mmmm")</f>
        <v>October</v>
      </c>
      <c r="D1015" s="11" t="str">
        <f t="shared" si="30"/>
        <v>2017</v>
      </c>
      <c r="E1015" s="12">
        <f t="shared" si="31"/>
        <v>41</v>
      </c>
      <c r="F1015" s="20" t="str">
        <f>VLOOKUP(A1015,_holidays!$A$2:$B$2107,2,1)</f>
        <v>Y</v>
      </c>
      <c r="G1015" s="20" t="str">
        <f>VLOOKUP(A1015,_holidays!$A$2:$C$2107,3,1)</f>
        <v>N</v>
      </c>
      <c r="H1015" s="21">
        <v>8</v>
      </c>
      <c r="I1015" s="21">
        <v>18.8</v>
      </c>
      <c r="J1015" s="22">
        <v>23.6</v>
      </c>
      <c r="K1015" s="22">
        <v>0.2</v>
      </c>
      <c r="L1015" s="16">
        <v>116556.425</v>
      </c>
      <c r="M1015" s="17">
        <v>77.452308540000004</v>
      </c>
      <c r="N1015" s="17">
        <f>'Energy Demand'!$L1015*'Energy Demand'!$M1015</f>
        <v>9027564.1914193705</v>
      </c>
    </row>
    <row r="1016" spans="1:14" x14ac:dyDescent="0.6">
      <c r="A1016" s="10">
        <v>43019</v>
      </c>
      <c r="B1016" s="31" t="str">
        <f>TEXT('Energy Demand'!$A1016,"dddd")</f>
        <v>Wednesday</v>
      </c>
      <c r="C1016" s="31" t="str">
        <f>TEXT('Energy Demand'!$A1016,"mmmm")</f>
        <v>October</v>
      </c>
      <c r="D1016" s="11" t="str">
        <f t="shared" si="30"/>
        <v>2017</v>
      </c>
      <c r="E1016" s="12">
        <f t="shared" si="31"/>
        <v>41</v>
      </c>
      <c r="F1016" s="13" t="str">
        <f>VLOOKUP(A1016,_holidays!$A$2:$B$2107,2,1)</f>
        <v>Y</v>
      </c>
      <c r="G1016" s="13" t="str">
        <f>VLOOKUP(A1016,_holidays!$A$2:$C$2107,3,1)</f>
        <v>N</v>
      </c>
      <c r="H1016" s="14">
        <v>9.8000000000000007</v>
      </c>
      <c r="I1016" s="14">
        <v>25.6</v>
      </c>
      <c r="J1016" s="15">
        <v>7.5</v>
      </c>
      <c r="K1016" s="15">
        <v>0</v>
      </c>
      <c r="L1016" s="16">
        <v>114133.54</v>
      </c>
      <c r="M1016" s="17">
        <v>55.553221790000002</v>
      </c>
      <c r="N1016" s="17">
        <f>'Energy Demand'!$L1016*'Energy Demand'!$M1016</f>
        <v>6340485.8612978365</v>
      </c>
    </row>
    <row r="1017" spans="1:14" x14ac:dyDescent="0.6">
      <c r="A1017" s="19">
        <v>43020</v>
      </c>
      <c r="B1017" s="32" t="str">
        <f>TEXT('Energy Demand'!$A1017,"dddd")</f>
        <v>Thursday</v>
      </c>
      <c r="C1017" s="31" t="str">
        <f>TEXT('Energy Demand'!$A1017,"mmmm")</f>
        <v>October</v>
      </c>
      <c r="D1017" s="11" t="str">
        <f t="shared" si="30"/>
        <v>2017</v>
      </c>
      <c r="E1017" s="12">
        <f t="shared" si="31"/>
        <v>41</v>
      </c>
      <c r="F1017" s="20" t="str">
        <f>VLOOKUP(A1017,_holidays!$A$2:$B$2107,2,1)</f>
        <v>Y</v>
      </c>
      <c r="G1017" s="20" t="str">
        <f>VLOOKUP(A1017,_holidays!$A$2:$C$2107,3,1)</f>
        <v>N</v>
      </c>
      <c r="H1017" s="21">
        <v>10.5</v>
      </c>
      <c r="I1017" s="21">
        <v>19.2</v>
      </c>
      <c r="J1017" s="22">
        <v>15.6</v>
      </c>
      <c r="K1017" s="22">
        <v>10</v>
      </c>
      <c r="L1017" s="16">
        <v>113957.735</v>
      </c>
      <c r="M1017" s="17">
        <v>56.959277329999999</v>
      </c>
      <c r="N1017" s="17">
        <f>'Energy Demand'!$L1017*'Energy Demand'!$M1017</f>
        <v>6490950.2317636479</v>
      </c>
    </row>
    <row r="1018" spans="1:14" x14ac:dyDescent="0.6">
      <c r="A1018" s="10">
        <v>43021</v>
      </c>
      <c r="B1018" s="31" t="str">
        <f>TEXT('Energy Demand'!$A1018,"dddd")</f>
        <v>Friday</v>
      </c>
      <c r="C1018" s="31" t="str">
        <f>TEXT('Energy Demand'!$A1018,"mmmm")</f>
        <v>October</v>
      </c>
      <c r="D1018" s="11" t="str">
        <f t="shared" si="30"/>
        <v>2017</v>
      </c>
      <c r="E1018" s="12">
        <f t="shared" si="31"/>
        <v>41</v>
      </c>
      <c r="F1018" s="13" t="str">
        <f>VLOOKUP(A1018,_holidays!$A$2:$B$2107,2,1)</f>
        <v>Y</v>
      </c>
      <c r="G1018" s="13" t="str">
        <f>VLOOKUP(A1018,_holidays!$A$2:$C$2107,3,1)</f>
        <v>N</v>
      </c>
      <c r="H1018" s="14">
        <v>13.1</v>
      </c>
      <c r="I1018" s="14">
        <v>16.7</v>
      </c>
      <c r="J1018" s="15">
        <v>12.5</v>
      </c>
      <c r="K1018" s="15">
        <v>0</v>
      </c>
      <c r="L1018" s="16">
        <v>117048.72500000001</v>
      </c>
      <c r="M1018" s="17">
        <v>83.756746089999993</v>
      </c>
      <c r="N1018" s="17">
        <f>'Energy Demand'!$L1018*'Energy Demand'!$M1018</f>
        <v>9803620.3399832342</v>
      </c>
    </row>
    <row r="1019" spans="1:14" x14ac:dyDescent="0.6">
      <c r="A1019" s="19">
        <v>43022</v>
      </c>
      <c r="B1019" s="32" t="str">
        <f>TEXT('Energy Demand'!$A1019,"dddd")</f>
        <v>Saturday</v>
      </c>
      <c r="C1019" s="31" t="str">
        <f>TEXT('Energy Demand'!$A1019,"mmmm")</f>
        <v>October</v>
      </c>
      <c r="D1019" s="11" t="str">
        <f t="shared" si="30"/>
        <v>2017</v>
      </c>
      <c r="E1019" s="12">
        <f t="shared" si="31"/>
        <v>41</v>
      </c>
      <c r="F1019" s="20" t="str">
        <f>VLOOKUP(A1019,_holidays!$A$2:$B$2107,2,1)</f>
        <v>Y</v>
      </c>
      <c r="G1019" s="20" t="str">
        <f>VLOOKUP(A1019,_holidays!$A$2:$C$2107,3,1)</f>
        <v>N</v>
      </c>
      <c r="H1019" s="21">
        <v>8.1999999999999993</v>
      </c>
      <c r="I1019" s="21">
        <v>16.100000000000001</v>
      </c>
      <c r="J1019" s="22">
        <v>23.6</v>
      </c>
      <c r="K1019" s="22">
        <v>0</v>
      </c>
      <c r="L1019" s="16">
        <v>102037.16499999999</v>
      </c>
      <c r="M1019" s="17">
        <v>85.403883269999994</v>
      </c>
      <c r="N1019" s="17">
        <f>'Energy Demand'!$L1019*'Energy Demand'!$M1019</f>
        <v>8714370.1288617291</v>
      </c>
    </row>
    <row r="1020" spans="1:14" x14ac:dyDescent="0.6">
      <c r="A1020" s="10">
        <v>43023</v>
      </c>
      <c r="B1020" s="31" t="str">
        <f>TEXT('Energy Demand'!$A1020,"dddd")</f>
        <v>Sunday</v>
      </c>
      <c r="C1020" s="31" t="str">
        <f>TEXT('Energy Demand'!$A1020,"mmmm")</f>
        <v>October</v>
      </c>
      <c r="D1020" s="11" t="str">
        <f t="shared" si="30"/>
        <v>2017</v>
      </c>
      <c r="E1020" s="12">
        <f t="shared" si="31"/>
        <v>42</v>
      </c>
      <c r="F1020" s="13" t="str">
        <f>VLOOKUP(A1020,_holidays!$A$2:$B$2107,2,1)</f>
        <v>Y</v>
      </c>
      <c r="G1020" s="13" t="str">
        <f>VLOOKUP(A1020,_holidays!$A$2:$C$2107,3,1)</f>
        <v>N</v>
      </c>
      <c r="H1020" s="14">
        <v>6.8</v>
      </c>
      <c r="I1020" s="14">
        <v>17.600000000000001</v>
      </c>
      <c r="J1020" s="15">
        <v>24.5</v>
      </c>
      <c r="K1020" s="15">
        <v>0</v>
      </c>
      <c r="L1020" s="16">
        <v>98108.815000000002</v>
      </c>
      <c r="M1020" s="17">
        <v>71.602890579999993</v>
      </c>
      <c r="N1020" s="17">
        <f>'Energy Demand'!$L1020*'Energy Demand'!$M1020</f>
        <v>7024874.7453784626</v>
      </c>
    </row>
    <row r="1021" spans="1:14" x14ac:dyDescent="0.6">
      <c r="A1021" s="19">
        <v>43024</v>
      </c>
      <c r="B1021" s="32" t="str">
        <f>TEXT('Energy Demand'!$A1021,"dddd")</f>
        <v>Monday</v>
      </c>
      <c r="C1021" s="31" t="str">
        <f>TEXT('Energy Demand'!$A1021,"mmmm")</f>
        <v>October</v>
      </c>
      <c r="D1021" s="11" t="str">
        <f t="shared" si="30"/>
        <v>2017</v>
      </c>
      <c r="E1021" s="12">
        <f t="shared" si="31"/>
        <v>42</v>
      </c>
      <c r="F1021" s="20" t="str">
        <f>VLOOKUP(A1021,_holidays!$A$2:$B$2107,2,1)</f>
        <v>Y</v>
      </c>
      <c r="G1021" s="20" t="str">
        <f>VLOOKUP(A1021,_holidays!$A$2:$C$2107,3,1)</f>
        <v>N</v>
      </c>
      <c r="H1021" s="21">
        <v>11.3</v>
      </c>
      <c r="I1021" s="21">
        <v>28.6</v>
      </c>
      <c r="J1021" s="22">
        <v>23.8</v>
      </c>
      <c r="K1021" s="22">
        <v>0</v>
      </c>
      <c r="L1021" s="16">
        <v>115907.395</v>
      </c>
      <c r="M1021" s="17">
        <v>84.013226709999998</v>
      </c>
      <c r="N1021" s="17">
        <f>'Energy Demand'!$L1021*'Energy Demand'!$M1021</f>
        <v>9737754.2535005212</v>
      </c>
    </row>
    <row r="1022" spans="1:14" x14ac:dyDescent="0.6">
      <c r="A1022" s="10">
        <v>43025</v>
      </c>
      <c r="B1022" s="31" t="str">
        <f>TEXT('Energy Demand'!$A1022,"dddd")</f>
        <v>Tuesday</v>
      </c>
      <c r="C1022" s="31" t="str">
        <f>TEXT('Energy Demand'!$A1022,"mmmm")</f>
        <v>October</v>
      </c>
      <c r="D1022" s="11" t="str">
        <f t="shared" si="30"/>
        <v>2017</v>
      </c>
      <c r="E1022" s="12">
        <f t="shared" si="31"/>
        <v>42</v>
      </c>
      <c r="F1022" s="13" t="str">
        <f>VLOOKUP(A1022,_holidays!$A$2:$B$2107,2,1)</f>
        <v>Y</v>
      </c>
      <c r="G1022" s="13" t="str">
        <f>VLOOKUP(A1022,_holidays!$A$2:$C$2107,3,1)</f>
        <v>N</v>
      </c>
      <c r="H1022" s="14">
        <v>12.8</v>
      </c>
      <c r="I1022" s="14">
        <v>30.2</v>
      </c>
      <c r="J1022" s="15">
        <v>24.9</v>
      </c>
      <c r="K1022" s="15">
        <v>0</v>
      </c>
      <c r="L1022" s="16">
        <v>117470.22</v>
      </c>
      <c r="M1022" s="17">
        <v>76.51584579</v>
      </c>
      <c r="N1022" s="17">
        <f>'Energy Demand'!$L1022*'Energy Demand'!$M1022</f>
        <v>8988333.2384373732</v>
      </c>
    </row>
    <row r="1023" spans="1:14" x14ac:dyDescent="0.6">
      <c r="A1023" s="19">
        <v>43026</v>
      </c>
      <c r="B1023" s="32" t="str">
        <f>TEXT('Energy Demand'!$A1023,"dddd")</f>
        <v>Wednesday</v>
      </c>
      <c r="C1023" s="31" t="str">
        <f>TEXT('Energy Demand'!$A1023,"mmmm")</f>
        <v>October</v>
      </c>
      <c r="D1023" s="11" t="str">
        <f t="shared" si="30"/>
        <v>2017</v>
      </c>
      <c r="E1023" s="12">
        <f t="shared" si="31"/>
        <v>42</v>
      </c>
      <c r="F1023" s="20" t="str">
        <f>VLOOKUP(A1023,_holidays!$A$2:$B$2107,2,1)</f>
        <v>Y</v>
      </c>
      <c r="G1023" s="20" t="str">
        <f>VLOOKUP(A1023,_holidays!$A$2:$C$2107,3,1)</f>
        <v>N</v>
      </c>
      <c r="H1023" s="21">
        <v>14.5</v>
      </c>
      <c r="I1023" s="21">
        <v>30.9</v>
      </c>
      <c r="J1023" s="22">
        <v>25.1</v>
      </c>
      <c r="K1023" s="22">
        <v>0</v>
      </c>
      <c r="L1023" s="16">
        <v>121087.1</v>
      </c>
      <c r="M1023" s="17">
        <v>92.334121359999997</v>
      </c>
      <c r="N1023" s="17">
        <f>'Energy Demand'!$L1023*'Energy Demand'!$M1023</f>
        <v>11180470.986530457</v>
      </c>
    </row>
    <row r="1024" spans="1:14" x14ac:dyDescent="0.6">
      <c r="A1024" s="10">
        <v>43027</v>
      </c>
      <c r="B1024" s="31" t="str">
        <f>TEXT('Energy Demand'!$A1024,"dddd")</f>
        <v>Thursday</v>
      </c>
      <c r="C1024" s="31" t="str">
        <f>TEXT('Energy Demand'!$A1024,"mmmm")</f>
        <v>October</v>
      </c>
      <c r="D1024" s="11" t="str">
        <f t="shared" si="30"/>
        <v>2017</v>
      </c>
      <c r="E1024" s="12">
        <f t="shared" si="31"/>
        <v>42</v>
      </c>
      <c r="F1024" s="13" t="str">
        <f>VLOOKUP(A1024,_holidays!$A$2:$B$2107,2,1)</f>
        <v>Y</v>
      </c>
      <c r="G1024" s="13" t="str">
        <f>VLOOKUP(A1024,_holidays!$A$2:$C$2107,3,1)</f>
        <v>N</v>
      </c>
      <c r="H1024" s="14">
        <v>21.7</v>
      </c>
      <c r="I1024" s="14">
        <v>25.6</v>
      </c>
      <c r="J1024" s="15">
        <v>9.8000000000000007</v>
      </c>
      <c r="K1024" s="15">
        <v>0</v>
      </c>
      <c r="L1024" s="16">
        <v>118201.175</v>
      </c>
      <c r="M1024" s="17">
        <v>80.376717099999993</v>
      </c>
      <c r="N1024" s="17">
        <f>'Energy Demand'!$L1024*'Energy Demand'!$M1024</f>
        <v>9500622.4038625918</v>
      </c>
    </row>
    <row r="1025" spans="1:14" x14ac:dyDescent="0.6">
      <c r="A1025" s="19">
        <v>43028</v>
      </c>
      <c r="B1025" s="32" t="str">
        <f>TEXT('Energy Demand'!$A1025,"dddd")</f>
        <v>Friday</v>
      </c>
      <c r="C1025" s="31" t="str">
        <f>TEXT('Energy Demand'!$A1025,"mmmm")</f>
        <v>October</v>
      </c>
      <c r="D1025" s="11" t="str">
        <f t="shared" si="30"/>
        <v>2017</v>
      </c>
      <c r="E1025" s="12">
        <f t="shared" si="31"/>
        <v>42</v>
      </c>
      <c r="F1025" s="20" t="str">
        <f>VLOOKUP(A1025,_holidays!$A$2:$B$2107,2,1)</f>
        <v>Y</v>
      </c>
      <c r="G1025" s="20" t="str">
        <f>VLOOKUP(A1025,_holidays!$A$2:$C$2107,3,1)</f>
        <v>N</v>
      </c>
      <c r="H1025" s="21">
        <v>11.3</v>
      </c>
      <c r="I1025" s="21">
        <v>16.2</v>
      </c>
      <c r="J1025" s="22">
        <v>24</v>
      </c>
      <c r="K1025" s="22">
        <v>2.6</v>
      </c>
      <c r="L1025" s="16">
        <v>108412.66499999999</v>
      </c>
      <c r="M1025" s="17">
        <v>72.715846839999998</v>
      </c>
      <c r="N1025" s="17">
        <f>'Energy Demand'!$L1025*'Energy Demand'!$M1025</f>
        <v>7883318.7436562283</v>
      </c>
    </row>
    <row r="1026" spans="1:14" x14ac:dyDescent="0.6">
      <c r="A1026" s="10">
        <v>43029</v>
      </c>
      <c r="B1026" s="31" t="str">
        <f>TEXT('Energy Demand'!$A1026,"dddd")</f>
        <v>Saturday</v>
      </c>
      <c r="C1026" s="31" t="str">
        <f>TEXT('Energy Demand'!$A1026,"mmmm")</f>
        <v>October</v>
      </c>
      <c r="D1026" s="11" t="str">
        <f t="shared" si="30"/>
        <v>2017</v>
      </c>
      <c r="E1026" s="12">
        <f t="shared" si="31"/>
        <v>42</v>
      </c>
      <c r="F1026" s="13" t="str">
        <f>VLOOKUP(A1026,_holidays!$A$2:$B$2107,2,1)</f>
        <v>Y</v>
      </c>
      <c r="G1026" s="13" t="str">
        <f>VLOOKUP(A1026,_holidays!$A$2:$C$2107,3,1)</f>
        <v>N</v>
      </c>
      <c r="H1026" s="14">
        <v>11</v>
      </c>
      <c r="I1026" s="14">
        <v>15.4</v>
      </c>
      <c r="J1026" s="15">
        <v>12.8</v>
      </c>
      <c r="K1026" s="15">
        <v>0</v>
      </c>
      <c r="L1026" s="16">
        <v>102195.97500000001</v>
      </c>
      <c r="M1026" s="17">
        <v>73.108339409999999</v>
      </c>
      <c r="N1026" s="17">
        <f>'Energy Demand'!$L1026*'Energy Demand'!$M1026</f>
        <v>7471378.026635875</v>
      </c>
    </row>
    <row r="1027" spans="1:14" x14ac:dyDescent="0.6">
      <c r="A1027" s="19">
        <v>43030</v>
      </c>
      <c r="B1027" s="32" t="str">
        <f>TEXT('Energy Demand'!$A1027,"dddd")</f>
        <v>Sunday</v>
      </c>
      <c r="C1027" s="31" t="str">
        <f>TEXT('Energy Demand'!$A1027,"mmmm")</f>
        <v>October</v>
      </c>
      <c r="D1027" s="11" t="str">
        <f t="shared" ref="D1027:D1090" si="32">TEXT(A1027,"yyyy")</f>
        <v>2017</v>
      </c>
      <c r="E1027" s="12">
        <f t="shared" ref="E1027:E1090" si="33">WEEKNUM(A1027,1)</f>
        <v>43</v>
      </c>
      <c r="F1027" s="20" t="str">
        <f>VLOOKUP(A1027,_holidays!$A$2:$B$2107,2,1)</f>
        <v>Y</v>
      </c>
      <c r="G1027" s="20" t="str">
        <f>VLOOKUP(A1027,_holidays!$A$2:$C$2107,3,1)</f>
        <v>N</v>
      </c>
      <c r="H1027" s="21">
        <v>11.1</v>
      </c>
      <c r="I1027" s="21">
        <v>16</v>
      </c>
      <c r="J1027" s="22">
        <v>13</v>
      </c>
      <c r="K1027" s="22">
        <v>0</v>
      </c>
      <c r="L1027" s="16">
        <v>100571.04</v>
      </c>
      <c r="M1027" s="17">
        <v>76.328222569999994</v>
      </c>
      <c r="N1027" s="17">
        <f>'Energy Demand'!$L1027*'Energy Demand'!$M1027</f>
        <v>7676408.7252163719</v>
      </c>
    </row>
    <row r="1028" spans="1:14" x14ac:dyDescent="0.6">
      <c r="A1028" s="10">
        <v>43031</v>
      </c>
      <c r="B1028" s="31" t="str">
        <f>TEXT('Energy Demand'!$A1028,"dddd")</f>
        <v>Monday</v>
      </c>
      <c r="C1028" s="31" t="str">
        <f>TEXT('Energy Demand'!$A1028,"mmmm")</f>
        <v>October</v>
      </c>
      <c r="D1028" s="11" t="str">
        <f t="shared" si="32"/>
        <v>2017</v>
      </c>
      <c r="E1028" s="12">
        <f t="shared" si="33"/>
        <v>43</v>
      </c>
      <c r="F1028" s="13" t="str">
        <f>VLOOKUP(A1028,_holidays!$A$2:$B$2107,2,1)</f>
        <v>Y</v>
      </c>
      <c r="G1028" s="13" t="str">
        <f>VLOOKUP(A1028,_holidays!$A$2:$C$2107,3,1)</f>
        <v>N</v>
      </c>
      <c r="H1028" s="14">
        <v>11.9</v>
      </c>
      <c r="I1028" s="14">
        <v>19</v>
      </c>
      <c r="J1028" s="15">
        <v>21.8</v>
      </c>
      <c r="K1028" s="15">
        <v>0</v>
      </c>
      <c r="L1028" s="16">
        <v>115549.435</v>
      </c>
      <c r="M1028" s="17">
        <v>90.675665039999998</v>
      </c>
      <c r="N1028" s="17">
        <f>'Energy Demand'!$L1028*'Energy Demand'!$M1028</f>
        <v>10477521.863621252</v>
      </c>
    </row>
    <row r="1029" spans="1:14" x14ac:dyDescent="0.6">
      <c r="A1029" s="19">
        <v>43032</v>
      </c>
      <c r="B1029" s="32" t="str">
        <f>TEXT('Energy Demand'!$A1029,"dddd")</f>
        <v>Tuesday</v>
      </c>
      <c r="C1029" s="31" t="str">
        <f>TEXT('Energy Demand'!$A1029,"mmmm")</f>
        <v>October</v>
      </c>
      <c r="D1029" s="11" t="str">
        <f t="shared" si="32"/>
        <v>2017</v>
      </c>
      <c r="E1029" s="12">
        <f t="shared" si="33"/>
        <v>43</v>
      </c>
      <c r="F1029" s="20" t="str">
        <f>VLOOKUP(A1029,_holidays!$A$2:$B$2107,2,1)</f>
        <v>Y</v>
      </c>
      <c r="G1029" s="20" t="str">
        <f>VLOOKUP(A1029,_holidays!$A$2:$C$2107,3,1)</f>
        <v>N</v>
      </c>
      <c r="H1029" s="21">
        <v>12.1</v>
      </c>
      <c r="I1029" s="21">
        <v>20.5</v>
      </c>
      <c r="J1029" s="22">
        <v>18.7</v>
      </c>
      <c r="K1029" s="22">
        <v>0.2</v>
      </c>
      <c r="L1029" s="16">
        <v>118010.31</v>
      </c>
      <c r="M1029" s="17">
        <v>91.93047541</v>
      </c>
      <c r="N1029" s="17">
        <f>'Energy Demand'!$L1029*'Energy Demand'!$M1029</f>
        <v>10848743.901581477</v>
      </c>
    </row>
    <row r="1030" spans="1:14" x14ac:dyDescent="0.6">
      <c r="A1030" s="10">
        <v>43033</v>
      </c>
      <c r="B1030" s="31" t="str">
        <f>TEXT('Energy Demand'!$A1030,"dddd")</f>
        <v>Wednesday</v>
      </c>
      <c r="C1030" s="31" t="str">
        <f>TEXT('Energy Demand'!$A1030,"mmmm")</f>
        <v>October</v>
      </c>
      <c r="D1030" s="11" t="str">
        <f t="shared" si="32"/>
        <v>2017</v>
      </c>
      <c r="E1030" s="12">
        <f t="shared" si="33"/>
        <v>43</v>
      </c>
      <c r="F1030" s="13" t="str">
        <f>VLOOKUP(A1030,_holidays!$A$2:$B$2107,2,1)</f>
        <v>Y</v>
      </c>
      <c r="G1030" s="13" t="str">
        <f>VLOOKUP(A1030,_holidays!$A$2:$C$2107,3,1)</f>
        <v>N</v>
      </c>
      <c r="H1030" s="14">
        <v>13.3</v>
      </c>
      <c r="I1030" s="14">
        <v>18.5</v>
      </c>
      <c r="J1030" s="15">
        <v>12.5</v>
      </c>
      <c r="K1030" s="15">
        <v>11.4</v>
      </c>
      <c r="L1030" s="16">
        <v>115813.03</v>
      </c>
      <c r="M1030" s="17">
        <v>98.042415309999996</v>
      </c>
      <c r="N1030" s="17">
        <f>'Energy Demand'!$L1030*'Energy Demand'!$M1030</f>
        <v>11354589.185569489</v>
      </c>
    </row>
    <row r="1031" spans="1:14" x14ac:dyDescent="0.6">
      <c r="A1031" s="19">
        <v>43034</v>
      </c>
      <c r="B1031" s="32" t="str">
        <f>TEXT('Energy Demand'!$A1031,"dddd")</f>
        <v>Thursday</v>
      </c>
      <c r="C1031" s="31" t="str">
        <f>TEXT('Energy Demand'!$A1031,"mmmm")</f>
        <v>October</v>
      </c>
      <c r="D1031" s="11" t="str">
        <f t="shared" si="32"/>
        <v>2017</v>
      </c>
      <c r="E1031" s="12">
        <f t="shared" si="33"/>
        <v>43</v>
      </c>
      <c r="F1031" s="20" t="str">
        <f>VLOOKUP(A1031,_holidays!$A$2:$B$2107,2,1)</f>
        <v>Y</v>
      </c>
      <c r="G1031" s="20" t="str">
        <f>VLOOKUP(A1031,_holidays!$A$2:$C$2107,3,1)</f>
        <v>N</v>
      </c>
      <c r="H1031" s="21">
        <v>12.9</v>
      </c>
      <c r="I1031" s="21">
        <v>16.8</v>
      </c>
      <c r="J1031" s="22">
        <v>12.2</v>
      </c>
      <c r="K1031" s="22">
        <v>0.2</v>
      </c>
      <c r="L1031" s="16">
        <v>117333.44500000001</v>
      </c>
      <c r="M1031" s="17">
        <v>89.911230680000003</v>
      </c>
      <c r="N1031" s="17">
        <f>'Energy Demand'!$L1031*'Energy Demand'!$M1031</f>
        <v>10549594.439874094</v>
      </c>
    </row>
    <row r="1032" spans="1:14" x14ac:dyDescent="0.6">
      <c r="A1032" s="10">
        <v>43035</v>
      </c>
      <c r="B1032" s="31" t="str">
        <f>TEXT('Energy Demand'!$A1032,"dddd")</f>
        <v>Friday</v>
      </c>
      <c r="C1032" s="31" t="str">
        <f>TEXT('Energy Demand'!$A1032,"mmmm")</f>
        <v>October</v>
      </c>
      <c r="D1032" s="11" t="str">
        <f t="shared" si="32"/>
        <v>2017</v>
      </c>
      <c r="E1032" s="12">
        <f t="shared" si="33"/>
        <v>43</v>
      </c>
      <c r="F1032" s="13" t="str">
        <f>VLOOKUP(A1032,_holidays!$A$2:$B$2107,2,1)</f>
        <v>Y</v>
      </c>
      <c r="G1032" s="13" t="str">
        <f>VLOOKUP(A1032,_holidays!$A$2:$C$2107,3,1)</f>
        <v>N</v>
      </c>
      <c r="H1032" s="14">
        <v>10.3</v>
      </c>
      <c r="I1032" s="14">
        <v>27.4</v>
      </c>
      <c r="J1032" s="15">
        <v>26.1</v>
      </c>
      <c r="K1032" s="15">
        <v>0</v>
      </c>
      <c r="L1032" s="16">
        <v>112633.265</v>
      </c>
      <c r="M1032" s="17">
        <v>78.660882360000002</v>
      </c>
      <c r="N1032" s="17">
        <f>'Energy Demand'!$L1032*'Energy Demand'!$M1032</f>
        <v>8859832.007987706</v>
      </c>
    </row>
    <row r="1033" spans="1:14" x14ac:dyDescent="0.6">
      <c r="A1033" s="19">
        <v>43036</v>
      </c>
      <c r="B1033" s="32" t="str">
        <f>TEXT('Energy Demand'!$A1033,"dddd")</f>
        <v>Saturday</v>
      </c>
      <c r="C1033" s="31" t="str">
        <f>TEXT('Energy Demand'!$A1033,"mmmm")</f>
        <v>October</v>
      </c>
      <c r="D1033" s="11" t="str">
        <f t="shared" si="32"/>
        <v>2017</v>
      </c>
      <c r="E1033" s="12">
        <f t="shared" si="33"/>
        <v>43</v>
      </c>
      <c r="F1033" s="20" t="str">
        <f>VLOOKUP(A1033,_holidays!$A$2:$B$2107,2,1)</f>
        <v>Y</v>
      </c>
      <c r="G1033" s="20" t="str">
        <f>VLOOKUP(A1033,_holidays!$A$2:$C$2107,3,1)</f>
        <v>N</v>
      </c>
      <c r="H1033" s="21">
        <v>15</v>
      </c>
      <c r="I1033" s="21">
        <v>21.4</v>
      </c>
      <c r="J1033" s="22">
        <v>16.8</v>
      </c>
      <c r="K1033" s="22">
        <v>0.4</v>
      </c>
      <c r="L1033" s="16">
        <v>100746.42</v>
      </c>
      <c r="M1033" s="17">
        <v>81.094467010000002</v>
      </c>
      <c r="N1033" s="17">
        <f>'Energy Demand'!$L1033*'Energy Demand'!$M1033</f>
        <v>8169977.2330656042</v>
      </c>
    </row>
    <row r="1034" spans="1:14" x14ac:dyDescent="0.6">
      <c r="A1034" s="10">
        <v>43037</v>
      </c>
      <c r="B1034" s="31" t="str">
        <f>TEXT('Energy Demand'!$A1034,"dddd")</f>
        <v>Sunday</v>
      </c>
      <c r="C1034" s="31" t="str">
        <f>TEXT('Energy Demand'!$A1034,"mmmm")</f>
        <v>October</v>
      </c>
      <c r="D1034" s="11" t="str">
        <f t="shared" si="32"/>
        <v>2017</v>
      </c>
      <c r="E1034" s="12">
        <f t="shared" si="33"/>
        <v>44</v>
      </c>
      <c r="F1034" s="13" t="str">
        <f>VLOOKUP(A1034,_holidays!$A$2:$B$2107,2,1)</f>
        <v>Y</v>
      </c>
      <c r="G1034" s="13" t="str">
        <f>VLOOKUP(A1034,_holidays!$A$2:$C$2107,3,1)</f>
        <v>N</v>
      </c>
      <c r="H1034" s="14">
        <v>11.5</v>
      </c>
      <c r="I1034" s="14">
        <v>28.6</v>
      </c>
      <c r="J1034" s="15">
        <v>27.1</v>
      </c>
      <c r="K1034" s="15">
        <v>0</v>
      </c>
      <c r="L1034" s="16">
        <v>92182.955000000002</v>
      </c>
      <c r="M1034" s="17">
        <v>61.462527489999999</v>
      </c>
      <c r="N1034" s="17">
        <f>'Energy Demand'!$L1034*'Energy Demand'!$M1034</f>
        <v>5665797.405796933</v>
      </c>
    </row>
    <row r="1035" spans="1:14" x14ac:dyDescent="0.6">
      <c r="A1035" s="19">
        <v>43038</v>
      </c>
      <c r="B1035" s="32" t="str">
        <f>TEXT('Energy Demand'!$A1035,"dddd")</f>
        <v>Monday</v>
      </c>
      <c r="C1035" s="31" t="str">
        <f>TEXT('Energy Demand'!$A1035,"mmmm")</f>
        <v>October</v>
      </c>
      <c r="D1035" s="11" t="str">
        <f t="shared" si="32"/>
        <v>2017</v>
      </c>
      <c r="E1035" s="12">
        <f t="shared" si="33"/>
        <v>44</v>
      </c>
      <c r="F1035" s="20" t="str">
        <f>VLOOKUP(A1035,_holidays!$A$2:$B$2107,2,1)</f>
        <v>Y</v>
      </c>
      <c r="G1035" s="20" t="str">
        <f>VLOOKUP(A1035,_holidays!$A$2:$C$2107,3,1)</f>
        <v>N</v>
      </c>
      <c r="H1035" s="21">
        <v>8.8000000000000007</v>
      </c>
      <c r="I1035" s="21">
        <v>17</v>
      </c>
      <c r="J1035" s="22">
        <v>17</v>
      </c>
      <c r="K1035" s="22">
        <v>4.4000000000000004</v>
      </c>
      <c r="L1035" s="16">
        <v>112227.65</v>
      </c>
      <c r="M1035" s="17">
        <v>77.42179007</v>
      </c>
      <c r="N1035" s="17">
        <f>'Energy Demand'!$L1035*'Energy Demand'!$M1035</f>
        <v>8688865.5583494343</v>
      </c>
    </row>
    <row r="1036" spans="1:14" x14ac:dyDescent="0.6">
      <c r="A1036" s="10">
        <v>43039</v>
      </c>
      <c r="B1036" s="31" t="str">
        <f>TEXT('Energy Demand'!$A1036,"dddd")</f>
        <v>Tuesday</v>
      </c>
      <c r="C1036" s="31" t="str">
        <f>TEXT('Energy Demand'!$A1036,"mmmm")</f>
        <v>October</v>
      </c>
      <c r="D1036" s="11" t="str">
        <f t="shared" si="32"/>
        <v>2017</v>
      </c>
      <c r="E1036" s="12">
        <f t="shared" si="33"/>
        <v>44</v>
      </c>
      <c r="F1036" s="13" t="str">
        <f>VLOOKUP(A1036,_holidays!$A$2:$B$2107,2,1)</f>
        <v>Y</v>
      </c>
      <c r="G1036" s="13" t="str">
        <f>VLOOKUP(A1036,_holidays!$A$2:$C$2107,3,1)</f>
        <v>N</v>
      </c>
      <c r="H1036" s="14">
        <v>8.1</v>
      </c>
      <c r="I1036" s="14">
        <v>16.399999999999999</v>
      </c>
      <c r="J1036" s="15">
        <v>24.8</v>
      </c>
      <c r="K1036" s="15">
        <v>6</v>
      </c>
      <c r="L1036" s="16">
        <v>116179.47</v>
      </c>
      <c r="M1036" s="17">
        <v>86.957257670000004</v>
      </c>
      <c r="N1036" s="17">
        <f>'Energy Demand'!$L1036*'Energy Demand'!$M1036</f>
        <v>10102648.108754035</v>
      </c>
    </row>
    <row r="1037" spans="1:14" x14ac:dyDescent="0.6">
      <c r="A1037" s="19">
        <v>43040</v>
      </c>
      <c r="B1037" s="32" t="str">
        <f>TEXT('Energy Demand'!$A1037,"dddd")</f>
        <v>Wednesday</v>
      </c>
      <c r="C1037" s="31" t="str">
        <f>TEXT('Energy Demand'!$A1037,"mmmm")</f>
        <v>November</v>
      </c>
      <c r="D1037" s="11" t="str">
        <f t="shared" si="32"/>
        <v>2017</v>
      </c>
      <c r="E1037" s="12">
        <f t="shared" si="33"/>
        <v>44</v>
      </c>
      <c r="F1037" s="20" t="str">
        <f>VLOOKUP(A1037,_holidays!$A$2:$B$2107,2,1)</f>
        <v>Y</v>
      </c>
      <c r="G1037" s="20" t="str">
        <f>VLOOKUP(A1037,_holidays!$A$2:$C$2107,3,1)</f>
        <v>N</v>
      </c>
      <c r="H1037" s="21">
        <v>11.9</v>
      </c>
      <c r="I1037" s="21">
        <v>18</v>
      </c>
      <c r="J1037" s="22">
        <v>14.2</v>
      </c>
      <c r="K1037" s="22">
        <v>0.4</v>
      </c>
      <c r="L1037" s="16">
        <v>116632.09</v>
      </c>
      <c r="M1037" s="17">
        <v>87.027542560000001</v>
      </c>
      <c r="N1037" s="17">
        <f>'Energy Demand'!$L1037*'Energy Demand'!$M1037</f>
        <v>10150204.17633675</v>
      </c>
    </row>
    <row r="1038" spans="1:14" x14ac:dyDescent="0.6">
      <c r="A1038" s="10">
        <v>43041</v>
      </c>
      <c r="B1038" s="31" t="str">
        <f>TEXT('Energy Demand'!$A1038,"dddd")</f>
        <v>Thursday</v>
      </c>
      <c r="C1038" s="31" t="str">
        <f>TEXT('Energy Demand'!$A1038,"mmmm")</f>
        <v>November</v>
      </c>
      <c r="D1038" s="11" t="str">
        <f t="shared" si="32"/>
        <v>2017</v>
      </c>
      <c r="E1038" s="12">
        <f t="shared" si="33"/>
        <v>44</v>
      </c>
      <c r="F1038" s="13" t="str">
        <f>VLOOKUP(A1038,_holidays!$A$2:$B$2107,2,1)</f>
        <v>Y</v>
      </c>
      <c r="G1038" s="13" t="str">
        <f>VLOOKUP(A1038,_holidays!$A$2:$C$2107,3,1)</f>
        <v>N</v>
      </c>
      <c r="H1038" s="14">
        <v>11.3</v>
      </c>
      <c r="I1038" s="14">
        <v>17.399999999999999</v>
      </c>
      <c r="J1038" s="15">
        <v>17</v>
      </c>
      <c r="K1038" s="15">
        <v>1.4</v>
      </c>
      <c r="L1038" s="16">
        <v>120470.785</v>
      </c>
      <c r="M1038" s="17">
        <v>87.510162679999993</v>
      </c>
      <c r="N1038" s="17">
        <f>'Energy Demand'!$L1038*'Energy Demand'!$M1038</f>
        <v>10542417.993537303</v>
      </c>
    </row>
    <row r="1039" spans="1:14" x14ac:dyDescent="0.6">
      <c r="A1039" s="19">
        <v>43042</v>
      </c>
      <c r="B1039" s="32" t="str">
        <f>TEXT('Energy Demand'!$A1039,"dddd")</f>
        <v>Friday</v>
      </c>
      <c r="C1039" s="31" t="str">
        <f>TEXT('Energy Demand'!$A1039,"mmmm")</f>
        <v>November</v>
      </c>
      <c r="D1039" s="11" t="str">
        <f t="shared" si="32"/>
        <v>2017</v>
      </c>
      <c r="E1039" s="12">
        <f t="shared" si="33"/>
        <v>44</v>
      </c>
      <c r="F1039" s="20" t="str">
        <f>VLOOKUP(A1039,_holidays!$A$2:$B$2107,2,1)</f>
        <v>Y</v>
      </c>
      <c r="G1039" s="20" t="str">
        <f>VLOOKUP(A1039,_holidays!$A$2:$C$2107,3,1)</f>
        <v>N</v>
      </c>
      <c r="H1039" s="21">
        <v>9.4</v>
      </c>
      <c r="I1039" s="21">
        <v>16.600000000000001</v>
      </c>
      <c r="J1039" s="22">
        <v>20.5</v>
      </c>
      <c r="K1039" s="22">
        <v>1.4</v>
      </c>
      <c r="L1039" s="16">
        <v>113451.995</v>
      </c>
      <c r="M1039" s="17">
        <v>76.925848950000002</v>
      </c>
      <c r="N1039" s="17">
        <f>'Energy Demand'!$L1039*'Energy Demand'!$M1039</f>
        <v>8727391.030446155</v>
      </c>
    </row>
    <row r="1040" spans="1:14" x14ac:dyDescent="0.6">
      <c r="A1040" s="10">
        <v>43043</v>
      </c>
      <c r="B1040" s="31" t="str">
        <f>TEXT('Energy Demand'!$A1040,"dddd")</f>
        <v>Saturday</v>
      </c>
      <c r="C1040" s="31" t="str">
        <f>TEXT('Energy Demand'!$A1040,"mmmm")</f>
        <v>November</v>
      </c>
      <c r="D1040" s="11" t="str">
        <f t="shared" si="32"/>
        <v>2017</v>
      </c>
      <c r="E1040" s="12">
        <f t="shared" si="33"/>
        <v>44</v>
      </c>
      <c r="F1040" s="13" t="str">
        <f>VLOOKUP(A1040,_holidays!$A$2:$B$2107,2,1)</f>
        <v>Y</v>
      </c>
      <c r="G1040" s="13" t="str">
        <f>VLOOKUP(A1040,_holidays!$A$2:$C$2107,3,1)</f>
        <v>N</v>
      </c>
      <c r="H1040" s="14">
        <v>8.3000000000000007</v>
      </c>
      <c r="I1040" s="14">
        <v>15.8</v>
      </c>
      <c r="J1040" s="15">
        <v>24.6</v>
      </c>
      <c r="K1040" s="15">
        <v>0.4</v>
      </c>
      <c r="L1040" s="16">
        <v>101610.815</v>
      </c>
      <c r="M1040" s="17">
        <v>78.734581890000001</v>
      </c>
      <c r="N1040" s="17">
        <f>'Energy Demand'!$L1040*'Energy Demand'!$M1040</f>
        <v>8000285.0345271407</v>
      </c>
    </row>
    <row r="1041" spans="1:14" x14ac:dyDescent="0.6">
      <c r="A1041" s="19">
        <v>43044</v>
      </c>
      <c r="B1041" s="32" t="str">
        <f>TEXT('Energy Demand'!$A1041,"dddd")</f>
        <v>Sunday</v>
      </c>
      <c r="C1041" s="31" t="str">
        <f>TEXT('Energy Demand'!$A1041,"mmmm")</f>
        <v>November</v>
      </c>
      <c r="D1041" s="11" t="str">
        <f t="shared" si="32"/>
        <v>2017</v>
      </c>
      <c r="E1041" s="12">
        <f t="shared" si="33"/>
        <v>45</v>
      </c>
      <c r="F1041" s="20" t="str">
        <f>VLOOKUP(A1041,_holidays!$A$2:$B$2107,2,1)</f>
        <v>Y</v>
      </c>
      <c r="G1041" s="20" t="str">
        <f>VLOOKUP(A1041,_holidays!$A$2:$C$2107,3,1)</f>
        <v>N</v>
      </c>
      <c r="H1041" s="21">
        <v>6.4</v>
      </c>
      <c r="I1041" s="21">
        <v>17.600000000000001</v>
      </c>
      <c r="J1041" s="22">
        <v>24.1</v>
      </c>
      <c r="K1041" s="22">
        <v>0</v>
      </c>
      <c r="L1041" s="16">
        <v>95368.164999999994</v>
      </c>
      <c r="M1041" s="17">
        <v>77.636602679999996</v>
      </c>
      <c r="N1041" s="17">
        <f>'Energy Demand'!$L1041*'Energy Demand'!$M1041</f>
        <v>7404060.3344256813</v>
      </c>
    </row>
    <row r="1042" spans="1:14" x14ac:dyDescent="0.6">
      <c r="A1042" s="10">
        <v>43045</v>
      </c>
      <c r="B1042" s="31" t="str">
        <f>TEXT('Energy Demand'!$A1042,"dddd")</f>
        <v>Monday</v>
      </c>
      <c r="C1042" s="31" t="str">
        <f>TEXT('Energy Demand'!$A1042,"mmmm")</f>
        <v>November</v>
      </c>
      <c r="D1042" s="11" t="str">
        <f t="shared" si="32"/>
        <v>2017</v>
      </c>
      <c r="E1042" s="12">
        <f t="shared" si="33"/>
        <v>45</v>
      </c>
      <c r="F1042" s="13" t="str">
        <f>VLOOKUP(A1042,_holidays!$A$2:$B$2107,2,1)</f>
        <v>Y</v>
      </c>
      <c r="G1042" s="13" t="str">
        <f>VLOOKUP(A1042,_holidays!$A$2:$C$2107,3,1)</f>
        <v>N</v>
      </c>
      <c r="H1042" s="14">
        <v>10.9</v>
      </c>
      <c r="I1042" s="14">
        <v>16.100000000000001</v>
      </c>
      <c r="J1042" s="15">
        <v>18.899999999999999</v>
      </c>
      <c r="K1042" s="15">
        <v>0</v>
      </c>
      <c r="L1042" s="16">
        <v>104632.79</v>
      </c>
      <c r="M1042" s="17">
        <v>80.934221030000003</v>
      </c>
      <c r="N1042" s="17">
        <f>'Energy Demand'!$L1042*'Energy Demand'!$M1042</f>
        <v>8468373.3528455738</v>
      </c>
    </row>
    <row r="1043" spans="1:14" x14ac:dyDescent="0.6">
      <c r="A1043" s="19">
        <v>43046</v>
      </c>
      <c r="B1043" s="32" t="str">
        <f>TEXT('Energy Demand'!$A1043,"dddd")</f>
        <v>Tuesday</v>
      </c>
      <c r="C1043" s="31" t="str">
        <f>TEXT('Energy Demand'!$A1043,"mmmm")</f>
        <v>November</v>
      </c>
      <c r="D1043" s="11" t="str">
        <f t="shared" si="32"/>
        <v>2017</v>
      </c>
      <c r="E1043" s="12">
        <f t="shared" si="33"/>
        <v>45</v>
      </c>
      <c r="F1043" s="20" t="str">
        <f>VLOOKUP(A1043,_holidays!$A$2:$B$2107,2,1)</f>
        <v>Y</v>
      </c>
      <c r="G1043" s="20" t="str">
        <f>VLOOKUP(A1043,_holidays!$A$2:$C$2107,3,1)</f>
        <v>Y</v>
      </c>
      <c r="H1043" s="21">
        <v>10</v>
      </c>
      <c r="I1043" s="21">
        <v>15.8</v>
      </c>
      <c r="J1043" s="22">
        <v>18.8</v>
      </c>
      <c r="K1043" s="22">
        <v>3.4</v>
      </c>
      <c r="L1043" s="16">
        <v>100592.295</v>
      </c>
      <c r="M1043" s="17">
        <v>78.317766300000002</v>
      </c>
      <c r="N1043" s="17">
        <f>'Energy Demand'!$L1043*'Energy Demand'!$M1043</f>
        <v>7878163.8513906589</v>
      </c>
    </row>
    <row r="1044" spans="1:14" x14ac:dyDescent="0.6">
      <c r="A1044" s="10">
        <v>43047</v>
      </c>
      <c r="B1044" s="31" t="str">
        <f>TEXT('Energy Demand'!$A1044,"dddd")</f>
        <v>Wednesday</v>
      </c>
      <c r="C1044" s="31" t="str">
        <f>TEXT('Energy Demand'!$A1044,"mmmm")</f>
        <v>November</v>
      </c>
      <c r="D1044" s="11" t="str">
        <f t="shared" si="32"/>
        <v>2017</v>
      </c>
      <c r="E1044" s="12">
        <f t="shared" si="33"/>
        <v>45</v>
      </c>
      <c r="F1044" s="13" t="str">
        <f>VLOOKUP(A1044,_holidays!$A$2:$B$2107,2,1)</f>
        <v>Y</v>
      </c>
      <c r="G1044" s="13" t="str">
        <f>VLOOKUP(A1044,_holidays!$A$2:$C$2107,3,1)</f>
        <v>N</v>
      </c>
      <c r="H1044" s="14">
        <v>12.1</v>
      </c>
      <c r="I1044" s="14">
        <v>16.899999999999999</v>
      </c>
      <c r="J1044" s="15">
        <v>25.4</v>
      </c>
      <c r="K1044" s="15">
        <v>0</v>
      </c>
      <c r="L1044" s="16">
        <v>111738.485</v>
      </c>
      <c r="M1044" s="17">
        <v>90.995755090000003</v>
      </c>
      <c r="N1044" s="17">
        <f>'Energy Demand'!$L1044*'Energy Demand'!$M1044</f>
        <v>10167727.815187639</v>
      </c>
    </row>
    <row r="1045" spans="1:14" x14ac:dyDescent="0.6">
      <c r="A1045" s="19">
        <v>43048</v>
      </c>
      <c r="B1045" s="32" t="str">
        <f>TEXT('Energy Demand'!$A1045,"dddd")</f>
        <v>Thursday</v>
      </c>
      <c r="C1045" s="31" t="str">
        <f>TEXT('Energy Demand'!$A1045,"mmmm")</f>
        <v>November</v>
      </c>
      <c r="D1045" s="11" t="str">
        <f t="shared" si="32"/>
        <v>2017</v>
      </c>
      <c r="E1045" s="12">
        <f t="shared" si="33"/>
        <v>45</v>
      </c>
      <c r="F1045" s="20" t="str">
        <f>VLOOKUP(A1045,_holidays!$A$2:$B$2107,2,1)</f>
        <v>Y</v>
      </c>
      <c r="G1045" s="20" t="str">
        <f>VLOOKUP(A1045,_holidays!$A$2:$C$2107,3,1)</f>
        <v>N</v>
      </c>
      <c r="H1045" s="21">
        <v>8.6999999999999993</v>
      </c>
      <c r="I1045" s="21">
        <v>21.8</v>
      </c>
      <c r="J1045" s="22">
        <v>28.8</v>
      </c>
      <c r="K1045" s="22">
        <v>0</v>
      </c>
      <c r="L1045" s="16">
        <v>113539.935</v>
      </c>
      <c r="M1045" s="17">
        <v>85.582594670000006</v>
      </c>
      <c r="N1045" s="17">
        <f>'Energy Demand'!$L1045*'Energy Demand'!$M1045</f>
        <v>9717042.2359631471</v>
      </c>
    </row>
    <row r="1046" spans="1:14" x14ac:dyDescent="0.6">
      <c r="A1046" s="10">
        <v>43049</v>
      </c>
      <c r="B1046" s="31" t="str">
        <f>TEXT('Energy Demand'!$A1046,"dddd")</f>
        <v>Friday</v>
      </c>
      <c r="C1046" s="31" t="str">
        <f>TEXT('Energy Demand'!$A1046,"mmmm")</f>
        <v>November</v>
      </c>
      <c r="D1046" s="11" t="str">
        <f t="shared" si="32"/>
        <v>2017</v>
      </c>
      <c r="E1046" s="12">
        <f t="shared" si="33"/>
        <v>45</v>
      </c>
      <c r="F1046" s="13" t="str">
        <f>VLOOKUP(A1046,_holidays!$A$2:$B$2107,2,1)</f>
        <v>Y</v>
      </c>
      <c r="G1046" s="13" t="str">
        <f>VLOOKUP(A1046,_holidays!$A$2:$C$2107,3,1)</f>
        <v>N</v>
      </c>
      <c r="H1046" s="14">
        <v>12.1</v>
      </c>
      <c r="I1046" s="14">
        <v>27.2</v>
      </c>
      <c r="J1046" s="15">
        <v>23.7</v>
      </c>
      <c r="K1046" s="15">
        <v>0</v>
      </c>
      <c r="L1046" s="16">
        <v>115156.44500000001</v>
      </c>
      <c r="M1046" s="17">
        <v>92.615536950000006</v>
      </c>
      <c r="N1046" s="17">
        <f>'Energy Demand'!$L1046*'Energy Demand'!$M1046</f>
        <v>10665275.986928144</v>
      </c>
    </row>
    <row r="1047" spans="1:14" x14ac:dyDescent="0.6">
      <c r="A1047" s="19">
        <v>43050</v>
      </c>
      <c r="B1047" s="32" t="str">
        <f>TEXT('Energy Demand'!$A1047,"dddd")</f>
        <v>Saturday</v>
      </c>
      <c r="C1047" s="31" t="str">
        <f>TEXT('Energy Demand'!$A1047,"mmmm")</f>
        <v>November</v>
      </c>
      <c r="D1047" s="11" t="str">
        <f t="shared" si="32"/>
        <v>2017</v>
      </c>
      <c r="E1047" s="12">
        <f t="shared" si="33"/>
        <v>45</v>
      </c>
      <c r="F1047" s="20" t="str">
        <f>VLOOKUP(A1047,_holidays!$A$2:$B$2107,2,1)</f>
        <v>Y</v>
      </c>
      <c r="G1047" s="20" t="str">
        <f>VLOOKUP(A1047,_holidays!$A$2:$C$2107,3,1)</f>
        <v>N</v>
      </c>
      <c r="H1047" s="21">
        <v>14.8</v>
      </c>
      <c r="I1047" s="21">
        <v>24.7</v>
      </c>
      <c r="J1047" s="22">
        <v>28.8</v>
      </c>
      <c r="K1047" s="22">
        <v>0</v>
      </c>
      <c r="L1047" s="16">
        <v>104194.345</v>
      </c>
      <c r="M1047" s="17">
        <v>83.494939239999994</v>
      </c>
      <c r="N1047" s="17">
        <f>'Energy Demand'!$L1047*'Energy Demand'!$M1047</f>
        <v>8699700.5049265977</v>
      </c>
    </row>
    <row r="1048" spans="1:14" x14ac:dyDescent="0.6">
      <c r="A1048" s="10">
        <v>43051</v>
      </c>
      <c r="B1048" s="31" t="str">
        <f>TEXT('Energy Demand'!$A1048,"dddd")</f>
        <v>Sunday</v>
      </c>
      <c r="C1048" s="31" t="str">
        <f>TEXT('Energy Demand'!$A1048,"mmmm")</f>
        <v>November</v>
      </c>
      <c r="D1048" s="11" t="str">
        <f t="shared" si="32"/>
        <v>2017</v>
      </c>
      <c r="E1048" s="12">
        <f t="shared" si="33"/>
        <v>46</v>
      </c>
      <c r="F1048" s="13" t="str">
        <f>VLOOKUP(A1048,_holidays!$A$2:$B$2107,2,1)</f>
        <v>Y</v>
      </c>
      <c r="G1048" s="13" t="str">
        <f>VLOOKUP(A1048,_holidays!$A$2:$C$2107,3,1)</f>
        <v>N</v>
      </c>
      <c r="H1048" s="14">
        <v>13.2</v>
      </c>
      <c r="I1048" s="14">
        <v>23.3</v>
      </c>
      <c r="J1048" s="15">
        <v>25</v>
      </c>
      <c r="K1048" s="15">
        <v>0</v>
      </c>
      <c r="L1048" s="16">
        <v>98774.235000000001</v>
      </c>
      <c r="M1048" s="17">
        <v>73.950064819999994</v>
      </c>
      <c r="N1048" s="17">
        <f>'Energy Demand'!$L1048*'Energy Demand'!$M1048</f>
        <v>7304361.0807959121</v>
      </c>
    </row>
    <row r="1049" spans="1:14" x14ac:dyDescent="0.6">
      <c r="A1049" s="19">
        <v>43052</v>
      </c>
      <c r="B1049" s="32" t="str">
        <f>TEXT('Energy Demand'!$A1049,"dddd")</f>
        <v>Monday</v>
      </c>
      <c r="C1049" s="31" t="str">
        <f>TEXT('Energy Demand'!$A1049,"mmmm")</f>
        <v>November</v>
      </c>
      <c r="D1049" s="11" t="str">
        <f t="shared" si="32"/>
        <v>2017</v>
      </c>
      <c r="E1049" s="12">
        <f t="shared" si="33"/>
        <v>46</v>
      </c>
      <c r="F1049" s="20" t="str">
        <f>VLOOKUP(A1049,_holidays!$A$2:$B$2107,2,1)</f>
        <v>Y</v>
      </c>
      <c r="G1049" s="20" t="str">
        <f>VLOOKUP(A1049,_holidays!$A$2:$C$2107,3,1)</f>
        <v>N</v>
      </c>
      <c r="H1049" s="21">
        <v>13.7</v>
      </c>
      <c r="I1049" s="21">
        <v>33</v>
      </c>
      <c r="J1049" s="22">
        <v>29.5</v>
      </c>
      <c r="K1049" s="22">
        <v>0</v>
      </c>
      <c r="L1049" s="16">
        <v>125795.84</v>
      </c>
      <c r="M1049" s="17">
        <v>102.5536814</v>
      </c>
      <c r="N1049" s="17">
        <f>'Energy Demand'!$L1049*'Energy Demand'!$M1049</f>
        <v>12900826.496805375</v>
      </c>
    </row>
    <row r="1050" spans="1:14" x14ac:dyDescent="0.6">
      <c r="A1050" s="10">
        <v>43053</v>
      </c>
      <c r="B1050" s="31" t="str">
        <f>TEXT('Energy Demand'!$A1050,"dddd")</f>
        <v>Tuesday</v>
      </c>
      <c r="C1050" s="31" t="str">
        <f>TEXT('Energy Demand'!$A1050,"mmmm")</f>
        <v>November</v>
      </c>
      <c r="D1050" s="11" t="str">
        <f t="shared" si="32"/>
        <v>2017</v>
      </c>
      <c r="E1050" s="12">
        <f t="shared" si="33"/>
        <v>46</v>
      </c>
      <c r="F1050" s="13" t="str">
        <f>VLOOKUP(A1050,_holidays!$A$2:$B$2107,2,1)</f>
        <v>Y</v>
      </c>
      <c r="G1050" s="13" t="str">
        <f>VLOOKUP(A1050,_holidays!$A$2:$C$2107,3,1)</f>
        <v>N</v>
      </c>
      <c r="H1050" s="14">
        <v>18.2</v>
      </c>
      <c r="I1050" s="14">
        <v>33.9</v>
      </c>
      <c r="J1050" s="15">
        <v>29.5</v>
      </c>
      <c r="K1050" s="15">
        <v>0</v>
      </c>
      <c r="L1050" s="16">
        <v>135420.82</v>
      </c>
      <c r="M1050" s="17">
        <v>94.731684869999995</v>
      </c>
      <c r="N1050" s="17">
        <f>'Energy Demand'!$L1050*'Energy Demand'!$M1050</f>
        <v>12828642.445076993</v>
      </c>
    </row>
    <row r="1051" spans="1:14" x14ac:dyDescent="0.6">
      <c r="A1051" s="19">
        <v>43054</v>
      </c>
      <c r="B1051" s="32" t="str">
        <f>TEXT('Energy Demand'!$A1051,"dddd")</f>
        <v>Wednesday</v>
      </c>
      <c r="C1051" s="31" t="str">
        <f>TEXT('Energy Demand'!$A1051,"mmmm")</f>
        <v>November</v>
      </c>
      <c r="D1051" s="11" t="str">
        <f t="shared" si="32"/>
        <v>2017</v>
      </c>
      <c r="E1051" s="12">
        <f t="shared" si="33"/>
        <v>46</v>
      </c>
      <c r="F1051" s="20" t="str">
        <f>VLOOKUP(A1051,_holidays!$A$2:$B$2107,2,1)</f>
        <v>Y</v>
      </c>
      <c r="G1051" s="20" t="str">
        <f>VLOOKUP(A1051,_holidays!$A$2:$C$2107,3,1)</f>
        <v>N</v>
      </c>
      <c r="H1051" s="21">
        <v>21.5</v>
      </c>
      <c r="I1051" s="21">
        <v>31.4</v>
      </c>
      <c r="J1051" s="22">
        <v>16.899999999999999</v>
      </c>
      <c r="K1051" s="22">
        <v>0</v>
      </c>
      <c r="L1051" s="16">
        <v>130385.05</v>
      </c>
      <c r="M1051" s="17">
        <v>90.97415977</v>
      </c>
      <c r="N1051" s="17">
        <f>'Energy Demand'!$L1051*'Energy Demand'!$M1051</f>
        <v>11861670.370319439</v>
      </c>
    </row>
    <row r="1052" spans="1:14" x14ac:dyDescent="0.6">
      <c r="A1052" s="10">
        <v>43055</v>
      </c>
      <c r="B1052" s="31" t="str">
        <f>TEXT('Energy Demand'!$A1052,"dddd")</f>
        <v>Thursday</v>
      </c>
      <c r="C1052" s="31" t="str">
        <f>TEXT('Energy Demand'!$A1052,"mmmm")</f>
        <v>November</v>
      </c>
      <c r="D1052" s="11" t="str">
        <f t="shared" si="32"/>
        <v>2017</v>
      </c>
      <c r="E1052" s="12">
        <f t="shared" si="33"/>
        <v>46</v>
      </c>
      <c r="F1052" s="13" t="str">
        <f>VLOOKUP(A1052,_holidays!$A$2:$B$2107,2,1)</f>
        <v>Y</v>
      </c>
      <c r="G1052" s="13" t="str">
        <f>VLOOKUP(A1052,_holidays!$A$2:$C$2107,3,1)</f>
        <v>N</v>
      </c>
      <c r="H1052" s="14">
        <v>18.100000000000001</v>
      </c>
      <c r="I1052" s="14">
        <v>21.3</v>
      </c>
      <c r="J1052" s="15">
        <v>4.8</v>
      </c>
      <c r="K1052" s="15">
        <v>3.6</v>
      </c>
      <c r="L1052" s="16">
        <v>116715.965</v>
      </c>
      <c r="M1052" s="17">
        <v>88.816107369999997</v>
      </c>
      <c r="N1052" s="17">
        <f>'Energy Demand'!$L1052*'Energy Demand'!$M1052</f>
        <v>10366257.679233162</v>
      </c>
    </row>
    <row r="1053" spans="1:14" x14ac:dyDescent="0.6">
      <c r="A1053" s="19">
        <v>43056</v>
      </c>
      <c r="B1053" s="32" t="str">
        <f>TEXT('Energy Demand'!$A1053,"dddd")</f>
        <v>Friday</v>
      </c>
      <c r="C1053" s="31" t="str">
        <f>TEXT('Energy Demand'!$A1053,"mmmm")</f>
        <v>November</v>
      </c>
      <c r="D1053" s="11" t="str">
        <f t="shared" si="32"/>
        <v>2017</v>
      </c>
      <c r="E1053" s="12">
        <f t="shared" si="33"/>
        <v>46</v>
      </c>
      <c r="F1053" s="20" t="str">
        <f>VLOOKUP(A1053,_holidays!$A$2:$B$2107,2,1)</f>
        <v>Y</v>
      </c>
      <c r="G1053" s="20" t="str">
        <f>VLOOKUP(A1053,_holidays!$A$2:$C$2107,3,1)</f>
        <v>N</v>
      </c>
      <c r="H1053" s="21">
        <v>16.399999999999999</v>
      </c>
      <c r="I1053" s="21">
        <v>26.8</v>
      </c>
      <c r="J1053" s="22">
        <v>22.9</v>
      </c>
      <c r="K1053" s="22">
        <v>4.2</v>
      </c>
      <c r="L1053" s="16">
        <v>117797.62</v>
      </c>
      <c r="M1053" s="17">
        <v>99.446276760000003</v>
      </c>
      <c r="N1053" s="17">
        <f>'Energy Demand'!$L1053*'Energy Demand'!$M1053</f>
        <v>11714534.720189311</v>
      </c>
    </row>
    <row r="1054" spans="1:14" x14ac:dyDescent="0.6">
      <c r="A1054" s="10">
        <v>43057</v>
      </c>
      <c r="B1054" s="31" t="str">
        <f>TEXT('Energy Demand'!$A1054,"dddd")</f>
        <v>Saturday</v>
      </c>
      <c r="C1054" s="31" t="str">
        <f>TEXT('Energy Demand'!$A1054,"mmmm")</f>
        <v>November</v>
      </c>
      <c r="D1054" s="11" t="str">
        <f t="shared" si="32"/>
        <v>2017</v>
      </c>
      <c r="E1054" s="12">
        <f t="shared" si="33"/>
        <v>46</v>
      </c>
      <c r="F1054" s="13" t="str">
        <f>VLOOKUP(A1054,_holidays!$A$2:$B$2107,2,1)</f>
        <v>Y</v>
      </c>
      <c r="G1054" s="13" t="str">
        <f>VLOOKUP(A1054,_holidays!$A$2:$C$2107,3,1)</f>
        <v>N</v>
      </c>
      <c r="H1054" s="14">
        <v>16.100000000000001</v>
      </c>
      <c r="I1054" s="14">
        <v>28.1</v>
      </c>
      <c r="J1054" s="15">
        <v>20.100000000000001</v>
      </c>
      <c r="K1054" s="15">
        <v>0</v>
      </c>
      <c r="L1054" s="16">
        <v>106730.21</v>
      </c>
      <c r="M1054" s="17">
        <v>89.770277660000005</v>
      </c>
      <c r="N1054" s="17">
        <f>'Energy Demand'!$L1054*'Energy Demand'!$M1054</f>
        <v>9581200.586410109</v>
      </c>
    </row>
    <row r="1055" spans="1:14" x14ac:dyDescent="0.6">
      <c r="A1055" s="19">
        <v>43058</v>
      </c>
      <c r="B1055" s="32" t="str">
        <f>TEXT('Energy Demand'!$A1055,"dddd")</f>
        <v>Sunday</v>
      </c>
      <c r="C1055" s="31" t="str">
        <f>TEXT('Energy Demand'!$A1055,"mmmm")</f>
        <v>November</v>
      </c>
      <c r="D1055" s="11" t="str">
        <f t="shared" si="32"/>
        <v>2017</v>
      </c>
      <c r="E1055" s="12">
        <f t="shared" si="33"/>
        <v>47</v>
      </c>
      <c r="F1055" s="20" t="str">
        <f>VLOOKUP(A1055,_holidays!$A$2:$B$2107,2,1)</f>
        <v>Y</v>
      </c>
      <c r="G1055" s="20" t="str">
        <f>VLOOKUP(A1055,_holidays!$A$2:$C$2107,3,1)</f>
        <v>N</v>
      </c>
      <c r="H1055" s="21">
        <v>15.1</v>
      </c>
      <c r="I1055" s="21">
        <v>29.3</v>
      </c>
      <c r="J1055" s="22">
        <v>27.5</v>
      </c>
      <c r="K1055" s="22">
        <v>24.8</v>
      </c>
      <c r="L1055" s="16">
        <v>101256.78</v>
      </c>
      <c r="M1055" s="17">
        <v>81.881314270000004</v>
      </c>
      <c r="N1055" s="17">
        <f>'Energy Demand'!$L1055*'Energy Demand'!$M1055</f>
        <v>8291038.2251482513</v>
      </c>
    </row>
    <row r="1056" spans="1:14" x14ac:dyDescent="0.6">
      <c r="A1056" s="10">
        <v>43059</v>
      </c>
      <c r="B1056" s="31" t="str">
        <f>TEXT('Energy Demand'!$A1056,"dddd")</f>
        <v>Monday</v>
      </c>
      <c r="C1056" s="31" t="str">
        <f>TEXT('Energy Demand'!$A1056,"mmmm")</f>
        <v>November</v>
      </c>
      <c r="D1056" s="11" t="str">
        <f t="shared" si="32"/>
        <v>2017</v>
      </c>
      <c r="E1056" s="12">
        <f t="shared" si="33"/>
        <v>47</v>
      </c>
      <c r="F1056" s="13" t="str">
        <f>VLOOKUP(A1056,_holidays!$A$2:$B$2107,2,1)</f>
        <v>Y</v>
      </c>
      <c r="G1056" s="13" t="str">
        <f>VLOOKUP(A1056,_holidays!$A$2:$C$2107,3,1)</f>
        <v>N</v>
      </c>
      <c r="H1056" s="14">
        <v>16.600000000000001</v>
      </c>
      <c r="I1056" s="14">
        <v>30.8</v>
      </c>
      <c r="J1056" s="15">
        <v>28.6</v>
      </c>
      <c r="K1056" s="15">
        <v>0</v>
      </c>
      <c r="L1056" s="16">
        <v>128658.27</v>
      </c>
      <c r="M1056" s="17">
        <v>131.30094130000001</v>
      </c>
      <c r="N1056" s="17">
        <f>'Energy Demand'!$L1056*'Energy Demand'!$M1056</f>
        <v>16892951.957029551</v>
      </c>
    </row>
    <row r="1057" spans="1:14" x14ac:dyDescent="0.6">
      <c r="A1057" s="19">
        <v>43060</v>
      </c>
      <c r="B1057" s="32" t="str">
        <f>TEXT('Energy Demand'!$A1057,"dddd")</f>
        <v>Tuesday</v>
      </c>
      <c r="C1057" s="31" t="str">
        <f>TEXT('Energy Demand'!$A1057,"mmmm")</f>
        <v>November</v>
      </c>
      <c r="D1057" s="11" t="str">
        <f t="shared" si="32"/>
        <v>2017</v>
      </c>
      <c r="E1057" s="12">
        <f t="shared" si="33"/>
        <v>47</v>
      </c>
      <c r="F1057" s="20" t="str">
        <f>VLOOKUP(A1057,_holidays!$A$2:$B$2107,2,1)</f>
        <v>Y</v>
      </c>
      <c r="G1057" s="20" t="str">
        <f>VLOOKUP(A1057,_holidays!$A$2:$C$2107,3,1)</f>
        <v>N</v>
      </c>
      <c r="H1057" s="21">
        <v>17.8</v>
      </c>
      <c r="I1057" s="21">
        <v>32.9</v>
      </c>
      <c r="J1057" s="22">
        <v>29.5</v>
      </c>
      <c r="K1057" s="22">
        <v>0</v>
      </c>
      <c r="L1057" s="16">
        <v>137151.495</v>
      </c>
      <c r="M1057" s="17">
        <v>152.7547663</v>
      </c>
      <c r="N1057" s="17">
        <f>'Energy Demand'!$L1057*'Energy Demand'!$M1057</f>
        <v>20950544.566420618</v>
      </c>
    </row>
    <row r="1058" spans="1:14" x14ac:dyDescent="0.6">
      <c r="A1058" s="10">
        <v>43061</v>
      </c>
      <c r="B1058" s="31" t="str">
        <f>TEXT('Energy Demand'!$A1058,"dddd")</f>
        <v>Wednesday</v>
      </c>
      <c r="C1058" s="31" t="str">
        <f>TEXT('Energy Demand'!$A1058,"mmmm")</f>
        <v>November</v>
      </c>
      <c r="D1058" s="11" t="str">
        <f t="shared" si="32"/>
        <v>2017</v>
      </c>
      <c r="E1058" s="12">
        <f t="shared" si="33"/>
        <v>47</v>
      </c>
      <c r="F1058" s="13" t="str">
        <f>VLOOKUP(A1058,_holidays!$A$2:$B$2107,2,1)</f>
        <v>Y</v>
      </c>
      <c r="G1058" s="13" t="str">
        <f>VLOOKUP(A1058,_holidays!$A$2:$C$2107,3,1)</f>
        <v>N</v>
      </c>
      <c r="H1058" s="14">
        <v>18.7</v>
      </c>
      <c r="I1058" s="14">
        <v>32.6</v>
      </c>
      <c r="J1058" s="15">
        <v>30.6</v>
      </c>
      <c r="K1058" s="15">
        <v>0</v>
      </c>
      <c r="L1058" s="16">
        <v>138882.25</v>
      </c>
      <c r="M1058" s="17">
        <v>116.8798367</v>
      </c>
      <c r="N1058" s="17">
        <f>'Energy Demand'!$L1058*'Energy Demand'!$M1058</f>
        <v>16232534.700528575</v>
      </c>
    </row>
    <row r="1059" spans="1:14" x14ac:dyDescent="0.6">
      <c r="A1059" s="19">
        <v>43062</v>
      </c>
      <c r="B1059" s="32" t="str">
        <f>TEXT('Energy Demand'!$A1059,"dddd")</f>
        <v>Thursday</v>
      </c>
      <c r="C1059" s="31" t="str">
        <f>TEXT('Energy Demand'!$A1059,"mmmm")</f>
        <v>November</v>
      </c>
      <c r="D1059" s="11" t="str">
        <f t="shared" si="32"/>
        <v>2017</v>
      </c>
      <c r="E1059" s="12">
        <f t="shared" si="33"/>
        <v>47</v>
      </c>
      <c r="F1059" s="20" t="str">
        <f>VLOOKUP(A1059,_holidays!$A$2:$B$2107,2,1)</f>
        <v>Y</v>
      </c>
      <c r="G1059" s="20" t="str">
        <f>VLOOKUP(A1059,_holidays!$A$2:$C$2107,3,1)</f>
        <v>N</v>
      </c>
      <c r="H1059" s="21">
        <v>16.2</v>
      </c>
      <c r="I1059" s="21">
        <v>31.9</v>
      </c>
      <c r="J1059" s="22">
        <v>18.899999999999999</v>
      </c>
      <c r="K1059" s="22">
        <v>0</v>
      </c>
      <c r="L1059" s="16">
        <v>135162.11499999999</v>
      </c>
      <c r="M1059" s="17">
        <v>105.2716657</v>
      </c>
      <c r="N1059" s="17">
        <f>'Energy Demand'!$L1059*'Energy Demand'!$M1059</f>
        <v>14228740.985584954</v>
      </c>
    </row>
    <row r="1060" spans="1:14" x14ac:dyDescent="0.6">
      <c r="A1060" s="10">
        <v>43063</v>
      </c>
      <c r="B1060" s="31" t="str">
        <f>TEXT('Energy Demand'!$A1060,"dddd")</f>
        <v>Friday</v>
      </c>
      <c r="C1060" s="31" t="str">
        <f>TEXT('Energy Demand'!$A1060,"mmmm")</f>
        <v>November</v>
      </c>
      <c r="D1060" s="11" t="str">
        <f t="shared" si="32"/>
        <v>2017</v>
      </c>
      <c r="E1060" s="12">
        <f t="shared" si="33"/>
        <v>47</v>
      </c>
      <c r="F1060" s="13" t="str">
        <f>VLOOKUP(A1060,_holidays!$A$2:$B$2107,2,1)</f>
        <v>Y</v>
      </c>
      <c r="G1060" s="13" t="str">
        <f>VLOOKUP(A1060,_holidays!$A$2:$C$2107,3,1)</f>
        <v>N</v>
      </c>
      <c r="H1060" s="14">
        <v>18.600000000000001</v>
      </c>
      <c r="I1060" s="14">
        <v>30.7</v>
      </c>
      <c r="J1060" s="15">
        <v>13.8</v>
      </c>
      <c r="K1060" s="15">
        <v>1</v>
      </c>
      <c r="L1060" s="16">
        <v>133951.29</v>
      </c>
      <c r="M1060" s="17">
        <v>116.56179090000001</v>
      </c>
      <c r="N1060" s="17">
        <f>'Energy Demand'!$L1060*'Energy Demand'!$M1060</f>
        <v>15613602.255765263</v>
      </c>
    </row>
    <row r="1061" spans="1:14" x14ac:dyDescent="0.6">
      <c r="A1061" s="19">
        <v>43064</v>
      </c>
      <c r="B1061" s="32" t="str">
        <f>TEXT('Energy Demand'!$A1061,"dddd")</f>
        <v>Saturday</v>
      </c>
      <c r="C1061" s="31" t="str">
        <f>TEXT('Energy Demand'!$A1061,"mmmm")</f>
        <v>November</v>
      </c>
      <c r="D1061" s="11" t="str">
        <f t="shared" si="32"/>
        <v>2017</v>
      </c>
      <c r="E1061" s="12">
        <f t="shared" si="33"/>
        <v>47</v>
      </c>
      <c r="F1061" s="20" t="str">
        <f>VLOOKUP(A1061,_holidays!$A$2:$B$2107,2,1)</f>
        <v>Y</v>
      </c>
      <c r="G1061" s="20" t="str">
        <f>VLOOKUP(A1061,_holidays!$A$2:$C$2107,3,1)</f>
        <v>N</v>
      </c>
      <c r="H1061" s="21">
        <v>19.3</v>
      </c>
      <c r="I1061" s="21">
        <v>32.5</v>
      </c>
      <c r="J1061" s="22">
        <v>17</v>
      </c>
      <c r="K1061" s="22">
        <v>0.4</v>
      </c>
      <c r="L1061" s="16">
        <v>121219.595</v>
      </c>
      <c r="M1061" s="17">
        <v>99.010420740000001</v>
      </c>
      <c r="N1061" s="17">
        <f>'Energy Demand'!$L1061*'Energy Demand'!$M1061</f>
        <v>12002003.1028824</v>
      </c>
    </row>
    <row r="1062" spans="1:14" x14ac:dyDescent="0.6">
      <c r="A1062" s="10">
        <v>43065</v>
      </c>
      <c r="B1062" s="31" t="str">
        <f>TEXT('Energy Demand'!$A1062,"dddd")</f>
        <v>Sunday</v>
      </c>
      <c r="C1062" s="31" t="str">
        <f>TEXT('Energy Demand'!$A1062,"mmmm")</f>
        <v>November</v>
      </c>
      <c r="D1062" s="11" t="str">
        <f t="shared" si="32"/>
        <v>2017</v>
      </c>
      <c r="E1062" s="12">
        <f t="shared" si="33"/>
        <v>48</v>
      </c>
      <c r="F1062" s="13" t="str">
        <f>VLOOKUP(A1062,_holidays!$A$2:$B$2107,2,1)</f>
        <v>Y</v>
      </c>
      <c r="G1062" s="13" t="str">
        <f>VLOOKUP(A1062,_holidays!$A$2:$C$2107,3,1)</f>
        <v>N</v>
      </c>
      <c r="H1062" s="14">
        <v>19.399999999999999</v>
      </c>
      <c r="I1062" s="14">
        <v>28.3</v>
      </c>
      <c r="J1062" s="15"/>
      <c r="K1062" s="15">
        <v>3.4</v>
      </c>
      <c r="L1062" s="16">
        <v>108717.875</v>
      </c>
      <c r="M1062" s="17">
        <v>83.114514119999996</v>
      </c>
      <c r="N1062" s="17">
        <f>'Energy Demand'!$L1062*'Energy Demand'!$M1062</f>
        <v>9036033.3567838948</v>
      </c>
    </row>
    <row r="1063" spans="1:14" x14ac:dyDescent="0.6">
      <c r="A1063" s="19">
        <v>43066</v>
      </c>
      <c r="B1063" s="32" t="str">
        <f>TEXT('Energy Demand'!$A1063,"dddd")</f>
        <v>Monday</v>
      </c>
      <c r="C1063" s="31" t="str">
        <f>TEXT('Energy Demand'!$A1063,"mmmm")</f>
        <v>November</v>
      </c>
      <c r="D1063" s="11" t="str">
        <f t="shared" si="32"/>
        <v>2017</v>
      </c>
      <c r="E1063" s="12">
        <f t="shared" si="33"/>
        <v>48</v>
      </c>
      <c r="F1063" s="20" t="str">
        <f>VLOOKUP(A1063,_holidays!$A$2:$B$2107,2,1)</f>
        <v>Y</v>
      </c>
      <c r="G1063" s="20" t="str">
        <f>VLOOKUP(A1063,_holidays!$A$2:$C$2107,3,1)</f>
        <v>N</v>
      </c>
      <c r="H1063" s="21">
        <v>16.5</v>
      </c>
      <c r="I1063" s="21">
        <v>21.2</v>
      </c>
      <c r="J1063" s="22">
        <v>20.5</v>
      </c>
      <c r="K1063" s="22">
        <v>1.4</v>
      </c>
      <c r="L1063" s="16">
        <v>115429.005</v>
      </c>
      <c r="M1063" s="17">
        <v>84.608923149999995</v>
      </c>
      <c r="N1063" s="17">
        <f>'Energy Demand'!$L1063*'Energy Demand'!$M1063</f>
        <v>9766323.8133259658</v>
      </c>
    </row>
    <row r="1064" spans="1:14" x14ac:dyDescent="0.6">
      <c r="A1064" s="10">
        <v>43067</v>
      </c>
      <c r="B1064" s="31" t="str">
        <f>TEXT('Energy Demand'!$A1064,"dddd")</f>
        <v>Tuesday</v>
      </c>
      <c r="C1064" s="31" t="str">
        <f>TEXT('Energy Demand'!$A1064,"mmmm")</f>
        <v>November</v>
      </c>
      <c r="D1064" s="11" t="str">
        <f t="shared" si="32"/>
        <v>2017</v>
      </c>
      <c r="E1064" s="12">
        <f t="shared" si="33"/>
        <v>48</v>
      </c>
      <c r="F1064" s="13" t="str">
        <f>VLOOKUP(A1064,_holidays!$A$2:$B$2107,2,1)</f>
        <v>Y</v>
      </c>
      <c r="G1064" s="13" t="str">
        <f>VLOOKUP(A1064,_holidays!$A$2:$C$2107,3,1)</f>
        <v>N</v>
      </c>
      <c r="H1064" s="14">
        <v>13.7</v>
      </c>
      <c r="I1064" s="14">
        <v>31</v>
      </c>
      <c r="J1064" s="15">
        <v>31.1</v>
      </c>
      <c r="K1064" s="15">
        <v>0.2</v>
      </c>
      <c r="L1064" s="16">
        <v>129798.47</v>
      </c>
      <c r="M1064" s="17">
        <v>130.50196869999999</v>
      </c>
      <c r="N1064" s="17">
        <f>'Energy Demand'!$L1064*'Energy Demand'!$M1064</f>
        <v>16938955.869247887</v>
      </c>
    </row>
    <row r="1065" spans="1:14" x14ac:dyDescent="0.6">
      <c r="A1065" s="19">
        <v>43068</v>
      </c>
      <c r="B1065" s="32" t="str">
        <f>TEXT('Energy Demand'!$A1065,"dddd")</f>
        <v>Wednesday</v>
      </c>
      <c r="C1065" s="31" t="str">
        <f>TEXT('Energy Demand'!$A1065,"mmmm")</f>
        <v>November</v>
      </c>
      <c r="D1065" s="11" t="str">
        <f t="shared" si="32"/>
        <v>2017</v>
      </c>
      <c r="E1065" s="12">
        <f t="shared" si="33"/>
        <v>48</v>
      </c>
      <c r="F1065" s="20" t="str">
        <f>VLOOKUP(A1065,_holidays!$A$2:$B$2107,2,1)</f>
        <v>Y</v>
      </c>
      <c r="G1065" s="20" t="str">
        <f>VLOOKUP(A1065,_holidays!$A$2:$C$2107,3,1)</f>
        <v>N</v>
      </c>
      <c r="H1065" s="21">
        <v>18.5</v>
      </c>
      <c r="I1065" s="21">
        <v>35.799999999999997</v>
      </c>
      <c r="J1065" s="22">
        <v>28.3</v>
      </c>
      <c r="K1065" s="22">
        <v>0</v>
      </c>
      <c r="L1065" s="16">
        <v>151730.95000000001</v>
      </c>
      <c r="M1065" s="17">
        <v>166.55264679999999</v>
      </c>
      <c r="N1065" s="17">
        <f>'Energy Demand'!$L1065*'Energy Demand'!$M1065</f>
        <v>25271191.323978461</v>
      </c>
    </row>
    <row r="1066" spans="1:14" x14ac:dyDescent="0.6">
      <c r="A1066" s="10">
        <v>43069</v>
      </c>
      <c r="B1066" s="31" t="str">
        <f>TEXT('Energy Demand'!$A1066,"dddd")</f>
        <v>Thursday</v>
      </c>
      <c r="C1066" s="31" t="str">
        <f>TEXT('Energy Demand'!$A1066,"mmmm")</f>
        <v>November</v>
      </c>
      <c r="D1066" s="11" t="str">
        <f t="shared" si="32"/>
        <v>2017</v>
      </c>
      <c r="E1066" s="12">
        <f t="shared" si="33"/>
        <v>48</v>
      </c>
      <c r="F1066" s="13" t="str">
        <f>VLOOKUP(A1066,_holidays!$A$2:$B$2107,2,1)</f>
        <v>Y</v>
      </c>
      <c r="G1066" s="13" t="str">
        <f>VLOOKUP(A1066,_holidays!$A$2:$C$2107,3,1)</f>
        <v>N</v>
      </c>
      <c r="H1066" s="14">
        <v>22.5</v>
      </c>
      <c r="I1066" s="14">
        <v>34.9</v>
      </c>
      <c r="J1066" s="15">
        <v>23.1</v>
      </c>
      <c r="K1066" s="15">
        <v>0</v>
      </c>
      <c r="L1066" s="16">
        <v>154632.33499999999</v>
      </c>
      <c r="M1066" s="17">
        <v>131.4914339</v>
      </c>
      <c r="N1066" s="17">
        <f>'Energy Demand'!$L1066*'Energy Demand'!$M1066</f>
        <v>20332827.456455156</v>
      </c>
    </row>
    <row r="1067" spans="1:14" x14ac:dyDescent="0.6">
      <c r="A1067" s="19">
        <v>43070</v>
      </c>
      <c r="B1067" s="32" t="str">
        <f>TEXT('Energy Demand'!$A1067,"dddd")</f>
        <v>Friday</v>
      </c>
      <c r="C1067" s="31" t="str">
        <f>TEXT('Energy Demand'!$A1067,"mmmm")</f>
        <v>December</v>
      </c>
      <c r="D1067" s="11" t="str">
        <f t="shared" si="32"/>
        <v>2017</v>
      </c>
      <c r="E1067" s="12">
        <f t="shared" si="33"/>
        <v>48</v>
      </c>
      <c r="F1067" s="20" t="str">
        <f>VLOOKUP(A1067,_holidays!$A$2:$B$2107,2,1)</f>
        <v>Y</v>
      </c>
      <c r="G1067" s="20" t="str">
        <f>VLOOKUP(A1067,_holidays!$A$2:$C$2107,3,1)</f>
        <v>N</v>
      </c>
      <c r="H1067" s="21">
        <v>21.5</v>
      </c>
      <c r="I1067" s="21">
        <v>23.5</v>
      </c>
      <c r="J1067" s="22">
        <v>1.6</v>
      </c>
      <c r="K1067" s="22">
        <v>1.8</v>
      </c>
      <c r="L1067" s="16">
        <v>125141.9</v>
      </c>
      <c r="M1067" s="17">
        <v>87.152295949999996</v>
      </c>
      <c r="N1067" s="17">
        <f>'Energy Demand'!$L1067*'Energy Demand'!$M1067</f>
        <v>10906403.904545303</v>
      </c>
    </row>
    <row r="1068" spans="1:14" x14ac:dyDescent="0.6">
      <c r="A1068" s="10">
        <v>43071</v>
      </c>
      <c r="B1068" s="31" t="str">
        <f>TEXT('Energy Demand'!$A1068,"dddd")</f>
        <v>Saturday</v>
      </c>
      <c r="C1068" s="31" t="str">
        <f>TEXT('Energy Demand'!$A1068,"mmmm")</f>
        <v>December</v>
      </c>
      <c r="D1068" s="11" t="str">
        <f t="shared" si="32"/>
        <v>2017</v>
      </c>
      <c r="E1068" s="12">
        <f t="shared" si="33"/>
        <v>48</v>
      </c>
      <c r="F1068" s="13" t="str">
        <f>VLOOKUP(A1068,_holidays!$A$2:$B$2107,2,1)</f>
        <v>Y</v>
      </c>
      <c r="G1068" s="13" t="str">
        <f>VLOOKUP(A1068,_holidays!$A$2:$C$2107,3,1)</f>
        <v>N</v>
      </c>
      <c r="H1068" s="14">
        <v>14.7</v>
      </c>
      <c r="I1068" s="14">
        <v>16.399999999999999</v>
      </c>
      <c r="J1068" s="15">
        <v>0.7</v>
      </c>
      <c r="K1068" s="15">
        <v>20.6</v>
      </c>
      <c r="L1068" s="16">
        <v>99234.22</v>
      </c>
      <c r="M1068" s="17">
        <v>66.255858649999993</v>
      </c>
      <c r="N1068" s="17">
        <f>'Energy Demand'!$L1068*'Energy Demand'!$M1068</f>
        <v>6574848.4535630029</v>
      </c>
    </row>
    <row r="1069" spans="1:14" x14ac:dyDescent="0.6">
      <c r="A1069" s="19">
        <v>43072</v>
      </c>
      <c r="B1069" s="32" t="str">
        <f>TEXT('Energy Demand'!$A1069,"dddd")</f>
        <v>Sunday</v>
      </c>
      <c r="C1069" s="31" t="str">
        <f>TEXT('Energy Demand'!$A1069,"mmmm")</f>
        <v>December</v>
      </c>
      <c r="D1069" s="11" t="str">
        <f t="shared" si="32"/>
        <v>2017</v>
      </c>
      <c r="E1069" s="12">
        <f t="shared" si="33"/>
        <v>49</v>
      </c>
      <c r="F1069" s="20" t="str">
        <f>VLOOKUP(A1069,_holidays!$A$2:$B$2107,2,1)</f>
        <v>Y</v>
      </c>
      <c r="G1069" s="20" t="str">
        <f>VLOOKUP(A1069,_holidays!$A$2:$C$2107,3,1)</f>
        <v>N</v>
      </c>
      <c r="H1069" s="21">
        <v>11.5</v>
      </c>
      <c r="I1069" s="21">
        <v>17.100000000000001</v>
      </c>
      <c r="J1069" s="22">
        <v>14.4</v>
      </c>
      <c r="K1069" s="22">
        <v>43.8</v>
      </c>
      <c r="L1069" s="16">
        <v>92487.705000000002</v>
      </c>
      <c r="M1069" s="17">
        <v>67.758066369999995</v>
      </c>
      <c r="N1069" s="17">
        <f>'Energy Demand'!$L1069*'Energy Demand'!$M1069</f>
        <v>6266788.0537989801</v>
      </c>
    </row>
    <row r="1070" spans="1:14" x14ac:dyDescent="0.6">
      <c r="A1070" s="10">
        <v>43073</v>
      </c>
      <c r="B1070" s="31" t="str">
        <f>TEXT('Energy Demand'!$A1070,"dddd")</f>
        <v>Monday</v>
      </c>
      <c r="C1070" s="31" t="str">
        <f>TEXT('Energy Demand'!$A1070,"mmmm")</f>
        <v>December</v>
      </c>
      <c r="D1070" s="11" t="str">
        <f t="shared" si="32"/>
        <v>2017</v>
      </c>
      <c r="E1070" s="12">
        <f t="shared" si="33"/>
        <v>49</v>
      </c>
      <c r="F1070" s="13" t="str">
        <f>VLOOKUP(A1070,_holidays!$A$2:$B$2107,2,1)</f>
        <v>Y</v>
      </c>
      <c r="G1070" s="13" t="str">
        <f>VLOOKUP(A1070,_holidays!$A$2:$C$2107,3,1)</f>
        <v>N</v>
      </c>
      <c r="H1070" s="14">
        <v>12.4</v>
      </c>
      <c r="I1070" s="14">
        <v>17.5</v>
      </c>
      <c r="J1070" s="15">
        <v>7.9</v>
      </c>
      <c r="K1070" s="15">
        <v>5.4</v>
      </c>
      <c r="L1070" s="16">
        <v>111625.98</v>
      </c>
      <c r="M1070" s="17">
        <v>84.041757820000001</v>
      </c>
      <c r="N1070" s="17">
        <f>'Energy Demand'!$L1070*'Energy Demand'!$M1070</f>
        <v>9381243.5775801633</v>
      </c>
    </row>
    <row r="1071" spans="1:14" x14ac:dyDescent="0.6">
      <c r="A1071" s="19">
        <v>43074</v>
      </c>
      <c r="B1071" s="32" t="str">
        <f>TEXT('Energy Demand'!$A1071,"dddd")</f>
        <v>Tuesday</v>
      </c>
      <c r="C1071" s="31" t="str">
        <f>TEXT('Energy Demand'!$A1071,"mmmm")</f>
        <v>December</v>
      </c>
      <c r="D1071" s="11" t="str">
        <f t="shared" si="32"/>
        <v>2017</v>
      </c>
      <c r="E1071" s="12">
        <f t="shared" si="33"/>
        <v>49</v>
      </c>
      <c r="F1071" s="20" t="str">
        <f>VLOOKUP(A1071,_holidays!$A$2:$B$2107,2,1)</f>
        <v>Y</v>
      </c>
      <c r="G1071" s="20" t="str">
        <f>VLOOKUP(A1071,_holidays!$A$2:$C$2107,3,1)</f>
        <v>N</v>
      </c>
      <c r="H1071" s="21">
        <v>10.8</v>
      </c>
      <c r="I1071" s="21">
        <v>22.8</v>
      </c>
      <c r="J1071" s="22">
        <v>22.9</v>
      </c>
      <c r="K1071" s="22">
        <v>1.8</v>
      </c>
      <c r="L1071" s="16">
        <v>113063.675</v>
      </c>
      <c r="M1071" s="17">
        <v>82.842057909999994</v>
      </c>
      <c r="N1071" s="17">
        <f>'Energy Demand'!$L1071*'Energy Demand'!$M1071</f>
        <v>9366427.5118674189</v>
      </c>
    </row>
    <row r="1072" spans="1:14" x14ac:dyDescent="0.6">
      <c r="A1072" s="10">
        <v>43075</v>
      </c>
      <c r="B1072" s="31" t="str">
        <f>TEXT('Energy Demand'!$A1072,"dddd")</f>
        <v>Wednesday</v>
      </c>
      <c r="C1072" s="31" t="str">
        <f>TEXT('Energy Demand'!$A1072,"mmmm")</f>
        <v>December</v>
      </c>
      <c r="D1072" s="11" t="str">
        <f t="shared" si="32"/>
        <v>2017</v>
      </c>
      <c r="E1072" s="12">
        <f t="shared" si="33"/>
        <v>49</v>
      </c>
      <c r="F1072" s="13" t="str">
        <f>VLOOKUP(A1072,_holidays!$A$2:$B$2107,2,1)</f>
        <v>Y</v>
      </c>
      <c r="G1072" s="13" t="str">
        <f>VLOOKUP(A1072,_holidays!$A$2:$C$2107,3,1)</f>
        <v>N</v>
      </c>
      <c r="H1072" s="14">
        <v>13.6</v>
      </c>
      <c r="I1072" s="14">
        <v>21.3</v>
      </c>
      <c r="J1072" s="15">
        <v>23.6</v>
      </c>
      <c r="K1072" s="15">
        <v>0</v>
      </c>
      <c r="L1072" s="16">
        <v>115383.13</v>
      </c>
      <c r="M1072" s="17">
        <v>89.564050550000005</v>
      </c>
      <c r="N1072" s="17">
        <f>'Energy Demand'!$L1072*'Energy Demand'!$M1072</f>
        <v>10334180.487937223</v>
      </c>
    </row>
    <row r="1073" spans="1:14" x14ac:dyDescent="0.6">
      <c r="A1073" s="19">
        <v>43076</v>
      </c>
      <c r="B1073" s="32" t="str">
        <f>TEXT('Energy Demand'!$A1073,"dddd")</f>
        <v>Thursday</v>
      </c>
      <c r="C1073" s="31" t="str">
        <f>TEXT('Energy Demand'!$A1073,"mmmm")</f>
        <v>December</v>
      </c>
      <c r="D1073" s="11" t="str">
        <f t="shared" si="32"/>
        <v>2017</v>
      </c>
      <c r="E1073" s="12">
        <f t="shared" si="33"/>
        <v>49</v>
      </c>
      <c r="F1073" s="20" t="str">
        <f>VLOOKUP(A1073,_holidays!$A$2:$B$2107,2,1)</f>
        <v>Y</v>
      </c>
      <c r="G1073" s="20" t="str">
        <f>VLOOKUP(A1073,_holidays!$A$2:$C$2107,3,1)</f>
        <v>N</v>
      </c>
      <c r="H1073" s="21">
        <v>11.6</v>
      </c>
      <c r="I1073" s="21">
        <v>21.9</v>
      </c>
      <c r="J1073" s="22">
        <v>19.8</v>
      </c>
      <c r="K1073" s="22">
        <v>0</v>
      </c>
      <c r="L1073" s="16">
        <v>115736.97</v>
      </c>
      <c r="M1073" s="17">
        <v>102.5919318</v>
      </c>
      <c r="N1073" s="17">
        <f>'Energy Demand'!$L1073*'Energy Demand'!$M1073</f>
        <v>11873679.332978645</v>
      </c>
    </row>
    <row r="1074" spans="1:14" x14ac:dyDescent="0.6">
      <c r="A1074" s="10">
        <v>43077</v>
      </c>
      <c r="B1074" s="31" t="str">
        <f>TEXT('Energy Demand'!$A1074,"dddd")</f>
        <v>Friday</v>
      </c>
      <c r="C1074" s="31" t="str">
        <f>TEXT('Energy Demand'!$A1074,"mmmm")</f>
        <v>December</v>
      </c>
      <c r="D1074" s="11" t="str">
        <f t="shared" si="32"/>
        <v>2017</v>
      </c>
      <c r="E1074" s="12">
        <f t="shared" si="33"/>
        <v>49</v>
      </c>
      <c r="F1074" s="13" t="str">
        <f>VLOOKUP(A1074,_holidays!$A$2:$B$2107,2,1)</f>
        <v>Y</v>
      </c>
      <c r="G1074" s="13" t="str">
        <f>VLOOKUP(A1074,_holidays!$A$2:$C$2107,3,1)</f>
        <v>N</v>
      </c>
      <c r="H1074" s="14">
        <v>11.4</v>
      </c>
      <c r="I1074" s="14">
        <v>18.7</v>
      </c>
      <c r="J1074" s="15">
        <v>28.5</v>
      </c>
      <c r="K1074" s="15">
        <v>25.2</v>
      </c>
      <c r="L1074" s="16">
        <v>109568.47</v>
      </c>
      <c r="M1074" s="17">
        <v>87.467721979999993</v>
      </c>
      <c r="N1074" s="17">
        <f>'Energy Demand'!$L1074*'Energy Demand'!$M1074</f>
        <v>9583704.4717339706</v>
      </c>
    </row>
    <row r="1075" spans="1:14" x14ac:dyDescent="0.6">
      <c r="A1075" s="19">
        <v>43078</v>
      </c>
      <c r="B1075" s="32" t="str">
        <f>TEXT('Energy Demand'!$A1075,"dddd")</f>
        <v>Saturday</v>
      </c>
      <c r="C1075" s="31" t="str">
        <f>TEXT('Energy Demand'!$A1075,"mmmm")</f>
        <v>December</v>
      </c>
      <c r="D1075" s="11" t="str">
        <f t="shared" si="32"/>
        <v>2017</v>
      </c>
      <c r="E1075" s="12">
        <f t="shared" si="33"/>
        <v>49</v>
      </c>
      <c r="F1075" s="20" t="str">
        <f>VLOOKUP(A1075,_holidays!$A$2:$B$2107,2,1)</f>
        <v>Y</v>
      </c>
      <c r="G1075" s="20" t="str">
        <f>VLOOKUP(A1075,_holidays!$A$2:$C$2107,3,1)</f>
        <v>N</v>
      </c>
      <c r="H1075" s="21">
        <v>12.7</v>
      </c>
      <c r="I1075" s="21">
        <v>23</v>
      </c>
      <c r="J1075" s="22">
        <v>19.2</v>
      </c>
      <c r="K1075" s="22">
        <v>0</v>
      </c>
      <c r="L1075" s="16">
        <v>99334.8</v>
      </c>
      <c r="M1075" s="17">
        <v>82.980837530000002</v>
      </c>
      <c r="N1075" s="17">
        <f>'Energy Demand'!$L1075*'Energy Demand'!$M1075</f>
        <v>8242884.8998750448</v>
      </c>
    </row>
    <row r="1076" spans="1:14" x14ac:dyDescent="0.6">
      <c r="A1076" s="10">
        <v>43079</v>
      </c>
      <c r="B1076" s="31" t="str">
        <f>TEXT('Energy Demand'!$A1076,"dddd")</f>
        <v>Sunday</v>
      </c>
      <c r="C1076" s="31" t="str">
        <f>TEXT('Energy Demand'!$A1076,"mmmm")</f>
        <v>December</v>
      </c>
      <c r="D1076" s="11" t="str">
        <f t="shared" si="32"/>
        <v>2017</v>
      </c>
      <c r="E1076" s="12">
        <f t="shared" si="33"/>
        <v>50</v>
      </c>
      <c r="F1076" s="13" t="str">
        <f>VLOOKUP(A1076,_holidays!$A$2:$B$2107,2,1)</f>
        <v>Y</v>
      </c>
      <c r="G1076" s="13" t="str">
        <f>VLOOKUP(A1076,_holidays!$A$2:$C$2107,3,1)</f>
        <v>N</v>
      </c>
      <c r="H1076" s="14">
        <v>14.5</v>
      </c>
      <c r="I1076" s="14">
        <v>22.2</v>
      </c>
      <c r="J1076" s="15">
        <v>31.4</v>
      </c>
      <c r="K1076" s="15">
        <v>0</v>
      </c>
      <c r="L1076" s="16">
        <v>97715.01</v>
      </c>
      <c r="M1076" s="17">
        <v>81.089163600000006</v>
      </c>
      <c r="N1076" s="17">
        <f>'Energy Demand'!$L1076*'Energy Demand'!$M1076</f>
        <v>7923628.4320656359</v>
      </c>
    </row>
    <row r="1077" spans="1:14" x14ac:dyDescent="0.6">
      <c r="A1077" s="19">
        <v>43080</v>
      </c>
      <c r="B1077" s="32" t="str">
        <f>TEXT('Energy Demand'!$A1077,"dddd")</f>
        <v>Monday</v>
      </c>
      <c r="C1077" s="31" t="str">
        <f>TEXT('Energy Demand'!$A1077,"mmmm")</f>
        <v>December</v>
      </c>
      <c r="D1077" s="11" t="str">
        <f t="shared" si="32"/>
        <v>2017</v>
      </c>
      <c r="E1077" s="12">
        <f t="shared" si="33"/>
        <v>50</v>
      </c>
      <c r="F1077" s="20" t="str">
        <f>VLOOKUP(A1077,_holidays!$A$2:$B$2107,2,1)</f>
        <v>Y</v>
      </c>
      <c r="G1077" s="20" t="str">
        <f>VLOOKUP(A1077,_holidays!$A$2:$C$2107,3,1)</f>
        <v>N</v>
      </c>
      <c r="H1077" s="21">
        <v>16.399999999999999</v>
      </c>
      <c r="I1077" s="21">
        <v>20.7</v>
      </c>
      <c r="J1077" s="22">
        <v>26.3</v>
      </c>
      <c r="K1077" s="22">
        <v>0</v>
      </c>
      <c r="L1077" s="16">
        <v>114680.185</v>
      </c>
      <c r="M1077" s="17">
        <v>97.605395759999993</v>
      </c>
      <c r="N1077" s="17">
        <f>'Energy Demand'!$L1077*'Energy Demand'!$M1077</f>
        <v>11193404.842755014</v>
      </c>
    </row>
    <row r="1078" spans="1:14" x14ac:dyDescent="0.6">
      <c r="A1078" s="10">
        <v>43081</v>
      </c>
      <c r="B1078" s="31" t="str">
        <f>TEXT('Energy Demand'!$A1078,"dddd")</f>
        <v>Tuesday</v>
      </c>
      <c r="C1078" s="31" t="str">
        <f>TEXT('Energy Demand'!$A1078,"mmmm")</f>
        <v>December</v>
      </c>
      <c r="D1078" s="11" t="str">
        <f t="shared" si="32"/>
        <v>2017</v>
      </c>
      <c r="E1078" s="12">
        <f t="shared" si="33"/>
        <v>50</v>
      </c>
      <c r="F1078" s="13" t="str">
        <f>VLOOKUP(A1078,_holidays!$A$2:$B$2107,2,1)</f>
        <v>Y</v>
      </c>
      <c r="G1078" s="13" t="str">
        <f>VLOOKUP(A1078,_holidays!$A$2:$C$2107,3,1)</f>
        <v>N</v>
      </c>
      <c r="H1078" s="14">
        <v>15.8</v>
      </c>
      <c r="I1078" s="14">
        <v>26.4</v>
      </c>
      <c r="J1078" s="15">
        <v>31.3</v>
      </c>
      <c r="K1078" s="15">
        <v>0</v>
      </c>
      <c r="L1078" s="16">
        <v>121945.175</v>
      </c>
      <c r="M1078" s="17">
        <v>104.9958379</v>
      </c>
      <c r="N1078" s="17">
        <f>'Energy Demand'!$L1078*'Energy Demand'!$M1078</f>
        <v>12803735.826987132</v>
      </c>
    </row>
    <row r="1079" spans="1:14" x14ac:dyDescent="0.6">
      <c r="A1079" s="19">
        <v>43082</v>
      </c>
      <c r="B1079" s="32" t="str">
        <f>TEXT('Energy Demand'!$A1079,"dddd")</f>
        <v>Wednesday</v>
      </c>
      <c r="C1079" s="31" t="str">
        <f>TEXT('Energy Demand'!$A1079,"mmmm")</f>
        <v>December</v>
      </c>
      <c r="D1079" s="11" t="str">
        <f t="shared" si="32"/>
        <v>2017</v>
      </c>
      <c r="E1079" s="12">
        <f t="shared" si="33"/>
        <v>50</v>
      </c>
      <c r="F1079" s="20" t="str">
        <f>VLOOKUP(A1079,_holidays!$A$2:$B$2107,2,1)</f>
        <v>Y</v>
      </c>
      <c r="G1079" s="20" t="str">
        <f>VLOOKUP(A1079,_holidays!$A$2:$C$2107,3,1)</f>
        <v>N</v>
      </c>
      <c r="H1079" s="21">
        <v>15.8</v>
      </c>
      <c r="I1079" s="21">
        <v>37.6</v>
      </c>
      <c r="J1079" s="22">
        <v>32</v>
      </c>
      <c r="K1079" s="22">
        <v>0</v>
      </c>
      <c r="L1079" s="16">
        <v>146933.095</v>
      </c>
      <c r="M1079" s="17">
        <v>94.498151980000003</v>
      </c>
      <c r="N1079" s="17">
        <f>'Energy Demand'!$L1079*'Energy Demand'!$M1079</f>
        <v>13884905.942201778</v>
      </c>
    </row>
    <row r="1080" spans="1:14" x14ac:dyDescent="0.6">
      <c r="A1080" s="10">
        <v>43083</v>
      </c>
      <c r="B1080" s="31" t="str">
        <f>TEXT('Energy Demand'!$A1080,"dddd")</f>
        <v>Thursday</v>
      </c>
      <c r="C1080" s="31" t="str">
        <f>TEXT('Energy Demand'!$A1080,"mmmm")</f>
        <v>December</v>
      </c>
      <c r="D1080" s="11" t="str">
        <f t="shared" si="32"/>
        <v>2017</v>
      </c>
      <c r="E1080" s="12">
        <f t="shared" si="33"/>
        <v>50</v>
      </c>
      <c r="F1080" s="13" t="str">
        <f>VLOOKUP(A1080,_holidays!$A$2:$B$2107,2,1)</f>
        <v>Y</v>
      </c>
      <c r="G1080" s="13" t="str">
        <f>VLOOKUP(A1080,_holidays!$A$2:$C$2107,3,1)</f>
        <v>N</v>
      </c>
      <c r="H1080" s="14">
        <v>20.5</v>
      </c>
      <c r="I1080" s="14">
        <v>23.1</v>
      </c>
      <c r="J1080" s="15">
        <v>21.7</v>
      </c>
      <c r="K1080" s="15">
        <v>0</v>
      </c>
      <c r="L1080" s="16">
        <v>129280.81</v>
      </c>
      <c r="M1080" s="17">
        <v>101.8652498</v>
      </c>
      <c r="N1080" s="17">
        <f>'Energy Demand'!$L1080*'Energy Demand'!$M1080</f>
        <v>13169222.004996337</v>
      </c>
    </row>
    <row r="1081" spans="1:14" x14ac:dyDescent="0.6">
      <c r="A1081" s="19">
        <v>43084</v>
      </c>
      <c r="B1081" s="32" t="str">
        <f>TEXT('Energy Demand'!$A1081,"dddd")</f>
        <v>Friday</v>
      </c>
      <c r="C1081" s="31" t="str">
        <f>TEXT('Energy Demand'!$A1081,"mmmm")</f>
        <v>December</v>
      </c>
      <c r="D1081" s="11" t="str">
        <f t="shared" si="32"/>
        <v>2017</v>
      </c>
      <c r="E1081" s="12">
        <f t="shared" si="33"/>
        <v>50</v>
      </c>
      <c r="F1081" s="20" t="str">
        <f>VLOOKUP(A1081,_holidays!$A$2:$B$2107,2,1)</f>
        <v>Y</v>
      </c>
      <c r="G1081" s="20" t="str">
        <f>VLOOKUP(A1081,_holidays!$A$2:$C$2107,3,1)</f>
        <v>N</v>
      </c>
      <c r="H1081" s="21">
        <v>14.1</v>
      </c>
      <c r="I1081" s="21">
        <v>26.4</v>
      </c>
      <c r="J1081" s="22">
        <v>32.1</v>
      </c>
      <c r="K1081" s="22">
        <v>0</v>
      </c>
      <c r="L1081" s="16">
        <v>120821.05499999999</v>
      </c>
      <c r="M1081" s="17">
        <v>105.4358596</v>
      </c>
      <c r="N1081" s="17">
        <f>'Energy Demand'!$L1081*'Energy Demand'!$M1081</f>
        <v>12738871.791703878</v>
      </c>
    </row>
    <row r="1082" spans="1:14" x14ac:dyDescent="0.6">
      <c r="A1082" s="10">
        <v>43085</v>
      </c>
      <c r="B1082" s="31" t="str">
        <f>TEXT('Energy Demand'!$A1082,"dddd")</f>
        <v>Saturday</v>
      </c>
      <c r="C1082" s="31" t="str">
        <f>TEXT('Energy Demand'!$A1082,"mmmm")</f>
        <v>December</v>
      </c>
      <c r="D1082" s="11" t="str">
        <f t="shared" si="32"/>
        <v>2017</v>
      </c>
      <c r="E1082" s="12">
        <f t="shared" si="33"/>
        <v>50</v>
      </c>
      <c r="F1082" s="13" t="str">
        <f>VLOOKUP(A1082,_holidays!$A$2:$B$2107,2,1)</f>
        <v>Y</v>
      </c>
      <c r="G1082" s="13" t="str">
        <f>VLOOKUP(A1082,_holidays!$A$2:$C$2107,3,1)</f>
        <v>N</v>
      </c>
      <c r="H1082" s="14">
        <v>13.8</v>
      </c>
      <c r="I1082" s="14">
        <v>24.6</v>
      </c>
      <c r="J1082" s="15">
        <v>31</v>
      </c>
      <c r="K1082" s="15">
        <v>0</v>
      </c>
      <c r="L1082" s="16">
        <v>110154.36</v>
      </c>
      <c r="M1082" s="17">
        <v>99.475416330000002</v>
      </c>
      <c r="N1082" s="17">
        <f>'Energy Demand'!$L1082*'Energy Demand'!$M1082</f>
        <v>10957650.821564699</v>
      </c>
    </row>
    <row r="1083" spans="1:14" x14ac:dyDescent="0.6">
      <c r="A1083" s="19">
        <v>43086</v>
      </c>
      <c r="B1083" s="32" t="str">
        <f>TEXT('Energy Demand'!$A1083,"dddd")</f>
        <v>Sunday</v>
      </c>
      <c r="C1083" s="31" t="str">
        <f>TEXT('Energy Demand'!$A1083,"mmmm")</f>
        <v>December</v>
      </c>
      <c r="D1083" s="11" t="str">
        <f t="shared" si="32"/>
        <v>2017</v>
      </c>
      <c r="E1083" s="12">
        <f t="shared" si="33"/>
        <v>51</v>
      </c>
      <c r="F1083" s="20" t="str">
        <f>VLOOKUP(A1083,_holidays!$A$2:$B$2107,2,1)</f>
        <v>Y</v>
      </c>
      <c r="G1083" s="20" t="str">
        <f>VLOOKUP(A1083,_holidays!$A$2:$C$2107,3,1)</f>
        <v>N</v>
      </c>
      <c r="H1083" s="21">
        <v>15.7</v>
      </c>
      <c r="I1083" s="21">
        <v>24.5</v>
      </c>
      <c r="J1083" s="22">
        <v>30.5</v>
      </c>
      <c r="K1083" s="22">
        <v>0</v>
      </c>
      <c r="L1083" s="16">
        <v>107212.84</v>
      </c>
      <c r="M1083" s="17">
        <v>82.049323279999996</v>
      </c>
      <c r="N1083" s="17">
        <f>'Energy Demand'!$L1083*'Energy Demand'!$M1083</f>
        <v>8796740.968926914</v>
      </c>
    </row>
    <row r="1084" spans="1:14" x14ac:dyDescent="0.6">
      <c r="A1084" s="10">
        <v>43087</v>
      </c>
      <c r="B1084" s="31" t="str">
        <f>TEXT('Energy Demand'!$A1084,"dddd")</f>
        <v>Monday</v>
      </c>
      <c r="C1084" s="31" t="str">
        <f>TEXT('Energy Demand'!$A1084,"mmmm")</f>
        <v>December</v>
      </c>
      <c r="D1084" s="11" t="str">
        <f t="shared" si="32"/>
        <v>2017</v>
      </c>
      <c r="E1084" s="12">
        <f t="shared" si="33"/>
        <v>51</v>
      </c>
      <c r="F1084" s="13" t="str">
        <f>VLOOKUP(A1084,_holidays!$A$2:$B$2107,2,1)</f>
        <v>Y</v>
      </c>
      <c r="G1084" s="13" t="str">
        <f>VLOOKUP(A1084,_holidays!$A$2:$C$2107,3,1)</f>
        <v>N</v>
      </c>
      <c r="H1084" s="14">
        <v>17.100000000000001</v>
      </c>
      <c r="I1084" s="14">
        <v>33</v>
      </c>
      <c r="J1084" s="15">
        <v>22.1</v>
      </c>
      <c r="K1084" s="15">
        <v>0</v>
      </c>
      <c r="L1084" s="16">
        <v>138949.67499999999</v>
      </c>
      <c r="M1084" s="17">
        <v>117.26538429999999</v>
      </c>
      <c r="N1084" s="17">
        <f>'Energy Demand'!$L1084*'Energy Demand'!$M1084</f>
        <v>16293987.0372351</v>
      </c>
    </row>
    <row r="1085" spans="1:14" x14ac:dyDescent="0.6">
      <c r="A1085" s="19">
        <v>43088</v>
      </c>
      <c r="B1085" s="32" t="str">
        <f>TEXT('Energy Demand'!$A1085,"dddd")</f>
        <v>Tuesday</v>
      </c>
      <c r="C1085" s="31" t="str">
        <f>TEXT('Energy Demand'!$A1085,"mmmm")</f>
        <v>December</v>
      </c>
      <c r="D1085" s="11" t="str">
        <f t="shared" si="32"/>
        <v>2017</v>
      </c>
      <c r="E1085" s="12">
        <f t="shared" si="33"/>
        <v>51</v>
      </c>
      <c r="F1085" s="20" t="str">
        <f>VLOOKUP(A1085,_holidays!$A$2:$B$2107,2,1)</f>
        <v>Y</v>
      </c>
      <c r="G1085" s="20" t="str">
        <f>VLOOKUP(A1085,_holidays!$A$2:$C$2107,3,1)</f>
        <v>N</v>
      </c>
      <c r="H1085" s="21">
        <v>19.7</v>
      </c>
      <c r="I1085" s="21">
        <v>37.4</v>
      </c>
      <c r="J1085" s="22">
        <v>12.1</v>
      </c>
      <c r="K1085" s="22">
        <v>0</v>
      </c>
      <c r="L1085" s="16">
        <v>142870.39499999999</v>
      </c>
      <c r="M1085" s="17">
        <v>106.4977263</v>
      </c>
      <c r="N1085" s="17">
        <f>'Energy Demand'!$L1085*'Energy Demand'!$M1085</f>
        <v>15215372.223082887</v>
      </c>
    </row>
    <row r="1086" spans="1:14" x14ac:dyDescent="0.6">
      <c r="A1086" s="10">
        <v>43089</v>
      </c>
      <c r="B1086" s="31" t="str">
        <f>TEXT('Energy Demand'!$A1086,"dddd")</f>
        <v>Wednesday</v>
      </c>
      <c r="C1086" s="31" t="str">
        <f>TEXT('Energy Demand'!$A1086,"mmmm")</f>
        <v>December</v>
      </c>
      <c r="D1086" s="11" t="str">
        <f t="shared" si="32"/>
        <v>2017</v>
      </c>
      <c r="E1086" s="12">
        <f t="shared" si="33"/>
        <v>51</v>
      </c>
      <c r="F1086" s="13" t="str">
        <f>VLOOKUP(A1086,_holidays!$A$2:$B$2107,2,1)</f>
        <v>Y</v>
      </c>
      <c r="G1086" s="13" t="str">
        <f>VLOOKUP(A1086,_holidays!$A$2:$C$2107,3,1)</f>
        <v>N</v>
      </c>
      <c r="H1086" s="14">
        <v>15.8</v>
      </c>
      <c r="I1086" s="14">
        <v>24.5</v>
      </c>
      <c r="J1086" s="15">
        <v>19</v>
      </c>
      <c r="K1086" s="15">
        <v>20.6</v>
      </c>
      <c r="L1086" s="16">
        <v>114916.99</v>
      </c>
      <c r="M1086" s="17">
        <v>78.737600779999994</v>
      </c>
      <c r="N1086" s="17">
        <f>'Energy Demand'!$L1086*'Energy Demand'!$M1086</f>
        <v>9048288.0814592522</v>
      </c>
    </row>
    <row r="1087" spans="1:14" x14ac:dyDescent="0.6">
      <c r="A1087" s="19">
        <v>43090</v>
      </c>
      <c r="B1087" s="32" t="str">
        <f>TEXT('Energy Demand'!$A1087,"dddd")</f>
        <v>Thursday</v>
      </c>
      <c r="C1087" s="31" t="str">
        <f>TEXT('Energy Demand'!$A1087,"mmmm")</f>
        <v>December</v>
      </c>
      <c r="D1087" s="11" t="str">
        <f t="shared" si="32"/>
        <v>2017</v>
      </c>
      <c r="E1087" s="12">
        <f t="shared" si="33"/>
        <v>51</v>
      </c>
      <c r="F1087" s="20" t="str">
        <f>VLOOKUP(A1087,_holidays!$A$2:$B$2107,2,1)</f>
        <v>Y</v>
      </c>
      <c r="G1087" s="20" t="str">
        <f>VLOOKUP(A1087,_holidays!$A$2:$C$2107,3,1)</f>
        <v>N</v>
      </c>
      <c r="H1087" s="21">
        <v>12.3</v>
      </c>
      <c r="I1087" s="21">
        <v>23.7</v>
      </c>
      <c r="J1087" s="22">
        <v>31.9</v>
      </c>
      <c r="K1087" s="22">
        <v>0</v>
      </c>
      <c r="L1087" s="16">
        <v>114462.53</v>
      </c>
      <c r="M1087" s="17">
        <v>85.775431650000002</v>
      </c>
      <c r="N1087" s="17">
        <f>'Energy Demand'!$L1087*'Energy Demand'!$M1087</f>
        <v>9818072.9185010754</v>
      </c>
    </row>
    <row r="1088" spans="1:14" x14ac:dyDescent="0.6">
      <c r="A1088" s="10">
        <v>43091</v>
      </c>
      <c r="B1088" s="31" t="str">
        <f>TEXT('Energy Demand'!$A1088,"dddd")</f>
        <v>Friday</v>
      </c>
      <c r="C1088" s="31" t="str">
        <f>TEXT('Energy Demand'!$A1088,"mmmm")</f>
        <v>December</v>
      </c>
      <c r="D1088" s="11" t="str">
        <f t="shared" si="32"/>
        <v>2017</v>
      </c>
      <c r="E1088" s="12">
        <f t="shared" si="33"/>
        <v>51</v>
      </c>
      <c r="F1088" s="13" t="str">
        <f>VLOOKUP(A1088,_holidays!$A$2:$B$2107,2,1)</f>
        <v>N</v>
      </c>
      <c r="G1088" s="13" t="str">
        <f>VLOOKUP(A1088,_holidays!$A$2:$C$2107,3,1)</f>
        <v>N</v>
      </c>
      <c r="H1088" s="14">
        <v>13.6</v>
      </c>
      <c r="I1088" s="14">
        <v>27.7</v>
      </c>
      <c r="J1088" s="15">
        <v>26.6</v>
      </c>
      <c r="K1088" s="15">
        <v>0</v>
      </c>
      <c r="L1088" s="16">
        <v>116428.79</v>
      </c>
      <c r="M1088" s="17">
        <v>81.598862999999994</v>
      </c>
      <c r="N1088" s="17">
        <f>'Energy Demand'!$L1088*'Energy Demand'!$M1088</f>
        <v>9500456.8844657689</v>
      </c>
    </row>
    <row r="1089" spans="1:14" x14ac:dyDescent="0.6">
      <c r="A1089" s="19">
        <v>43092</v>
      </c>
      <c r="B1089" s="32" t="str">
        <f>TEXT('Energy Demand'!$A1089,"dddd")</f>
        <v>Saturday</v>
      </c>
      <c r="C1089" s="31" t="str">
        <f>TEXT('Energy Demand'!$A1089,"mmmm")</f>
        <v>December</v>
      </c>
      <c r="D1089" s="11" t="str">
        <f t="shared" si="32"/>
        <v>2017</v>
      </c>
      <c r="E1089" s="12">
        <f t="shared" si="33"/>
        <v>51</v>
      </c>
      <c r="F1089" s="20" t="str">
        <f>VLOOKUP(A1089,_holidays!$A$2:$B$2107,2,1)</f>
        <v>N</v>
      </c>
      <c r="G1089" s="20" t="str">
        <f>VLOOKUP(A1089,_holidays!$A$2:$C$2107,3,1)</f>
        <v>N</v>
      </c>
      <c r="H1089" s="21">
        <v>14.7</v>
      </c>
      <c r="I1089" s="21">
        <v>30.2</v>
      </c>
      <c r="J1089" s="22">
        <v>21.2</v>
      </c>
      <c r="K1089" s="22">
        <v>0</v>
      </c>
      <c r="L1089" s="16">
        <v>109364.01</v>
      </c>
      <c r="M1089" s="17">
        <v>79.898848340000001</v>
      </c>
      <c r="N1089" s="17">
        <f>'Energy Demand'!$L1089*'Energy Demand'!$M1089</f>
        <v>8738058.4488442428</v>
      </c>
    </row>
    <row r="1090" spans="1:14" x14ac:dyDescent="0.6">
      <c r="A1090" s="10">
        <v>43093</v>
      </c>
      <c r="B1090" s="31" t="str">
        <f>TEXT('Energy Demand'!$A1090,"dddd")</f>
        <v>Sunday</v>
      </c>
      <c r="C1090" s="31" t="str">
        <f>TEXT('Energy Demand'!$A1090,"mmmm")</f>
        <v>December</v>
      </c>
      <c r="D1090" s="11" t="str">
        <f t="shared" si="32"/>
        <v>2017</v>
      </c>
      <c r="E1090" s="12">
        <f t="shared" si="33"/>
        <v>52</v>
      </c>
      <c r="F1090" s="13" t="str">
        <f>VLOOKUP(A1090,_holidays!$A$2:$B$2107,2,1)</f>
        <v>N</v>
      </c>
      <c r="G1090" s="13" t="str">
        <f>VLOOKUP(A1090,_holidays!$A$2:$C$2107,3,1)</f>
        <v>N</v>
      </c>
      <c r="H1090" s="14">
        <v>15.8</v>
      </c>
      <c r="I1090" s="14">
        <v>19.399999999999999</v>
      </c>
      <c r="J1090" s="15">
        <v>25.7</v>
      </c>
      <c r="K1090" s="15">
        <v>0.4</v>
      </c>
      <c r="L1090" s="16">
        <v>92856.23</v>
      </c>
      <c r="M1090" s="17">
        <v>58.939113859999999</v>
      </c>
      <c r="N1090" s="17">
        <f>'Energy Demand'!$L1090*'Energy Demand'!$M1090</f>
        <v>5472863.9125803476</v>
      </c>
    </row>
    <row r="1091" spans="1:14" x14ac:dyDescent="0.6">
      <c r="A1091" s="19">
        <v>43094</v>
      </c>
      <c r="B1091" s="32" t="str">
        <f>TEXT('Energy Demand'!$A1091,"dddd")</f>
        <v>Monday</v>
      </c>
      <c r="C1091" s="31" t="str">
        <f>TEXT('Energy Demand'!$A1091,"mmmm")</f>
        <v>December</v>
      </c>
      <c r="D1091" s="11" t="str">
        <f t="shared" ref="D1091:D1154" si="34">TEXT(A1091,"yyyy")</f>
        <v>2017</v>
      </c>
      <c r="E1091" s="12">
        <f t="shared" ref="E1091:E1154" si="35">WEEKNUM(A1091,1)</f>
        <v>52</v>
      </c>
      <c r="F1091" s="20" t="str">
        <f>VLOOKUP(A1091,_holidays!$A$2:$B$2107,2,1)</f>
        <v>N</v>
      </c>
      <c r="G1091" s="20" t="str">
        <f>VLOOKUP(A1091,_holidays!$A$2:$C$2107,3,1)</f>
        <v>Y</v>
      </c>
      <c r="H1091" s="21">
        <v>15.1</v>
      </c>
      <c r="I1091" s="21">
        <v>21.4</v>
      </c>
      <c r="J1091" s="22">
        <v>29</v>
      </c>
      <c r="K1091" s="22">
        <v>0</v>
      </c>
      <c r="L1091" s="16">
        <v>85094.375</v>
      </c>
      <c r="M1091" s="17">
        <v>44.900300629999997</v>
      </c>
      <c r="N1091" s="17">
        <f>'Energy Demand'!$L1091*'Energy Demand'!$M1091</f>
        <v>3820763.019421956</v>
      </c>
    </row>
    <row r="1092" spans="1:14" x14ac:dyDescent="0.6">
      <c r="A1092" s="10">
        <v>43095</v>
      </c>
      <c r="B1092" s="31" t="str">
        <f>TEXT('Energy Demand'!$A1092,"dddd")</f>
        <v>Tuesday</v>
      </c>
      <c r="C1092" s="31" t="str">
        <f>TEXT('Energy Demand'!$A1092,"mmmm")</f>
        <v>December</v>
      </c>
      <c r="D1092" s="11" t="str">
        <f t="shared" si="34"/>
        <v>2017</v>
      </c>
      <c r="E1092" s="12">
        <f t="shared" si="35"/>
        <v>52</v>
      </c>
      <c r="F1092" s="13" t="str">
        <f>VLOOKUP(A1092,_holidays!$A$2:$B$2107,2,1)</f>
        <v>N</v>
      </c>
      <c r="G1092" s="13" t="str">
        <f>VLOOKUP(A1092,_holidays!$A$2:$C$2107,3,1)</f>
        <v>Y</v>
      </c>
      <c r="H1092" s="14">
        <v>12.5</v>
      </c>
      <c r="I1092" s="14">
        <v>30.5</v>
      </c>
      <c r="J1092" s="15">
        <v>31.9</v>
      </c>
      <c r="K1092" s="15">
        <v>0</v>
      </c>
      <c r="L1092" s="16">
        <v>98638.854999999996</v>
      </c>
      <c r="M1092" s="17">
        <v>72.845242119999995</v>
      </c>
      <c r="N1092" s="17">
        <f>'Energy Demand'!$L1092*'Energy Demand'!$M1092</f>
        <v>7185371.274914572</v>
      </c>
    </row>
    <row r="1093" spans="1:14" x14ac:dyDescent="0.6">
      <c r="A1093" s="19">
        <v>43096</v>
      </c>
      <c r="B1093" s="32" t="str">
        <f>TEXT('Energy Demand'!$A1093,"dddd")</f>
        <v>Wednesday</v>
      </c>
      <c r="C1093" s="31" t="str">
        <f>TEXT('Energy Demand'!$A1093,"mmmm")</f>
        <v>December</v>
      </c>
      <c r="D1093" s="11" t="str">
        <f t="shared" si="34"/>
        <v>2017</v>
      </c>
      <c r="E1093" s="12">
        <f t="shared" si="35"/>
        <v>52</v>
      </c>
      <c r="F1093" s="20" t="str">
        <f>VLOOKUP(A1093,_holidays!$A$2:$B$2107,2,1)</f>
        <v>N</v>
      </c>
      <c r="G1093" s="20" t="str">
        <f>VLOOKUP(A1093,_holidays!$A$2:$C$2107,3,1)</f>
        <v>N</v>
      </c>
      <c r="H1093" s="21">
        <v>17.3</v>
      </c>
      <c r="I1093" s="21">
        <v>34.5</v>
      </c>
      <c r="J1093" s="22">
        <v>30.6</v>
      </c>
      <c r="K1093" s="22">
        <v>0</v>
      </c>
      <c r="L1093" s="16">
        <v>128753.755</v>
      </c>
      <c r="M1093" s="17">
        <v>113.6548037</v>
      </c>
      <c r="N1093" s="17">
        <f>'Energy Demand'!$L1093*'Energy Demand'!$M1093</f>
        <v>14633482.750162894</v>
      </c>
    </row>
    <row r="1094" spans="1:14" x14ac:dyDescent="0.6">
      <c r="A1094" s="10">
        <v>43097</v>
      </c>
      <c r="B1094" s="31" t="str">
        <f>TEXT('Energy Demand'!$A1094,"dddd")</f>
        <v>Thursday</v>
      </c>
      <c r="C1094" s="31" t="str">
        <f>TEXT('Energy Demand'!$A1094,"mmmm")</f>
        <v>December</v>
      </c>
      <c r="D1094" s="11" t="str">
        <f t="shared" si="34"/>
        <v>2017</v>
      </c>
      <c r="E1094" s="12">
        <f t="shared" si="35"/>
        <v>52</v>
      </c>
      <c r="F1094" s="13" t="str">
        <f>VLOOKUP(A1094,_holidays!$A$2:$B$2107,2,1)</f>
        <v>N</v>
      </c>
      <c r="G1094" s="13" t="str">
        <f>VLOOKUP(A1094,_holidays!$A$2:$C$2107,3,1)</f>
        <v>N</v>
      </c>
      <c r="H1094" s="14">
        <v>24</v>
      </c>
      <c r="I1094" s="14">
        <v>32.799999999999997</v>
      </c>
      <c r="J1094" s="15">
        <v>13.5</v>
      </c>
      <c r="K1094" s="15">
        <v>0</v>
      </c>
      <c r="L1094" s="16">
        <v>130699.155</v>
      </c>
      <c r="M1094" s="17">
        <v>109.4926892</v>
      </c>
      <c r="N1094" s="17">
        <f>'Energy Demand'!$L1094*'Energy Demand'!$M1094</f>
        <v>14310601.957117626</v>
      </c>
    </row>
    <row r="1095" spans="1:14" x14ac:dyDescent="0.6">
      <c r="A1095" s="19">
        <v>43098</v>
      </c>
      <c r="B1095" s="32" t="str">
        <f>TEXT('Energy Demand'!$A1095,"dddd")</f>
        <v>Friday</v>
      </c>
      <c r="C1095" s="31" t="str">
        <f>TEXT('Energy Demand'!$A1095,"mmmm")</f>
        <v>December</v>
      </c>
      <c r="D1095" s="11" t="str">
        <f t="shared" si="34"/>
        <v>2017</v>
      </c>
      <c r="E1095" s="12">
        <f t="shared" si="35"/>
        <v>52</v>
      </c>
      <c r="F1095" s="20" t="str">
        <f>VLOOKUP(A1095,_holidays!$A$2:$B$2107,2,1)</f>
        <v>N</v>
      </c>
      <c r="G1095" s="20" t="str">
        <f>VLOOKUP(A1095,_holidays!$A$2:$C$2107,3,1)</f>
        <v>N</v>
      </c>
      <c r="H1095" s="21">
        <v>18.600000000000001</v>
      </c>
      <c r="I1095" s="21">
        <v>24.4</v>
      </c>
      <c r="J1095" s="22">
        <v>9.3000000000000007</v>
      </c>
      <c r="K1095" s="22">
        <v>0.2</v>
      </c>
      <c r="L1095" s="16">
        <v>115572.045</v>
      </c>
      <c r="M1095" s="17">
        <v>93.834088929999993</v>
      </c>
      <c r="N1095" s="17">
        <f>'Energy Demand'!$L1095*'Energy Demand'!$M1095</f>
        <v>10844597.54835196</v>
      </c>
    </row>
    <row r="1096" spans="1:14" x14ac:dyDescent="0.6">
      <c r="A1096" s="10">
        <v>43099</v>
      </c>
      <c r="B1096" s="31" t="str">
        <f>TEXT('Energy Demand'!$A1096,"dddd")</f>
        <v>Saturday</v>
      </c>
      <c r="C1096" s="31" t="str">
        <f>TEXT('Energy Demand'!$A1096,"mmmm")</f>
        <v>December</v>
      </c>
      <c r="D1096" s="11" t="str">
        <f t="shared" si="34"/>
        <v>2017</v>
      </c>
      <c r="E1096" s="12">
        <f t="shared" si="35"/>
        <v>52</v>
      </c>
      <c r="F1096" s="13" t="str">
        <f>VLOOKUP(A1096,_holidays!$A$2:$B$2107,2,1)</f>
        <v>N</v>
      </c>
      <c r="G1096" s="13" t="str">
        <f>VLOOKUP(A1096,_holidays!$A$2:$C$2107,3,1)</f>
        <v>N</v>
      </c>
      <c r="H1096" s="14">
        <v>15.6</v>
      </c>
      <c r="I1096" s="14">
        <v>21.3</v>
      </c>
      <c r="J1096" s="15">
        <v>13.6</v>
      </c>
      <c r="K1096" s="15">
        <v>8.4</v>
      </c>
      <c r="L1096" s="16">
        <v>96358.975000000006</v>
      </c>
      <c r="M1096" s="17">
        <v>59.475169020000003</v>
      </c>
      <c r="N1096" s="17">
        <f>'Energy Demand'!$L1096*'Energy Demand'!$M1096</f>
        <v>5730966.324718955</v>
      </c>
    </row>
    <row r="1097" spans="1:14" x14ac:dyDescent="0.6">
      <c r="A1097" s="19">
        <v>43100</v>
      </c>
      <c r="B1097" s="32" t="str">
        <f>TEXT('Energy Demand'!$A1097,"dddd")</f>
        <v>Sunday</v>
      </c>
      <c r="C1097" s="31" t="str">
        <f>TEXT('Energy Demand'!$A1097,"mmmm")</f>
        <v>December</v>
      </c>
      <c r="D1097" s="11" t="str">
        <f t="shared" si="34"/>
        <v>2017</v>
      </c>
      <c r="E1097" s="12">
        <f t="shared" si="35"/>
        <v>53</v>
      </c>
      <c r="F1097" s="20" t="str">
        <f>VLOOKUP(A1097,_holidays!$A$2:$B$2107,2,1)</f>
        <v>N</v>
      </c>
      <c r="G1097" s="20" t="str">
        <f>VLOOKUP(A1097,_holidays!$A$2:$C$2107,3,1)</f>
        <v>N</v>
      </c>
      <c r="H1097" s="21">
        <v>12</v>
      </c>
      <c r="I1097" s="21">
        <v>25.7</v>
      </c>
      <c r="J1097" s="22">
        <v>31.7</v>
      </c>
      <c r="K1097" s="22">
        <v>0.2</v>
      </c>
      <c r="L1097" s="16">
        <v>95700.479999999996</v>
      </c>
      <c r="M1097" s="17">
        <v>61.49347092</v>
      </c>
      <c r="N1097" s="17">
        <f>'Energy Demand'!$L1097*'Energy Demand'!$M1097</f>
        <v>5884954.6839100411</v>
      </c>
    </row>
    <row r="1098" spans="1:14" x14ac:dyDescent="0.6">
      <c r="A1098" s="10">
        <v>43101</v>
      </c>
      <c r="B1098" s="31" t="str">
        <f>TEXT('Energy Demand'!$A1098,"dddd")</f>
        <v>Monday</v>
      </c>
      <c r="C1098" s="31" t="str">
        <f>TEXT('Energy Demand'!$A1098,"mmmm")</f>
        <v>January</v>
      </c>
      <c r="D1098" s="11" t="str">
        <f t="shared" si="34"/>
        <v>2018</v>
      </c>
      <c r="E1098" s="12">
        <f t="shared" si="35"/>
        <v>1</v>
      </c>
      <c r="F1098" s="13" t="str">
        <f>VLOOKUP(A1098,_holidays!$A$2:$B$2107,2,1)</f>
        <v>N</v>
      </c>
      <c r="G1098" s="13" t="str">
        <f>VLOOKUP(A1098,_holidays!$A$2:$C$2107,3,1)</f>
        <v>Y</v>
      </c>
      <c r="H1098" s="14">
        <v>16.600000000000001</v>
      </c>
      <c r="I1098" s="14">
        <v>25.3</v>
      </c>
      <c r="J1098" s="15">
        <v>31.4</v>
      </c>
      <c r="K1098" s="15">
        <v>0</v>
      </c>
      <c r="L1098" s="16">
        <v>95959.684999999998</v>
      </c>
      <c r="M1098" s="17">
        <v>71.817747299999994</v>
      </c>
      <c r="N1098" s="17">
        <f>'Energy Demand'!$L1098*'Energy Demand'!$M1098</f>
        <v>6891608.4083175994</v>
      </c>
    </row>
    <row r="1099" spans="1:14" x14ac:dyDescent="0.6">
      <c r="A1099" s="19">
        <v>43102</v>
      </c>
      <c r="B1099" s="32" t="str">
        <f>TEXT('Energy Demand'!$A1099,"dddd")</f>
        <v>Tuesday</v>
      </c>
      <c r="C1099" s="31" t="str">
        <f>TEXT('Energy Demand'!$A1099,"mmmm")</f>
        <v>January</v>
      </c>
      <c r="D1099" s="11" t="str">
        <f t="shared" si="34"/>
        <v>2018</v>
      </c>
      <c r="E1099" s="12">
        <f t="shared" si="35"/>
        <v>1</v>
      </c>
      <c r="F1099" s="20" t="str">
        <f>VLOOKUP(A1099,_holidays!$A$2:$B$2107,2,1)</f>
        <v>N</v>
      </c>
      <c r="G1099" s="20" t="str">
        <f>VLOOKUP(A1099,_holidays!$A$2:$C$2107,3,1)</f>
        <v>N</v>
      </c>
      <c r="H1099" s="21">
        <v>16.399999999999999</v>
      </c>
      <c r="I1099" s="21">
        <v>21.8</v>
      </c>
      <c r="J1099" s="22">
        <v>29.7</v>
      </c>
      <c r="K1099" s="22">
        <v>0</v>
      </c>
      <c r="L1099" s="16">
        <v>105277.85</v>
      </c>
      <c r="M1099" s="17">
        <v>69.387729629999995</v>
      </c>
      <c r="N1099" s="17">
        <f>'Energy Demand'!$L1099*'Energy Demand'!$M1099</f>
        <v>7304990.9918276956</v>
      </c>
    </row>
    <row r="1100" spans="1:14" x14ac:dyDescent="0.6">
      <c r="A1100" s="10">
        <v>43103</v>
      </c>
      <c r="B1100" s="31" t="str">
        <f>TEXT('Energy Demand'!$A1100,"dddd")</f>
        <v>Wednesday</v>
      </c>
      <c r="C1100" s="31" t="str">
        <f>TEXT('Energy Demand'!$A1100,"mmmm")</f>
        <v>January</v>
      </c>
      <c r="D1100" s="11" t="str">
        <f t="shared" si="34"/>
        <v>2018</v>
      </c>
      <c r="E1100" s="12">
        <f t="shared" si="35"/>
        <v>1</v>
      </c>
      <c r="F1100" s="13" t="str">
        <f>VLOOKUP(A1100,_holidays!$A$2:$B$2107,2,1)</f>
        <v>N</v>
      </c>
      <c r="G1100" s="13" t="str">
        <f>VLOOKUP(A1100,_holidays!$A$2:$C$2107,3,1)</f>
        <v>N</v>
      </c>
      <c r="H1100" s="14">
        <v>14.6</v>
      </c>
      <c r="I1100" s="14">
        <v>21</v>
      </c>
      <c r="J1100" s="15">
        <v>27.2</v>
      </c>
      <c r="K1100" s="15">
        <v>0</v>
      </c>
      <c r="L1100" s="16">
        <v>106373.825</v>
      </c>
      <c r="M1100" s="17">
        <v>67.238116770000005</v>
      </c>
      <c r="N1100" s="17">
        <f>'Energy Demand'!$L1100*'Energy Demand'!$M1100</f>
        <v>7152375.6666215453</v>
      </c>
    </row>
    <row r="1101" spans="1:14" x14ac:dyDescent="0.6">
      <c r="A1101" s="19">
        <v>43104</v>
      </c>
      <c r="B1101" s="32" t="str">
        <f>TEXT('Energy Demand'!$A1101,"dddd")</f>
        <v>Thursday</v>
      </c>
      <c r="C1101" s="31" t="str">
        <f>TEXT('Energy Demand'!$A1101,"mmmm")</f>
        <v>January</v>
      </c>
      <c r="D1101" s="11" t="str">
        <f t="shared" si="34"/>
        <v>2018</v>
      </c>
      <c r="E1101" s="12">
        <f t="shared" si="35"/>
        <v>1</v>
      </c>
      <c r="F1101" s="20" t="str">
        <f>VLOOKUP(A1101,_holidays!$A$2:$B$2107,2,1)</f>
        <v>N</v>
      </c>
      <c r="G1101" s="20" t="str">
        <f>VLOOKUP(A1101,_holidays!$A$2:$C$2107,3,1)</f>
        <v>N</v>
      </c>
      <c r="H1101" s="21">
        <v>14.1</v>
      </c>
      <c r="I1101" s="21">
        <v>23.6</v>
      </c>
      <c r="J1101" s="22">
        <v>31.8</v>
      </c>
      <c r="K1101" s="22">
        <v>0.2</v>
      </c>
      <c r="L1101" s="16">
        <v>113337.685</v>
      </c>
      <c r="M1101" s="17">
        <v>78.738187400000001</v>
      </c>
      <c r="N1101" s="17">
        <f>'Energy Demand'!$L1101*'Energy Demand'!$M1101</f>
        <v>8924003.8810121696</v>
      </c>
    </row>
    <row r="1102" spans="1:14" x14ac:dyDescent="0.6">
      <c r="A1102" s="10">
        <v>43105</v>
      </c>
      <c r="B1102" s="31" t="str">
        <f>TEXT('Energy Demand'!$A1102,"dddd")</f>
        <v>Friday</v>
      </c>
      <c r="C1102" s="31" t="str">
        <f>TEXT('Energy Demand'!$A1102,"mmmm")</f>
        <v>January</v>
      </c>
      <c r="D1102" s="11" t="str">
        <f t="shared" si="34"/>
        <v>2018</v>
      </c>
      <c r="E1102" s="12">
        <f t="shared" si="35"/>
        <v>1</v>
      </c>
      <c r="F1102" s="13" t="str">
        <f>VLOOKUP(A1102,_holidays!$A$2:$B$2107,2,1)</f>
        <v>N</v>
      </c>
      <c r="G1102" s="13" t="str">
        <f>VLOOKUP(A1102,_holidays!$A$2:$C$2107,3,1)</f>
        <v>N</v>
      </c>
      <c r="H1102" s="14">
        <v>14.7</v>
      </c>
      <c r="I1102" s="14">
        <v>30.7</v>
      </c>
      <c r="J1102" s="15">
        <v>31.7</v>
      </c>
      <c r="K1102" s="15">
        <v>0</v>
      </c>
      <c r="L1102" s="16">
        <v>123247.735</v>
      </c>
      <c r="M1102" s="17">
        <v>90.82817034</v>
      </c>
      <c r="N1102" s="17">
        <f>'Energy Demand'!$L1102*'Energy Demand'!$M1102</f>
        <v>11194366.268599181</v>
      </c>
    </row>
    <row r="1103" spans="1:14" x14ac:dyDescent="0.6">
      <c r="A1103" s="19">
        <v>43106</v>
      </c>
      <c r="B1103" s="32" t="str">
        <f>TEXT('Energy Demand'!$A1103,"dddd")</f>
        <v>Saturday</v>
      </c>
      <c r="C1103" s="31" t="str">
        <f>TEXT('Energy Demand'!$A1103,"mmmm")</f>
        <v>January</v>
      </c>
      <c r="D1103" s="11" t="str">
        <f t="shared" si="34"/>
        <v>2018</v>
      </c>
      <c r="E1103" s="12">
        <f t="shared" si="35"/>
        <v>1</v>
      </c>
      <c r="F1103" s="20" t="str">
        <f>VLOOKUP(A1103,_holidays!$A$2:$B$2107,2,1)</f>
        <v>N</v>
      </c>
      <c r="G1103" s="20" t="str">
        <f>VLOOKUP(A1103,_holidays!$A$2:$C$2107,3,1)</f>
        <v>N</v>
      </c>
      <c r="H1103" s="21">
        <v>18.8</v>
      </c>
      <c r="I1103" s="21">
        <v>41.7</v>
      </c>
      <c r="J1103" s="22">
        <v>31.5</v>
      </c>
      <c r="K1103" s="22">
        <v>0</v>
      </c>
      <c r="L1103" s="16">
        <v>133705.845</v>
      </c>
      <c r="M1103" s="17">
        <v>75.591386209999996</v>
      </c>
      <c r="N1103" s="17">
        <f>'Energy Demand'!$L1103*'Energy Demand'!$M1103</f>
        <v>10107010.167929398</v>
      </c>
    </row>
    <row r="1104" spans="1:14" x14ac:dyDescent="0.6">
      <c r="A1104" s="10">
        <v>43107</v>
      </c>
      <c r="B1104" s="31" t="str">
        <f>TEXT('Energy Demand'!$A1104,"dddd")</f>
        <v>Sunday</v>
      </c>
      <c r="C1104" s="31" t="str">
        <f>TEXT('Energy Demand'!$A1104,"mmmm")</f>
        <v>January</v>
      </c>
      <c r="D1104" s="11" t="str">
        <f t="shared" si="34"/>
        <v>2018</v>
      </c>
      <c r="E1104" s="12">
        <f t="shared" si="35"/>
        <v>2</v>
      </c>
      <c r="F1104" s="13" t="str">
        <f>VLOOKUP(A1104,_holidays!$A$2:$B$2107,2,1)</f>
        <v>N</v>
      </c>
      <c r="G1104" s="13" t="str">
        <f>VLOOKUP(A1104,_holidays!$A$2:$C$2107,3,1)</f>
        <v>N</v>
      </c>
      <c r="H1104" s="14">
        <v>18.7</v>
      </c>
      <c r="I1104" s="14">
        <v>21.8</v>
      </c>
      <c r="J1104" s="15">
        <v>11</v>
      </c>
      <c r="K1104" s="15">
        <v>0</v>
      </c>
      <c r="L1104" s="16">
        <v>107142.815</v>
      </c>
      <c r="M1104" s="17">
        <v>80.976046170000004</v>
      </c>
      <c r="N1104" s="17">
        <f>'Energy Demand'!$L1104*'Energy Demand'!$M1104</f>
        <v>8676001.5342237689</v>
      </c>
    </row>
    <row r="1105" spans="1:14" x14ac:dyDescent="0.6">
      <c r="A1105" s="19">
        <v>43108</v>
      </c>
      <c r="B1105" s="32" t="str">
        <f>TEXT('Energy Demand'!$A1105,"dddd")</f>
        <v>Monday</v>
      </c>
      <c r="C1105" s="31" t="str">
        <f>TEXT('Energy Demand'!$A1105,"mmmm")</f>
        <v>January</v>
      </c>
      <c r="D1105" s="11" t="str">
        <f t="shared" si="34"/>
        <v>2018</v>
      </c>
      <c r="E1105" s="12">
        <f t="shared" si="35"/>
        <v>2</v>
      </c>
      <c r="F1105" s="20" t="str">
        <f>VLOOKUP(A1105,_holidays!$A$2:$B$2107,2,1)</f>
        <v>N</v>
      </c>
      <c r="G1105" s="20" t="str">
        <f>VLOOKUP(A1105,_holidays!$A$2:$C$2107,3,1)</f>
        <v>N</v>
      </c>
      <c r="H1105" s="21">
        <v>17.3</v>
      </c>
      <c r="I1105" s="21">
        <v>21.9</v>
      </c>
      <c r="J1105" s="22">
        <v>17.5</v>
      </c>
      <c r="K1105" s="22">
        <v>0</v>
      </c>
      <c r="L1105" s="16">
        <v>118832.07</v>
      </c>
      <c r="M1105" s="17">
        <v>87.931578639999998</v>
      </c>
      <c r="N1105" s="17">
        <f>'Energy Demand'!$L1105*'Energy Demand'!$M1105</f>
        <v>10449091.508158986</v>
      </c>
    </row>
    <row r="1106" spans="1:14" x14ac:dyDescent="0.6">
      <c r="A1106" s="10">
        <v>43109</v>
      </c>
      <c r="B1106" s="31" t="str">
        <f>TEXT('Energy Demand'!$A1106,"dddd")</f>
        <v>Tuesday</v>
      </c>
      <c r="C1106" s="31" t="str">
        <f>TEXT('Energy Demand'!$A1106,"mmmm")</f>
        <v>January</v>
      </c>
      <c r="D1106" s="11" t="str">
        <f t="shared" si="34"/>
        <v>2018</v>
      </c>
      <c r="E1106" s="12">
        <f t="shared" si="35"/>
        <v>2</v>
      </c>
      <c r="F1106" s="13" t="str">
        <f>VLOOKUP(A1106,_holidays!$A$2:$B$2107,2,1)</f>
        <v>N</v>
      </c>
      <c r="G1106" s="13" t="str">
        <f>VLOOKUP(A1106,_holidays!$A$2:$C$2107,3,1)</f>
        <v>N</v>
      </c>
      <c r="H1106" s="14">
        <v>15.7</v>
      </c>
      <c r="I1106" s="14">
        <v>22.5</v>
      </c>
      <c r="J1106" s="15">
        <v>30</v>
      </c>
      <c r="K1106" s="15">
        <v>0</v>
      </c>
      <c r="L1106" s="16">
        <v>111361.05</v>
      </c>
      <c r="M1106" s="17">
        <v>76.717394519999999</v>
      </c>
      <c r="N1106" s="17">
        <f>'Energy Demand'!$L1106*'Energy Demand'!$M1106</f>
        <v>8543329.6070114467</v>
      </c>
    </row>
    <row r="1107" spans="1:14" x14ac:dyDescent="0.6">
      <c r="A1107" s="19">
        <v>43110</v>
      </c>
      <c r="B1107" s="32" t="str">
        <f>TEXT('Energy Demand'!$A1107,"dddd")</f>
        <v>Wednesday</v>
      </c>
      <c r="C1107" s="31" t="str">
        <f>TEXT('Energy Demand'!$A1107,"mmmm")</f>
        <v>January</v>
      </c>
      <c r="D1107" s="11" t="str">
        <f t="shared" si="34"/>
        <v>2018</v>
      </c>
      <c r="E1107" s="12">
        <f t="shared" si="35"/>
        <v>2</v>
      </c>
      <c r="F1107" s="20" t="str">
        <f>VLOOKUP(A1107,_holidays!$A$2:$B$2107,2,1)</f>
        <v>N</v>
      </c>
      <c r="G1107" s="20" t="str">
        <f>VLOOKUP(A1107,_holidays!$A$2:$C$2107,3,1)</f>
        <v>N</v>
      </c>
      <c r="H1107" s="21">
        <v>13.6</v>
      </c>
      <c r="I1107" s="21">
        <v>25.6</v>
      </c>
      <c r="J1107" s="22">
        <v>23.5</v>
      </c>
      <c r="K1107" s="22">
        <v>0</v>
      </c>
      <c r="L1107" s="16">
        <v>116530.04</v>
      </c>
      <c r="M1107" s="17">
        <v>80.212274440000002</v>
      </c>
      <c r="N1107" s="17">
        <f>'Energy Demand'!$L1107*'Energy Demand'!$M1107</f>
        <v>9347139.5489841774</v>
      </c>
    </row>
    <row r="1108" spans="1:14" x14ac:dyDescent="0.6">
      <c r="A1108" s="10">
        <v>43111</v>
      </c>
      <c r="B1108" s="31" t="str">
        <f>TEXT('Energy Demand'!$A1108,"dddd")</f>
        <v>Thursday</v>
      </c>
      <c r="C1108" s="31" t="str">
        <f>TEXT('Energy Demand'!$A1108,"mmmm")</f>
        <v>January</v>
      </c>
      <c r="D1108" s="11" t="str">
        <f t="shared" si="34"/>
        <v>2018</v>
      </c>
      <c r="E1108" s="12">
        <f t="shared" si="35"/>
        <v>2</v>
      </c>
      <c r="F1108" s="13" t="str">
        <f>VLOOKUP(A1108,_holidays!$A$2:$B$2107,2,1)</f>
        <v>N</v>
      </c>
      <c r="G1108" s="13" t="str">
        <f>VLOOKUP(A1108,_holidays!$A$2:$C$2107,3,1)</f>
        <v>N</v>
      </c>
      <c r="H1108" s="14">
        <v>15.5</v>
      </c>
      <c r="I1108" s="14">
        <v>34.5</v>
      </c>
      <c r="J1108" s="15">
        <v>28.6</v>
      </c>
      <c r="K1108" s="15">
        <v>0</v>
      </c>
      <c r="L1108" s="16">
        <v>139607.905</v>
      </c>
      <c r="M1108" s="17">
        <v>87.802658050000005</v>
      </c>
      <c r="N1108" s="17">
        <f>'Energy Demand'!$L1108*'Energy Demand'!$M1108</f>
        <v>12257945.143791886</v>
      </c>
    </row>
    <row r="1109" spans="1:14" x14ac:dyDescent="0.6">
      <c r="A1109" s="19">
        <v>43112</v>
      </c>
      <c r="B1109" s="32" t="str">
        <f>TEXT('Energy Demand'!$A1109,"dddd")</f>
        <v>Friday</v>
      </c>
      <c r="C1109" s="31" t="str">
        <f>TEXT('Energy Demand'!$A1109,"mmmm")</f>
        <v>January</v>
      </c>
      <c r="D1109" s="11" t="str">
        <f t="shared" si="34"/>
        <v>2018</v>
      </c>
      <c r="E1109" s="12">
        <f t="shared" si="35"/>
        <v>2</v>
      </c>
      <c r="F1109" s="20" t="str">
        <f>VLOOKUP(A1109,_holidays!$A$2:$B$2107,2,1)</f>
        <v>N</v>
      </c>
      <c r="G1109" s="20" t="str">
        <f>VLOOKUP(A1109,_holidays!$A$2:$C$2107,3,1)</f>
        <v>N</v>
      </c>
      <c r="H1109" s="21">
        <v>20.399999999999999</v>
      </c>
      <c r="I1109" s="21">
        <v>30</v>
      </c>
      <c r="J1109" s="22">
        <v>1.7</v>
      </c>
      <c r="K1109" s="22">
        <v>1</v>
      </c>
      <c r="L1109" s="16">
        <v>132022.87</v>
      </c>
      <c r="M1109" s="17">
        <v>94.000719250000003</v>
      </c>
      <c r="N1109" s="17">
        <f>'Energy Demand'!$L1109*'Energy Demand'!$M1109</f>
        <v>12410244.737449247</v>
      </c>
    </row>
    <row r="1110" spans="1:14" x14ac:dyDescent="0.6">
      <c r="A1110" s="10">
        <v>43113</v>
      </c>
      <c r="B1110" s="31" t="str">
        <f>TEXT('Energy Demand'!$A1110,"dddd")</f>
        <v>Saturday</v>
      </c>
      <c r="C1110" s="31" t="str">
        <f>TEXT('Energy Demand'!$A1110,"mmmm")</f>
        <v>January</v>
      </c>
      <c r="D1110" s="11" t="str">
        <f t="shared" si="34"/>
        <v>2018</v>
      </c>
      <c r="E1110" s="12">
        <f t="shared" si="35"/>
        <v>2</v>
      </c>
      <c r="F1110" s="13" t="str">
        <f>VLOOKUP(A1110,_holidays!$A$2:$B$2107,2,1)</f>
        <v>N</v>
      </c>
      <c r="G1110" s="13" t="str">
        <f>VLOOKUP(A1110,_holidays!$A$2:$C$2107,3,1)</f>
        <v>N</v>
      </c>
      <c r="H1110" s="14">
        <v>16</v>
      </c>
      <c r="I1110" s="14">
        <v>20.9</v>
      </c>
      <c r="J1110" s="15">
        <v>10.7</v>
      </c>
      <c r="K1110" s="15">
        <v>7</v>
      </c>
      <c r="L1110" s="16">
        <v>98977.05</v>
      </c>
      <c r="M1110" s="17">
        <v>73.276545920000004</v>
      </c>
      <c r="N1110" s="17">
        <f>'Energy Demand'!$L1110*'Energy Demand'!$M1110</f>
        <v>7252696.3493511369</v>
      </c>
    </row>
    <row r="1111" spans="1:14" x14ac:dyDescent="0.6">
      <c r="A1111" s="19">
        <v>43114</v>
      </c>
      <c r="B1111" s="32" t="str">
        <f>TEXT('Energy Demand'!$A1111,"dddd")</f>
        <v>Sunday</v>
      </c>
      <c r="C1111" s="31" t="str">
        <f>TEXT('Energy Demand'!$A1111,"mmmm")</f>
        <v>January</v>
      </c>
      <c r="D1111" s="11" t="str">
        <f t="shared" si="34"/>
        <v>2018</v>
      </c>
      <c r="E1111" s="12">
        <f t="shared" si="35"/>
        <v>3</v>
      </c>
      <c r="F1111" s="20" t="str">
        <f>VLOOKUP(A1111,_holidays!$A$2:$B$2107,2,1)</f>
        <v>N</v>
      </c>
      <c r="G1111" s="20" t="str">
        <f>VLOOKUP(A1111,_holidays!$A$2:$C$2107,3,1)</f>
        <v>N</v>
      </c>
      <c r="H1111" s="21">
        <v>12.7</v>
      </c>
      <c r="I1111" s="21">
        <v>19.5</v>
      </c>
      <c r="J1111" s="22">
        <v>27.5</v>
      </c>
      <c r="K1111" s="22">
        <v>15</v>
      </c>
      <c r="L1111" s="16">
        <v>92021.68</v>
      </c>
      <c r="M1111" s="17">
        <v>66.65958191</v>
      </c>
      <c r="N1111" s="17">
        <f>'Energy Demand'!$L1111*'Energy Demand'!$M1111</f>
        <v>6134126.7154558087</v>
      </c>
    </row>
    <row r="1112" spans="1:14" x14ac:dyDescent="0.6">
      <c r="A1112" s="10">
        <v>43115</v>
      </c>
      <c r="B1112" s="31" t="str">
        <f>TEXT('Energy Demand'!$A1112,"dddd")</f>
        <v>Monday</v>
      </c>
      <c r="C1112" s="31" t="str">
        <f>TEXT('Energy Demand'!$A1112,"mmmm")</f>
        <v>January</v>
      </c>
      <c r="D1112" s="11" t="str">
        <f t="shared" si="34"/>
        <v>2018</v>
      </c>
      <c r="E1112" s="12">
        <f t="shared" si="35"/>
        <v>3</v>
      </c>
      <c r="F1112" s="13" t="str">
        <f>VLOOKUP(A1112,_holidays!$A$2:$B$2107,2,1)</f>
        <v>N</v>
      </c>
      <c r="G1112" s="13" t="str">
        <f>VLOOKUP(A1112,_holidays!$A$2:$C$2107,3,1)</f>
        <v>N</v>
      </c>
      <c r="H1112" s="14">
        <v>14.6</v>
      </c>
      <c r="I1112" s="14">
        <v>20.9</v>
      </c>
      <c r="J1112" s="15">
        <v>21.1</v>
      </c>
      <c r="K1112" s="15">
        <v>0</v>
      </c>
      <c r="L1112" s="16">
        <v>109389.095</v>
      </c>
      <c r="M1112" s="17">
        <v>86.378514550000006</v>
      </c>
      <c r="N1112" s="17">
        <f>'Energy Demand'!$L1112*'Energy Demand'!$M1112</f>
        <v>9448867.5340688322</v>
      </c>
    </row>
    <row r="1113" spans="1:14" x14ac:dyDescent="0.6">
      <c r="A1113" s="19">
        <v>43116</v>
      </c>
      <c r="B1113" s="32" t="str">
        <f>TEXT('Energy Demand'!$A1113,"dddd")</f>
        <v>Tuesday</v>
      </c>
      <c r="C1113" s="31" t="str">
        <f>TEXT('Energy Demand'!$A1113,"mmmm")</f>
        <v>January</v>
      </c>
      <c r="D1113" s="11" t="str">
        <f t="shared" si="34"/>
        <v>2018</v>
      </c>
      <c r="E1113" s="12">
        <f t="shared" si="35"/>
        <v>3</v>
      </c>
      <c r="F1113" s="20" t="str">
        <f>VLOOKUP(A1113,_holidays!$A$2:$B$2107,2,1)</f>
        <v>N</v>
      </c>
      <c r="G1113" s="20" t="str">
        <f>VLOOKUP(A1113,_holidays!$A$2:$C$2107,3,1)</f>
        <v>N</v>
      </c>
      <c r="H1113" s="21">
        <v>12.9</v>
      </c>
      <c r="I1113" s="21">
        <v>26.9</v>
      </c>
      <c r="J1113" s="22">
        <v>31.1</v>
      </c>
      <c r="K1113" s="22">
        <v>0</v>
      </c>
      <c r="L1113" s="16">
        <v>116074.03</v>
      </c>
      <c r="M1113" s="17">
        <v>92.836877680000001</v>
      </c>
      <c r="N1113" s="17">
        <f>'Energy Demand'!$L1113*'Energy Demand'!$M1113</f>
        <v>10775950.524934649</v>
      </c>
    </row>
    <row r="1114" spans="1:14" x14ac:dyDescent="0.6">
      <c r="A1114" s="10">
        <v>43117</v>
      </c>
      <c r="B1114" s="31" t="str">
        <f>TEXT('Energy Demand'!$A1114,"dddd")</f>
        <v>Wednesday</v>
      </c>
      <c r="C1114" s="31" t="str">
        <f>TEXT('Energy Demand'!$A1114,"mmmm")</f>
        <v>January</v>
      </c>
      <c r="D1114" s="11" t="str">
        <f t="shared" si="34"/>
        <v>2018</v>
      </c>
      <c r="E1114" s="12">
        <f t="shared" si="35"/>
        <v>3</v>
      </c>
      <c r="F1114" s="13" t="str">
        <f>VLOOKUP(A1114,_holidays!$A$2:$B$2107,2,1)</f>
        <v>N</v>
      </c>
      <c r="G1114" s="13" t="str">
        <f>VLOOKUP(A1114,_holidays!$A$2:$C$2107,3,1)</f>
        <v>N</v>
      </c>
      <c r="H1114" s="14">
        <v>12.4</v>
      </c>
      <c r="I1114" s="14">
        <v>30.3</v>
      </c>
      <c r="J1114" s="15">
        <v>30.9</v>
      </c>
      <c r="K1114" s="15">
        <v>0</v>
      </c>
      <c r="L1114" s="16">
        <v>129286.36500000001</v>
      </c>
      <c r="M1114" s="17">
        <v>100.2774263</v>
      </c>
      <c r="N1114" s="17">
        <f>'Energy Demand'!$L1114*'Energy Demand'!$M1114</f>
        <v>12964503.937882401</v>
      </c>
    </row>
    <row r="1115" spans="1:14" x14ac:dyDescent="0.6">
      <c r="A1115" s="19">
        <v>43118</v>
      </c>
      <c r="B1115" s="32" t="str">
        <f>TEXT('Energy Demand'!$A1115,"dddd")</f>
        <v>Thursday</v>
      </c>
      <c r="C1115" s="31" t="str">
        <f>TEXT('Energy Demand'!$A1115,"mmmm")</f>
        <v>January</v>
      </c>
      <c r="D1115" s="11" t="str">
        <f t="shared" si="34"/>
        <v>2018</v>
      </c>
      <c r="E1115" s="12">
        <f t="shared" si="35"/>
        <v>3</v>
      </c>
      <c r="F1115" s="20" t="str">
        <f>VLOOKUP(A1115,_holidays!$A$2:$B$2107,2,1)</f>
        <v>N</v>
      </c>
      <c r="G1115" s="20" t="str">
        <f>VLOOKUP(A1115,_holidays!$A$2:$C$2107,3,1)</f>
        <v>N</v>
      </c>
      <c r="H1115" s="21">
        <v>16.600000000000001</v>
      </c>
      <c r="I1115" s="21">
        <v>40</v>
      </c>
      <c r="J1115" s="22">
        <v>30.8</v>
      </c>
      <c r="K1115" s="22">
        <v>0</v>
      </c>
      <c r="L1115" s="16">
        <v>154648.065</v>
      </c>
      <c r="M1115" s="17">
        <v>1210.1379199999999</v>
      </c>
      <c r="N1115" s="17">
        <f>'Energy Demand'!$L1115*'Energy Demand'!$M1115</f>
        <v>187145487.71112478</v>
      </c>
    </row>
    <row r="1116" spans="1:14" x14ac:dyDescent="0.6">
      <c r="A1116" s="10">
        <v>43119</v>
      </c>
      <c r="B1116" s="31" t="str">
        <f>TEXT('Energy Demand'!$A1116,"dddd")</f>
        <v>Friday</v>
      </c>
      <c r="C1116" s="31" t="str">
        <f>TEXT('Energy Demand'!$A1116,"mmmm")</f>
        <v>January</v>
      </c>
      <c r="D1116" s="11" t="str">
        <f t="shared" si="34"/>
        <v>2018</v>
      </c>
      <c r="E1116" s="12">
        <f t="shared" si="35"/>
        <v>3</v>
      </c>
      <c r="F1116" s="13" t="str">
        <f>VLOOKUP(A1116,_holidays!$A$2:$B$2107,2,1)</f>
        <v>N</v>
      </c>
      <c r="G1116" s="13" t="str">
        <f>VLOOKUP(A1116,_holidays!$A$2:$C$2107,3,1)</f>
        <v>N</v>
      </c>
      <c r="H1116" s="14">
        <v>22.5</v>
      </c>
      <c r="I1116" s="14">
        <v>40.299999999999997</v>
      </c>
      <c r="J1116" s="15">
        <v>30.6</v>
      </c>
      <c r="K1116" s="15">
        <v>0</v>
      </c>
      <c r="L1116" s="16">
        <v>165070.595</v>
      </c>
      <c r="M1116" s="17">
        <v>647.57416339999997</v>
      </c>
      <c r="N1116" s="17">
        <f>'Energy Demand'!$L1116*'Energy Demand'!$M1116</f>
        <v>106895452.45906521</v>
      </c>
    </row>
    <row r="1117" spans="1:14" x14ac:dyDescent="0.6">
      <c r="A1117" s="19">
        <v>43120</v>
      </c>
      <c r="B1117" s="32" t="str">
        <f>TEXT('Energy Demand'!$A1117,"dddd")</f>
        <v>Saturday</v>
      </c>
      <c r="C1117" s="31" t="str">
        <f>TEXT('Energy Demand'!$A1117,"mmmm")</f>
        <v>January</v>
      </c>
      <c r="D1117" s="11" t="str">
        <f t="shared" si="34"/>
        <v>2018</v>
      </c>
      <c r="E1117" s="12">
        <f t="shared" si="35"/>
        <v>3</v>
      </c>
      <c r="F1117" s="20" t="str">
        <f>VLOOKUP(A1117,_holidays!$A$2:$B$2107,2,1)</f>
        <v>N</v>
      </c>
      <c r="G1117" s="20" t="str">
        <f>VLOOKUP(A1117,_holidays!$A$2:$C$2107,3,1)</f>
        <v>N</v>
      </c>
      <c r="H1117" s="21">
        <v>20.3</v>
      </c>
      <c r="I1117" s="21">
        <v>24.6</v>
      </c>
      <c r="J1117" s="22">
        <v>20.2</v>
      </c>
      <c r="K1117" s="22">
        <v>0</v>
      </c>
      <c r="L1117" s="16">
        <v>124825.02499999999</v>
      </c>
      <c r="M1117" s="17">
        <v>94.104814860000005</v>
      </c>
      <c r="N1117" s="17">
        <f>'Energy Demand'!$L1117*'Energy Demand'!$M1117</f>
        <v>11746635.867519872</v>
      </c>
    </row>
    <row r="1118" spans="1:14" x14ac:dyDescent="0.6">
      <c r="A1118" s="10">
        <v>43121</v>
      </c>
      <c r="B1118" s="31" t="str">
        <f>TEXT('Energy Demand'!$A1118,"dddd")</f>
        <v>Sunday</v>
      </c>
      <c r="C1118" s="31" t="str">
        <f>TEXT('Energy Demand'!$A1118,"mmmm")</f>
        <v>January</v>
      </c>
      <c r="D1118" s="11" t="str">
        <f t="shared" si="34"/>
        <v>2018</v>
      </c>
      <c r="E1118" s="12">
        <f t="shared" si="35"/>
        <v>4</v>
      </c>
      <c r="F1118" s="13" t="str">
        <f>VLOOKUP(A1118,_holidays!$A$2:$B$2107,2,1)</f>
        <v>N</v>
      </c>
      <c r="G1118" s="13" t="str">
        <f>VLOOKUP(A1118,_holidays!$A$2:$C$2107,3,1)</f>
        <v>N</v>
      </c>
      <c r="H1118" s="14">
        <v>21</v>
      </c>
      <c r="I1118" s="14">
        <v>28.2</v>
      </c>
      <c r="J1118" s="15">
        <v>14.9</v>
      </c>
      <c r="K1118" s="15">
        <v>0</v>
      </c>
      <c r="L1118" s="16">
        <v>127305.2</v>
      </c>
      <c r="M1118" s="17">
        <v>121.7119723</v>
      </c>
      <c r="N1118" s="17">
        <f>'Energy Demand'!$L1118*'Energy Demand'!$M1118</f>
        <v>15494566.976045959</v>
      </c>
    </row>
    <row r="1119" spans="1:14" x14ac:dyDescent="0.6">
      <c r="A1119" s="19">
        <v>43122</v>
      </c>
      <c r="B1119" s="32" t="str">
        <f>TEXT('Energy Demand'!$A1119,"dddd")</f>
        <v>Monday</v>
      </c>
      <c r="C1119" s="31" t="str">
        <f>TEXT('Energy Demand'!$A1119,"mmmm")</f>
        <v>January</v>
      </c>
      <c r="D1119" s="11" t="str">
        <f t="shared" si="34"/>
        <v>2018</v>
      </c>
      <c r="E1119" s="12">
        <f t="shared" si="35"/>
        <v>4</v>
      </c>
      <c r="F1119" s="20" t="str">
        <f>VLOOKUP(A1119,_holidays!$A$2:$B$2107,2,1)</f>
        <v>N</v>
      </c>
      <c r="G1119" s="20" t="str">
        <f>VLOOKUP(A1119,_holidays!$A$2:$C$2107,3,1)</f>
        <v>N</v>
      </c>
      <c r="H1119" s="21">
        <v>20.5</v>
      </c>
      <c r="I1119" s="21">
        <v>23.9</v>
      </c>
      <c r="J1119" s="22">
        <v>27.3</v>
      </c>
      <c r="K1119" s="22">
        <v>0</v>
      </c>
      <c r="L1119" s="16">
        <v>137955.42499999999</v>
      </c>
      <c r="M1119" s="17">
        <v>115.1294838</v>
      </c>
      <c r="N1119" s="17">
        <f>'Energy Demand'!$L1119*'Energy Demand'!$M1119</f>
        <v>15882736.867659613</v>
      </c>
    </row>
    <row r="1120" spans="1:14" x14ac:dyDescent="0.6">
      <c r="A1120" s="10">
        <v>43123</v>
      </c>
      <c r="B1120" s="31" t="str">
        <f>TEXT('Energy Demand'!$A1120,"dddd")</f>
        <v>Tuesday</v>
      </c>
      <c r="C1120" s="31" t="str">
        <f>TEXT('Energy Demand'!$A1120,"mmmm")</f>
        <v>January</v>
      </c>
      <c r="D1120" s="11" t="str">
        <f t="shared" si="34"/>
        <v>2018</v>
      </c>
      <c r="E1120" s="12">
        <f t="shared" si="35"/>
        <v>4</v>
      </c>
      <c r="F1120" s="13" t="str">
        <f>VLOOKUP(A1120,_holidays!$A$2:$B$2107,2,1)</f>
        <v>N</v>
      </c>
      <c r="G1120" s="13" t="str">
        <f>VLOOKUP(A1120,_holidays!$A$2:$C$2107,3,1)</f>
        <v>N</v>
      </c>
      <c r="H1120" s="14">
        <v>18</v>
      </c>
      <c r="I1120" s="14">
        <v>23.6</v>
      </c>
      <c r="J1120" s="15">
        <v>28.3</v>
      </c>
      <c r="K1120" s="15">
        <v>0</v>
      </c>
      <c r="L1120" s="16">
        <v>128314.47</v>
      </c>
      <c r="M1120" s="17">
        <v>102.3741093</v>
      </c>
      <c r="N1120" s="17">
        <f>'Energy Demand'!$L1120*'Energy Demand'!$M1120</f>
        <v>13136079.576551571</v>
      </c>
    </row>
    <row r="1121" spans="1:14" x14ac:dyDescent="0.6">
      <c r="A1121" s="19">
        <v>43124</v>
      </c>
      <c r="B1121" s="32" t="str">
        <f>TEXT('Energy Demand'!$A1121,"dddd")</f>
        <v>Wednesday</v>
      </c>
      <c r="C1121" s="31" t="str">
        <f>TEXT('Energy Demand'!$A1121,"mmmm")</f>
        <v>January</v>
      </c>
      <c r="D1121" s="11" t="str">
        <f t="shared" si="34"/>
        <v>2018</v>
      </c>
      <c r="E1121" s="12">
        <f t="shared" si="35"/>
        <v>4</v>
      </c>
      <c r="F1121" s="20" t="str">
        <f>VLOOKUP(A1121,_holidays!$A$2:$B$2107,2,1)</f>
        <v>N</v>
      </c>
      <c r="G1121" s="20" t="str">
        <f>VLOOKUP(A1121,_holidays!$A$2:$C$2107,3,1)</f>
        <v>N</v>
      </c>
      <c r="H1121" s="21">
        <v>14.8</v>
      </c>
      <c r="I1121" s="21">
        <v>23.3</v>
      </c>
      <c r="J1121" s="22">
        <v>27.5</v>
      </c>
      <c r="K1121" s="22">
        <v>0</v>
      </c>
      <c r="L1121" s="16">
        <v>128899.765</v>
      </c>
      <c r="M1121" s="17">
        <v>103.427874</v>
      </c>
      <c r="N1121" s="17">
        <f>'Energy Demand'!$L1121*'Energy Demand'!$M1121</f>
        <v>13331828.653049611</v>
      </c>
    </row>
    <row r="1122" spans="1:14" x14ac:dyDescent="0.6">
      <c r="A1122" s="10">
        <v>43125</v>
      </c>
      <c r="B1122" s="31" t="str">
        <f>TEXT('Energy Demand'!$A1122,"dddd")</f>
        <v>Thursday</v>
      </c>
      <c r="C1122" s="31" t="str">
        <f>TEXT('Energy Demand'!$A1122,"mmmm")</f>
        <v>January</v>
      </c>
      <c r="D1122" s="11" t="str">
        <f t="shared" si="34"/>
        <v>2018</v>
      </c>
      <c r="E1122" s="12">
        <f t="shared" si="35"/>
        <v>4</v>
      </c>
      <c r="F1122" s="13" t="str">
        <f>VLOOKUP(A1122,_holidays!$A$2:$B$2107,2,1)</f>
        <v>N</v>
      </c>
      <c r="G1122" s="13" t="str">
        <f>VLOOKUP(A1122,_holidays!$A$2:$C$2107,3,1)</f>
        <v>N</v>
      </c>
      <c r="H1122" s="14">
        <v>17.100000000000001</v>
      </c>
      <c r="I1122" s="14">
        <v>26.6</v>
      </c>
      <c r="J1122" s="15">
        <v>28.1</v>
      </c>
      <c r="K1122" s="15">
        <v>0</v>
      </c>
      <c r="L1122" s="16">
        <v>139245.21</v>
      </c>
      <c r="M1122" s="17">
        <v>155.5028059</v>
      </c>
      <c r="N1122" s="17">
        <f>'Energy Demand'!$L1122*'Energy Demand'!$M1122</f>
        <v>21653020.863134738</v>
      </c>
    </row>
    <row r="1123" spans="1:14" x14ac:dyDescent="0.6">
      <c r="A1123" s="19">
        <v>43126</v>
      </c>
      <c r="B1123" s="32" t="str">
        <f>TEXT('Energy Demand'!$A1123,"dddd")</f>
        <v>Friday</v>
      </c>
      <c r="C1123" s="31" t="str">
        <f>TEXT('Energy Demand'!$A1123,"mmmm")</f>
        <v>January</v>
      </c>
      <c r="D1123" s="11" t="str">
        <f t="shared" si="34"/>
        <v>2018</v>
      </c>
      <c r="E1123" s="12">
        <f t="shared" si="35"/>
        <v>4</v>
      </c>
      <c r="F1123" s="20" t="str">
        <f>VLOOKUP(A1123,_holidays!$A$2:$B$2107,2,1)</f>
        <v>N</v>
      </c>
      <c r="G1123" s="20" t="str">
        <f>VLOOKUP(A1123,_holidays!$A$2:$C$2107,3,1)</f>
        <v>Y</v>
      </c>
      <c r="H1123" s="21">
        <v>19.399999999999999</v>
      </c>
      <c r="I1123" s="21">
        <v>28.4</v>
      </c>
      <c r="J1123" s="22">
        <v>19.899999999999999</v>
      </c>
      <c r="K1123" s="22">
        <v>0</v>
      </c>
      <c r="L1123" s="16">
        <v>128599.46</v>
      </c>
      <c r="M1123" s="17">
        <v>91.434892809999994</v>
      </c>
      <c r="N1123" s="17">
        <f>'Energy Demand'!$L1123*'Energy Demand'!$M1123</f>
        <v>11758477.840523882</v>
      </c>
    </row>
    <row r="1124" spans="1:14" x14ac:dyDescent="0.6">
      <c r="A1124" s="10">
        <v>43127</v>
      </c>
      <c r="B1124" s="31" t="str">
        <f>TEXT('Energy Demand'!$A1124,"dddd")</f>
        <v>Saturday</v>
      </c>
      <c r="C1124" s="31" t="str">
        <f>TEXT('Energy Demand'!$A1124,"mmmm")</f>
        <v>January</v>
      </c>
      <c r="D1124" s="11" t="str">
        <f t="shared" si="34"/>
        <v>2018</v>
      </c>
      <c r="E1124" s="12">
        <f t="shared" si="35"/>
        <v>4</v>
      </c>
      <c r="F1124" s="13" t="str">
        <f>VLOOKUP(A1124,_holidays!$A$2:$B$2107,2,1)</f>
        <v>N</v>
      </c>
      <c r="G1124" s="13" t="str">
        <f>VLOOKUP(A1124,_holidays!$A$2:$C$2107,3,1)</f>
        <v>N</v>
      </c>
      <c r="H1124" s="14">
        <v>21.2</v>
      </c>
      <c r="I1124" s="14">
        <v>33.200000000000003</v>
      </c>
      <c r="J1124" s="15">
        <v>27.5</v>
      </c>
      <c r="K1124" s="15">
        <v>3.4</v>
      </c>
      <c r="L1124" s="16">
        <v>139114.58499999999</v>
      </c>
      <c r="M1124" s="17">
        <v>104.878878</v>
      </c>
      <c r="N1124" s="17">
        <f>'Energy Demand'!$L1124*'Energy Demand'!$M1124</f>
        <v>14590181.58823563</v>
      </c>
    </row>
    <row r="1125" spans="1:14" x14ac:dyDescent="0.6">
      <c r="A1125" s="19">
        <v>43128</v>
      </c>
      <c r="B1125" s="32" t="str">
        <f>TEXT('Energy Demand'!$A1125,"dddd")</f>
        <v>Sunday</v>
      </c>
      <c r="C1125" s="31" t="str">
        <f>TEXT('Energy Demand'!$A1125,"mmmm")</f>
        <v>January</v>
      </c>
      <c r="D1125" s="11" t="str">
        <f t="shared" si="34"/>
        <v>2018</v>
      </c>
      <c r="E1125" s="12">
        <f t="shared" si="35"/>
        <v>5</v>
      </c>
      <c r="F1125" s="20" t="str">
        <f>VLOOKUP(A1125,_holidays!$A$2:$B$2107,2,1)</f>
        <v>N</v>
      </c>
      <c r="G1125" s="20" t="str">
        <f>VLOOKUP(A1125,_holidays!$A$2:$C$2107,3,1)</f>
        <v>N</v>
      </c>
      <c r="H1125" s="21">
        <v>22.7</v>
      </c>
      <c r="I1125" s="21">
        <v>38.1</v>
      </c>
      <c r="J1125" s="22">
        <v>28.5</v>
      </c>
      <c r="K1125" s="22">
        <v>0</v>
      </c>
      <c r="L1125" s="16">
        <v>159436.69</v>
      </c>
      <c r="M1125" s="17">
        <v>290.41964400000001</v>
      </c>
      <c r="N1125" s="17">
        <f>'Energy Demand'!$L1125*'Energy Demand'!$M1125</f>
        <v>46303546.750338361</v>
      </c>
    </row>
    <row r="1126" spans="1:14" x14ac:dyDescent="0.6">
      <c r="A1126" s="10">
        <v>43129</v>
      </c>
      <c r="B1126" s="31" t="str">
        <f>TEXT('Energy Demand'!$A1126,"dddd")</f>
        <v>Monday</v>
      </c>
      <c r="C1126" s="31" t="str">
        <f>TEXT('Energy Demand'!$A1126,"mmmm")</f>
        <v>January</v>
      </c>
      <c r="D1126" s="11" t="str">
        <f t="shared" si="34"/>
        <v>2018</v>
      </c>
      <c r="E1126" s="12">
        <f t="shared" si="35"/>
        <v>5</v>
      </c>
      <c r="F1126" s="13" t="str">
        <f>VLOOKUP(A1126,_holidays!$A$2:$B$2107,2,1)</f>
        <v>N</v>
      </c>
      <c r="G1126" s="13" t="str">
        <f>VLOOKUP(A1126,_holidays!$A$2:$C$2107,3,1)</f>
        <v>N</v>
      </c>
      <c r="H1126" s="14">
        <v>27.8</v>
      </c>
      <c r="I1126" s="14">
        <v>33.5</v>
      </c>
      <c r="J1126" s="15">
        <v>7.3</v>
      </c>
      <c r="K1126" s="15">
        <v>0</v>
      </c>
      <c r="L1126" s="16">
        <v>160437.565</v>
      </c>
      <c r="M1126" s="17">
        <v>107.6574249</v>
      </c>
      <c r="N1126" s="17">
        <f>'Energy Demand'!$L1126*'Energy Demand'!$M1126</f>
        <v>17272295.10512637</v>
      </c>
    </row>
    <row r="1127" spans="1:14" x14ac:dyDescent="0.6">
      <c r="A1127" s="19">
        <v>43130</v>
      </c>
      <c r="B1127" s="32" t="str">
        <f>TEXT('Energy Demand'!$A1127,"dddd")</f>
        <v>Tuesday</v>
      </c>
      <c r="C1127" s="31" t="str">
        <f>TEXT('Energy Demand'!$A1127,"mmmm")</f>
        <v>January</v>
      </c>
      <c r="D1127" s="11" t="str">
        <f t="shared" si="34"/>
        <v>2018</v>
      </c>
      <c r="E1127" s="12">
        <f t="shared" si="35"/>
        <v>5</v>
      </c>
      <c r="F1127" s="20" t="str">
        <f>VLOOKUP(A1127,_holidays!$A$2:$B$2107,2,1)</f>
        <v>N</v>
      </c>
      <c r="G1127" s="20" t="str">
        <f>VLOOKUP(A1127,_holidays!$A$2:$C$2107,3,1)</f>
        <v>N</v>
      </c>
      <c r="H1127" s="21">
        <v>15.6</v>
      </c>
      <c r="I1127" s="21">
        <v>21</v>
      </c>
      <c r="J1127" s="22">
        <v>14.1</v>
      </c>
      <c r="K1127" s="22">
        <v>38.799999999999997</v>
      </c>
      <c r="L1127" s="16">
        <v>115239.57</v>
      </c>
      <c r="M1127" s="17">
        <v>78.574438810000004</v>
      </c>
      <c r="N1127" s="17">
        <f>'Energy Demand'!$L1127*'Energy Demand'!$M1127</f>
        <v>9054884.5414557122</v>
      </c>
    </row>
    <row r="1128" spans="1:14" x14ac:dyDescent="0.6">
      <c r="A1128" s="10">
        <v>43131</v>
      </c>
      <c r="B1128" s="31" t="str">
        <f>TEXT('Energy Demand'!$A1128,"dddd")</f>
        <v>Wednesday</v>
      </c>
      <c r="C1128" s="31" t="str">
        <f>TEXT('Energy Demand'!$A1128,"mmmm")</f>
        <v>January</v>
      </c>
      <c r="D1128" s="11" t="str">
        <f t="shared" si="34"/>
        <v>2018</v>
      </c>
      <c r="E1128" s="12">
        <f t="shared" si="35"/>
        <v>5</v>
      </c>
      <c r="F1128" s="13" t="str">
        <f>VLOOKUP(A1128,_holidays!$A$2:$B$2107,2,1)</f>
        <v>Y</v>
      </c>
      <c r="G1128" s="13" t="str">
        <f>VLOOKUP(A1128,_holidays!$A$2:$C$2107,3,1)</f>
        <v>N</v>
      </c>
      <c r="H1128" s="14">
        <v>14.6</v>
      </c>
      <c r="I1128" s="14">
        <v>19.100000000000001</v>
      </c>
      <c r="J1128" s="15">
        <v>19.600000000000001</v>
      </c>
      <c r="K1128" s="15">
        <v>0</v>
      </c>
      <c r="L1128" s="16">
        <v>108524.18</v>
      </c>
      <c r="M1128" s="17">
        <v>65.217558049999994</v>
      </c>
      <c r="N1128" s="17">
        <f>'Energy Demand'!$L1128*'Energy Demand'!$M1128</f>
        <v>7077682.0089786481</v>
      </c>
    </row>
    <row r="1129" spans="1:14" x14ac:dyDescent="0.6">
      <c r="A1129" s="19">
        <v>43132</v>
      </c>
      <c r="B1129" s="32" t="str">
        <f>TEXT('Energy Demand'!$A1129,"dddd")</f>
        <v>Thursday</v>
      </c>
      <c r="C1129" s="31" t="str">
        <f>TEXT('Energy Demand'!$A1129,"mmmm")</f>
        <v>February</v>
      </c>
      <c r="D1129" s="11" t="str">
        <f t="shared" si="34"/>
        <v>2018</v>
      </c>
      <c r="E1129" s="12">
        <f t="shared" si="35"/>
        <v>5</v>
      </c>
      <c r="F1129" s="20" t="str">
        <f>VLOOKUP(A1129,_holidays!$A$2:$B$2107,2,1)</f>
        <v>Y</v>
      </c>
      <c r="G1129" s="20" t="str">
        <f>VLOOKUP(A1129,_holidays!$A$2:$C$2107,3,1)</f>
        <v>N</v>
      </c>
      <c r="H1129" s="21">
        <v>12.1</v>
      </c>
      <c r="I1129" s="21">
        <v>22.5</v>
      </c>
      <c r="J1129" s="22">
        <v>28.9</v>
      </c>
      <c r="K1129" s="22">
        <v>0.2</v>
      </c>
      <c r="L1129" s="16">
        <v>109949.21</v>
      </c>
      <c r="M1129" s="17">
        <v>72.412229809999999</v>
      </c>
      <c r="N1129" s="17">
        <f>'Energy Demand'!$L1129*'Energy Demand'!$M1129</f>
        <v>7961667.4619479505</v>
      </c>
    </row>
    <row r="1130" spans="1:14" x14ac:dyDescent="0.6">
      <c r="A1130" s="10">
        <v>43133</v>
      </c>
      <c r="B1130" s="31" t="str">
        <f>TEXT('Energy Demand'!$A1130,"dddd")</f>
        <v>Friday</v>
      </c>
      <c r="C1130" s="31" t="str">
        <f>TEXT('Energy Demand'!$A1130,"mmmm")</f>
        <v>February</v>
      </c>
      <c r="D1130" s="11" t="str">
        <f t="shared" si="34"/>
        <v>2018</v>
      </c>
      <c r="E1130" s="12">
        <f t="shared" si="35"/>
        <v>5</v>
      </c>
      <c r="F1130" s="13" t="str">
        <f>VLOOKUP(A1130,_holidays!$A$2:$B$2107,2,1)</f>
        <v>Y</v>
      </c>
      <c r="G1130" s="13" t="str">
        <f>VLOOKUP(A1130,_holidays!$A$2:$C$2107,3,1)</f>
        <v>N</v>
      </c>
      <c r="H1130" s="14">
        <v>13.4</v>
      </c>
      <c r="I1130" s="14">
        <v>22.1</v>
      </c>
      <c r="J1130" s="15">
        <v>28.4</v>
      </c>
      <c r="K1130" s="15">
        <v>0</v>
      </c>
      <c r="L1130" s="16">
        <v>112946.34</v>
      </c>
      <c r="M1130" s="17">
        <v>80.454353729999994</v>
      </c>
      <c r="N1130" s="17">
        <f>'Energy Demand'!$L1130*'Energy Demand'!$M1130</f>
        <v>9087024.7908688467</v>
      </c>
    </row>
    <row r="1131" spans="1:14" x14ac:dyDescent="0.6">
      <c r="A1131" s="19">
        <v>43134</v>
      </c>
      <c r="B1131" s="32" t="str">
        <f>TEXT('Energy Demand'!$A1131,"dddd")</f>
        <v>Saturday</v>
      </c>
      <c r="C1131" s="31" t="str">
        <f>TEXT('Energy Demand'!$A1131,"mmmm")</f>
        <v>February</v>
      </c>
      <c r="D1131" s="11" t="str">
        <f t="shared" si="34"/>
        <v>2018</v>
      </c>
      <c r="E1131" s="12">
        <f t="shared" si="35"/>
        <v>5</v>
      </c>
      <c r="F1131" s="20" t="str">
        <f>VLOOKUP(A1131,_holidays!$A$2:$B$2107,2,1)</f>
        <v>Y</v>
      </c>
      <c r="G1131" s="20" t="str">
        <f>VLOOKUP(A1131,_holidays!$A$2:$C$2107,3,1)</f>
        <v>N</v>
      </c>
      <c r="H1131" s="21">
        <v>15.8</v>
      </c>
      <c r="I1131" s="21">
        <v>28.1</v>
      </c>
      <c r="J1131" s="22">
        <v>26.7</v>
      </c>
      <c r="K1131" s="22">
        <v>0</v>
      </c>
      <c r="L1131" s="16">
        <v>104947.325</v>
      </c>
      <c r="M1131" s="17">
        <v>86.517007910000004</v>
      </c>
      <c r="N1131" s="17">
        <f>'Energy Demand'!$L1131*'Energy Demand'!$M1131</f>
        <v>9079728.54715834</v>
      </c>
    </row>
    <row r="1132" spans="1:14" x14ac:dyDescent="0.6">
      <c r="A1132" s="10">
        <v>43135</v>
      </c>
      <c r="B1132" s="31" t="str">
        <f>TEXT('Energy Demand'!$A1132,"dddd")</f>
        <v>Sunday</v>
      </c>
      <c r="C1132" s="31" t="str">
        <f>TEXT('Energy Demand'!$A1132,"mmmm")</f>
        <v>February</v>
      </c>
      <c r="D1132" s="11" t="str">
        <f t="shared" si="34"/>
        <v>2018</v>
      </c>
      <c r="E1132" s="12">
        <f t="shared" si="35"/>
        <v>6</v>
      </c>
      <c r="F1132" s="13" t="str">
        <f>VLOOKUP(A1132,_holidays!$A$2:$B$2107,2,1)</f>
        <v>Y</v>
      </c>
      <c r="G1132" s="13" t="str">
        <f>VLOOKUP(A1132,_holidays!$A$2:$C$2107,3,1)</f>
        <v>N</v>
      </c>
      <c r="H1132" s="14">
        <v>14.7</v>
      </c>
      <c r="I1132" s="14">
        <v>25.7</v>
      </c>
      <c r="J1132" s="15">
        <v>28.5</v>
      </c>
      <c r="K1132" s="15">
        <v>0</v>
      </c>
      <c r="L1132" s="16">
        <v>106065.935</v>
      </c>
      <c r="M1132" s="17">
        <v>98.921846560000006</v>
      </c>
      <c r="N1132" s="17">
        <f>'Energy Demand'!$L1132*'Energy Demand'!$M1132</f>
        <v>10492238.147312934</v>
      </c>
    </row>
    <row r="1133" spans="1:14" x14ac:dyDescent="0.6">
      <c r="A1133" s="19">
        <v>43136</v>
      </c>
      <c r="B1133" s="32" t="str">
        <f>TEXT('Energy Demand'!$A1133,"dddd")</f>
        <v>Monday</v>
      </c>
      <c r="C1133" s="31" t="str">
        <f>TEXT('Energy Demand'!$A1133,"mmmm")</f>
        <v>February</v>
      </c>
      <c r="D1133" s="11" t="str">
        <f t="shared" si="34"/>
        <v>2018</v>
      </c>
      <c r="E1133" s="12">
        <f t="shared" si="35"/>
        <v>6</v>
      </c>
      <c r="F1133" s="20" t="str">
        <f>VLOOKUP(A1133,_holidays!$A$2:$B$2107,2,1)</f>
        <v>Y</v>
      </c>
      <c r="G1133" s="20" t="str">
        <f>VLOOKUP(A1133,_holidays!$A$2:$C$2107,3,1)</f>
        <v>N</v>
      </c>
      <c r="H1133" s="21">
        <v>17</v>
      </c>
      <c r="I1133" s="21">
        <v>25.7</v>
      </c>
      <c r="J1133" s="22">
        <v>24</v>
      </c>
      <c r="K1133" s="22">
        <v>0</v>
      </c>
      <c r="L1133" s="16">
        <v>126465.96</v>
      </c>
      <c r="M1133" s="17">
        <v>103.83019280000001</v>
      </c>
      <c r="N1133" s="17">
        <f>'Energy Demand'!$L1133*'Energy Demand'!$M1133</f>
        <v>13130985.00943709</v>
      </c>
    </row>
    <row r="1134" spans="1:14" x14ac:dyDescent="0.6">
      <c r="A1134" s="10">
        <v>43137</v>
      </c>
      <c r="B1134" s="31" t="str">
        <f>TEXT('Energy Demand'!$A1134,"dddd")</f>
        <v>Tuesday</v>
      </c>
      <c r="C1134" s="31" t="str">
        <f>TEXT('Energy Demand'!$A1134,"mmmm")</f>
        <v>February</v>
      </c>
      <c r="D1134" s="11" t="str">
        <f t="shared" si="34"/>
        <v>2018</v>
      </c>
      <c r="E1134" s="12">
        <f t="shared" si="35"/>
        <v>6</v>
      </c>
      <c r="F1134" s="13" t="str">
        <f>VLOOKUP(A1134,_holidays!$A$2:$B$2107,2,1)</f>
        <v>Y</v>
      </c>
      <c r="G1134" s="13" t="str">
        <f>VLOOKUP(A1134,_holidays!$A$2:$C$2107,3,1)</f>
        <v>N</v>
      </c>
      <c r="H1134" s="14">
        <v>17.7</v>
      </c>
      <c r="I1134" s="14">
        <v>29.9</v>
      </c>
      <c r="J1134" s="15">
        <v>27.6</v>
      </c>
      <c r="K1134" s="15">
        <v>0</v>
      </c>
      <c r="L1134" s="16">
        <v>137539.72500000001</v>
      </c>
      <c r="M1134" s="17">
        <v>104.2296312</v>
      </c>
      <c r="N1134" s="17">
        <f>'Energy Demand'!$L1134*'Energy Demand'!$M1134</f>
        <v>14335714.812099421</v>
      </c>
    </row>
    <row r="1135" spans="1:14" x14ac:dyDescent="0.6">
      <c r="A1135" s="19">
        <v>43138</v>
      </c>
      <c r="B1135" s="32" t="str">
        <f>TEXT('Energy Demand'!$A1135,"dddd")</f>
        <v>Wednesday</v>
      </c>
      <c r="C1135" s="31" t="str">
        <f>TEXT('Energy Demand'!$A1135,"mmmm")</f>
        <v>February</v>
      </c>
      <c r="D1135" s="11" t="str">
        <f t="shared" si="34"/>
        <v>2018</v>
      </c>
      <c r="E1135" s="12">
        <f t="shared" si="35"/>
        <v>6</v>
      </c>
      <c r="F1135" s="20" t="str">
        <f>VLOOKUP(A1135,_holidays!$A$2:$B$2107,2,1)</f>
        <v>Y</v>
      </c>
      <c r="G1135" s="20" t="str">
        <f>VLOOKUP(A1135,_holidays!$A$2:$C$2107,3,1)</f>
        <v>N</v>
      </c>
      <c r="H1135" s="21">
        <v>18.7</v>
      </c>
      <c r="I1135" s="21">
        <v>37.4</v>
      </c>
      <c r="J1135" s="22">
        <v>27.1</v>
      </c>
      <c r="K1135" s="22">
        <v>0</v>
      </c>
      <c r="L1135" s="16">
        <v>159307.315</v>
      </c>
      <c r="M1135" s="17">
        <v>624.26093430000003</v>
      </c>
      <c r="N1135" s="17">
        <f>'Energy Demand'!$L1135*'Energy Demand'!$M1135</f>
        <v>99449333.302724406</v>
      </c>
    </row>
    <row r="1136" spans="1:14" x14ac:dyDescent="0.6">
      <c r="A1136" s="10">
        <v>43139</v>
      </c>
      <c r="B1136" s="31" t="str">
        <f>TEXT('Energy Demand'!$A1136,"dddd")</f>
        <v>Thursday</v>
      </c>
      <c r="C1136" s="31" t="str">
        <f>TEXT('Energy Demand'!$A1136,"mmmm")</f>
        <v>February</v>
      </c>
      <c r="D1136" s="11" t="str">
        <f t="shared" si="34"/>
        <v>2018</v>
      </c>
      <c r="E1136" s="12">
        <f t="shared" si="35"/>
        <v>6</v>
      </c>
      <c r="F1136" s="13" t="str">
        <f>VLOOKUP(A1136,_holidays!$A$2:$B$2107,2,1)</f>
        <v>Y</v>
      </c>
      <c r="G1136" s="13" t="str">
        <f>VLOOKUP(A1136,_holidays!$A$2:$C$2107,3,1)</f>
        <v>N</v>
      </c>
      <c r="H1136" s="14">
        <v>20.6</v>
      </c>
      <c r="I1136" s="14">
        <v>27.5</v>
      </c>
      <c r="J1136" s="15">
        <v>15.8</v>
      </c>
      <c r="K1136" s="15">
        <v>0</v>
      </c>
      <c r="L1136" s="16">
        <v>149473.01</v>
      </c>
      <c r="M1136" s="17">
        <v>106.6526349</v>
      </c>
      <c r="N1136" s="17">
        <f>'Energy Demand'!$L1136*'Energy Demand'!$M1136</f>
        <v>15941690.362934049</v>
      </c>
    </row>
    <row r="1137" spans="1:14" x14ac:dyDescent="0.6">
      <c r="A1137" s="19">
        <v>43140</v>
      </c>
      <c r="B1137" s="32" t="str">
        <f>TEXT('Energy Demand'!$A1137,"dddd")</f>
        <v>Friday</v>
      </c>
      <c r="C1137" s="31" t="str">
        <f>TEXT('Energy Demand'!$A1137,"mmmm")</f>
        <v>February</v>
      </c>
      <c r="D1137" s="11" t="str">
        <f t="shared" si="34"/>
        <v>2018</v>
      </c>
      <c r="E1137" s="12">
        <f t="shared" si="35"/>
        <v>6</v>
      </c>
      <c r="F1137" s="20" t="str">
        <f>VLOOKUP(A1137,_holidays!$A$2:$B$2107,2,1)</f>
        <v>Y</v>
      </c>
      <c r="G1137" s="20" t="str">
        <f>VLOOKUP(A1137,_holidays!$A$2:$C$2107,3,1)</f>
        <v>N</v>
      </c>
      <c r="H1137" s="21">
        <v>20.399999999999999</v>
      </c>
      <c r="I1137" s="21">
        <v>24.9</v>
      </c>
      <c r="J1137" s="22">
        <v>17.2</v>
      </c>
      <c r="K1137" s="22">
        <v>0</v>
      </c>
      <c r="L1137" s="16">
        <v>137101.87</v>
      </c>
      <c r="M1137" s="17">
        <v>113.7060807</v>
      </c>
      <c r="N1137" s="17">
        <f>'Energy Demand'!$L1137*'Energy Demand'!$M1137</f>
        <v>15589316.294340909</v>
      </c>
    </row>
    <row r="1138" spans="1:14" x14ac:dyDescent="0.6">
      <c r="A1138" s="10">
        <v>43141</v>
      </c>
      <c r="B1138" s="31" t="str">
        <f>TEXT('Energy Demand'!$A1138,"dddd")</f>
        <v>Saturday</v>
      </c>
      <c r="C1138" s="31" t="str">
        <f>TEXT('Energy Demand'!$A1138,"mmmm")</f>
        <v>February</v>
      </c>
      <c r="D1138" s="11" t="str">
        <f t="shared" si="34"/>
        <v>2018</v>
      </c>
      <c r="E1138" s="12">
        <f t="shared" si="35"/>
        <v>6</v>
      </c>
      <c r="F1138" s="13" t="str">
        <f>VLOOKUP(A1138,_holidays!$A$2:$B$2107,2,1)</f>
        <v>Y</v>
      </c>
      <c r="G1138" s="13" t="str">
        <f>VLOOKUP(A1138,_holidays!$A$2:$C$2107,3,1)</f>
        <v>N</v>
      </c>
      <c r="H1138" s="14">
        <v>18.7</v>
      </c>
      <c r="I1138" s="14">
        <v>30.3</v>
      </c>
      <c r="J1138" s="15">
        <v>6.6</v>
      </c>
      <c r="K1138" s="15">
        <v>0</v>
      </c>
      <c r="L1138" s="16">
        <v>118113.8</v>
      </c>
      <c r="M1138" s="17">
        <v>83.521526919999999</v>
      </c>
      <c r="N1138" s="17">
        <f>'Energy Demand'!$L1138*'Energy Demand'!$M1138</f>
        <v>9865044.9263234958</v>
      </c>
    </row>
    <row r="1139" spans="1:14" x14ac:dyDescent="0.6">
      <c r="A1139" s="19">
        <v>43142</v>
      </c>
      <c r="B1139" s="32" t="str">
        <f>TEXT('Energy Demand'!$A1139,"dddd")</f>
        <v>Sunday</v>
      </c>
      <c r="C1139" s="31" t="str">
        <f>TEXT('Energy Demand'!$A1139,"mmmm")</f>
        <v>February</v>
      </c>
      <c r="D1139" s="11" t="str">
        <f t="shared" si="34"/>
        <v>2018</v>
      </c>
      <c r="E1139" s="12">
        <f t="shared" si="35"/>
        <v>7</v>
      </c>
      <c r="F1139" s="20" t="str">
        <f>VLOOKUP(A1139,_holidays!$A$2:$B$2107,2,1)</f>
        <v>Y</v>
      </c>
      <c r="G1139" s="20" t="str">
        <f>VLOOKUP(A1139,_holidays!$A$2:$C$2107,3,1)</f>
        <v>N</v>
      </c>
      <c r="H1139" s="21">
        <v>15.5</v>
      </c>
      <c r="I1139" s="21">
        <v>21.2</v>
      </c>
      <c r="J1139" s="22">
        <v>18.5</v>
      </c>
      <c r="K1139" s="22">
        <v>0</v>
      </c>
      <c r="L1139" s="16">
        <v>100440.29</v>
      </c>
      <c r="M1139" s="17">
        <v>66.272357439999993</v>
      </c>
      <c r="N1139" s="17">
        <f>'Energy Demand'!$L1139*'Energy Demand'!$M1139</f>
        <v>6656414.8002572563</v>
      </c>
    </row>
    <row r="1140" spans="1:14" x14ac:dyDescent="0.6">
      <c r="A1140" s="10">
        <v>43143</v>
      </c>
      <c r="B1140" s="31" t="str">
        <f>TEXT('Energy Demand'!$A1140,"dddd")</f>
        <v>Monday</v>
      </c>
      <c r="C1140" s="31" t="str">
        <f>TEXT('Energy Demand'!$A1140,"mmmm")</f>
        <v>February</v>
      </c>
      <c r="D1140" s="11" t="str">
        <f t="shared" si="34"/>
        <v>2018</v>
      </c>
      <c r="E1140" s="12">
        <f t="shared" si="35"/>
        <v>7</v>
      </c>
      <c r="F1140" s="13" t="str">
        <f>VLOOKUP(A1140,_holidays!$A$2:$B$2107,2,1)</f>
        <v>Y</v>
      </c>
      <c r="G1140" s="13" t="str">
        <f>VLOOKUP(A1140,_holidays!$A$2:$C$2107,3,1)</f>
        <v>N</v>
      </c>
      <c r="H1140" s="14">
        <v>16.3</v>
      </c>
      <c r="I1140" s="14">
        <v>23.6</v>
      </c>
      <c r="J1140" s="15">
        <v>22.2</v>
      </c>
      <c r="K1140" s="15">
        <v>0</v>
      </c>
      <c r="L1140" s="16">
        <v>116209.13</v>
      </c>
      <c r="M1140" s="17">
        <v>93.173935740000005</v>
      </c>
      <c r="N1140" s="17">
        <f>'Energy Demand'!$L1140*'Energy Demand'!$M1140</f>
        <v>10827662.011021307</v>
      </c>
    </row>
    <row r="1141" spans="1:14" x14ac:dyDescent="0.6">
      <c r="A1141" s="19">
        <v>43144</v>
      </c>
      <c r="B1141" s="32" t="str">
        <f>TEXT('Energy Demand'!$A1141,"dddd")</f>
        <v>Tuesday</v>
      </c>
      <c r="C1141" s="31" t="str">
        <f>TEXT('Energy Demand'!$A1141,"mmmm")</f>
        <v>February</v>
      </c>
      <c r="D1141" s="11" t="str">
        <f t="shared" si="34"/>
        <v>2018</v>
      </c>
      <c r="E1141" s="12">
        <f t="shared" si="35"/>
        <v>7</v>
      </c>
      <c r="F1141" s="20" t="str">
        <f>VLOOKUP(A1141,_holidays!$A$2:$B$2107,2,1)</f>
        <v>Y</v>
      </c>
      <c r="G1141" s="20" t="str">
        <f>VLOOKUP(A1141,_holidays!$A$2:$C$2107,3,1)</f>
        <v>N</v>
      </c>
      <c r="H1141" s="21">
        <v>13.6</v>
      </c>
      <c r="I1141" s="21">
        <v>29</v>
      </c>
      <c r="J1141" s="22">
        <v>26</v>
      </c>
      <c r="K1141" s="22">
        <v>0</v>
      </c>
      <c r="L1141" s="16">
        <v>124882.715</v>
      </c>
      <c r="M1141" s="17">
        <v>99.609433350000003</v>
      </c>
      <c r="N1141" s="17">
        <f>'Energy Demand'!$L1141*'Energy Demand'!$M1141</f>
        <v>12439496.476359546</v>
      </c>
    </row>
    <row r="1142" spans="1:14" x14ac:dyDescent="0.6">
      <c r="A1142" s="10">
        <v>43145</v>
      </c>
      <c r="B1142" s="31" t="str">
        <f>TEXT('Energy Demand'!$A1142,"dddd")</f>
        <v>Wednesday</v>
      </c>
      <c r="C1142" s="31" t="str">
        <f>TEXT('Energy Demand'!$A1142,"mmmm")</f>
        <v>February</v>
      </c>
      <c r="D1142" s="11" t="str">
        <f t="shared" si="34"/>
        <v>2018</v>
      </c>
      <c r="E1142" s="12">
        <f t="shared" si="35"/>
        <v>7</v>
      </c>
      <c r="F1142" s="13" t="str">
        <f>VLOOKUP(A1142,_holidays!$A$2:$B$2107,2,1)</f>
        <v>Y</v>
      </c>
      <c r="G1142" s="13" t="str">
        <f>VLOOKUP(A1142,_holidays!$A$2:$C$2107,3,1)</f>
        <v>N</v>
      </c>
      <c r="H1142" s="14">
        <v>17.5</v>
      </c>
      <c r="I1142" s="14">
        <v>23.3</v>
      </c>
      <c r="J1142" s="15">
        <v>22.8</v>
      </c>
      <c r="K1142" s="15">
        <v>0</v>
      </c>
      <c r="L1142" s="16">
        <v>115269.5</v>
      </c>
      <c r="M1142" s="17">
        <v>72.046428359999993</v>
      </c>
      <c r="N1142" s="17">
        <f>'Energy Demand'!$L1142*'Energy Demand'!$M1142</f>
        <v>8304755.7738430193</v>
      </c>
    </row>
    <row r="1143" spans="1:14" x14ac:dyDescent="0.6">
      <c r="A1143" s="19">
        <v>43146</v>
      </c>
      <c r="B1143" s="32" t="str">
        <f>TEXT('Energy Demand'!$A1143,"dddd")</f>
        <v>Thursday</v>
      </c>
      <c r="C1143" s="31" t="str">
        <f>TEXT('Energy Demand'!$A1143,"mmmm")</f>
        <v>February</v>
      </c>
      <c r="D1143" s="11" t="str">
        <f t="shared" si="34"/>
        <v>2018</v>
      </c>
      <c r="E1143" s="12">
        <f t="shared" si="35"/>
        <v>7</v>
      </c>
      <c r="F1143" s="20" t="str">
        <f>VLOOKUP(A1143,_holidays!$A$2:$B$2107,2,1)</f>
        <v>Y</v>
      </c>
      <c r="G1143" s="20" t="str">
        <f>VLOOKUP(A1143,_holidays!$A$2:$C$2107,3,1)</f>
        <v>N</v>
      </c>
      <c r="H1143" s="21">
        <v>13.5</v>
      </c>
      <c r="I1143" s="21">
        <v>24.2</v>
      </c>
      <c r="J1143" s="22">
        <v>18.399999999999999</v>
      </c>
      <c r="K1143" s="22">
        <v>0</v>
      </c>
      <c r="L1143" s="16">
        <v>117260.245</v>
      </c>
      <c r="M1143" s="17">
        <v>83.187740950000006</v>
      </c>
      <c r="N1143" s="17">
        <f>'Energy Demand'!$L1143*'Energy Demand'!$M1143</f>
        <v>9754614.884793533</v>
      </c>
    </row>
    <row r="1144" spans="1:14" x14ac:dyDescent="0.6">
      <c r="A1144" s="10">
        <v>43147</v>
      </c>
      <c r="B1144" s="31" t="str">
        <f>TEXT('Energy Demand'!$A1144,"dddd")</f>
        <v>Friday</v>
      </c>
      <c r="C1144" s="31" t="str">
        <f>TEXT('Energy Demand'!$A1144,"mmmm")</f>
        <v>February</v>
      </c>
      <c r="D1144" s="11" t="str">
        <f t="shared" si="34"/>
        <v>2018</v>
      </c>
      <c r="E1144" s="12">
        <f t="shared" si="35"/>
        <v>7</v>
      </c>
      <c r="F1144" s="13" t="str">
        <f>VLOOKUP(A1144,_holidays!$A$2:$B$2107,2,1)</f>
        <v>Y</v>
      </c>
      <c r="G1144" s="13" t="str">
        <f>VLOOKUP(A1144,_holidays!$A$2:$C$2107,3,1)</f>
        <v>N</v>
      </c>
      <c r="H1144" s="14">
        <v>15.7</v>
      </c>
      <c r="I1144" s="14">
        <v>22.2</v>
      </c>
      <c r="J1144" s="15">
        <v>24.8</v>
      </c>
      <c r="K1144" s="15">
        <v>0</v>
      </c>
      <c r="L1144" s="16">
        <v>114736.355</v>
      </c>
      <c r="M1144" s="17">
        <v>86.835346319999999</v>
      </c>
      <c r="N1144" s="17">
        <f>'Energy Demand'!$L1144*'Energy Demand'!$M1144</f>
        <v>9963171.1219194625</v>
      </c>
    </row>
    <row r="1145" spans="1:14" x14ac:dyDescent="0.6">
      <c r="A1145" s="19">
        <v>43148</v>
      </c>
      <c r="B1145" s="32" t="str">
        <f>TEXT('Energy Demand'!$A1145,"dddd")</f>
        <v>Saturday</v>
      </c>
      <c r="C1145" s="31" t="str">
        <f>TEXT('Energy Demand'!$A1145,"mmmm")</f>
        <v>February</v>
      </c>
      <c r="D1145" s="11" t="str">
        <f t="shared" si="34"/>
        <v>2018</v>
      </c>
      <c r="E1145" s="12">
        <f t="shared" si="35"/>
        <v>7</v>
      </c>
      <c r="F1145" s="20" t="str">
        <f>VLOOKUP(A1145,_holidays!$A$2:$B$2107,2,1)</f>
        <v>Y</v>
      </c>
      <c r="G1145" s="20" t="str">
        <f>VLOOKUP(A1145,_holidays!$A$2:$C$2107,3,1)</f>
        <v>N</v>
      </c>
      <c r="H1145" s="21">
        <v>12.4</v>
      </c>
      <c r="I1145" s="21">
        <v>25.3</v>
      </c>
      <c r="J1145" s="22">
        <v>24.1</v>
      </c>
      <c r="K1145" s="22">
        <v>0</v>
      </c>
      <c r="L1145" s="16">
        <v>105799.935</v>
      </c>
      <c r="M1145" s="17">
        <v>82.758307090000002</v>
      </c>
      <c r="N1145" s="17">
        <f>'Energy Demand'!$L1145*'Energy Demand'!$M1145</f>
        <v>8755823.5108320396</v>
      </c>
    </row>
    <row r="1146" spans="1:14" x14ac:dyDescent="0.6">
      <c r="A1146" s="10">
        <v>43149</v>
      </c>
      <c r="B1146" s="31" t="str">
        <f>TEXT('Energy Demand'!$A1146,"dddd")</f>
        <v>Sunday</v>
      </c>
      <c r="C1146" s="31" t="str">
        <f>TEXT('Energy Demand'!$A1146,"mmmm")</f>
        <v>February</v>
      </c>
      <c r="D1146" s="11" t="str">
        <f t="shared" si="34"/>
        <v>2018</v>
      </c>
      <c r="E1146" s="12">
        <f t="shared" si="35"/>
        <v>8</v>
      </c>
      <c r="F1146" s="13" t="str">
        <f>VLOOKUP(A1146,_holidays!$A$2:$B$2107,2,1)</f>
        <v>Y</v>
      </c>
      <c r="G1146" s="13" t="str">
        <f>VLOOKUP(A1146,_holidays!$A$2:$C$2107,3,1)</f>
        <v>N</v>
      </c>
      <c r="H1146" s="14">
        <v>13.6</v>
      </c>
      <c r="I1146" s="14">
        <v>24</v>
      </c>
      <c r="J1146" s="15">
        <v>20.5</v>
      </c>
      <c r="K1146" s="15">
        <v>0</v>
      </c>
      <c r="L1146" s="16">
        <v>105085.515</v>
      </c>
      <c r="M1146" s="17">
        <v>77.337616229999995</v>
      </c>
      <c r="N1146" s="17">
        <f>'Energy Demand'!$L1146*'Energy Demand'!$M1146</f>
        <v>8127063.230401908</v>
      </c>
    </row>
    <row r="1147" spans="1:14" x14ac:dyDescent="0.6">
      <c r="A1147" s="19">
        <v>43150</v>
      </c>
      <c r="B1147" s="32" t="str">
        <f>TEXT('Energy Demand'!$A1147,"dddd")</f>
        <v>Monday</v>
      </c>
      <c r="C1147" s="31" t="str">
        <f>TEXT('Energy Demand'!$A1147,"mmmm")</f>
        <v>February</v>
      </c>
      <c r="D1147" s="11" t="str">
        <f t="shared" si="34"/>
        <v>2018</v>
      </c>
      <c r="E1147" s="12">
        <f t="shared" si="35"/>
        <v>8</v>
      </c>
      <c r="F1147" s="20" t="str">
        <f>VLOOKUP(A1147,_holidays!$A$2:$B$2107,2,1)</f>
        <v>Y</v>
      </c>
      <c r="G1147" s="20" t="str">
        <f>VLOOKUP(A1147,_holidays!$A$2:$C$2107,3,1)</f>
        <v>N</v>
      </c>
      <c r="H1147" s="21">
        <v>17.600000000000001</v>
      </c>
      <c r="I1147" s="21">
        <v>25.4</v>
      </c>
      <c r="J1147" s="22">
        <v>20.9</v>
      </c>
      <c r="K1147" s="22">
        <v>0.8</v>
      </c>
      <c r="L1147" s="16">
        <v>113116.425</v>
      </c>
      <c r="M1147" s="17">
        <v>74.677828180000006</v>
      </c>
      <c r="N1147" s="17">
        <f>'Energy Demand'!$L1147*'Energy Demand'!$M1147</f>
        <v>8447288.9504858572</v>
      </c>
    </row>
    <row r="1148" spans="1:14" x14ac:dyDescent="0.6">
      <c r="A1148" s="10">
        <v>43151</v>
      </c>
      <c r="B1148" s="31" t="str">
        <f>TEXT('Energy Demand'!$A1148,"dddd")</f>
        <v>Tuesday</v>
      </c>
      <c r="C1148" s="31" t="str">
        <f>TEXT('Energy Demand'!$A1148,"mmmm")</f>
        <v>February</v>
      </c>
      <c r="D1148" s="11" t="str">
        <f t="shared" si="34"/>
        <v>2018</v>
      </c>
      <c r="E1148" s="12">
        <f t="shared" si="35"/>
        <v>8</v>
      </c>
      <c r="F1148" s="13" t="str">
        <f>VLOOKUP(A1148,_holidays!$A$2:$B$2107,2,1)</f>
        <v>Y</v>
      </c>
      <c r="G1148" s="13" t="str">
        <f>VLOOKUP(A1148,_holidays!$A$2:$C$2107,3,1)</f>
        <v>N</v>
      </c>
      <c r="H1148" s="14">
        <v>14.1</v>
      </c>
      <c r="I1148" s="14">
        <v>29.5</v>
      </c>
      <c r="J1148" s="15">
        <v>25.5</v>
      </c>
      <c r="K1148" s="15">
        <v>0</v>
      </c>
      <c r="L1148" s="16">
        <v>120035.38499999999</v>
      </c>
      <c r="M1148" s="17">
        <v>78.800517830000004</v>
      </c>
      <c r="N1148" s="17">
        <f>'Energy Demand'!$L1148*'Energy Demand'!$M1148</f>
        <v>9458850.4959234148</v>
      </c>
    </row>
    <row r="1149" spans="1:14" x14ac:dyDescent="0.6">
      <c r="A1149" s="19">
        <v>43152</v>
      </c>
      <c r="B1149" s="32" t="str">
        <f>TEXT('Energy Demand'!$A1149,"dddd")</f>
        <v>Wednesday</v>
      </c>
      <c r="C1149" s="31" t="str">
        <f>TEXT('Energy Demand'!$A1149,"mmmm")</f>
        <v>February</v>
      </c>
      <c r="D1149" s="11" t="str">
        <f t="shared" si="34"/>
        <v>2018</v>
      </c>
      <c r="E1149" s="12">
        <f t="shared" si="35"/>
        <v>8</v>
      </c>
      <c r="F1149" s="20" t="str">
        <f>VLOOKUP(A1149,_holidays!$A$2:$B$2107,2,1)</f>
        <v>Y</v>
      </c>
      <c r="G1149" s="20" t="str">
        <f>VLOOKUP(A1149,_holidays!$A$2:$C$2107,3,1)</f>
        <v>N</v>
      </c>
      <c r="H1149" s="21">
        <v>16</v>
      </c>
      <c r="I1149" s="21">
        <v>29.3</v>
      </c>
      <c r="J1149" s="22">
        <v>16</v>
      </c>
      <c r="K1149" s="22">
        <v>0</v>
      </c>
      <c r="L1149" s="16">
        <v>124481.41499999999</v>
      </c>
      <c r="M1149" s="17">
        <v>84.555739439999996</v>
      </c>
      <c r="N1149" s="17">
        <f>'Energy Demand'!$L1149*'Energy Demand'!$M1149</f>
        <v>10525618.091862507</v>
      </c>
    </row>
    <row r="1150" spans="1:14" x14ac:dyDescent="0.6">
      <c r="A1150" s="10">
        <v>43153</v>
      </c>
      <c r="B1150" s="31" t="str">
        <f>TEXT('Energy Demand'!$A1150,"dddd")</f>
        <v>Thursday</v>
      </c>
      <c r="C1150" s="31" t="str">
        <f>TEXT('Energy Demand'!$A1150,"mmmm")</f>
        <v>February</v>
      </c>
      <c r="D1150" s="11" t="str">
        <f t="shared" si="34"/>
        <v>2018</v>
      </c>
      <c r="E1150" s="12">
        <f t="shared" si="35"/>
        <v>8</v>
      </c>
      <c r="F1150" s="13" t="str">
        <f>VLOOKUP(A1150,_holidays!$A$2:$B$2107,2,1)</f>
        <v>Y</v>
      </c>
      <c r="G1150" s="13" t="str">
        <f>VLOOKUP(A1150,_holidays!$A$2:$C$2107,3,1)</f>
        <v>N</v>
      </c>
      <c r="H1150" s="14">
        <v>20.3</v>
      </c>
      <c r="I1150" s="14">
        <v>31</v>
      </c>
      <c r="J1150" s="15">
        <v>16.8</v>
      </c>
      <c r="K1150" s="15">
        <v>0</v>
      </c>
      <c r="L1150" s="16">
        <v>133607.065</v>
      </c>
      <c r="M1150" s="17">
        <v>88.847838789999997</v>
      </c>
      <c r="N1150" s="17">
        <f>'Energy Demand'!$L1150*'Energy Demand'!$M1150</f>
        <v>11870698.972325051</v>
      </c>
    </row>
    <row r="1151" spans="1:14" x14ac:dyDescent="0.6">
      <c r="A1151" s="19">
        <v>43154</v>
      </c>
      <c r="B1151" s="32" t="str">
        <f>TEXT('Energy Demand'!$A1151,"dddd")</f>
        <v>Friday</v>
      </c>
      <c r="C1151" s="31" t="str">
        <f>TEXT('Energy Demand'!$A1151,"mmmm")</f>
        <v>February</v>
      </c>
      <c r="D1151" s="11" t="str">
        <f t="shared" si="34"/>
        <v>2018</v>
      </c>
      <c r="E1151" s="12">
        <f t="shared" si="35"/>
        <v>8</v>
      </c>
      <c r="F1151" s="20" t="str">
        <f>VLOOKUP(A1151,_holidays!$A$2:$B$2107,2,1)</f>
        <v>Y</v>
      </c>
      <c r="G1151" s="20" t="str">
        <f>VLOOKUP(A1151,_holidays!$A$2:$C$2107,3,1)</f>
        <v>N</v>
      </c>
      <c r="H1151" s="21">
        <v>21.2</v>
      </c>
      <c r="I1151" s="21">
        <v>33.5</v>
      </c>
      <c r="J1151" s="22">
        <v>13.4</v>
      </c>
      <c r="K1151" s="22">
        <v>0.2</v>
      </c>
      <c r="L1151" s="16">
        <v>136328.345</v>
      </c>
      <c r="M1151" s="17">
        <v>85.713196379999999</v>
      </c>
      <c r="N1151" s="17">
        <f>'Energy Demand'!$L1151*'Energy Demand'!$M1151</f>
        <v>11685138.207145391</v>
      </c>
    </row>
    <row r="1152" spans="1:14" x14ac:dyDescent="0.6">
      <c r="A1152" s="10">
        <v>43155</v>
      </c>
      <c r="B1152" s="31" t="str">
        <f>TEXT('Energy Demand'!$A1152,"dddd")</f>
        <v>Saturday</v>
      </c>
      <c r="C1152" s="31" t="str">
        <f>TEXT('Energy Demand'!$A1152,"mmmm")</f>
        <v>February</v>
      </c>
      <c r="D1152" s="11" t="str">
        <f t="shared" si="34"/>
        <v>2018</v>
      </c>
      <c r="E1152" s="12">
        <f t="shared" si="35"/>
        <v>8</v>
      </c>
      <c r="F1152" s="13" t="str">
        <f>VLOOKUP(A1152,_holidays!$A$2:$B$2107,2,1)</f>
        <v>Y</v>
      </c>
      <c r="G1152" s="13" t="str">
        <f>VLOOKUP(A1152,_holidays!$A$2:$C$2107,3,1)</f>
        <v>N</v>
      </c>
      <c r="H1152" s="14">
        <v>22.7</v>
      </c>
      <c r="I1152" s="14">
        <v>31.6</v>
      </c>
      <c r="J1152" s="15">
        <v>4.8</v>
      </c>
      <c r="K1152" s="15">
        <v>0.4</v>
      </c>
      <c r="L1152" s="16">
        <v>119226.435</v>
      </c>
      <c r="M1152" s="17">
        <v>75.07065351</v>
      </c>
      <c r="N1152" s="17">
        <f>'Energy Demand'!$L1152*'Energy Demand'!$M1152</f>
        <v>8950406.3911175374</v>
      </c>
    </row>
    <row r="1153" spans="1:14" x14ac:dyDescent="0.6">
      <c r="A1153" s="19">
        <v>43156</v>
      </c>
      <c r="B1153" s="32" t="str">
        <f>TEXT('Energy Demand'!$A1153,"dddd")</f>
        <v>Sunday</v>
      </c>
      <c r="C1153" s="31" t="str">
        <f>TEXT('Energy Demand'!$A1153,"mmmm")</f>
        <v>February</v>
      </c>
      <c r="D1153" s="11" t="str">
        <f t="shared" si="34"/>
        <v>2018</v>
      </c>
      <c r="E1153" s="12">
        <f t="shared" si="35"/>
        <v>9</v>
      </c>
      <c r="F1153" s="20" t="str">
        <f>VLOOKUP(A1153,_holidays!$A$2:$B$2107,2,1)</f>
        <v>Y</v>
      </c>
      <c r="G1153" s="20" t="str">
        <f>VLOOKUP(A1153,_holidays!$A$2:$C$2107,3,1)</f>
        <v>N</v>
      </c>
      <c r="H1153" s="21">
        <v>16.2</v>
      </c>
      <c r="I1153" s="21">
        <v>19.8</v>
      </c>
      <c r="J1153" s="22">
        <v>10</v>
      </c>
      <c r="K1153" s="22">
        <v>0</v>
      </c>
      <c r="L1153" s="16">
        <v>96305.07</v>
      </c>
      <c r="M1153" s="17">
        <v>55.999394809999998</v>
      </c>
      <c r="N1153" s="17">
        <f>'Energy Demand'!$L1153*'Energy Demand'!$M1153</f>
        <v>5393025.637134687</v>
      </c>
    </row>
    <row r="1154" spans="1:14" x14ac:dyDescent="0.6">
      <c r="A1154" s="10">
        <v>43157</v>
      </c>
      <c r="B1154" s="31" t="str">
        <f>TEXT('Energy Demand'!$A1154,"dddd")</f>
        <v>Monday</v>
      </c>
      <c r="C1154" s="31" t="str">
        <f>TEXT('Energy Demand'!$A1154,"mmmm")</f>
        <v>February</v>
      </c>
      <c r="D1154" s="11" t="str">
        <f t="shared" si="34"/>
        <v>2018</v>
      </c>
      <c r="E1154" s="12">
        <f t="shared" si="35"/>
        <v>9</v>
      </c>
      <c r="F1154" s="13" t="str">
        <f>VLOOKUP(A1154,_holidays!$A$2:$B$2107,2,1)</f>
        <v>Y</v>
      </c>
      <c r="G1154" s="13" t="str">
        <f>VLOOKUP(A1154,_holidays!$A$2:$C$2107,3,1)</f>
        <v>N</v>
      </c>
      <c r="H1154" s="14">
        <v>14.3</v>
      </c>
      <c r="I1154" s="14">
        <v>26.5</v>
      </c>
      <c r="J1154" s="15">
        <v>24.3</v>
      </c>
      <c r="K1154" s="15">
        <v>0</v>
      </c>
      <c r="L1154" s="16">
        <v>117952.36500000001</v>
      </c>
      <c r="M1154" s="17">
        <v>76.805514340000002</v>
      </c>
      <c r="N1154" s="17">
        <f>'Energy Demand'!$L1154*'Energy Demand'!$M1154</f>
        <v>9059392.0614444148</v>
      </c>
    </row>
    <row r="1155" spans="1:14" x14ac:dyDescent="0.6">
      <c r="A1155" s="19">
        <v>43158</v>
      </c>
      <c r="B1155" s="32" t="str">
        <f>TEXT('Energy Demand'!$A1155,"dddd")</f>
        <v>Tuesday</v>
      </c>
      <c r="C1155" s="31" t="str">
        <f>TEXT('Energy Demand'!$A1155,"mmmm")</f>
        <v>February</v>
      </c>
      <c r="D1155" s="11" t="str">
        <f t="shared" ref="D1155:D1218" si="36">TEXT(A1155,"yyyy")</f>
        <v>2018</v>
      </c>
      <c r="E1155" s="12">
        <f t="shared" ref="E1155:E1218" si="37">WEEKNUM(A1155,1)</f>
        <v>9</v>
      </c>
      <c r="F1155" s="20" t="str">
        <f>VLOOKUP(A1155,_holidays!$A$2:$B$2107,2,1)</f>
        <v>Y</v>
      </c>
      <c r="G1155" s="20" t="str">
        <f>VLOOKUP(A1155,_holidays!$A$2:$C$2107,3,1)</f>
        <v>N</v>
      </c>
      <c r="H1155" s="21">
        <v>14.9</v>
      </c>
      <c r="I1155" s="21">
        <v>31.3</v>
      </c>
      <c r="J1155" s="22">
        <v>24</v>
      </c>
      <c r="K1155" s="22">
        <v>0</v>
      </c>
      <c r="L1155" s="16">
        <v>127894.285</v>
      </c>
      <c r="M1155" s="17">
        <v>73.635400590000003</v>
      </c>
      <c r="N1155" s="17">
        <f>'Energy Demand'!$L1155*'Energy Demand'!$M1155</f>
        <v>9417546.9091466293</v>
      </c>
    </row>
    <row r="1156" spans="1:14" x14ac:dyDescent="0.6">
      <c r="A1156" s="10">
        <v>43159</v>
      </c>
      <c r="B1156" s="31" t="str">
        <f>TEXT('Energy Demand'!$A1156,"dddd")</f>
        <v>Wednesday</v>
      </c>
      <c r="C1156" s="31" t="str">
        <f>TEXT('Energy Demand'!$A1156,"mmmm")</f>
        <v>February</v>
      </c>
      <c r="D1156" s="11" t="str">
        <f t="shared" si="36"/>
        <v>2018</v>
      </c>
      <c r="E1156" s="12">
        <f t="shared" si="37"/>
        <v>9</v>
      </c>
      <c r="F1156" s="13" t="str">
        <f>VLOOKUP(A1156,_holidays!$A$2:$B$2107,2,1)</f>
        <v>Y</v>
      </c>
      <c r="G1156" s="13" t="str">
        <f>VLOOKUP(A1156,_holidays!$A$2:$C$2107,3,1)</f>
        <v>N</v>
      </c>
      <c r="H1156" s="14">
        <v>20</v>
      </c>
      <c r="I1156" s="14">
        <v>30.9</v>
      </c>
      <c r="J1156" s="15">
        <v>19.600000000000001</v>
      </c>
      <c r="K1156" s="15">
        <v>0</v>
      </c>
      <c r="L1156" s="16">
        <v>123400.17</v>
      </c>
      <c r="M1156" s="17">
        <v>69.092841730000004</v>
      </c>
      <c r="N1156" s="17">
        <f>'Energy Demand'!$L1156*'Energy Demand'!$M1156</f>
        <v>8526068.4152650945</v>
      </c>
    </row>
    <row r="1157" spans="1:14" x14ac:dyDescent="0.6">
      <c r="A1157" s="19">
        <v>43160</v>
      </c>
      <c r="B1157" s="32" t="str">
        <f>TEXT('Energy Demand'!$A1157,"dddd")</f>
        <v>Thursday</v>
      </c>
      <c r="C1157" s="31" t="str">
        <f>TEXT('Energy Demand'!$A1157,"mmmm")</f>
        <v>March</v>
      </c>
      <c r="D1157" s="11" t="str">
        <f t="shared" si="36"/>
        <v>2018</v>
      </c>
      <c r="E1157" s="12">
        <f t="shared" si="37"/>
        <v>9</v>
      </c>
      <c r="F1157" s="20" t="str">
        <f>VLOOKUP(A1157,_holidays!$A$2:$B$2107,2,1)</f>
        <v>Y</v>
      </c>
      <c r="G1157" s="20" t="str">
        <f>VLOOKUP(A1157,_holidays!$A$2:$C$2107,3,1)</f>
        <v>N</v>
      </c>
      <c r="H1157" s="21">
        <v>16.2</v>
      </c>
      <c r="I1157" s="21">
        <v>20.5</v>
      </c>
      <c r="J1157" s="22">
        <v>17.7</v>
      </c>
      <c r="K1157" s="22">
        <v>0.8</v>
      </c>
      <c r="L1157" s="16">
        <v>117346.26</v>
      </c>
      <c r="M1157" s="17">
        <v>78.60161635</v>
      </c>
      <c r="N1157" s="17">
        <f>'Energy Demand'!$L1157*'Energy Demand'!$M1157</f>
        <v>9223605.7086273506</v>
      </c>
    </row>
    <row r="1158" spans="1:14" x14ac:dyDescent="0.6">
      <c r="A1158" s="10">
        <v>43161</v>
      </c>
      <c r="B1158" s="31" t="str">
        <f>TEXT('Energy Demand'!$A1158,"dddd")</f>
        <v>Friday</v>
      </c>
      <c r="C1158" s="31" t="str">
        <f>TEXT('Energy Demand'!$A1158,"mmmm")</f>
        <v>March</v>
      </c>
      <c r="D1158" s="11" t="str">
        <f t="shared" si="36"/>
        <v>2018</v>
      </c>
      <c r="E1158" s="12">
        <f t="shared" si="37"/>
        <v>9</v>
      </c>
      <c r="F1158" s="13" t="str">
        <f>VLOOKUP(A1158,_holidays!$A$2:$B$2107,2,1)</f>
        <v>Y</v>
      </c>
      <c r="G1158" s="13" t="str">
        <f>VLOOKUP(A1158,_holidays!$A$2:$C$2107,3,1)</f>
        <v>N</v>
      </c>
      <c r="H1158" s="14">
        <v>14.5</v>
      </c>
      <c r="I1158" s="14">
        <v>22.8</v>
      </c>
      <c r="J1158" s="15">
        <v>19.600000000000001</v>
      </c>
      <c r="K1158" s="15">
        <v>0.4</v>
      </c>
      <c r="L1158" s="16">
        <v>119960.33</v>
      </c>
      <c r="M1158" s="17">
        <v>91.866531140000006</v>
      </c>
      <c r="N1158" s="17">
        <f>'Energy Demand'!$L1158*'Energy Demand'!$M1158</f>
        <v>11020339.391509676</v>
      </c>
    </row>
    <row r="1159" spans="1:14" x14ac:dyDescent="0.6">
      <c r="A1159" s="19">
        <v>43162</v>
      </c>
      <c r="B1159" s="32" t="str">
        <f>TEXT('Energy Demand'!$A1159,"dddd")</f>
        <v>Saturday</v>
      </c>
      <c r="C1159" s="31" t="str">
        <f>TEXT('Energy Demand'!$A1159,"mmmm")</f>
        <v>March</v>
      </c>
      <c r="D1159" s="11" t="str">
        <f t="shared" si="36"/>
        <v>2018</v>
      </c>
      <c r="E1159" s="12">
        <f t="shared" si="37"/>
        <v>9</v>
      </c>
      <c r="F1159" s="20" t="str">
        <f>VLOOKUP(A1159,_holidays!$A$2:$B$2107,2,1)</f>
        <v>Y</v>
      </c>
      <c r="G1159" s="20" t="str">
        <f>VLOOKUP(A1159,_holidays!$A$2:$C$2107,3,1)</f>
        <v>N</v>
      </c>
      <c r="H1159" s="21">
        <v>13.9</v>
      </c>
      <c r="I1159" s="21">
        <v>32.700000000000003</v>
      </c>
      <c r="J1159" s="22">
        <v>21.8</v>
      </c>
      <c r="K1159" s="22">
        <v>0</v>
      </c>
      <c r="L1159" s="16">
        <v>111096.30499999999</v>
      </c>
      <c r="M1159" s="17">
        <v>80.624052259999999</v>
      </c>
      <c r="N1159" s="17">
        <f>'Energy Demand'!$L1159*'Energy Demand'!$M1159</f>
        <v>8957034.3002128992</v>
      </c>
    </row>
    <row r="1160" spans="1:14" x14ac:dyDescent="0.6">
      <c r="A1160" s="10">
        <v>43163</v>
      </c>
      <c r="B1160" s="31" t="str">
        <f>TEXT('Energy Demand'!$A1160,"dddd")</f>
        <v>Sunday</v>
      </c>
      <c r="C1160" s="31" t="str">
        <f>TEXT('Energy Demand'!$A1160,"mmmm")</f>
        <v>March</v>
      </c>
      <c r="D1160" s="11" t="str">
        <f t="shared" si="36"/>
        <v>2018</v>
      </c>
      <c r="E1160" s="12">
        <f t="shared" si="37"/>
        <v>10</v>
      </c>
      <c r="F1160" s="13" t="str">
        <f>VLOOKUP(A1160,_holidays!$A$2:$B$2107,2,1)</f>
        <v>Y</v>
      </c>
      <c r="G1160" s="13" t="str">
        <f>VLOOKUP(A1160,_holidays!$A$2:$C$2107,3,1)</f>
        <v>N</v>
      </c>
      <c r="H1160" s="14">
        <v>15.8</v>
      </c>
      <c r="I1160" s="14">
        <v>21</v>
      </c>
      <c r="J1160" s="15">
        <v>22.2</v>
      </c>
      <c r="K1160" s="15">
        <v>0</v>
      </c>
      <c r="L1160" s="16">
        <v>101334.2</v>
      </c>
      <c r="M1160" s="17">
        <v>72.599066879999995</v>
      </c>
      <c r="N1160" s="17">
        <f>'Energy Demand'!$L1160*'Energy Demand'!$M1160</f>
        <v>7356768.3630312951</v>
      </c>
    </row>
    <row r="1161" spans="1:14" x14ac:dyDescent="0.6">
      <c r="A1161" s="19">
        <v>43164</v>
      </c>
      <c r="B1161" s="32" t="str">
        <f>TEXT('Energy Demand'!$A1161,"dddd")</f>
        <v>Monday</v>
      </c>
      <c r="C1161" s="31" t="str">
        <f>TEXT('Energy Demand'!$A1161,"mmmm")</f>
        <v>March</v>
      </c>
      <c r="D1161" s="11" t="str">
        <f t="shared" si="36"/>
        <v>2018</v>
      </c>
      <c r="E1161" s="12">
        <f t="shared" si="37"/>
        <v>10</v>
      </c>
      <c r="F1161" s="20" t="str">
        <f>VLOOKUP(A1161,_holidays!$A$2:$B$2107,2,1)</f>
        <v>Y</v>
      </c>
      <c r="G1161" s="20" t="str">
        <f>VLOOKUP(A1161,_holidays!$A$2:$C$2107,3,1)</f>
        <v>N</v>
      </c>
      <c r="H1161" s="21">
        <v>14.9</v>
      </c>
      <c r="I1161" s="21">
        <v>21.1</v>
      </c>
      <c r="J1161" s="22">
        <v>16.600000000000001</v>
      </c>
      <c r="K1161" s="22">
        <v>0</v>
      </c>
      <c r="L1161" s="16">
        <v>112527.285</v>
      </c>
      <c r="M1161" s="17">
        <v>70.615557719999998</v>
      </c>
      <c r="N1161" s="17">
        <f>'Energy Demand'!$L1161*'Energy Demand'!$M1161</f>
        <v>7946176.9889923902</v>
      </c>
    </row>
    <row r="1162" spans="1:14" x14ac:dyDescent="0.6">
      <c r="A1162" s="10">
        <v>43165</v>
      </c>
      <c r="B1162" s="31" t="str">
        <f>TEXT('Energy Demand'!$A1162,"dddd")</f>
        <v>Tuesday</v>
      </c>
      <c r="C1162" s="31" t="str">
        <f>TEXT('Energy Demand'!$A1162,"mmmm")</f>
        <v>March</v>
      </c>
      <c r="D1162" s="11" t="str">
        <f t="shared" si="36"/>
        <v>2018</v>
      </c>
      <c r="E1162" s="12">
        <f t="shared" si="37"/>
        <v>10</v>
      </c>
      <c r="F1162" s="13" t="str">
        <f>VLOOKUP(A1162,_holidays!$A$2:$B$2107,2,1)</f>
        <v>Y</v>
      </c>
      <c r="G1162" s="13" t="str">
        <f>VLOOKUP(A1162,_holidays!$A$2:$C$2107,3,1)</f>
        <v>N</v>
      </c>
      <c r="H1162" s="14">
        <v>12.5</v>
      </c>
      <c r="I1162" s="14">
        <v>27.6</v>
      </c>
      <c r="J1162" s="15">
        <v>22.6</v>
      </c>
      <c r="K1162" s="15">
        <v>0</v>
      </c>
      <c r="L1162" s="16">
        <v>113850.81</v>
      </c>
      <c r="M1162" s="17">
        <v>61.354685359999998</v>
      </c>
      <c r="N1162" s="17">
        <f>'Energy Demand'!$L1162*'Energy Demand'!$M1162</f>
        <v>6985280.6255311416</v>
      </c>
    </row>
    <row r="1163" spans="1:14" x14ac:dyDescent="0.6">
      <c r="A1163" s="19">
        <v>43166</v>
      </c>
      <c r="B1163" s="32" t="str">
        <f>TEXT('Energy Demand'!$A1163,"dddd")</f>
        <v>Wednesday</v>
      </c>
      <c r="C1163" s="31" t="str">
        <f>TEXT('Energy Demand'!$A1163,"mmmm")</f>
        <v>March</v>
      </c>
      <c r="D1163" s="11" t="str">
        <f t="shared" si="36"/>
        <v>2018</v>
      </c>
      <c r="E1163" s="12">
        <f t="shared" si="37"/>
        <v>10</v>
      </c>
      <c r="F1163" s="20" t="str">
        <f>VLOOKUP(A1163,_holidays!$A$2:$B$2107,2,1)</f>
        <v>Y</v>
      </c>
      <c r="G1163" s="20" t="str">
        <f>VLOOKUP(A1163,_holidays!$A$2:$C$2107,3,1)</f>
        <v>N</v>
      </c>
      <c r="H1163" s="21">
        <v>14.4</v>
      </c>
      <c r="I1163" s="21">
        <v>28.5</v>
      </c>
      <c r="J1163" s="22">
        <v>22.4</v>
      </c>
      <c r="K1163" s="22">
        <v>0</v>
      </c>
      <c r="L1163" s="16">
        <v>122717.5</v>
      </c>
      <c r="M1163" s="17">
        <v>73.26754588</v>
      </c>
      <c r="N1163" s="17">
        <f>'Energy Demand'!$L1163*'Energy Demand'!$M1163</f>
        <v>8991210.0615289006</v>
      </c>
    </row>
    <row r="1164" spans="1:14" x14ac:dyDescent="0.6">
      <c r="A1164" s="10">
        <v>43167</v>
      </c>
      <c r="B1164" s="31" t="str">
        <f>TEXT('Energy Demand'!$A1164,"dddd")</f>
        <v>Thursday</v>
      </c>
      <c r="C1164" s="31" t="str">
        <f>TEXT('Energy Demand'!$A1164,"mmmm")</f>
        <v>March</v>
      </c>
      <c r="D1164" s="11" t="str">
        <f t="shared" si="36"/>
        <v>2018</v>
      </c>
      <c r="E1164" s="12">
        <f t="shared" si="37"/>
        <v>10</v>
      </c>
      <c r="F1164" s="13" t="str">
        <f>VLOOKUP(A1164,_holidays!$A$2:$B$2107,2,1)</f>
        <v>Y</v>
      </c>
      <c r="G1164" s="13" t="str">
        <f>VLOOKUP(A1164,_holidays!$A$2:$C$2107,3,1)</f>
        <v>N</v>
      </c>
      <c r="H1164" s="14">
        <v>14.9</v>
      </c>
      <c r="I1164" s="14">
        <v>30.5</v>
      </c>
      <c r="J1164" s="15">
        <v>22.1</v>
      </c>
      <c r="K1164" s="15">
        <v>0</v>
      </c>
      <c r="L1164" s="16">
        <v>128732.59</v>
      </c>
      <c r="M1164" s="17">
        <v>94.574270459999994</v>
      </c>
      <c r="N1164" s="17">
        <f>'Energy Demand'!$L1164*'Energy Demand'!$M1164</f>
        <v>12174790.783676291</v>
      </c>
    </row>
    <row r="1165" spans="1:14" x14ac:dyDescent="0.6">
      <c r="A1165" s="19">
        <v>43168</v>
      </c>
      <c r="B1165" s="32" t="str">
        <f>TEXT('Energy Demand'!$A1165,"dddd")</f>
        <v>Friday</v>
      </c>
      <c r="C1165" s="31" t="str">
        <f>TEXT('Energy Demand'!$A1165,"mmmm")</f>
        <v>March</v>
      </c>
      <c r="D1165" s="11" t="str">
        <f t="shared" si="36"/>
        <v>2018</v>
      </c>
      <c r="E1165" s="12">
        <f t="shared" si="37"/>
        <v>10</v>
      </c>
      <c r="F1165" s="20" t="str">
        <f>VLOOKUP(A1165,_holidays!$A$2:$B$2107,2,1)</f>
        <v>Y</v>
      </c>
      <c r="G1165" s="20" t="str">
        <f>VLOOKUP(A1165,_holidays!$A$2:$C$2107,3,1)</f>
        <v>N</v>
      </c>
      <c r="H1165" s="21">
        <v>14.6</v>
      </c>
      <c r="I1165" s="21">
        <v>28.8</v>
      </c>
      <c r="J1165" s="22">
        <v>21.9</v>
      </c>
      <c r="K1165" s="22">
        <v>0</v>
      </c>
      <c r="L1165" s="16">
        <v>127805.485</v>
      </c>
      <c r="M1165" s="17">
        <v>99.170499149999998</v>
      </c>
      <c r="N1165" s="17">
        <f>'Energy Demand'!$L1165*'Energy Demand'!$M1165</f>
        <v>12674533.741557838</v>
      </c>
    </row>
    <row r="1166" spans="1:14" x14ac:dyDescent="0.6">
      <c r="A1166" s="10">
        <v>43169</v>
      </c>
      <c r="B1166" s="31" t="str">
        <f>TEXT('Energy Demand'!$A1166,"dddd")</f>
        <v>Saturday</v>
      </c>
      <c r="C1166" s="31" t="str">
        <f>TEXT('Energy Demand'!$A1166,"mmmm")</f>
        <v>March</v>
      </c>
      <c r="D1166" s="11" t="str">
        <f t="shared" si="36"/>
        <v>2018</v>
      </c>
      <c r="E1166" s="12">
        <f t="shared" si="37"/>
        <v>10</v>
      </c>
      <c r="F1166" s="13" t="str">
        <f>VLOOKUP(A1166,_holidays!$A$2:$B$2107,2,1)</f>
        <v>Y</v>
      </c>
      <c r="G1166" s="13" t="str">
        <f>VLOOKUP(A1166,_holidays!$A$2:$C$2107,3,1)</f>
        <v>N</v>
      </c>
      <c r="H1166" s="14">
        <v>14.3</v>
      </c>
      <c r="I1166" s="14">
        <v>35.1</v>
      </c>
      <c r="J1166" s="15">
        <v>21.6</v>
      </c>
      <c r="K1166" s="15">
        <v>0</v>
      </c>
      <c r="L1166" s="16">
        <v>120398.88499999999</v>
      </c>
      <c r="M1166" s="17">
        <v>91.988443200000006</v>
      </c>
      <c r="N1166" s="17">
        <f>'Energy Demand'!$L1166*'Energy Demand'!$M1166</f>
        <v>11075305.994165832</v>
      </c>
    </row>
    <row r="1167" spans="1:14" x14ac:dyDescent="0.6">
      <c r="A1167" s="19">
        <v>43170</v>
      </c>
      <c r="B1167" s="32" t="str">
        <f>TEXT('Energy Demand'!$A1167,"dddd")</f>
        <v>Sunday</v>
      </c>
      <c r="C1167" s="31" t="str">
        <f>TEXT('Energy Demand'!$A1167,"mmmm")</f>
        <v>March</v>
      </c>
      <c r="D1167" s="11" t="str">
        <f t="shared" si="36"/>
        <v>2018</v>
      </c>
      <c r="E1167" s="12">
        <f t="shared" si="37"/>
        <v>11</v>
      </c>
      <c r="F1167" s="20" t="str">
        <f>VLOOKUP(A1167,_holidays!$A$2:$B$2107,2,1)</f>
        <v>Y</v>
      </c>
      <c r="G1167" s="20" t="str">
        <f>VLOOKUP(A1167,_holidays!$A$2:$C$2107,3,1)</f>
        <v>N</v>
      </c>
      <c r="H1167" s="21">
        <v>17</v>
      </c>
      <c r="I1167" s="21">
        <v>22.8</v>
      </c>
      <c r="J1167" s="22">
        <v>14.3</v>
      </c>
      <c r="K1167" s="22">
        <v>0</v>
      </c>
      <c r="L1167" s="16">
        <v>104486.18</v>
      </c>
      <c r="M1167" s="17">
        <v>74.152652579999994</v>
      </c>
      <c r="N1167" s="17">
        <f>'Energy Demand'!$L1167*'Energy Demand'!$M1167</f>
        <v>7747927.4049513433</v>
      </c>
    </row>
    <row r="1168" spans="1:14" x14ac:dyDescent="0.6">
      <c r="A1168" s="10">
        <v>43171</v>
      </c>
      <c r="B1168" s="31" t="str">
        <f>TEXT('Energy Demand'!$A1168,"dddd")</f>
        <v>Monday</v>
      </c>
      <c r="C1168" s="31" t="str">
        <f>TEXT('Energy Demand'!$A1168,"mmmm")</f>
        <v>March</v>
      </c>
      <c r="D1168" s="11" t="str">
        <f t="shared" si="36"/>
        <v>2018</v>
      </c>
      <c r="E1168" s="12">
        <f t="shared" si="37"/>
        <v>11</v>
      </c>
      <c r="F1168" s="13" t="str">
        <f>VLOOKUP(A1168,_holidays!$A$2:$B$2107,2,1)</f>
        <v>Y</v>
      </c>
      <c r="G1168" s="13" t="str">
        <f>VLOOKUP(A1168,_holidays!$A$2:$C$2107,3,1)</f>
        <v>Y</v>
      </c>
      <c r="H1168" s="14">
        <v>16.7</v>
      </c>
      <c r="I1168" s="14">
        <v>20.9</v>
      </c>
      <c r="J1168" s="15">
        <v>10.199999999999999</v>
      </c>
      <c r="K1168" s="15">
        <v>0</v>
      </c>
      <c r="L1168" s="16">
        <v>97542.31</v>
      </c>
      <c r="M1168" s="17">
        <v>63.452204719999997</v>
      </c>
      <c r="N1168" s="17">
        <f>'Energy Demand'!$L1168*'Energy Demand'!$M1168</f>
        <v>6189274.6229817029</v>
      </c>
    </row>
    <row r="1169" spans="1:14" x14ac:dyDescent="0.6">
      <c r="A1169" s="19">
        <v>43172</v>
      </c>
      <c r="B1169" s="32" t="str">
        <f>TEXT('Energy Demand'!$A1169,"dddd")</f>
        <v>Tuesday</v>
      </c>
      <c r="C1169" s="31" t="str">
        <f>TEXT('Energy Demand'!$A1169,"mmmm")</f>
        <v>March</v>
      </c>
      <c r="D1169" s="11" t="str">
        <f t="shared" si="36"/>
        <v>2018</v>
      </c>
      <c r="E1169" s="12">
        <f t="shared" si="37"/>
        <v>11</v>
      </c>
      <c r="F1169" s="20" t="str">
        <f>VLOOKUP(A1169,_holidays!$A$2:$B$2107,2,1)</f>
        <v>Y</v>
      </c>
      <c r="G1169" s="20" t="str">
        <f>VLOOKUP(A1169,_holidays!$A$2:$C$2107,3,1)</f>
        <v>N</v>
      </c>
      <c r="H1169" s="21">
        <v>14.6</v>
      </c>
      <c r="I1169" s="21">
        <v>20.5</v>
      </c>
      <c r="J1169" s="22">
        <v>18.8</v>
      </c>
      <c r="K1169" s="22">
        <v>2.2000000000000002</v>
      </c>
      <c r="L1169" s="16">
        <v>112663.625</v>
      </c>
      <c r="M1169" s="17">
        <v>77.094966779999993</v>
      </c>
      <c r="N1169" s="17">
        <f>'Energy Demand'!$L1169*'Energy Demand'!$M1169</f>
        <v>8685798.4266893771</v>
      </c>
    </row>
    <row r="1170" spans="1:14" x14ac:dyDescent="0.6">
      <c r="A1170" s="10">
        <v>43173</v>
      </c>
      <c r="B1170" s="31" t="str">
        <f>TEXT('Energy Demand'!$A1170,"dddd")</f>
        <v>Wednesday</v>
      </c>
      <c r="C1170" s="31" t="str">
        <f>TEXT('Energy Demand'!$A1170,"mmmm")</f>
        <v>March</v>
      </c>
      <c r="D1170" s="11" t="str">
        <f t="shared" si="36"/>
        <v>2018</v>
      </c>
      <c r="E1170" s="12">
        <f t="shared" si="37"/>
        <v>11</v>
      </c>
      <c r="F1170" s="13" t="str">
        <f>VLOOKUP(A1170,_holidays!$A$2:$B$2107,2,1)</f>
        <v>Y</v>
      </c>
      <c r="G1170" s="13" t="str">
        <f>VLOOKUP(A1170,_holidays!$A$2:$C$2107,3,1)</f>
        <v>N</v>
      </c>
      <c r="H1170" s="14">
        <v>12.8</v>
      </c>
      <c r="I1170" s="14">
        <v>21.3</v>
      </c>
      <c r="J1170" s="15">
        <v>17.7</v>
      </c>
      <c r="K1170" s="15">
        <v>0</v>
      </c>
      <c r="L1170" s="16">
        <v>114195.35</v>
      </c>
      <c r="M1170" s="17">
        <v>97.281748919999998</v>
      </c>
      <c r="N1170" s="17">
        <f>'Energy Demand'!$L1170*'Energy Demand'!$M1170</f>
        <v>11109123.366531523</v>
      </c>
    </row>
    <row r="1171" spans="1:14" x14ac:dyDescent="0.6">
      <c r="A1171" s="19">
        <v>43174</v>
      </c>
      <c r="B1171" s="32" t="str">
        <f>TEXT('Energy Demand'!$A1171,"dddd")</f>
        <v>Thursday</v>
      </c>
      <c r="C1171" s="31" t="str">
        <f>TEXT('Energy Demand'!$A1171,"mmmm")</f>
        <v>March</v>
      </c>
      <c r="D1171" s="11" t="str">
        <f t="shared" si="36"/>
        <v>2018</v>
      </c>
      <c r="E1171" s="12">
        <f t="shared" si="37"/>
        <v>11</v>
      </c>
      <c r="F1171" s="20" t="str">
        <f>VLOOKUP(A1171,_holidays!$A$2:$B$2107,2,1)</f>
        <v>Y</v>
      </c>
      <c r="G1171" s="20" t="str">
        <f>VLOOKUP(A1171,_holidays!$A$2:$C$2107,3,1)</f>
        <v>N</v>
      </c>
      <c r="H1171" s="21">
        <v>15.3</v>
      </c>
      <c r="I1171" s="21">
        <v>20.8</v>
      </c>
      <c r="J1171" s="22">
        <v>13.9</v>
      </c>
      <c r="K1171" s="22">
        <v>0</v>
      </c>
      <c r="L1171" s="16">
        <v>116045.27</v>
      </c>
      <c r="M1171" s="17">
        <v>101.6909409</v>
      </c>
      <c r="N1171" s="17">
        <f>'Energy Demand'!$L1171*'Energy Demand'!$M1171</f>
        <v>11800752.693294544</v>
      </c>
    </row>
    <row r="1172" spans="1:14" x14ac:dyDescent="0.6">
      <c r="A1172" s="10">
        <v>43175</v>
      </c>
      <c r="B1172" s="31" t="str">
        <f>TEXT('Energy Demand'!$A1172,"dddd")</f>
        <v>Friday</v>
      </c>
      <c r="C1172" s="31" t="str">
        <f>TEXT('Energy Demand'!$A1172,"mmmm")</f>
        <v>March</v>
      </c>
      <c r="D1172" s="11" t="str">
        <f t="shared" si="36"/>
        <v>2018</v>
      </c>
      <c r="E1172" s="12">
        <f t="shared" si="37"/>
        <v>11</v>
      </c>
      <c r="F1172" s="13" t="str">
        <f>VLOOKUP(A1172,_holidays!$A$2:$B$2107,2,1)</f>
        <v>Y</v>
      </c>
      <c r="G1172" s="13" t="str">
        <f>VLOOKUP(A1172,_holidays!$A$2:$C$2107,3,1)</f>
        <v>N</v>
      </c>
      <c r="H1172" s="14">
        <v>12.5</v>
      </c>
      <c r="I1172" s="14">
        <v>24.4</v>
      </c>
      <c r="J1172" s="15">
        <v>15</v>
      </c>
      <c r="K1172" s="15">
        <v>0</v>
      </c>
      <c r="L1172" s="16">
        <v>116284.345</v>
      </c>
      <c r="M1172" s="17">
        <v>92.594232239999997</v>
      </c>
      <c r="N1172" s="17">
        <f>'Energy Demand'!$L1172*'Energy Demand'!$M1172</f>
        <v>10767259.646806283</v>
      </c>
    </row>
    <row r="1173" spans="1:14" x14ac:dyDescent="0.6">
      <c r="A1173" s="19">
        <v>43176</v>
      </c>
      <c r="B1173" s="32" t="str">
        <f>TEXT('Energy Demand'!$A1173,"dddd")</f>
        <v>Saturday</v>
      </c>
      <c r="C1173" s="31" t="str">
        <f>TEXT('Energy Demand'!$A1173,"mmmm")</f>
        <v>March</v>
      </c>
      <c r="D1173" s="11" t="str">
        <f t="shared" si="36"/>
        <v>2018</v>
      </c>
      <c r="E1173" s="12">
        <f t="shared" si="37"/>
        <v>11</v>
      </c>
      <c r="F1173" s="20" t="str">
        <f>VLOOKUP(A1173,_holidays!$A$2:$B$2107,2,1)</f>
        <v>Y</v>
      </c>
      <c r="G1173" s="20" t="str">
        <f>VLOOKUP(A1173,_holidays!$A$2:$C$2107,3,1)</f>
        <v>N</v>
      </c>
      <c r="H1173" s="21">
        <v>15.4</v>
      </c>
      <c r="I1173" s="21">
        <v>32</v>
      </c>
      <c r="J1173" s="22">
        <v>15.1</v>
      </c>
      <c r="K1173" s="22">
        <v>0</v>
      </c>
      <c r="L1173" s="16">
        <v>110715.12</v>
      </c>
      <c r="M1173" s="17">
        <v>75.229994289999993</v>
      </c>
      <c r="N1173" s="17">
        <f>'Energy Demand'!$L1173*'Energy Demand'!$M1173</f>
        <v>8329097.8454166641</v>
      </c>
    </row>
    <row r="1174" spans="1:14" x14ac:dyDescent="0.6">
      <c r="A1174" s="10">
        <v>43177</v>
      </c>
      <c r="B1174" s="31" t="str">
        <f>TEXT('Energy Demand'!$A1174,"dddd")</f>
        <v>Sunday</v>
      </c>
      <c r="C1174" s="31" t="str">
        <f>TEXT('Energy Demand'!$A1174,"mmmm")</f>
        <v>March</v>
      </c>
      <c r="D1174" s="11" t="str">
        <f t="shared" si="36"/>
        <v>2018</v>
      </c>
      <c r="E1174" s="12">
        <f t="shared" si="37"/>
        <v>12</v>
      </c>
      <c r="F1174" s="13" t="str">
        <f>VLOOKUP(A1174,_holidays!$A$2:$B$2107,2,1)</f>
        <v>Y</v>
      </c>
      <c r="G1174" s="13" t="str">
        <f>VLOOKUP(A1174,_holidays!$A$2:$C$2107,3,1)</f>
        <v>N</v>
      </c>
      <c r="H1174" s="14">
        <v>22.6</v>
      </c>
      <c r="I1174" s="14">
        <v>23.1</v>
      </c>
      <c r="J1174" s="15">
        <v>13.4</v>
      </c>
      <c r="K1174" s="15">
        <v>0</v>
      </c>
      <c r="L1174" s="16">
        <v>97262.705000000002</v>
      </c>
      <c r="M1174" s="17">
        <v>62.872760649999996</v>
      </c>
      <c r="N1174" s="17">
        <f>'Energy Demand'!$L1174*'Energy Demand'!$M1174</f>
        <v>6115174.7716365578</v>
      </c>
    </row>
    <row r="1175" spans="1:14" x14ac:dyDescent="0.6">
      <c r="A1175" s="19">
        <v>43178</v>
      </c>
      <c r="B1175" s="32" t="str">
        <f>TEXT('Energy Demand'!$A1175,"dddd")</f>
        <v>Monday</v>
      </c>
      <c r="C1175" s="31" t="str">
        <f>TEXT('Energy Demand'!$A1175,"mmmm")</f>
        <v>March</v>
      </c>
      <c r="D1175" s="11" t="str">
        <f t="shared" si="36"/>
        <v>2018</v>
      </c>
      <c r="E1175" s="12">
        <f t="shared" si="37"/>
        <v>12</v>
      </c>
      <c r="F1175" s="20" t="str">
        <f>VLOOKUP(A1175,_holidays!$A$2:$B$2107,2,1)</f>
        <v>Y</v>
      </c>
      <c r="G1175" s="20" t="str">
        <f>VLOOKUP(A1175,_holidays!$A$2:$C$2107,3,1)</f>
        <v>N</v>
      </c>
      <c r="H1175" s="21">
        <v>13.2</v>
      </c>
      <c r="I1175" s="21">
        <v>28</v>
      </c>
      <c r="J1175" s="22">
        <v>17.8</v>
      </c>
      <c r="K1175" s="22">
        <v>0</v>
      </c>
      <c r="L1175" s="16">
        <v>111617.94500000001</v>
      </c>
      <c r="M1175" s="17">
        <v>77.170165359999999</v>
      </c>
      <c r="N1175" s="17">
        <f>'Energy Demand'!$L1175*'Energy Demand'!$M1175</f>
        <v>8613575.2727933861</v>
      </c>
    </row>
    <row r="1176" spans="1:14" x14ac:dyDescent="0.6">
      <c r="A1176" s="10">
        <v>43179</v>
      </c>
      <c r="B1176" s="31" t="str">
        <f>TEXT('Energy Demand'!$A1176,"dddd")</f>
        <v>Tuesday</v>
      </c>
      <c r="C1176" s="31" t="str">
        <f>TEXT('Energy Demand'!$A1176,"mmmm")</f>
        <v>March</v>
      </c>
      <c r="D1176" s="11" t="str">
        <f t="shared" si="36"/>
        <v>2018</v>
      </c>
      <c r="E1176" s="12">
        <f t="shared" si="37"/>
        <v>12</v>
      </c>
      <c r="F1176" s="13" t="str">
        <f>VLOOKUP(A1176,_holidays!$A$2:$B$2107,2,1)</f>
        <v>Y</v>
      </c>
      <c r="G1176" s="13" t="str">
        <f>VLOOKUP(A1176,_holidays!$A$2:$C$2107,3,1)</f>
        <v>N</v>
      </c>
      <c r="H1176" s="14">
        <v>15.4</v>
      </c>
      <c r="I1176" s="14">
        <v>19.2</v>
      </c>
      <c r="J1176" s="15">
        <v>9.5</v>
      </c>
      <c r="K1176" s="15">
        <v>0.2</v>
      </c>
      <c r="L1176" s="16">
        <v>110794.26</v>
      </c>
      <c r="M1176" s="17">
        <v>72.75516331</v>
      </c>
      <c r="N1176" s="17">
        <f>'Energy Demand'!$L1176*'Energy Demand'!$M1176</f>
        <v>8060854.4801106006</v>
      </c>
    </row>
    <row r="1177" spans="1:14" x14ac:dyDescent="0.6">
      <c r="A1177" s="19">
        <v>43180</v>
      </c>
      <c r="B1177" s="32" t="str">
        <f>TEXT('Energy Demand'!$A1177,"dddd")</f>
        <v>Wednesday</v>
      </c>
      <c r="C1177" s="31" t="str">
        <f>TEXT('Energy Demand'!$A1177,"mmmm")</f>
        <v>March</v>
      </c>
      <c r="D1177" s="11" t="str">
        <f t="shared" si="36"/>
        <v>2018</v>
      </c>
      <c r="E1177" s="12">
        <f t="shared" si="37"/>
        <v>12</v>
      </c>
      <c r="F1177" s="20" t="str">
        <f>VLOOKUP(A1177,_holidays!$A$2:$B$2107,2,1)</f>
        <v>Y</v>
      </c>
      <c r="G1177" s="20" t="str">
        <f>VLOOKUP(A1177,_holidays!$A$2:$C$2107,3,1)</f>
        <v>N</v>
      </c>
      <c r="H1177" s="21">
        <v>11.2</v>
      </c>
      <c r="I1177" s="21">
        <v>25.1</v>
      </c>
      <c r="J1177" s="22">
        <v>18.3</v>
      </c>
      <c r="K1177" s="22">
        <v>0</v>
      </c>
      <c r="L1177" s="16">
        <v>111254.315</v>
      </c>
      <c r="M1177" s="17">
        <v>71.198345349999997</v>
      </c>
      <c r="N1177" s="17">
        <f>'Energy Demand'!$L1177*'Energy Demand'!$M1177</f>
        <v>7921123.1410476854</v>
      </c>
    </row>
    <row r="1178" spans="1:14" x14ac:dyDescent="0.6">
      <c r="A1178" s="10">
        <v>43181</v>
      </c>
      <c r="B1178" s="31" t="str">
        <f>TEXT('Energy Demand'!$A1178,"dddd")</f>
        <v>Thursday</v>
      </c>
      <c r="C1178" s="31" t="str">
        <f>TEXT('Energy Demand'!$A1178,"mmmm")</f>
        <v>March</v>
      </c>
      <c r="D1178" s="11" t="str">
        <f t="shared" si="36"/>
        <v>2018</v>
      </c>
      <c r="E1178" s="12">
        <f t="shared" si="37"/>
        <v>12</v>
      </c>
      <c r="F1178" s="13" t="str">
        <f>VLOOKUP(A1178,_holidays!$A$2:$B$2107,2,1)</f>
        <v>Y</v>
      </c>
      <c r="G1178" s="13" t="str">
        <f>VLOOKUP(A1178,_holidays!$A$2:$C$2107,3,1)</f>
        <v>N</v>
      </c>
      <c r="H1178" s="14">
        <v>12.3</v>
      </c>
      <c r="I1178" s="14">
        <v>28.1</v>
      </c>
      <c r="J1178" s="15">
        <v>19</v>
      </c>
      <c r="K1178" s="15">
        <v>0</v>
      </c>
      <c r="L1178" s="16">
        <v>115020.505</v>
      </c>
      <c r="M1178" s="17">
        <v>77.280427599999996</v>
      </c>
      <c r="N1178" s="17">
        <f>'Energy Demand'!$L1178*'Energy Demand'!$M1178</f>
        <v>8888833.8091679383</v>
      </c>
    </row>
    <row r="1179" spans="1:14" x14ac:dyDescent="0.6">
      <c r="A1179" s="19">
        <v>43182</v>
      </c>
      <c r="B1179" s="32" t="str">
        <f>TEXT('Energy Demand'!$A1179,"dddd")</f>
        <v>Friday</v>
      </c>
      <c r="C1179" s="31" t="str">
        <f>TEXT('Energy Demand'!$A1179,"mmmm")</f>
        <v>March</v>
      </c>
      <c r="D1179" s="11" t="str">
        <f t="shared" si="36"/>
        <v>2018</v>
      </c>
      <c r="E1179" s="12">
        <f t="shared" si="37"/>
        <v>12</v>
      </c>
      <c r="F1179" s="20" t="str">
        <f>VLOOKUP(A1179,_holidays!$A$2:$B$2107,2,1)</f>
        <v>Y</v>
      </c>
      <c r="G1179" s="20" t="str">
        <f>VLOOKUP(A1179,_holidays!$A$2:$C$2107,3,1)</f>
        <v>N</v>
      </c>
      <c r="H1179" s="21">
        <v>15.2</v>
      </c>
      <c r="I1179" s="21">
        <v>29.4</v>
      </c>
      <c r="J1179" s="22">
        <v>18.8</v>
      </c>
      <c r="K1179" s="22">
        <v>0</v>
      </c>
      <c r="L1179" s="16">
        <v>119298.325</v>
      </c>
      <c r="M1179" s="17">
        <v>78.640442410000006</v>
      </c>
      <c r="N1179" s="17">
        <f>'Energy Demand'!$L1179*'Energy Demand'!$M1179</f>
        <v>9381673.0567719638</v>
      </c>
    </row>
    <row r="1180" spans="1:14" x14ac:dyDescent="0.6">
      <c r="A1180" s="10">
        <v>43183</v>
      </c>
      <c r="B1180" s="31" t="str">
        <f>TEXT('Energy Demand'!$A1180,"dddd")</f>
        <v>Saturday</v>
      </c>
      <c r="C1180" s="31" t="str">
        <f>TEXT('Energy Demand'!$A1180,"mmmm")</f>
        <v>March</v>
      </c>
      <c r="D1180" s="11" t="str">
        <f t="shared" si="36"/>
        <v>2018</v>
      </c>
      <c r="E1180" s="12">
        <f t="shared" si="37"/>
        <v>12</v>
      </c>
      <c r="F1180" s="13" t="str">
        <f>VLOOKUP(A1180,_holidays!$A$2:$B$2107,2,1)</f>
        <v>Y</v>
      </c>
      <c r="G1180" s="13" t="str">
        <f>VLOOKUP(A1180,_holidays!$A$2:$C$2107,3,1)</f>
        <v>N</v>
      </c>
      <c r="H1180" s="14">
        <v>20.2</v>
      </c>
      <c r="I1180" s="14">
        <v>24.2</v>
      </c>
      <c r="J1180" s="15">
        <v>5.4</v>
      </c>
      <c r="K1180" s="15">
        <v>0</v>
      </c>
      <c r="L1180" s="16">
        <v>112312.69500000001</v>
      </c>
      <c r="M1180" s="17">
        <v>71.966619069999993</v>
      </c>
      <c r="N1180" s="17">
        <f>'Energy Demand'!$L1180*'Energy Demand'!$M1180</f>
        <v>8082764.937790093</v>
      </c>
    </row>
    <row r="1181" spans="1:14" x14ac:dyDescent="0.6">
      <c r="A1181" s="19">
        <v>43184</v>
      </c>
      <c r="B1181" s="32" t="str">
        <f>TEXT('Energy Demand'!$A1181,"dddd")</f>
        <v>Sunday</v>
      </c>
      <c r="C1181" s="31" t="str">
        <f>TEXT('Energy Demand'!$A1181,"mmmm")</f>
        <v>March</v>
      </c>
      <c r="D1181" s="11" t="str">
        <f t="shared" si="36"/>
        <v>2018</v>
      </c>
      <c r="E1181" s="12">
        <f t="shared" si="37"/>
        <v>13</v>
      </c>
      <c r="F1181" s="20" t="str">
        <f>VLOOKUP(A1181,_holidays!$A$2:$B$2107,2,1)</f>
        <v>Y</v>
      </c>
      <c r="G1181" s="20" t="str">
        <f>VLOOKUP(A1181,_holidays!$A$2:$C$2107,3,1)</f>
        <v>N</v>
      </c>
      <c r="H1181" s="21">
        <v>17.8</v>
      </c>
      <c r="I1181" s="21">
        <v>25.4</v>
      </c>
      <c r="J1181" s="22">
        <v>11.6</v>
      </c>
      <c r="K1181" s="22">
        <v>13</v>
      </c>
      <c r="L1181" s="16">
        <v>98918.514999999999</v>
      </c>
      <c r="M1181" s="17">
        <v>40.2567047</v>
      </c>
      <c r="N1181" s="17">
        <f>'Energy Demand'!$L1181*'Energy Demand'!$M1181</f>
        <v>3982133.4477175204</v>
      </c>
    </row>
    <row r="1182" spans="1:14" x14ac:dyDescent="0.6">
      <c r="A1182" s="10">
        <v>43185</v>
      </c>
      <c r="B1182" s="31" t="str">
        <f>TEXT('Energy Demand'!$A1182,"dddd")</f>
        <v>Monday</v>
      </c>
      <c r="C1182" s="31" t="str">
        <f>TEXT('Energy Demand'!$A1182,"mmmm")</f>
        <v>March</v>
      </c>
      <c r="D1182" s="11" t="str">
        <f t="shared" si="36"/>
        <v>2018</v>
      </c>
      <c r="E1182" s="12">
        <f t="shared" si="37"/>
        <v>13</v>
      </c>
      <c r="F1182" s="13" t="str">
        <f>VLOOKUP(A1182,_holidays!$A$2:$B$2107,2,1)</f>
        <v>Y</v>
      </c>
      <c r="G1182" s="13" t="str">
        <f>VLOOKUP(A1182,_holidays!$A$2:$C$2107,3,1)</f>
        <v>N</v>
      </c>
      <c r="H1182" s="14">
        <v>10.7</v>
      </c>
      <c r="I1182" s="14">
        <v>18.5</v>
      </c>
      <c r="J1182" s="15">
        <v>11.9</v>
      </c>
      <c r="K1182" s="15">
        <v>5.2</v>
      </c>
      <c r="L1182" s="16">
        <v>112488.215</v>
      </c>
      <c r="M1182" s="17">
        <v>70.830680319999999</v>
      </c>
      <c r="N1182" s="17">
        <f>'Energy Demand'!$L1182*'Energy Demand'!$M1182</f>
        <v>7967616.7964324281</v>
      </c>
    </row>
    <row r="1183" spans="1:14" x14ac:dyDescent="0.6">
      <c r="A1183" s="19">
        <v>43186</v>
      </c>
      <c r="B1183" s="32" t="str">
        <f>TEXT('Energy Demand'!$A1183,"dddd")</f>
        <v>Tuesday</v>
      </c>
      <c r="C1183" s="31" t="str">
        <f>TEXT('Energy Demand'!$A1183,"mmmm")</f>
        <v>March</v>
      </c>
      <c r="D1183" s="11" t="str">
        <f t="shared" si="36"/>
        <v>2018</v>
      </c>
      <c r="E1183" s="12">
        <f t="shared" si="37"/>
        <v>13</v>
      </c>
      <c r="F1183" s="20" t="str">
        <f>VLOOKUP(A1183,_holidays!$A$2:$B$2107,2,1)</f>
        <v>Y</v>
      </c>
      <c r="G1183" s="20" t="str">
        <f>VLOOKUP(A1183,_holidays!$A$2:$C$2107,3,1)</f>
        <v>N</v>
      </c>
      <c r="H1183" s="21">
        <v>9.6</v>
      </c>
      <c r="I1183" s="21">
        <v>22.6</v>
      </c>
      <c r="J1183" s="22">
        <v>14</v>
      </c>
      <c r="K1183" s="22">
        <v>1.2</v>
      </c>
      <c r="L1183" s="16">
        <v>116809.36500000001</v>
      </c>
      <c r="M1183" s="17">
        <v>64.569195899999997</v>
      </c>
      <c r="N1183" s="17">
        <f>'Energy Demand'!$L1183*'Energy Demand'!$M1183</f>
        <v>7542286.7716396032</v>
      </c>
    </row>
    <row r="1184" spans="1:14" x14ac:dyDescent="0.6">
      <c r="A1184" s="10">
        <v>43187</v>
      </c>
      <c r="B1184" s="31" t="str">
        <f>TEXT('Energy Demand'!$A1184,"dddd")</f>
        <v>Wednesday</v>
      </c>
      <c r="C1184" s="31" t="str">
        <f>TEXT('Energy Demand'!$A1184,"mmmm")</f>
        <v>March</v>
      </c>
      <c r="D1184" s="11" t="str">
        <f t="shared" si="36"/>
        <v>2018</v>
      </c>
      <c r="E1184" s="12">
        <f t="shared" si="37"/>
        <v>13</v>
      </c>
      <c r="F1184" s="13" t="str">
        <f>VLOOKUP(A1184,_holidays!$A$2:$B$2107,2,1)</f>
        <v>Y</v>
      </c>
      <c r="G1184" s="13" t="str">
        <f>VLOOKUP(A1184,_holidays!$A$2:$C$2107,3,1)</f>
        <v>N</v>
      </c>
      <c r="H1184" s="14">
        <v>11.3</v>
      </c>
      <c r="I1184" s="14">
        <v>30.3</v>
      </c>
      <c r="J1184" s="15">
        <v>17.8</v>
      </c>
      <c r="K1184" s="15">
        <v>0</v>
      </c>
      <c r="L1184" s="16">
        <v>117744.005</v>
      </c>
      <c r="M1184" s="17">
        <v>72.111955769999994</v>
      </c>
      <c r="N1184" s="17">
        <f>'Energy Demand'!$L1184*'Energy Demand'!$M1184</f>
        <v>8490750.4807426594</v>
      </c>
    </row>
    <row r="1185" spans="1:14" x14ac:dyDescent="0.6">
      <c r="A1185" s="19">
        <v>43188</v>
      </c>
      <c r="B1185" s="32" t="str">
        <f>TEXT('Energy Demand'!$A1185,"dddd")</f>
        <v>Thursday</v>
      </c>
      <c r="C1185" s="31" t="str">
        <f>TEXT('Energy Demand'!$A1185,"mmmm")</f>
        <v>March</v>
      </c>
      <c r="D1185" s="11" t="str">
        <f t="shared" si="36"/>
        <v>2018</v>
      </c>
      <c r="E1185" s="12">
        <f t="shared" si="37"/>
        <v>13</v>
      </c>
      <c r="F1185" s="20" t="str">
        <f>VLOOKUP(A1185,_holidays!$A$2:$B$2107,2,1)</f>
        <v>N</v>
      </c>
      <c r="G1185" s="20" t="str">
        <f>VLOOKUP(A1185,_holidays!$A$2:$C$2107,3,1)</f>
        <v>N</v>
      </c>
      <c r="H1185" s="21">
        <v>16.5</v>
      </c>
      <c r="I1185" s="21">
        <v>21.8</v>
      </c>
      <c r="J1185" s="22">
        <v>14.2</v>
      </c>
      <c r="K1185" s="22">
        <v>0</v>
      </c>
      <c r="L1185" s="16">
        <v>116457.26</v>
      </c>
      <c r="M1185" s="17">
        <v>79.365081939999996</v>
      </c>
      <c r="N1185" s="17">
        <f>'Energy Demand'!$L1185*'Energy Demand'!$M1185</f>
        <v>9242639.9824078828</v>
      </c>
    </row>
    <row r="1186" spans="1:14" x14ac:dyDescent="0.6">
      <c r="A1186" s="10">
        <v>43189</v>
      </c>
      <c r="B1186" s="31" t="str">
        <f>TEXT('Energy Demand'!$A1186,"dddd")</f>
        <v>Friday</v>
      </c>
      <c r="C1186" s="31" t="str">
        <f>TEXT('Energy Demand'!$A1186,"mmmm")</f>
        <v>March</v>
      </c>
      <c r="D1186" s="11" t="str">
        <f t="shared" si="36"/>
        <v>2018</v>
      </c>
      <c r="E1186" s="12">
        <f t="shared" si="37"/>
        <v>13</v>
      </c>
      <c r="F1186" s="13" t="str">
        <f>VLOOKUP(A1186,_holidays!$A$2:$B$2107,2,1)</f>
        <v>N</v>
      </c>
      <c r="G1186" s="13" t="str">
        <f>VLOOKUP(A1186,_holidays!$A$2:$C$2107,3,1)</f>
        <v>Y</v>
      </c>
      <c r="H1186" s="14">
        <v>12.2</v>
      </c>
      <c r="I1186" s="14">
        <v>23.3</v>
      </c>
      <c r="J1186" s="15">
        <v>14.3</v>
      </c>
      <c r="K1186" s="15">
        <v>0</v>
      </c>
      <c r="L1186" s="16">
        <v>97070.345000000001</v>
      </c>
      <c r="M1186" s="17">
        <v>69.452869660000005</v>
      </c>
      <c r="N1186" s="17">
        <f>'Energy Demand'!$L1186*'Energy Demand'!$M1186</f>
        <v>6741814.0191362333</v>
      </c>
    </row>
    <row r="1187" spans="1:14" x14ac:dyDescent="0.6">
      <c r="A1187" s="19">
        <v>43190</v>
      </c>
      <c r="B1187" s="32" t="str">
        <f>TEXT('Energy Demand'!$A1187,"dddd")</f>
        <v>Saturday</v>
      </c>
      <c r="C1187" s="31" t="str">
        <f>TEXT('Energy Demand'!$A1187,"mmmm")</f>
        <v>March</v>
      </c>
      <c r="D1187" s="11" t="str">
        <f t="shared" si="36"/>
        <v>2018</v>
      </c>
      <c r="E1187" s="12">
        <f t="shared" si="37"/>
        <v>13</v>
      </c>
      <c r="F1187" s="20" t="str">
        <f>VLOOKUP(A1187,_holidays!$A$2:$B$2107,2,1)</f>
        <v>N</v>
      </c>
      <c r="G1187" s="20" t="str">
        <f>VLOOKUP(A1187,_holidays!$A$2:$C$2107,3,1)</f>
        <v>Y</v>
      </c>
      <c r="H1187" s="21">
        <v>13.2</v>
      </c>
      <c r="I1187" s="21">
        <v>22.4</v>
      </c>
      <c r="J1187" s="22">
        <v>16.7</v>
      </c>
      <c r="K1187" s="22">
        <v>0</v>
      </c>
      <c r="L1187" s="16">
        <v>99687.64</v>
      </c>
      <c r="M1187" s="17">
        <v>81.406771699999993</v>
      </c>
      <c r="N1187" s="17">
        <f>'Energy Demand'!$L1187*'Energy Demand'!$M1187</f>
        <v>8115248.9507917874</v>
      </c>
    </row>
    <row r="1188" spans="1:14" x14ac:dyDescent="0.6">
      <c r="A1188" s="10">
        <v>43191</v>
      </c>
      <c r="B1188" s="31" t="str">
        <f>TEXT('Energy Demand'!$A1188,"dddd")</f>
        <v>Sunday</v>
      </c>
      <c r="C1188" s="31" t="str">
        <f>TEXT('Energy Demand'!$A1188,"mmmm")</f>
        <v>April</v>
      </c>
      <c r="D1188" s="11" t="str">
        <f t="shared" si="36"/>
        <v>2018</v>
      </c>
      <c r="E1188" s="12">
        <f t="shared" si="37"/>
        <v>14</v>
      </c>
      <c r="F1188" s="13" t="str">
        <f>VLOOKUP(A1188,_holidays!$A$2:$B$2107,2,1)</f>
        <v>N</v>
      </c>
      <c r="G1188" s="13" t="str">
        <f>VLOOKUP(A1188,_holidays!$A$2:$C$2107,3,1)</f>
        <v>Y</v>
      </c>
      <c r="H1188" s="14">
        <v>13</v>
      </c>
      <c r="I1188" s="14">
        <v>27.7</v>
      </c>
      <c r="J1188" s="15">
        <v>11</v>
      </c>
      <c r="K1188" s="15">
        <v>0</v>
      </c>
      <c r="L1188" s="16">
        <v>98817.03</v>
      </c>
      <c r="M1188" s="17">
        <v>73.967841899999996</v>
      </c>
      <c r="N1188" s="17">
        <f>'Energy Demand'!$L1188*'Energy Demand'!$M1188</f>
        <v>7309282.4520675568</v>
      </c>
    </row>
    <row r="1189" spans="1:14" x14ac:dyDescent="0.6">
      <c r="A1189" s="19">
        <v>43192</v>
      </c>
      <c r="B1189" s="32" t="str">
        <f>TEXT('Energy Demand'!$A1189,"dddd")</f>
        <v>Monday</v>
      </c>
      <c r="C1189" s="31" t="str">
        <f>TEXT('Energy Demand'!$A1189,"mmmm")</f>
        <v>April</v>
      </c>
      <c r="D1189" s="11" t="str">
        <f t="shared" si="36"/>
        <v>2018</v>
      </c>
      <c r="E1189" s="12">
        <f t="shared" si="37"/>
        <v>14</v>
      </c>
      <c r="F1189" s="20" t="str">
        <f>VLOOKUP(A1189,_holidays!$A$2:$B$2107,2,1)</f>
        <v>N</v>
      </c>
      <c r="G1189" s="20" t="str">
        <f>VLOOKUP(A1189,_holidays!$A$2:$C$2107,3,1)</f>
        <v>Y</v>
      </c>
      <c r="H1189" s="21">
        <v>14.9</v>
      </c>
      <c r="I1189" s="21">
        <v>20.9</v>
      </c>
      <c r="J1189" s="22">
        <v>14.4</v>
      </c>
      <c r="K1189" s="22">
        <v>0</v>
      </c>
      <c r="L1189" s="16">
        <v>98258.25</v>
      </c>
      <c r="M1189" s="17">
        <v>62.410101240000003</v>
      </c>
      <c r="N1189" s="17">
        <f>'Energy Demand'!$L1189*'Energy Demand'!$M1189</f>
        <v>6132307.3301652307</v>
      </c>
    </row>
    <row r="1190" spans="1:14" x14ac:dyDescent="0.6">
      <c r="A1190" s="10">
        <v>43193</v>
      </c>
      <c r="B1190" s="31" t="str">
        <f>TEXT('Energy Demand'!$A1190,"dddd")</f>
        <v>Tuesday</v>
      </c>
      <c r="C1190" s="31" t="str">
        <f>TEXT('Energy Demand'!$A1190,"mmmm")</f>
        <v>April</v>
      </c>
      <c r="D1190" s="11" t="str">
        <f t="shared" si="36"/>
        <v>2018</v>
      </c>
      <c r="E1190" s="12">
        <f t="shared" si="37"/>
        <v>14</v>
      </c>
      <c r="F1190" s="13" t="str">
        <f>VLOOKUP(A1190,_holidays!$A$2:$B$2107,2,1)</f>
        <v>N</v>
      </c>
      <c r="G1190" s="13" t="str">
        <f>VLOOKUP(A1190,_holidays!$A$2:$C$2107,3,1)</f>
        <v>N</v>
      </c>
      <c r="H1190" s="14">
        <v>13.4</v>
      </c>
      <c r="I1190" s="14">
        <v>19.8</v>
      </c>
      <c r="J1190" s="15">
        <v>13.9</v>
      </c>
      <c r="K1190" s="15">
        <v>0</v>
      </c>
      <c r="L1190" s="16">
        <v>113381.53</v>
      </c>
      <c r="M1190" s="17">
        <v>80.110737060000005</v>
      </c>
      <c r="N1190" s="17">
        <f>'Energy Demand'!$L1190*'Energy Demand'!$M1190</f>
        <v>9083077.9372905027</v>
      </c>
    </row>
    <row r="1191" spans="1:14" x14ac:dyDescent="0.6">
      <c r="A1191" s="19">
        <v>43194</v>
      </c>
      <c r="B1191" s="32" t="str">
        <f>TEXT('Energy Demand'!$A1191,"dddd")</f>
        <v>Wednesday</v>
      </c>
      <c r="C1191" s="31" t="str">
        <f>TEXT('Energy Demand'!$A1191,"mmmm")</f>
        <v>April</v>
      </c>
      <c r="D1191" s="11" t="str">
        <f t="shared" si="36"/>
        <v>2018</v>
      </c>
      <c r="E1191" s="12">
        <f t="shared" si="37"/>
        <v>14</v>
      </c>
      <c r="F1191" s="20" t="str">
        <f>VLOOKUP(A1191,_holidays!$A$2:$B$2107,2,1)</f>
        <v>N</v>
      </c>
      <c r="G1191" s="20" t="str">
        <f>VLOOKUP(A1191,_holidays!$A$2:$C$2107,3,1)</f>
        <v>N</v>
      </c>
      <c r="H1191" s="21">
        <v>13.3</v>
      </c>
      <c r="I1191" s="21">
        <v>20.6</v>
      </c>
      <c r="J1191" s="22">
        <v>16.600000000000001</v>
      </c>
      <c r="K1191" s="22">
        <v>0</v>
      </c>
      <c r="L1191" s="16">
        <v>115974.61</v>
      </c>
      <c r="M1191" s="17">
        <v>90.073740799999996</v>
      </c>
      <c r="N1191" s="17">
        <f>'Energy Demand'!$L1191*'Energy Demand'!$M1191</f>
        <v>10446266.960521087</v>
      </c>
    </row>
    <row r="1192" spans="1:14" x14ac:dyDescent="0.6">
      <c r="A1192" s="10">
        <v>43195</v>
      </c>
      <c r="B1192" s="31" t="str">
        <f>TEXT('Energy Demand'!$A1192,"dddd")</f>
        <v>Thursday</v>
      </c>
      <c r="C1192" s="31" t="str">
        <f>TEXT('Energy Demand'!$A1192,"mmmm")</f>
        <v>April</v>
      </c>
      <c r="D1192" s="11" t="str">
        <f t="shared" si="36"/>
        <v>2018</v>
      </c>
      <c r="E1192" s="12">
        <f t="shared" si="37"/>
        <v>14</v>
      </c>
      <c r="F1192" s="13" t="str">
        <f>VLOOKUP(A1192,_holidays!$A$2:$B$2107,2,1)</f>
        <v>N</v>
      </c>
      <c r="G1192" s="13" t="str">
        <f>VLOOKUP(A1192,_holidays!$A$2:$C$2107,3,1)</f>
        <v>N</v>
      </c>
      <c r="H1192" s="14">
        <v>13.3</v>
      </c>
      <c r="I1192" s="14">
        <v>18.7</v>
      </c>
      <c r="J1192" s="15">
        <v>9</v>
      </c>
      <c r="K1192" s="15">
        <v>0</v>
      </c>
      <c r="L1192" s="16">
        <v>117551.69500000001</v>
      </c>
      <c r="M1192" s="17">
        <v>86.891929590000004</v>
      </c>
      <c r="N1192" s="17">
        <f>'Energy Demand'!$L1192*'Energy Demand'!$M1192</f>
        <v>10214293.605125155</v>
      </c>
    </row>
    <row r="1193" spans="1:14" x14ac:dyDescent="0.6">
      <c r="A1193" s="19">
        <v>43196</v>
      </c>
      <c r="B1193" s="32" t="str">
        <f>TEXT('Energy Demand'!$A1193,"dddd")</f>
        <v>Friday</v>
      </c>
      <c r="C1193" s="31" t="str">
        <f>TEXT('Energy Demand'!$A1193,"mmmm")</f>
        <v>April</v>
      </c>
      <c r="D1193" s="11" t="str">
        <f t="shared" si="36"/>
        <v>2018</v>
      </c>
      <c r="E1193" s="12">
        <f t="shared" si="37"/>
        <v>14</v>
      </c>
      <c r="F1193" s="20" t="str">
        <f>VLOOKUP(A1193,_holidays!$A$2:$B$2107,2,1)</f>
        <v>N</v>
      </c>
      <c r="G1193" s="20" t="str">
        <f>VLOOKUP(A1193,_holidays!$A$2:$C$2107,3,1)</f>
        <v>N</v>
      </c>
      <c r="H1193" s="21">
        <v>13.8</v>
      </c>
      <c r="I1193" s="21">
        <v>21.2</v>
      </c>
      <c r="J1193" s="22">
        <v>14.8</v>
      </c>
      <c r="K1193" s="22">
        <v>0</v>
      </c>
      <c r="L1193" s="16">
        <v>115979.07</v>
      </c>
      <c r="M1193" s="17">
        <v>85.687904610000004</v>
      </c>
      <c r="N1193" s="17">
        <f>'Energy Demand'!$L1193*'Energy Demand'!$M1193</f>
        <v>9938003.4869165141</v>
      </c>
    </row>
    <row r="1194" spans="1:14" x14ac:dyDescent="0.6">
      <c r="A1194" s="10">
        <v>43197</v>
      </c>
      <c r="B1194" s="31" t="str">
        <f>TEXT('Energy Demand'!$A1194,"dddd")</f>
        <v>Saturday</v>
      </c>
      <c r="C1194" s="31" t="str">
        <f>TEXT('Energy Demand'!$A1194,"mmmm")</f>
        <v>April</v>
      </c>
      <c r="D1194" s="11" t="str">
        <f t="shared" si="36"/>
        <v>2018</v>
      </c>
      <c r="E1194" s="12">
        <f t="shared" si="37"/>
        <v>14</v>
      </c>
      <c r="F1194" s="13" t="str">
        <f>VLOOKUP(A1194,_holidays!$A$2:$B$2107,2,1)</f>
        <v>N</v>
      </c>
      <c r="G1194" s="13" t="str">
        <f>VLOOKUP(A1194,_holidays!$A$2:$C$2107,3,1)</f>
        <v>N</v>
      </c>
      <c r="H1194" s="14">
        <v>9.8000000000000007</v>
      </c>
      <c r="I1194" s="14">
        <v>21.6</v>
      </c>
      <c r="J1194" s="15">
        <v>16</v>
      </c>
      <c r="K1194" s="15">
        <v>0</v>
      </c>
      <c r="L1194" s="16">
        <v>105938.47500000001</v>
      </c>
      <c r="M1194" s="17">
        <v>84.8974312</v>
      </c>
      <c r="N1194" s="17">
        <f>'Energy Demand'!$L1194*'Energy Demand'!$M1194</f>
        <v>8993904.3927454203</v>
      </c>
    </row>
    <row r="1195" spans="1:14" x14ac:dyDescent="0.6">
      <c r="A1195" s="19">
        <v>43198</v>
      </c>
      <c r="B1195" s="32" t="str">
        <f>TEXT('Energy Demand'!$A1195,"dddd")</f>
        <v>Sunday</v>
      </c>
      <c r="C1195" s="31" t="str">
        <f>TEXT('Energy Demand'!$A1195,"mmmm")</f>
        <v>April</v>
      </c>
      <c r="D1195" s="11" t="str">
        <f t="shared" si="36"/>
        <v>2018</v>
      </c>
      <c r="E1195" s="12">
        <f t="shared" si="37"/>
        <v>15</v>
      </c>
      <c r="F1195" s="20" t="str">
        <f>VLOOKUP(A1195,_holidays!$A$2:$B$2107,2,1)</f>
        <v>N</v>
      </c>
      <c r="G1195" s="20" t="str">
        <f>VLOOKUP(A1195,_holidays!$A$2:$C$2107,3,1)</f>
        <v>N</v>
      </c>
      <c r="H1195" s="21">
        <v>11.8</v>
      </c>
      <c r="I1195" s="21">
        <v>29.9</v>
      </c>
      <c r="J1195" s="22">
        <v>14.7</v>
      </c>
      <c r="K1195" s="22">
        <v>0</v>
      </c>
      <c r="L1195" s="16">
        <v>100571.16499999999</v>
      </c>
      <c r="M1195" s="17">
        <v>58.238721519999999</v>
      </c>
      <c r="N1195" s="17">
        <f>'Energy Demand'!$L1195*'Energy Demand'!$M1195</f>
        <v>5857136.07137697</v>
      </c>
    </row>
    <row r="1196" spans="1:14" x14ac:dyDescent="0.6">
      <c r="A1196" s="10">
        <v>43199</v>
      </c>
      <c r="B1196" s="31" t="str">
        <f>TEXT('Energy Demand'!$A1196,"dddd")</f>
        <v>Monday</v>
      </c>
      <c r="C1196" s="31" t="str">
        <f>TEXT('Energy Demand'!$A1196,"mmmm")</f>
        <v>April</v>
      </c>
      <c r="D1196" s="11" t="str">
        <f t="shared" si="36"/>
        <v>2018</v>
      </c>
      <c r="E1196" s="12">
        <f t="shared" si="37"/>
        <v>15</v>
      </c>
      <c r="F1196" s="13" t="str">
        <f>VLOOKUP(A1196,_holidays!$A$2:$B$2107,2,1)</f>
        <v>N</v>
      </c>
      <c r="G1196" s="13" t="str">
        <f>VLOOKUP(A1196,_holidays!$A$2:$C$2107,3,1)</f>
        <v>N</v>
      </c>
      <c r="H1196" s="14">
        <v>15.9</v>
      </c>
      <c r="I1196" s="14">
        <v>25.7</v>
      </c>
      <c r="J1196" s="15">
        <v>13.6</v>
      </c>
      <c r="K1196" s="15">
        <v>0</v>
      </c>
      <c r="L1196" s="16">
        <v>118702.925</v>
      </c>
      <c r="M1196" s="17">
        <v>91.693644509999999</v>
      </c>
      <c r="N1196" s="17">
        <f>'Energy Demand'!$L1196*'Energy Demand'!$M1196</f>
        <v>10884303.807247192</v>
      </c>
    </row>
    <row r="1197" spans="1:14" x14ac:dyDescent="0.6">
      <c r="A1197" s="19">
        <v>43200</v>
      </c>
      <c r="B1197" s="32" t="str">
        <f>TEXT('Energy Demand'!$A1197,"dddd")</f>
        <v>Tuesday</v>
      </c>
      <c r="C1197" s="31" t="str">
        <f>TEXT('Energy Demand'!$A1197,"mmmm")</f>
        <v>April</v>
      </c>
      <c r="D1197" s="11" t="str">
        <f t="shared" si="36"/>
        <v>2018</v>
      </c>
      <c r="E1197" s="12">
        <f t="shared" si="37"/>
        <v>15</v>
      </c>
      <c r="F1197" s="20" t="str">
        <f>VLOOKUP(A1197,_holidays!$A$2:$B$2107,2,1)</f>
        <v>N</v>
      </c>
      <c r="G1197" s="20" t="str">
        <f>VLOOKUP(A1197,_holidays!$A$2:$C$2107,3,1)</f>
        <v>N</v>
      </c>
      <c r="H1197" s="21">
        <v>14.8</v>
      </c>
      <c r="I1197" s="21">
        <v>28.8</v>
      </c>
      <c r="J1197" s="22">
        <v>5.9</v>
      </c>
      <c r="K1197" s="22">
        <v>0</v>
      </c>
      <c r="L1197" s="16">
        <v>122423.01</v>
      </c>
      <c r="M1197" s="17">
        <v>76.333648019999998</v>
      </c>
      <c r="N1197" s="17">
        <f>'Energy Demand'!$L1197*'Energy Demand'!$M1197</f>
        <v>9344994.9548889399</v>
      </c>
    </row>
    <row r="1198" spans="1:14" x14ac:dyDescent="0.6">
      <c r="A1198" s="10">
        <v>43201</v>
      </c>
      <c r="B1198" s="31" t="str">
        <f>TEXT('Energy Demand'!$A1198,"dddd")</f>
        <v>Wednesday</v>
      </c>
      <c r="C1198" s="31" t="str">
        <f>TEXT('Energy Demand'!$A1198,"mmmm")</f>
        <v>April</v>
      </c>
      <c r="D1198" s="11" t="str">
        <f t="shared" si="36"/>
        <v>2018</v>
      </c>
      <c r="E1198" s="12">
        <f t="shared" si="37"/>
        <v>15</v>
      </c>
      <c r="F1198" s="13" t="str">
        <f>VLOOKUP(A1198,_holidays!$A$2:$B$2107,2,1)</f>
        <v>N</v>
      </c>
      <c r="G1198" s="13" t="str">
        <f>VLOOKUP(A1198,_holidays!$A$2:$C$2107,3,1)</f>
        <v>N</v>
      </c>
      <c r="H1198" s="14">
        <v>18.100000000000001</v>
      </c>
      <c r="I1198" s="14">
        <v>27.3</v>
      </c>
      <c r="J1198" s="15">
        <v>10.9</v>
      </c>
      <c r="K1198" s="15">
        <v>0</v>
      </c>
      <c r="L1198" s="16">
        <v>121944.995</v>
      </c>
      <c r="M1198" s="17">
        <v>75.040945059999999</v>
      </c>
      <c r="N1198" s="17">
        <f>'Energy Demand'!$L1198*'Energy Demand'!$M1198</f>
        <v>9150867.6701369733</v>
      </c>
    </row>
    <row r="1199" spans="1:14" x14ac:dyDescent="0.6">
      <c r="A1199" s="19">
        <v>43202</v>
      </c>
      <c r="B1199" s="32" t="str">
        <f>TEXT('Energy Demand'!$A1199,"dddd")</f>
        <v>Thursday</v>
      </c>
      <c r="C1199" s="31" t="str">
        <f>TEXT('Energy Demand'!$A1199,"mmmm")</f>
        <v>April</v>
      </c>
      <c r="D1199" s="11" t="str">
        <f t="shared" si="36"/>
        <v>2018</v>
      </c>
      <c r="E1199" s="12">
        <f t="shared" si="37"/>
        <v>15</v>
      </c>
      <c r="F1199" s="20" t="str">
        <f>VLOOKUP(A1199,_holidays!$A$2:$B$2107,2,1)</f>
        <v>N</v>
      </c>
      <c r="G1199" s="20" t="str">
        <f>VLOOKUP(A1199,_holidays!$A$2:$C$2107,3,1)</f>
        <v>N</v>
      </c>
      <c r="H1199" s="21">
        <v>15.9</v>
      </c>
      <c r="I1199" s="21">
        <v>26.5</v>
      </c>
      <c r="J1199" s="22">
        <v>7.4</v>
      </c>
      <c r="K1199" s="22">
        <v>0</v>
      </c>
      <c r="L1199" s="16">
        <v>119876.63</v>
      </c>
      <c r="M1199" s="17">
        <v>77.714523709999995</v>
      </c>
      <c r="N1199" s="17">
        <f>'Energy Demand'!$L1199*'Energy Demand'!$M1199</f>
        <v>9316155.2044098973</v>
      </c>
    </row>
    <row r="1200" spans="1:14" x14ac:dyDescent="0.6">
      <c r="A1200" s="10">
        <v>43203</v>
      </c>
      <c r="B1200" s="31" t="str">
        <f>TEXT('Energy Demand'!$A1200,"dddd")</f>
        <v>Friday</v>
      </c>
      <c r="C1200" s="31" t="str">
        <f>TEXT('Energy Demand'!$A1200,"mmmm")</f>
        <v>April</v>
      </c>
      <c r="D1200" s="11" t="str">
        <f t="shared" si="36"/>
        <v>2018</v>
      </c>
      <c r="E1200" s="12">
        <f t="shared" si="37"/>
        <v>15</v>
      </c>
      <c r="F1200" s="13" t="str">
        <f>VLOOKUP(A1200,_holidays!$A$2:$B$2107,2,1)</f>
        <v>N</v>
      </c>
      <c r="G1200" s="13" t="str">
        <f>VLOOKUP(A1200,_holidays!$A$2:$C$2107,3,1)</f>
        <v>N</v>
      </c>
      <c r="H1200" s="14">
        <v>11.9</v>
      </c>
      <c r="I1200" s="14">
        <v>25.9</v>
      </c>
      <c r="J1200" s="15">
        <v>14.4</v>
      </c>
      <c r="K1200" s="15">
        <v>0</v>
      </c>
      <c r="L1200" s="16">
        <v>113609.76</v>
      </c>
      <c r="M1200" s="17">
        <v>69.763201089999995</v>
      </c>
      <c r="N1200" s="17">
        <f>'Energy Demand'!$L1200*'Energy Demand'!$M1200</f>
        <v>7925780.5326666376</v>
      </c>
    </row>
    <row r="1201" spans="1:14" x14ac:dyDescent="0.6">
      <c r="A1201" s="19">
        <v>43204</v>
      </c>
      <c r="B1201" s="32" t="str">
        <f>TEXT('Energy Demand'!$A1201,"dddd")</f>
        <v>Saturday</v>
      </c>
      <c r="C1201" s="31" t="str">
        <f>TEXT('Energy Demand'!$A1201,"mmmm")</f>
        <v>April</v>
      </c>
      <c r="D1201" s="11" t="str">
        <f t="shared" si="36"/>
        <v>2018</v>
      </c>
      <c r="E1201" s="12">
        <f t="shared" si="37"/>
        <v>15</v>
      </c>
      <c r="F1201" s="20" t="str">
        <f>VLOOKUP(A1201,_holidays!$A$2:$B$2107,2,1)</f>
        <v>N</v>
      </c>
      <c r="G1201" s="20" t="str">
        <f>VLOOKUP(A1201,_holidays!$A$2:$C$2107,3,1)</f>
        <v>N</v>
      </c>
      <c r="H1201" s="21">
        <v>13.5</v>
      </c>
      <c r="I1201" s="21">
        <v>16.100000000000001</v>
      </c>
      <c r="J1201" s="22">
        <v>3.1</v>
      </c>
      <c r="K1201" s="22">
        <v>0</v>
      </c>
      <c r="L1201" s="16">
        <v>105135.30499999999</v>
      </c>
      <c r="M1201" s="17">
        <v>37.741398410000002</v>
      </c>
      <c r="N1201" s="17">
        <f>'Energy Demand'!$L1201*'Energy Demand'!$M1201</f>
        <v>3967953.4329618649</v>
      </c>
    </row>
    <row r="1202" spans="1:14" x14ac:dyDescent="0.6">
      <c r="A1202" s="10">
        <v>43205</v>
      </c>
      <c r="B1202" s="31" t="str">
        <f>TEXT('Energy Demand'!$A1202,"dddd")</f>
        <v>Sunday</v>
      </c>
      <c r="C1202" s="31" t="str">
        <f>TEXT('Energy Demand'!$A1202,"mmmm")</f>
        <v>April</v>
      </c>
      <c r="D1202" s="11" t="str">
        <f t="shared" si="36"/>
        <v>2018</v>
      </c>
      <c r="E1202" s="12">
        <f t="shared" si="37"/>
        <v>16</v>
      </c>
      <c r="F1202" s="13" t="str">
        <f>VLOOKUP(A1202,_holidays!$A$2:$B$2107,2,1)</f>
        <v>N</v>
      </c>
      <c r="G1202" s="13" t="str">
        <f>VLOOKUP(A1202,_holidays!$A$2:$C$2107,3,1)</f>
        <v>N</v>
      </c>
      <c r="H1202" s="14">
        <v>9.6999999999999993</v>
      </c>
      <c r="I1202" s="14">
        <v>19.100000000000001</v>
      </c>
      <c r="J1202" s="15">
        <v>4.9000000000000004</v>
      </c>
      <c r="K1202" s="15">
        <v>12.2</v>
      </c>
      <c r="L1202" s="16">
        <v>104123.39</v>
      </c>
      <c r="M1202" s="17">
        <v>31.682325389999999</v>
      </c>
      <c r="N1202" s="17">
        <f>'Energy Demand'!$L1202*'Energy Demand'!$M1202</f>
        <v>3298871.122689872</v>
      </c>
    </row>
    <row r="1203" spans="1:14" x14ac:dyDescent="0.6">
      <c r="A1203" s="19">
        <v>43206</v>
      </c>
      <c r="B1203" s="32" t="str">
        <f>TEXT('Energy Demand'!$A1203,"dddd")</f>
        <v>Monday</v>
      </c>
      <c r="C1203" s="31" t="str">
        <f>TEXT('Energy Demand'!$A1203,"mmmm")</f>
        <v>April</v>
      </c>
      <c r="D1203" s="11" t="str">
        <f t="shared" si="36"/>
        <v>2018</v>
      </c>
      <c r="E1203" s="12">
        <f t="shared" si="37"/>
        <v>16</v>
      </c>
      <c r="F1203" s="20" t="str">
        <f>VLOOKUP(A1203,_holidays!$A$2:$B$2107,2,1)</f>
        <v>N</v>
      </c>
      <c r="G1203" s="20" t="str">
        <f>VLOOKUP(A1203,_holidays!$A$2:$C$2107,3,1)</f>
        <v>N</v>
      </c>
      <c r="H1203" s="21">
        <v>13.1</v>
      </c>
      <c r="I1203" s="21">
        <v>21</v>
      </c>
      <c r="J1203" s="22">
        <v>7.1</v>
      </c>
      <c r="K1203" s="22">
        <v>3</v>
      </c>
      <c r="L1203" s="16">
        <v>115694.64</v>
      </c>
      <c r="M1203" s="17">
        <v>69.360932570000003</v>
      </c>
      <c r="N1203" s="17">
        <f>'Energy Demand'!$L1203*'Energy Demand'!$M1203</f>
        <v>8024688.1237504249</v>
      </c>
    </row>
    <row r="1204" spans="1:14" x14ac:dyDescent="0.6">
      <c r="A1204" s="10">
        <v>43207</v>
      </c>
      <c r="B1204" s="31" t="str">
        <f>TEXT('Energy Demand'!$A1204,"dddd")</f>
        <v>Tuesday</v>
      </c>
      <c r="C1204" s="31" t="str">
        <f>TEXT('Energy Demand'!$A1204,"mmmm")</f>
        <v>April</v>
      </c>
      <c r="D1204" s="11" t="str">
        <f t="shared" si="36"/>
        <v>2018</v>
      </c>
      <c r="E1204" s="12">
        <f t="shared" si="37"/>
        <v>16</v>
      </c>
      <c r="F1204" s="13" t="str">
        <f>VLOOKUP(A1204,_holidays!$A$2:$B$2107,2,1)</f>
        <v>Y</v>
      </c>
      <c r="G1204" s="13" t="str">
        <f>VLOOKUP(A1204,_holidays!$A$2:$C$2107,3,1)</f>
        <v>N</v>
      </c>
      <c r="H1204" s="14">
        <v>13.2</v>
      </c>
      <c r="I1204" s="14">
        <v>16.600000000000001</v>
      </c>
      <c r="J1204" s="15">
        <v>8.9</v>
      </c>
      <c r="K1204" s="15">
        <v>0.6</v>
      </c>
      <c r="L1204" s="16">
        <v>121092.855</v>
      </c>
      <c r="M1204" s="17">
        <v>86.534392859999997</v>
      </c>
      <c r="N1204" s="17">
        <f>'Energy Demand'!$L1204*'Energy Demand'!$M1204</f>
        <v>10478696.687109014</v>
      </c>
    </row>
    <row r="1205" spans="1:14" x14ac:dyDescent="0.6">
      <c r="A1205" s="19">
        <v>43208</v>
      </c>
      <c r="B1205" s="32" t="str">
        <f>TEXT('Energy Demand'!$A1205,"dddd")</f>
        <v>Wednesday</v>
      </c>
      <c r="C1205" s="31" t="str">
        <f>TEXT('Energy Demand'!$A1205,"mmmm")</f>
        <v>April</v>
      </c>
      <c r="D1205" s="11" t="str">
        <f t="shared" si="36"/>
        <v>2018</v>
      </c>
      <c r="E1205" s="12">
        <f t="shared" si="37"/>
        <v>16</v>
      </c>
      <c r="F1205" s="20" t="str">
        <f>VLOOKUP(A1205,_holidays!$A$2:$B$2107,2,1)</f>
        <v>Y</v>
      </c>
      <c r="G1205" s="20" t="str">
        <f>VLOOKUP(A1205,_holidays!$A$2:$C$2107,3,1)</f>
        <v>N</v>
      </c>
      <c r="H1205" s="21">
        <v>6.2</v>
      </c>
      <c r="I1205" s="21">
        <v>19.399999999999999</v>
      </c>
      <c r="J1205" s="22">
        <v>14.2</v>
      </c>
      <c r="K1205" s="22">
        <v>0</v>
      </c>
      <c r="L1205" s="16">
        <v>120784.875</v>
      </c>
      <c r="M1205" s="17">
        <v>82.879097999999999</v>
      </c>
      <c r="N1205" s="17">
        <f>'Energy Demand'!$L1205*'Energy Demand'!$M1205</f>
        <v>10010541.49204275</v>
      </c>
    </row>
    <row r="1206" spans="1:14" x14ac:dyDescent="0.6">
      <c r="A1206" s="10">
        <v>43209</v>
      </c>
      <c r="B1206" s="31" t="str">
        <f>TEXT('Energy Demand'!$A1206,"dddd")</f>
        <v>Thursday</v>
      </c>
      <c r="C1206" s="31" t="str">
        <f>TEXT('Energy Demand'!$A1206,"mmmm")</f>
        <v>April</v>
      </c>
      <c r="D1206" s="11" t="str">
        <f t="shared" si="36"/>
        <v>2018</v>
      </c>
      <c r="E1206" s="12">
        <f t="shared" si="37"/>
        <v>16</v>
      </c>
      <c r="F1206" s="13" t="str">
        <f>VLOOKUP(A1206,_holidays!$A$2:$B$2107,2,1)</f>
        <v>Y</v>
      </c>
      <c r="G1206" s="13" t="str">
        <f>VLOOKUP(A1206,_holidays!$A$2:$C$2107,3,1)</f>
        <v>N</v>
      </c>
      <c r="H1206" s="14">
        <v>11</v>
      </c>
      <c r="I1206" s="14">
        <v>22.3</v>
      </c>
      <c r="J1206" s="15">
        <v>13</v>
      </c>
      <c r="K1206" s="15">
        <v>0</v>
      </c>
      <c r="L1206" s="16">
        <v>120448.935</v>
      </c>
      <c r="M1206" s="17">
        <v>93.533142819999995</v>
      </c>
      <c r="N1206" s="17">
        <f>'Energy Demand'!$L1206*'Energy Demand'!$M1206</f>
        <v>11265967.439871896</v>
      </c>
    </row>
    <row r="1207" spans="1:14" x14ac:dyDescent="0.6">
      <c r="A1207" s="19">
        <v>43210</v>
      </c>
      <c r="B1207" s="32" t="str">
        <f>TEXT('Energy Demand'!$A1207,"dddd")</f>
        <v>Friday</v>
      </c>
      <c r="C1207" s="31" t="str">
        <f>TEXT('Energy Demand'!$A1207,"mmmm")</f>
        <v>April</v>
      </c>
      <c r="D1207" s="11" t="str">
        <f t="shared" si="36"/>
        <v>2018</v>
      </c>
      <c r="E1207" s="12">
        <f t="shared" si="37"/>
        <v>16</v>
      </c>
      <c r="F1207" s="20" t="str">
        <f>VLOOKUP(A1207,_holidays!$A$2:$B$2107,2,1)</f>
        <v>Y</v>
      </c>
      <c r="G1207" s="20" t="str">
        <f>VLOOKUP(A1207,_holidays!$A$2:$C$2107,3,1)</f>
        <v>N</v>
      </c>
      <c r="H1207" s="21">
        <v>8.9</v>
      </c>
      <c r="I1207" s="21">
        <v>20.2</v>
      </c>
      <c r="J1207" s="22">
        <v>13.7</v>
      </c>
      <c r="K1207" s="22">
        <v>0</v>
      </c>
      <c r="L1207" s="16">
        <v>118324.09</v>
      </c>
      <c r="M1207" s="17">
        <v>95.73201718</v>
      </c>
      <c r="N1207" s="17">
        <f>'Energy Demand'!$L1207*'Energy Demand'!$M1207</f>
        <v>11327403.816687865</v>
      </c>
    </row>
    <row r="1208" spans="1:14" x14ac:dyDescent="0.6">
      <c r="A1208" s="10">
        <v>43211</v>
      </c>
      <c r="B1208" s="31" t="str">
        <f>TEXT('Energy Demand'!$A1208,"dddd")</f>
        <v>Saturday</v>
      </c>
      <c r="C1208" s="31" t="str">
        <f>TEXT('Energy Demand'!$A1208,"mmmm")</f>
        <v>April</v>
      </c>
      <c r="D1208" s="11" t="str">
        <f t="shared" si="36"/>
        <v>2018</v>
      </c>
      <c r="E1208" s="12">
        <f t="shared" si="37"/>
        <v>16</v>
      </c>
      <c r="F1208" s="13" t="str">
        <f>VLOOKUP(A1208,_holidays!$A$2:$B$2107,2,1)</f>
        <v>Y</v>
      </c>
      <c r="G1208" s="13" t="str">
        <f>VLOOKUP(A1208,_holidays!$A$2:$C$2107,3,1)</f>
        <v>N</v>
      </c>
      <c r="H1208" s="14">
        <v>11.9</v>
      </c>
      <c r="I1208" s="14">
        <v>22.8</v>
      </c>
      <c r="J1208" s="15">
        <v>11.3</v>
      </c>
      <c r="K1208" s="15">
        <v>0</v>
      </c>
      <c r="L1208" s="16">
        <v>107479.26</v>
      </c>
      <c r="M1208" s="17">
        <v>74.439689259999994</v>
      </c>
      <c r="N1208" s="17">
        <f>'Energy Demand'!$L1208*'Energy Demand'!$M1208</f>
        <v>8000722.7162947468</v>
      </c>
    </row>
    <row r="1209" spans="1:14" x14ac:dyDescent="0.6">
      <c r="A1209" s="19">
        <v>43212</v>
      </c>
      <c r="B1209" s="32" t="str">
        <f>TEXT('Energy Demand'!$A1209,"dddd")</f>
        <v>Sunday</v>
      </c>
      <c r="C1209" s="31" t="str">
        <f>TEXT('Energy Demand'!$A1209,"mmmm")</f>
        <v>April</v>
      </c>
      <c r="D1209" s="11" t="str">
        <f t="shared" si="36"/>
        <v>2018</v>
      </c>
      <c r="E1209" s="12">
        <f t="shared" si="37"/>
        <v>17</v>
      </c>
      <c r="F1209" s="20" t="str">
        <f>VLOOKUP(A1209,_holidays!$A$2:$B$2107,2,1)</f>
        <v>Y</v>
      </c>
      <c r="G1209" s="20" t="str">
        <f>VLOOKUP(A1209,_holidays!$A$2:$C$2107,3,1)</f>
        <v>N</v>
      </c>
      <c r="H1209" s="21">
        <v>11.2</v>
      </c>
      <c r="I1209" s="21">
        <v>20.399999999999999</v>
      </c>
      <c r="J1209" s="22">
        <v>12.6</v>
      </c>
      <c r="K1209" s="22">
        <v>0</v>
      </c>
      <c r="L1209" s="16">
        <v>103662.05</v>
      </c>
      <c r="M1209" s="17">
        <v>76.318245149999996</v>
      </c>
      <c r="N1209" s="17">
        <f>'Energy Demand'!$L1209*'Energy Demand'!$M1209</f>
        <v>7911305.7446515569</v>
      </c>
    </row>
    <row r="1210" spans="1:14" x14ac:dyDescent="0.6">
      <c r="A1210" s="10">
        <v>43213</v>
      </c>
      <c r="B1210" s="31" t="str">
        <f>TEXT('Energy Demand'!$A1210,"dddd")</f>
        <v>Monday</v>
      </c>
      <c r="C1210" s="31" t="str">
        <f>TEXT('Energy Demand'!$A1210,"mmmm")</f>
        <v>April</v>
      </c>
      <c r="D1210" s="11" t="str">
        <f t="shared" si="36"/>
        <v>2018</v>
      </c>
      <c r="E1210" s="12">
        <f t="shared" si="37"/>
        <v>17</v>
      </c>
      <c r="F1210" s="13" t="str">
        <f>VLOOKUP(A1210,_holidays!$A$2:$B$2107,2,1)</f>
        <v>Y</v>
      </c>
      <c r="G1210" s="13" t="str">
        <f>VLOOKUP(A1210,_holidays!$A$2:$C$2107,3,1)</f>
        <v>N</v>
      </c>
      <c r="H1210" s="14">
        <v>11.9</v>
      </c>
      <c r="I1210" s="14">
        <v>26.9</v>
      </c>
      <c r="J1210" s="15">
        <v>13</v>
      </c>
      <c r="K1210" s="15">
        <v>0</v>
      </c>
      <c r="L1210" s="16">
        <v>117799.97</v>
      </c>
      <c r="M1210" s="17">
        <v>72.740947320000004</v>
      </c>
      <c r="N1210" s="17">
        <f>'Energy Demand'!$L1210*'Energy Demand'!$M1210</f>
        <v>8568881.412067581</v>
      </c>
    </row>
    <row r="1211" spans="1:14" x14ac:dyDescent="0.6">
      <c r="A1211" s="19">
        <v>43214</v>
      </c>
      <c r="B1211" s="32" t="str">
        <f>TEXT('Energy Demand'!$A1211,"dddd")</f>
        <v>Tuesday</v>
      </c>
      <c r="C1211" s="31" t="str">
        <f>TEXT('Energy Demand'!$A1211,"mmmm")</f>
        <v>April</v>
      </c>
      <c r="D1211" s="11" t="str">
        <f t="shared" si="36"/>
        <v>2018</v>
      </c>
      <c r="E1211" s="12">
        <f t="shared" si="37"/>
        <v>17</v>
      </c>
      <c r="F1211" s="20" t="str">
        <f>VLOOKUP(A1211,_holidays!$A$2:$B$2107,2,1)</f>
        <v>Y</v>
      </c>
      <c r="G1211" s="20" t="str">
        <f>VLOOKUP(A1211,_holidays!$A$2:$C$2107,3,1)</f>
        <v>N</v>
      </c>
      <c r="H1211" s="21">
        <v>13.7</v>
      </c>
      <c r="I1211" s="21">
        <v>24.6</v>
      </c>
      <c r="J1211" s="22">
        <v>5.2</v>
      </c>
      <c r="K1211" s="22">
        <v>0</v>
      </c>
      <c r="L1211" s="16">
        <v>117642.645</v>
      </c>
      <c r="M1211" s="17">
        <v>88.090941540000003</v>
      </c>
      <c r="N1211" s="17">
        <f>'Energy Demand'!$L1211*'Energy Demand'!$M1211</f>
        <v>10363251.363305975</v>
      </c>
    </row>
    <row r="1212" spans="1:14" x14ac:dyDescent="0.6">
      <c r="A1212" s="10">
        <v>43215</v>
      </c>
      <c r="B1212" s="31" t="str">
        <f>TEXT('Energy Demand'!$A1212,"dddd")</f>
        <v>Wednesday</v>
      </c>
      <c r="C1212" s="31" t="str">
        <f>TEXT('Energy Demand'!$A1212,"mmmm")</f>
        <v>April</v>
      </c>
      <c r="D1212" s="11" t="str">
        <f t="shared" si="36"/>
        <v>2018</v>
      </c>
      <c r="E1212" s="12">
        <f t="shared" si="37"/>
        <v>17</v>
      </c>
      <c r="F1212" s="13" t="str">
        <f>VLOOKUP(A1212,_holidays!$A$2:$B$2107,2,1)</f>
        <v>Y</v>
      </c>
      <c r="G1212" s="13" t="str">
        <f>VLOOKUP(A1212,_holidays!$A$2:$C$2107,3,1)</f>
        <v>Y</v>
      </c>
      <c r="H1212" s="14">
        <v>15.7</v>
      </c>
      <c r="I1212" s="14">
        <v>20.100000000000001</v>
      </c>
      <c r="J1212" s="15">
        <v>7.7</v>
      </c>
      <c r="K1212" s="15">
        <v>0.6</v>
      </c>
      <c r="L1212" s="16">
        <v>106654.955</v>
      </c>
      <c r="M1212" s="17">
        <v>77.461866439999994</v>
      </c>
      <c r="N1212" s="17">
        <f>'Energy Demand'!$L1212*'Energy Demand'!$M1212</f>
        <v>8261691.8793742098</v>
      </c>
    </row>
    <row r="1213" spans="1:14" x14ac:dyDescent="0.6">
      <c r="A1213" s="19">
        <v>43216</v>
      </c>
      <c r="B1213" s="32" t="str">
        <f>TEXT('Energy Demand'!$A1213,"dddd")</f>
        <v>Thursday</v>
      </c>
      <c r="C1213" s="31" t="str">
        <f>TEXT('Energy Demand'!$A1213,"mmmm")</f>
        <v>April</v>
      </c>
      <c r="D1213" s="11" t="str">
        <f t="shared" si="36"/>
        <v>2018</v>
      </c>
      <c r="E1213" s="12">
        <f t="shared" si="37"/>
        <v>17</v>
      </c>
      <c r="F1213" s="20" t="str">
        <f>VLOOKUP(A1213,_holidays!$A$2:$B$2107,2,1)</f>
        <v>Y</v>
      </c>
      <c r="G1213" s="20" t="str">
        <f>VLOOKUP(A1213,_holidays!$A$2:$C$2107,3,1)</f>
        <v>N</v>
      </c>
      <c r="H1213" s="21">
        <v>11.9</v>
      </c>
      <c r="I1213" s="21">
        <v>17.5</v>
      </c>
      <c r="J1213" s="22">
        <v>7.9</v>
      </c>
      <c r="K1213" s="22">
        <v>0</v>
      </c>
      <c r="L1213" s="16">
        <v>117617.51</v>
      </c>
      <c r="M1213" s="17">
        <v>82.433491849999996</v>
      </c>
      <c r="N1213" s="17">
        <f>'Energy Demand'!$L1213*'Energy Demand'!$M1213</f>
        <v>9695622.0520022921</v>
      </c>
    </row>
    <row r="1214" spans="1:14" x14ac:dyDescent="0.6">
      <c r="A1214" s="10">
        <v>43217</v>
      </c>
      <c r="B1214" s="31" t="str">
        <f>TEXT('Energy Demand'!$A1214,"dddd")</f>
        <v>Friday</v>
      </c>
      <c r="C1214" s="31" t="str">
        <f>TEXT('Energy Demand'!$A1214,"mmmm")</f>
        <v>April</v>
      </c>
      <c r="D1214" s="11" t="str">
        <f t="shared" si="36"/>
        <v>2018</v>
      </c>
      <c r="E1214" s="12">
        <f t="shared" si="37"/>
        <v>17</v>
      </c>
      <c r="F1214" s="13" t="str">
        <f>VLOOKUP(A1214,_holidays!$A$2:$B$2107,2,1)</f>
        <v>Y</v>
      </c>
      <c r="G1214" s="13" t="str">
        <f>VLOOKUP(A1214,_holidays!$A$2:$C$2107,3,1)</f>
        <v>N</v>
      </c>
      <c r="H1214" s="14">
        <v>11.6</v>
      </c>
      <c r="I1214" s="14">
        <v>17.8</v>
      </c>
      <c r="J1214" s="15">
        <v>8.8000000000000007</v>
      </c>
      <c r="K1214" s="15">
        <v>0</v>
      </c>
      <c r="L1214" s="16">
        <v>119079.465</v>
      </c>
      <c r="M1214" s="17">
        <v>78.214854180000003</v>
      </c>
      <c r="N1214" s="17">
        <f>'Energy Demand'!$L1214*'Energy Demand'!$M1214</f>
        <v>9313782.9908074141</v>
      </c>
    </row>
    <row r="1215" spans="1:14" x14ac:dyDescent="0.6">
      <c r="A1215" s="19">
        <v>43218</v>
      </c>
      <c r="B1215" s="32" t="str">
        <f>TEXT('Energy Demand'!$A1215,"dddd")</f>
        <v>Saturday</v>
      </c>
      <c r="C1215" s="31" t="str">
        <f>TEXT('Energy Demand'!$A1215,"mmmm")</f>
        <v>April</v>
      </c>
      <c r="D1215" s="11" t="str">
        <f t="shared" si="36"/>
        <v>2018</v>
      </c>
      <c r="E1215" s="12">
        <f t="shared" si="37"/>
        <v>17</v>
      </c>
      <c r="F1215" s="20" t="str">
        <f>VLOOKUP(A1215,_holidays!$A$2:$B$2107,2,1)</f>
        <v>Y</v>
      </c>
      <c r="G1215" s="20" t="str">
        <f>VLOOKUP(A1215,_holidays!$A$2:$C$2107,3,1)</f>
        <v>N</v>
      </c>
      <c r="H1215" s="21">
        <v>7.7</v>
      </c>
      <c r="I1215" s="21">
        <v>18.3</v>
      </c>
      <c r="J1215" s="22">
        <v>11.7</v>
      </c>
      <c r="K1215" s="22">
        <v>0</v>
      </c>
      <c r="L1215" s="16">
        <v>108613.38</v>
      </c>
      <c r="M1215" s="17">
        <v>70.000391410000006</v>
      </c>
      <c r="N1215" s="17">
        <f>'Energy Demand'!$L1215*'Energy Demand'!$M1215</f>
        <v>7602979.1123630665</v>
      </c>
    </row>
    <row r="1216" spans="1:14" x14ac:dyDescent="0.6">
      <c r="A1216" s="10">
        <v>43219</v>
      </c>
      <c r="B1216" s="31" t="str">
        <f>TEXT('Energy Demand'!$A1216,"dddd")</f>
        <v>Sunday</v>
      </c>
      <c r="C1216" s="31" t="str">
        <f>TEXT('Energy Demand'!$A1216,"mmmm")</f>
        <v>April</v>
      </c>
      <c r="D1216" s="11" t="str">
        <f t="shared" si="36"/>
        <v>2018</v>
      </c>
      <c r="E1216" s="12">
        <f t="shared" si="37"/>
        <v>18</v>
      </c>
      <c r="F1216" s="13" t="str">
        <f>VLOOKUP(A1216,_holidays!$A$2:$B$2107,2,1)</f>
        <v>Y</v>
      </c>
      <c r="G1216" s="13" t="str">
        <f>VLOOKUP(A1216,_holidays!$A$2:$C$2107,3,1)</f>
        <v>N</v>
      </c>
      <c r="H1216" s="14">
        <v>10.5</v>
      </c>
      <c r="I1216" s="14">
        <v>18</v>
      </c>
      <c r="J1216" s="15">
        <v>9.6</v>
      </c>
      <c r="K1216" s="15">
        <v>0</v>
      </c>
      <c r="L1216" s="16">
        <v>105277.715</v>
      </c>
      <c r="M1216" s="17">
        <v>64.158974720000003</v>
      </c>
      <c r="N1216" s="17">
        <f>'Energy Demand'!$L1216*'Energy Demand'!$M1216</f>
        <v>6754510.2552643651</v>
      </c>
    </row>
    <row r="1217" spans="1:14" x14ac:dyDescent="0.6">
      <c r="A1217" s="19">
        <v>43220</v>
      </c>
      <c r="B1217" s="32" t="str">
        <f>TEXT('Energy Demand'!$A1217,"dddd")</f>
        <v>Monday</v>
      </c>
      <c r="C1217" s="31" t="str">
        <f>TEXT('Energy Demand'!$A1217,"mmmm")</f>
        <v>April</v>
      </c>
      <c r="D1217" s="11" t="str">
        <f t="shared" si="36"/>
        <v>2018</v>
      </c>
      <c r="E1217" s="12">
        <f t="shared" si="37"/>
        <v>18</v>
      </c>
      <c r="F1217" s="20" t="str">
        <f>VLOOKUP(A1217,_holidays!$A$2:$B$2107,2,1)</f>
        <v>Y</v>
      </c>
      <c r="G1217" s="20" t="str">
        <f>VLOOKUP(A1217,_holidays!$A$2:$C$2107,3,1)</f>
        <v>N</v>
      </c>
      <c r="H1217" s="21">
        <v>8.8000000000000007</v>
      </c>
      <c r="I1217" s="21">
        <v>19.600000000000001</v>
      </c>
      <c r="J1217" s="22">
        <v>12.3</v>
      </c>
      <c r="K1217" s="22">
        <v>0</v>
      </c>
      <c r="L1217" s="16">
        <v>121551.685</v>
      </c>
      <c r="M1217" s="17">
        <v>77.969150560000003</v>
      </c>
      <c r="N1217" s="17">
        <f>'Energy Demand'!$L1217*'Energy Demand'!$M1217</f>
        <v>9477281.6285866946</v>
      </c>
    </row>
    <row r="1218" spans="1:14" x14ac:dyDescent="0.6">
      <c r="A1218" s="10">
        <v>43221</v>
      </c>
      <c r="B1218" s="31" t="str">
        <f>TEXT('Energy Demand'!$A1218,"dddd")</f>
        <v>Tuesday</v>
      </c>
      <c r="C1218" s="31" t="str">
        <f>TEXT('Energy Demand'!$A1218,"mmmm")</f>
        <v>May</v>
      </c>
      <c r="D1218" s="11" t="str">
        <f t="shared" si="36"/>
        <v>2018</v>
      </c>
      <c r="E1218" s="12">
        <f t="shared" si="37"/>
        <v>18</v>
      </c>
      <c r="F1218" s="13" t="str">
        <f>VLOOKUP(A1218,_holidays!$A$2:$B$2107,2,1)</f>
        <v>Y</v>
      </c>
      <c r="G1218" s="13" t="str">
        <f>VLOOKUP(A1218,_holidays!$A$2:$C$2107,3,1)</f>
        <v>N</v>
      </c>
      <c r="H1218" s="14">
        <v>7.2</v>
      </c>
      <c r="I1218" s="14">
        <v>23.4</v>
      </c>
      <c r="J1218" s="15">
        <v>12.3</v>
      </c>
      <c r="K1218" s="15">
        <v>0</v>
      </c>
      <c r="L1218" s="16">
        <v>122642.235</v>
      </c>
      <c r="M1218" s="17">
        <v>73.974820219999998</v>
      </c>
      <c r="N1218" s="17">
        <f>'Energy Demand'!$L1218*'Energy Demand'!$M1218</f>
        <v>9072437.2855039909</v>
      </c>
    </row>
    <row r="1219" spans="1:14" x14ac:dyDescent="0.6">
      <c r="A1219" s="19">
        <v>43222</v>
      </c>
      <c r="B1219" s="32" t="str">
        <f>TEXT('Energy Demand'!$A1219,"dddd")</f>
        <v>Wednesday</v>
      </c>
      <c r="C1219" s="31" t="str">
        <f>TEXT('Energy Demand'!$A1219,"mmmm")</f>
        <v>May</v>
      </c>
      <c r="D1219" s="11" t="str">
        <f t="shared" ref="D1219:D1282" si="38">TEXT(A1219,"yyyy")</f>
        <v>2018</v>
      </c>
      <c r="E1219" s="12">
        <f t="shared" ref="E1219:E1282" si="39">WEEKNUM(A1219,1)</f>
        <v>18</v>
      </c>
      <c r="F1219" s="20" t="str">
        <f>VLOOKUP(A1219,_holidays!$A$2:$B$2107,2,1)</f>
        <v>Y</v>
      </c>
      <c r="G1219" s="20" t="str">
        <f>VLOOKUP(A1219,_holidays!$A$2:$C$2107,3,1)</f>
        <v>N</v>
      </c>
      <c r="H1219" s="21">
        <v>10.199999999999999</v>
      </c>
      <c r="I1219" s="21">
        <v>23.2</v>
      </c>
      <c r="J1219" s="22">
        <v>7.2</v>
      </c>
      <c r="K1219" s="22">
        <v>0</v>
      </c>
      <c r="L1219" s="16">
        <v>118716.595</v>
      </c>
      <c r="M1219" s="17">
        <v>67.274902339999997</v>
      </c>
      <c r="N1219" s="17">
        <f>'Energy Demand'!$L1219*'Energy Demand'!$M1219</f>
        <v>7986647.334762332</v>
      </c>
    </row>
    <row r="1220" spans="1:14" x14ac:dyDescent="0.6">
      <c r="A1220" s="10">
        <v>43223</v>
      </c>
      <c r="B1220" s="31" t="str">
        <f>TEXT('Energy Demand'!$A1220,"dddd")</f>
        <v>Thursday</v>
      </c>
      <c r="C1220" s="31" t="str">
        <f>TEXT('Energy Demand'!$A1220,"mmmm")</f>
        <v>May</v>
      </c>
      <c r="D1220" s="11" t="str">
        <f t="shared" si="38"/>
        <v>2018</v>
      </c>
      <c r="E1220" s="12">
        <f t="shared" si="39"/>
        <v>18</v>
      </c>
      <c r="F1220" s="13" t="str">
        <f>VLOOKUP(A1220,_holidays!$A$2:$B$2107,2,1)</f>
        <v>Y</v>
      </c>
      <c r="G1220" s="13" t="str">
        <f>VLOOKUP(A1220,_holidays!$A$2:$C$2107,3,1)</f>
        <v>N</v>
      </c>
      <c r="H1220" s="14">
        <v>14.5</v>
      </c>
      <c r="I1220" s="14">
        <v>24.4</v>
      </c>
      <c r="J1220" s="15">
        <v>4.4000000000000004</v>
      </c>
      <c r="K1220" s="15">
        <v>0</v>
      </c>
      <c r="L1220" s="16">
        <v>117357.83500000001</v>
      </c>
      <c r="M1220" s="17">
        <v>52.768311670000003</v>
      </c>
      <c r="N1220" s="17">
        <f>'Energy Demand'!$L1220*'Energy Demand'!$M1220</f>
        <v>6192774.8141964348</v>
      </c>
    </row>
    <row r="1221" spans="1:14" x14ac:dyDescent="0.6">
      <c r="A1221" s="19">
        <v>43224</v>
      </c>
      <c r="B1221" s="32" t="str">
        <f>TEXT('Energy Demand'!$A1221,"dddd")</f>
        <v>Friday</v>
      </c>
      <c r="C1221" s="31" t="str">
        <f>TEXT('Energy Demand'!$A1221,"mmmm")</f>
        <v>May</v>
      </c>
      <c r="D1221" s="11" t="str">
        <f t="shared" si="38"/>
        <v>2018</v>
      </c>
      <c r="E1221" s="12">
        <f t="shared" si="39"/>
        <v>18</v>
      </c>
      <c r="F1221" s="20" t="str">
        <f>VLOOKUP(A1221,_holidays!$A$2:$B$2107,2,1)</f>
        <v>Y</v>
      </c>
      <c r="G1221" s="20" t="str">
        <f>VLOOKUP(A1221,_holidays!$A$2:$C$2107,3,1)</f>
        <v>N</v>
      </c>
      <c r="H1221" s="21">
        <v>11.5</v>
      </c>
      <c r="I1221" s="21">
        <v>17.2</v>
      </c>
      <c r="J1221" s="22">
        <v>7.8</v>
      </c>
      <c r="K1221" s="22">
        <v>6.2</v>
      </c>
      <c r="L1221" s="16">
        <v>116870.46</v>
      </c>
      <c r="M1221" s="17">
        <v>54.639355999999999</v>
      </c>
      <c r="N1221" s="17">
        <f>'Energy Demand'!$L1221*'Energy Demand'!$M1221</f>
        <v>6385726.6698237602</v>
      </c>
    </row>
    <row r="1222" spans="1:14" x14ac:dyDescent="0.6">
      <c r="A1222" s="10">
        <v>43225</v>
      </c>
      <c r="B1222" s="31" t="str">
        <f>TEXT('Energy Demand'!$A1222,"dddd")</f>
        <v>Saturday</v>
      </c>
      <c r="C1222" s="31" t="str">
        <f>TEXT('Energy Demand'!$A1222,"mmmm")</f>
        <v>May</v>
      </c>
      <c r="D1222" s="11" t="str">
        <f t="shared" si="38"/>
        <v>2018</v>
      </c>
      <c r="E1222" s="12">
        <f t="shared" si="39"/>
        <v>18</v>
      </c>
      <c r="F1222" s="13" t="str">
        <f>VLOOKUP(A1222,_holidays!$A$2:$B$2107,2,1)</f>
        <v>Y</v>
      </c>
      <c r="G1222" s="13" t="str">
        <f>VLOOKUP(A1222,_holidays!$A$2:$C$2107,3,1)</f>
        <v>N</v>
      </c>
      <c r="H1222" s="14">
        <v>12.1</v>
      </c>
      <c r="I1222" s="14">
        <v>21.6</v>
      </c>
      <c r="J1222" s="15">
        <v>6.5</v>
      </c>
      <c r="K1222" s="15">
        <v>2.6</v>
      </c>
      <c r="L1222" s="16">
        <v>106892.995</v>
      </c>
      <c r="M1222" s="17">
        <v>58.574885250000001</v>
      </c>
      <c r="N1222" s="17">
        <f>'Energy Demand'!$L1222*'Energy Demand'!$M1222</f>
        <v>6261244.916153824</v>
      </c>
    </row>
    <row r="1223" spans="1:14" x14ac:dyDescent="0.6">
      <c r="A1223" s="19">
        <v>43226</v>
      </c>
      <c r="B1223" s="32" t="str">
        <f>TEXT('Energy Demand'!$A1223,"dddd")</f>
        <v>Sunday</v>
      </c>
      <c r="C1223" s="31" t="str">
        <f>TEXT('Energy Demand'!$A1223,"mmmm")</f>
        <v>May</v>
      </c>
      <c r="D1223" s="11" t="str">
        <f t="shared" si="38"/>
        <v>2018</v>
      </c>
      <c r="E1223" s="12">
        <f t="shared" si="39"/>
        <v>19</v>
      </c>
      <c r="F1223" s="20" t="str">
        <f>VLOOKUP(A1223,_holidays!$A$2:$B$2107,2,1)</f>
        <v>Y</v>
      </c>
      <c r="G1223" s="20" t="str">
        <f>VLOOKUP(A1223,_holidays!$A$2:$C$2107,3,1)</f>
        <v>N</v>
      </c>
      <c r="H1223" s="21">
        <v>9.9</v>
      </c>
      <c r="I1223" s="21">
        <v>21.7</v>
      </c>
      <c r="J1223" s="22">
        <v>11</v>
      </c>
      <c r="K1223" s="22">
        <v>0</v>
      </c>
      <c r="L1223" s="16">
        <v>105840.39</v>
      </c>
      <c r="M1223" s="17">
        <v>61.89517764</v>
      </c>
      <c r="N1223" s="17">
        <f>'Energy Demand'!$L1223*'Energy Demand'!$M1223</f>
        <v>6551009.7405368797</v>
      </c>
    </row>
    <row r="1224" spans="1:14" x14ac:dyDescent="0.6">
      <c r="A1224" s="10">
        <v>43227</v>
      </c>
      <c r="B1224" s="31" t="str">
        <f>TEXT('Energy Demand'!$A1224,"dddd")</f>
        <v>Monday</v>
      </c>
      <c r="C1224" s="31" t="str">
        <f>TEXT('Energy Demand'!$A1224,"mmmm")</f>
        <v>May</v>
      </c>
      <c r="D1224" s="11" t="str">
        <f t="shared" si="38"/>
        <v>2018</v>
      </c>
      <c r="E1224" s="12">
        <f t="shared" si="39"/>
        <v>19</v>
      </c>
      <c r="F1224" s="13" t="str">
        <f>VLOOKUP(A1224,_holidays!$A$2:$B$2107,2,1)</f>
        <v>Y</v>
      </c>
      <c r="G1224" s="13" t="str">
        <f>VLOOKUP(A1224,_holidays!$A$2:$C$2107,3,1)</f>
        <v>N</v>
      </c>
      <c r="H1224" s="14">
        <v>12</v>
      </c>
      <c r="I1224" s="14">
        <v>19.5</v>
      </c>
      <c r="J1224" s="15">
        <v>6.2</v>
      </c>
      <c r="K1224" s="15">
        <v>0</v>
      </c>
      <c r="L1224" s="16">
        <v>118254.55499999999</v>
      </c>
      <c r="M1224" s="17">
        <v>49.41762224</v>
      </c>
      <c r="N1224" s="17">
        <f>'Energy Demand'!$L1224*'Energy Demand'!$M1224</f>
        <v>5843858.9271493033</v>
      </c>
    </row>
    <row r="1225" spans="1:14" x14ac:dyDescent="0.6">
      <c r="A1225" s="19">
        <v>43228</v>
      </c>
      <c r="B1225" s="32" t="str">
        <f>TEXT('Energy Demand'!$A1225,"dddd")</f>
        <v>Tuesday</v>
      </c>
      <c r="C1225" s="31" t="str">
        <f>TEXT('Energy Demand'!$A1225,"mmmm")</f>
        <v>May</v>
      </c>
      <c r="D1225" s="11" t="str">
        <f t="shared" si="38"/>
        <v>2018</v>
      </c>
      <c r="E1225" s="12">
        <f t="shared" si="39"/>
        <v>19</v>
      </c>
      <c r="F1225" s="20" t="str">
        <f>VLOOKUP(A1225,_holidays!$A$2:$B$2107,2,1)</f>
        <v>Y</v>
      </c>
      <c r="G1225" s="20" t="str">
        <f>VLOOKUP(A1225,_holidays!$A$2:$C$2107,3,1)</f>
        <v>N</v>
      </c>
      <c r="H1225" s="21">
        <v>13.4</v>
      </c>
      <c r="I1225" s="21">
        <v>17.899999999999999</v>
      </c>
      <c r="J1225" s="22">
        <v>10.6</v>
      </c>
      <c r="K1225" s="22">
        <v>0.2</v>
      </c>
      <c r="L1225" s="16">
        <v>122876.86500000001</v>
      </c>
      <c r="M1225" s="17">
        <v>101.2917412</v>
      </c>
      <c r="N1225" s="17">
        <f>'Energy Demand'!$L1225*'Energy Demand'!$M1225</f>
        <v>12446411.609047338</v>
      </c>
    </row>
    <row r="1226" spans="1:14" x14ac:dyDescent="0.6">
      <c r="A1226" s="10">
        <v>43229</v>
      </c>
      <c r="B1226" s="31" t="str">
        <f>TEXT('Energy Demand'!$A1226,"dddd")</f>
        <v>Wednesday</v>
      </c>
      <c r="C1226" s="31" t="str">
        <f>TEXT('Energy Demand'!$A1226,"mmmm")</f>
        <v>May</v>
      </c>
      <c r="D1226" s="11" t="str">
        <f t="shared" si="38"/>
        <v>2018</v>
      </c>
      <c r="E1226" s="12">
        <f t="shared" si="39"/>
        <v>19</v>
      </c>
      <c r="F1226" s="13" t="str">
        <f>VLOOKUP(A1226,_holidays!$A$2:$B$2107,2,1)</f>
        <v>Y</v>
      </c>
      <c r="G1226" s="13" t="str">
        <f>VLOOKUP(A1226,_holidays!$A$2:$C$2107,3,1)</f>
        <v>N</v>
      </c>
      <c r="H1226" s="14">
        <v>8</v>
      </c>
      <c r="I1226" s="14">
        <v>18.399999999999999</v>
      </c>
      <c r="J1226" s="15">
        <v>7.5</v>
      </c>
      <c r="K1226" s="15">
        <v>0</v>
      </c>
      <c r="L1226" s="16">
        <v>122721.46</v>
      </c>
      <c r="M1226" s="17">
        <v>127.59078030000001</v>
      </c>
      <c r="N1226" s="17">
        <f>'Energy Demand'!$L1226*'Energy Demand'!$M1226</f>
        <v>15658126.840955239</v>
      </c>
    </row>
    <row r="1227" spans="1:14" x14ac:dyDescent="0.6">
      <c r="A1227" s="19">
        <v>43230</v>
      </c>
      <c r="B1227" s="32" t="str">
        <f>TEXT('Energy Demand'!$A1227,"dddd")</f>
        <v>Thursday</v>
      </c>
      <c r="C1227" s="31" t="str">
        <f>TEXT('Energy Demand'!$A1227,"mmmm")</f>
        <v>May</v>
      </c>
      <c r="D1227" s="11" t="str">
        <f t="shared" si="38"/>
        <v>2018</v>
      </c>
      <c r="E1227" s="12">
        <f t="shared" si="39"/>
        <v>19</v>
      </c>
      <c r="F1227" s="20" t="str">
        <f>VLOOKUP(A1227,_holidays!$A$2:$B$2107,2,1)</f>
        <v>Y</v>
      </c>
      <c r="G1227" s="20" t="str">
        <f>VLOOKUP(A1227,_holidays!$A$2:$C$2107,3,1)</f>
        <v>N</v>
      </c>
      <c r="H1227" s="21">
        <v>9</v>
      </c>
      <c r="I1227" s="21">
        <v>12.8</v>
      </c>
      <c r="J1227" s="22">
        <v>8.5</v>
      </c>
      <c r="K1227" s="22">
        <v>8</v>
      </c>
      <c r="L1227" s="16">
        <v>128518.505</v>
      </c>
      <c r="M1227" s="17">
        <v>62.881023409999997</v>
      </c>
      <c r="N1227" s="17">
        <f>'Energy Demand'!$L1227*'Energy Demand'!$M1227</f>
        <v>8081375.1215232024</v>
      </c>
    </row>
    <row r="1228" spans="1:14" x14ac:dyDescent="0.6">
      <c r="A1228" s="10">
        <v>43231</v>
      </c>
      <c r="B1228" s="31" t="str">
        <f>TEXT('Energy Demand'!$A1228,"dddd")</f>
        <v>Friday</v>
      </c>
      <c r="C1228" s="31" t="str">
        <f>TEXT('Energy Demand'!$A1228,"mmmm")</f>
        <v>May</v>
      </c>
      <c r="D1228" s="11" t="str">
        <f t="shared" si="38"/>
        <v>2018</v>
      </c>
      <c r="E1228" s="12">
        <f t="shared" si="39"/>
        <v>19</v>
      </c>
      <c r="F1228" s="13" t="str">
        <f>VLOOKUP(A1228,_holidays!$A$2:$B$2107,2,1)</f>
        <v>Y</v>
      </c>
      <c r="G1228" s="13" t="str">
        <f>VLOOKUP(A1228,_holidays!$A$2:$C$2107,3,1)</f>
        <v>N</v>
      </c>
      <c r="H1228" s="14">
        <v>7.4</v>
      </c>
      <c r="I1228" s="14">
        <v>15.1</v>
      </c>
      <c r="J1228" s="15">
        <v>3.7</v>
      </c>
      <c r="K1228" s="15">
        <v>18.600000000000001</v>
      </c>
      <c r="L1228" s="16">
        <v>133467.37</v>
      </c>
      <c r="M1228" s="17">
        <v>63.673069720000001</v>
      </c>
      <c r="N1228" s="17">
        <f>'Energy Demand'!$L1228*'Energy Demand'!$M1228</f>
        <v>8498277.1553550363</v>
      </c>
    </row>
    <row r="1229" spans="1:14" x14ac:dyDescent="0.6">
      <c r="A1229" s="19">
        <v>43232</v>
      </c>
      <c r="B1229" s="32" t="str">
        <f>TEXT('Energy Demand'!$A1229,"dddd")</f>
        <v>Saturday</v>
      </c>
      <c r="C1229" s="31" t="str">
        <f>TEXT('Energy Demand'!$A1229,"mmmm")</f>
        <v>May</v>
      </c>
      <c r="D1229" s="11" t="str">
        <f t="shared" si="38"/>
        <v>2018</v>
      </c>
      <c r="E1229" s="12">
        <f t="shared" si="39"/>
        <v>19</v>
      </c>
      <c r="F1229" s="20" t="str">
        <f>VLOOKUP(A1229,_holidays!$A$2:$B$2107,2,1)</f>
        <v>Y</v>
      </c>
      <c r="G1229" s="20" t="str">
        <f>VLOOKUP(A1229,_holidays!$A$2:$C$2107,3,1)</f>
        <v>N</v>
      </c>
      <c r="H1229" s="21">
        <v>11</v>
      </c>
      <c r="I1229" s="21">
        <v>16.899999999999999</v>
      </c>
      <c r="J1229" s="22">
        <v>9</v>
      </c>
      <c r="K1229" s="22">
        <v>8.4</v>
      </c>
      <c r="L1229" s="16">
        <v>111273.755</v>
      </c>
      <c r="M1229" s="17">
        <v>62.662214910000003</v>
      </c>
      <c r="N1229" s="17">
        <f>'Energy Demand'!$L1229*'Energy Demand'!$M1229</f>
        <v>6972659.9496526876</v>
      </c>
    </row>
    <row r="1230" spans="1:14" x14ac:dyDescent="0.6">
      <c r="A1230" s="10">
        <v>43233</v>
      </c>
      <c r="B1230" s="31" t="str">
        <f>TEXT('Energy Demand'!$A1230,"dddd")</f>
        <v>Sunday</v>
      </c>
      <c r="C1230" s="31" t="str">
        <f>TEXT('Energy Demand'!$A1230,"mmmm")</f>
        <v>May</v>
      </c>
      <c r="D1230" s="11" t="str">
        <f t="shared" si="38"/>
        <v>2018</v>
      </c>
      <c r="E1230" s="12">
        <f t="shared" si="39"/>
        <v>20</v>
      </c>
      <c r="F1230" s="13" t="str">
        <f>VLOOKUP(A1230,_holidays!$A$2:$B$2107,2,1)</f>
        <v>Y</v>
      </c>
      <c r="G1230" s="13" t="str">
        <f>VLOOKUP(A1230,_holidays!$A$2:$C$2107,3,1)</f>
        <v>N</v>
      </c>
      <c r="H1230" s="14">
        <v>13</v>
      </c>
      <c r="I1230" s="14">
        <v>16.2</v>
      </c>
      <c r="J1230" s="15">
        <v>10.8</v>
      </c>
      <c r="K1230" s="15">
        <v>4</v>
      </c>
      <c r="L1230" s="16">
        <v>108729.71</v>
      </c>
      <c r="M1230" s="17">
        <v>65.510003979999993</v>
      </c>
      <c r="N1230" s="17">
        <f>'Energy Demand'!$L1230*'Energy Demand'!$M1230</f>
        <v>7122883.7348442459</v>
      </c>
    </row>
    <row r="1231" spans="1:14" x14ac:dyDescent="0.6">
      <c r="A1231" s="19">
        <v>43234</v>
      </c>
      <c r="B1231" s="32" t="str">
        <f>TEXT('Energy Demand'!$A1231,"dddd")</f>
        <v>Monday</v>
      </c>
      <c r="C1231" s="31" t="str">
        <f>TEXT('Energy Demand'!$A1231,"mmmm")</f>
        <v>May</v>
      </c>
      <c r="D1231" s="11" t="str">
        <f t="shared" si="38"/>
        <v>2018</v>
      </c>
      <c r="E1231" s="12">
        <f t="shared" si="39"/>
        <v>20</v>
      </c>
      <c r="F1231" s="20" t="str">
        <f>VLOOKUP(A1231,_holidays!$A$2:$B$2107,2,1)</f>
        <v>Y</v>
      </c>
      <c r="G1231" s="20" t="str">
        <f>VLOOKUP(A1231,_holidays!$A$2:$C$2107,3,1)</f>
        <v>N</v>
      </c>
      <c r="H1231" s="21">
        <v>6.8</v>
      </c>
      <c r="I1231" s="21">
        <v>15.9</v>
      </c>
      <c r="J1231" s="22">
        <v>8.1999999999999993</v>
      </c>
      <c r="K1231" s="22">
        <v>0</v>
      </c>
      <c r="L1231" s="16">
        <v>129885.955</v>
      </c>
      <c r="M1231" s="17">
        <v>111.6666324</v>
      </c>
      <c r="N1231" s="17">
        <f>'Energy Demand'!$L1231*'Energy Demand'!$M1231</f>
        <v>14503927.190907942</v>
      </c>
    </row>
    <row r="1232" spans="1:14" x14ac:dyDescent="0.6">
      <c r="A1232" s="10">
        <v>43235</v>
      </c>
      <c r="B1232" s="31" t="str">
        <f>TEXT('Energy Demand'!$A1232,"dddd")</f>
        <v>Tuesday</v>
      </c>
      <c r="C1232" s="31" t="str">
        <f>TEXT('Energy Demand'!$A1232,"mmmm")</f>
        <v>May</v>
      </c>
      <c r="D1232" s="11" t="str">
        <f t="shared" si="38"/>
        <v>2018</v>
      </c>
      <c r="E1232" s="12">
        <f t="shared" si="39"/>
        <v>20</v>
      </c>
      <c r="F1232" s="13" t="str">
        <f>VLOOKUP(A1232,_holidays!$A$2:$B$2107,2,1)</f>
        <v>Y</v>
      </c>
      <c r="G1232" s="13" t="str">
        <f>VLOOKUP(A1232,_holidays!$A$2:$C$2107,3,1)</f>
        <v>N</v>
      </c>
      <c r="H1232" s="14">
        <v>8.9</v>
      </c>
      <c r="I1232" s="14">
        <v>14.6</v>
      </c>
      <c r="J1232" s="15">
        <v>4.5999999999999996</v>
      </c>
      <c r="K1232" s="15">
        <v>0</v>
      </c>
      <c r="L1232" s="16">
        <v>131900.51999999999</v>
      </c>
      <c r="M1232" s="17">
        <v>97.880329009999997</v>
      </c>
      <c r="N1232" s="17">
        <f>'Energy Demand'!$L1232*'Energy Demand'!$M1232</f>
        <v>12910466.294190085</v>
      </c>
    </row>
    <row r="1233" spans="1:14" x14ac:dyDescent="0.6">
      <c r="A1233" s="19">
        <v>43236</v>
      </c>
      <c r="B1233" s="32" t="str">
        <f>TEXT('Energy Demand'!$A1233,"dddd")</f>
        <v>Wednesday</v>
      </c>
      <c r="C1233" s="31" t="str">
        <f>TEXT('Energy Demand'!$A1233,"mmmm")</f>
        <v>May</v>
      </c>
      <c r="D1233" s="11" t="str">
        <f t="shared" si="38"/>
        <v>2018</v>
      </c>
      <c r="E1233" s="12">
        <f t="shared" si="39"/>
        <v>20</v>
      </c>
      <c r="F1233" s="20" t="str">
        <f>VLOOKUP(A1233,_holidays!$A$2:$B$2107,2,1)</f>
        <v>Y</v>
      </c>
      <c r="G1233" s="20" t="str">
        <f>VLOOKUP(A1233,_holidays!$A$2:$C$2107,3,1)</f>
        <v>N</v>
      </c>
      <c r="H1233" s="21">
        <v>9.4</v>
      </c>
      <c r="I1233" s="21">
        <v>14.3</v>
      </c>
      <c r="J1233" s="22">
        <v>7.6</v>
      </c>
      <c r="K1233" s="22">
        <v>2</v>
      </c>
      <c r="L1233" s="16">
        <v>133399.23000000001</v>
      </c>
      <c r="M1233" s="17">
        <v>124.0856314</v>
      </c>
      <c r="N1233" s="17">
        <f>'Energy Demand'!$L1233*'Energy Demand'!$M1233</f>
        <v>16552927.682823824</v>
      </c>
    </row>
    <row r="1234" spans="1:14" x14ac:dyDescent="0.6">
      <c r="A1234" s="10">
        <v>43237</v>
      </c>
      <c r="B1234" s="31" t="str">
        <f>TEXT('Energy Demand'!$A1234,"dddd")</f>
        <v>Thursday</v>
      </c>
      <c r="C1234" s="31" t="str">
        <f>TEXT('Energy Demand'!$A1234,"mmmm")</f>
        <v>May</v>
      </c>
      <c r="D1234" s="11" t="str">
        <f t="shared" si="38"/>
        <v>2018</v>
      </c>
      <c r="E1234" s="12">
        <f t="shared" si="39"/>
        <v>20</v>
      </c>
      <c r="F1234" s="13" t="str">
        <f>VLOOKUP(A1234,_holidays!$A$2:$B$2107,2,1)</f>
        <v>Y</v>
      </c>
      <c r="G1234" s="13" t="str">
        <f>VLOOKUP(A1234,_holidays!$A$2:$C$2107,3,1)</f>
        <v>N</v>
      </c>
      <c r="H1234" s="14">
        <v>11.7</v>
      </c>
      <c r="I1234" s="14">
        <v>15</v>
      </c>
      <c r="J1234" s="15">
        <v>6.9</v>
      </c>
      <c r="K1234" s="15">
        <v>0</v>
      </c>
      <c r="L1234" s="16">
        <v>131757.155</v>
      </c>
      <c r="M1234" s="17">
        <v>108.95155010000001</v>
      </c>
      <c r="N1234" s="17">
        <f>'Energy Demand'!$L1234*'Energy Demand'!$M1234</f>
        <v>14355146.274015967</v>
      </c>
    </row>
    <row r="1235" spans="1:14" x14ac:dyDescent="0.6">
      <c r="A1235" s="19">
        <v>43238</v>
      </c>
      <c r="B1235" s="32" t="str">
        <f>TEXT('Energy Demand'!$A1235,"dddd")</f>
        <v>Friday</v>
      </c>
      <c r="C1235" s="31" t="str">
        <f>TEXT('Energy Demand'!$A1235,"mmmm")</f>
        <v>May</v>
      </c>
      <c r="D1235" s="11" t="str">
        <f t="shared" si="38"/>
        <v>2018</v>
      </c>
      <c r="E1235" s="12">
        <f t="shared" si="39"/>
        <v>20</v>
      </c>
      <c r="F1235" s="20" t="str">
        <f>VLOOKUP(A1235,_holidays!$A$2:$B$2107,2,1)</f>
        <v>Y</v>
      </c>
      <c r="G1235" s="20" t="str">
        <f>VLOOKUP(A1235,_holidays!$A$2:$C$2107,3,1)</f>
        <v>N</v>
      </c>
      <c r="H1235" s="21">
        <v>12.3</v>
      </c>
      <c r="I1235" s="21">
        <v>17.7</v>
      </c>
      <c r="J1235" s="22">
        <v>8</v>
      </c>
      <c r="K1235" s="22">
        <v>0.2</v>
      </c>
      <c r="L1235" s="16">
        <v>127353.575</v>
      </c>
      <c r="M1235" s="17">
        <v>96.161656390000005</v>
      </c>
      <c r="N1235" s="17">
        <f>'Energy Demand'!$L1235*'Energy Demand'!$M1235</f>
        <v>12246530.719188094</v>
      </c>
    </row>
    <row r="1236" spans="1:14" x14ac:dyDescent="0.6">
      <c r="A1236" s="10">
        <v>43239</v>
      </c>
      <c r="B1236" s="31" t="str">
        <f>TEXT('Energy Demand'!$A1236,"dddd")</f>
        <v>Saturday</v>
      </c>
      <c r="C1236" s="31" t="str">
        <f>TEXT('Energy Demand'!$A1236,"mmmm")</f>
        <v>May</v>
      </c>
      <c r="D1236" s="11" t="str">
        <f t="shared" si="38"/>
        <v>2018</v>
      </c>
      <c r="E1236" s="12">
        <f t="shared" si="39"/>
        <v>20</v>
      </c>
      <c r="F1236" s="13" t="str">
        <f>VLOOKUP(A1236,_holidays!$A$2:$B$2107,2,1)</f>
        <v>Y</v>
      </c>
      <c r="G1236" s="13" t="str">
        <f>VLOOKUP(A1236,_holidays!$A$2:$C$2107,3,1)</f>
        <v>N</v>
      </c>
      <c r="H1236" s="14">
        <v>10.6</v>
      </c>
      <c r="I1236" s="14">
        <v>15.5</v>
      </c>
      <c r="J1236" s="15">
        <v>6.5</v>
      </c>
      <c r="K1236" s="15">
        <v>2.6</v>
      </c>
      <c r="L1236" s="16">
        <v>119262.145</v>
      </c>
      <c r="M1236" s="17">
        <v>93.623434770000003</v>
      </c>
      <c r="N1236" s="17">
        <f>'Energy Demand'!$L1236*'Energy Demand'!$M1236</f>
        <v>11165731.652937783</v>
      </c>
    </row>
    <row r="1237" spans="1:14" x14ac:dyDescent="0.6">
      <c r="A1237" s="19">
        <v>43240</v>
      </c>
      <c r="B1237" s="32" t="str">
        <f>TEXT('Energy Demand'!$A1237,"dddd")</f>
        <v>Sunday</v>
      </c>
      <c r="C1237" s="31" t="str">
        <f>TEXT('Energy Demand'!$A1237,"mmmm")</f>
        <v>May</v>
      </c>
      <c r="D1237" s="11" t="str">
        <f t="shared" si="38"/>
        <v>2018</v>
      </c>
      <c r="E1237" s="12">
        <f t="shared" si="39"/>
        <v>21</v>
      </c>
      <c r="F1237" s="20" t="str">
        <f>VLOOKUP(A1237,_holidays!$A$2:$B$2107,2,1)</f>
        <v>Y</v>
      </c>
      <c r="G1237" s="20" t="str">
        <f>VLOOKUP(A1237,_holidays!$A$2:$C$2107,3,1)</f>
        <v>N</v>
      </c>
      <c r="H1237" s="21">
        <v>11.8</v>
      </c>
      <c r="I1237" s="21">
        <v>16.2</v>
      </c>
      <c r="J1237" s="22">
        <v>1.7</v>
      </c>
      <c r="K1237" s="22">
        <v>0</v>
      </c>
      <c r="L1237" s="16">
        <v>112349.26</v>
      </c>
      <c r="M1237" s="17">
        <v>78.280735460000002</v>
      </c>
      <c r="N1237" s="17">
        <f>'Energy Demand'!$L1237*'Energy Demand'!$M1237</f>
        <v>8794782.7011867594</v>
      </c>
    </row>
    <row r="1238" spans="1:14" x14ac:dyDescent="0.6">
      <c r="A1238" s="10">
        <v>43241</v>
      </c>
      <c r="B1238" s="31" t="str">
        <f>TEXT('Energy Demand'!$A1238,"dddd")</f>
        <v>Monday</v>
      </c>
      <c r="C1238" s="31" t="str">
        <f>TEXT('Energy Demand'!$A1238,"mmmm")</f>
        <v>May</v>
      </c>
      <c r="D1238" s="11" t="str">
        <f t="shared" si="38"/>
        <v>2018</v>
      </c>
      <c r="E1238" s="12">
        <f t="shared" si="39"/>
        <v>21</v>
      </c>
      <c r="F1238" s="13" t="str">
        <f>VLOOKUP(A1238,_holidays!$A$2:$B$2107,2,1)</f>
        <v>Y</v>
      </c>
      <c r="G1238" s="13" t="str">
        <f>VLOOKUP(A1238,_holidays!$A$2:$C$2107,3,1)</f>
        <v>N</v>
      </c>
      <c r="H1238" s="14">
        <v>12.6</v>
      </c>
      <c r="I1238" s="14">
        <v>16.7</v>
      </c>
      <c r="J1238" s="15">
        <v>5</v>
      </c>
      <c r="K1238" s="15">
        <v>2.4</v>
      </c>
      <c r="L1238" s="16">
        <v>124046.80499999999</v>
      </c>
      <c r="M1238" s="17">
        <v>82.722971250000001</v>
      </c>
      <c r="N1238" s="17">
        <f>'Energy Demand'!$L1238*'Energy Demand'!$M1238</f>
        <v>10261520.283669356</v>
      </c>
    </row>
    <row r="1239" spans="1:14" x14ac:dyDescent="0.6">
      <c r="A1239" s="19">
        <v>43242</v>
      </c>
      <c r="B1239" s="32" t="str">
        <f>TEXT('Energy Demand'!$A1239,"dddd")</f>
        <v>Tuesday</v>
      </c>
      <c r="C1239" s="31" t="str">
        <f>TEXT('Energy Demand'!$A1239,"mmmm")</f>
        <v>May</v>
      </c>
      <c r="D1239" s="11" t="str">
        <f t="shared" si="38"/>
        <v>2018</v>
      </c>
      <c r="E1239" s="12">
        <f t="shared" si="39"/>
        <v>21</v>
      </c>
      <c r="F1239" s="20" t="str">
        <f>VLOOKUP(A1239,_holidays!$A$2:$B$2107,2,1)</f>
        <v>Y</v>
      </c>
      <c r="G1239" s="20" t="str">
        <f>VLOOKUP(A1239,_holidays!$A$2:$C$2107,3,1)</f>
        <v>N</v>
      </c>
      <c r="H1239" s="21">
        <v>13</v>
      </c>
      <c r="I1239" s="21">
        <v>17</v>
      </c>
      <c r="J1239" s="22">
        <v>3.6</v>
      </c>
      <c r="K1239" s="22">
        <v>0</v>
      </c>
      <c r="L1239" s="16">
        <v>126922.995</v>
      </c>
      <c r="M1239" s="17">
        <v>91.621182129999994</v>
      </c>
      <c r="N1239" s="17">
        <f>'Energy Demand'!$L1239*'Energy Demand'!$M1239</f>
        <v>11628834.841380078</v>
      </c>
    </row>
    <row r="1240" spans="1:14" x14ac:dyDescent="0.6">
      <c r="A1240" s="10">
        <v>43243</v>
      </c>
      <c r="B1240" s="31" t="str">
        <f>TEXT('Energy Demand'!$A1240,"dddd")</f>
        <v>Wednesday</v>
      </c>
      <c r="C1240" s="31" t="str">
        <f>TEXT('Energy Demand'!$A1240,"mmmm")</f>
        <v>May</v>
      </c>
      <c r="D1240" s="11" t="str">
        <f t="shared" si="38"/>
        <v>2018</v>
      </c>
      <c r="E1240" s="12">
        <f t="shared" si="39"/>
        <v>21</v>
      </c>
      <c r="F1240" s="13" t="str">
        <f>VLOOKUP(A1240,_holidays!$A$2:$B$2107,2,1)</f>
        <v>Y</v>
      </c>
      <c r="G1240" s="13" t="str">
        <f>VLOOKUP(A1240,_holidays!$A$2:$C$2107,3,1)</f>
        <v>N</v>
      </c>
      <c r="H1240" s="14">
        <v>11.8</v>
      </c>
      <c r="I1240" s="14">
        <v>15.3</v>
      </c>
      <c r="J1240" s="15">
        <v>6.5</v>
      </c>
      <c r="K1240" s="15">
        <v>4.5999999999999996</v>
      </c>
      <c r="L1240" s="16">
        <v>129352.83</v>
      </c>
      <c r="M1240" s="17">
        <v>118.6907459</v>
      </c>
      <c r="N1240" s="17">
        <f>'Energy Demand'!$L1240*'Energy Demand'!$M1240</f>
        <v>15352983.876975896</v>
      </c>
    </row>
    <row r="1241" spans="1:14" x14ac:dyDescent="0.6">
      <c r="A1241" s="19">
        <v>43244</v>
      </c>
      <c r="B1241" s="32" t="str">
        <f>TEXT('Energy Demand'!$A1241,"dddd")</f>
        <v>Thursday</v>
      </c>
      <c r="C1241" s="31" t="str">
        <f>TEXT('Energy Demand'!$A1241,"mmmm")</f>
        <v>May</v>
      </c>
      <c r="D1241" s="11" t="str">
        <f t="shared" si="38"/>
        <v>2018</v>
      </c>
      <c r="E1241" s="12">
        <f t="shared" si="39"/>
        <v>21</v>
      </c>
      <c r="F1241" s="20" t="str">
        <f>VLOOKUP(A1241,_holidays!$A$2:$B$2107,2,1)</f>
        <v>Y</v>
      </c>
      <c r="G1241" s="20" t="str">
        <f>VLOOKUP(A1241,_holidays!$A$2:$C$2107,3,1)</f>
        <v>N</v>
      </c>
      <c r="H1241" s="21">
        <v>12.9</v>
      </c>
      <c r="I1241" s="21">
        <v>16.100000000000001</v>
      </c>
      <c r="J1241" s="22">
        <v>5.0999999999999996</v>
      </c>
      <c r="K1241" s="22">
        <v>0</v>
      </c>
      <c r="L1241" s="16">
        <v>129553.94</v>
      </c>
      <c r="M1241" s="17">
        <v>99.488060959999999</v>
      </c>
      <c r="N1241" s="17">
        <f>'Energy Demand'!$L1241*'Energy Demand'!$M1241</f>
        <v>12889070.280328183</v>
      </c>
    </row>
    <row r="1242" spans="1:14" x14ac:dyDescent="0.6">
      <c r="A1242" s="10">
        <v>43245</v>
      </c>
      <c r="B1242" s="31" t="str">
        <f>TEXT('Energy Demand'!$A1242,"dddd")</f>
        <v>Friday</v>
      </c>
      <c r="C1242" s="31" t="str">
        <f>TEXT('Energy Demand'!$A1242,"mmmm")</f>
        <v>May</v>
      </c>
      <c r="D1242" s="11" t="str">
        <f t="shared" si="38"/>
        <v>2018</v>
      </c>
      <c r="E1242" s="12">
        <f t="shared" si="39"/>
        <v>21</v>
      </c>
      <c r="F1242" s="13" t="str">
        <f>VLOOKUP(A1242,_holidays!$A$2:$B$2107,2,1)</f>
        <v>Y</v>
      </c>
      <c r="G1242" s="13" t="str">
        <f>VLOOKUP(A1242,_holidays!$A$2:$C$2107,3,1)</f>
        <v>N</v>
      </c>
      <c r="H1242" s="14">
        <v>9.4</v>
      </c>
      <c r="I1242" s="14">
        <v>14.9</v>
      </c>
      <c r="J1242" s="15">
        <v>9.5</v>
      </c>
      <c r="K1242" s="15">
        <v>0</v>
      </c>
      <c r="L1242" s="16">
        <v>127957.57</v>
      </c>
      <c r="M1242" s="17">
        <v>92.989529200000007</v>
      </c>
      <c r="N1242" s="17">
        <f>'Energy Demand'!$L1242*'Energy Demand'!$M1242</f>
        <v>11898714.191876046</v>
      </c>
    </row>
    <row r="1243" spans="1:14" x14ac:dyDescent="0.6">
      <c r="A1243" s="19">
        <v>43246</v>
      </c>
      <c r="B1243" s="32" t="str">
        <f>TEXT('Energy Demand'!$A1243,"dddd")</f>
        <v>Saturday</v>
      </c>
      <c r="C1243" s="31" t="str">
        <f>TEXT('Energy Demand'!$A1243,"mmmm")</f>
        <v>May</v>
      </c>
      <c r="D1243" s="11" t="str">
        <f t="shared" si="38"/>
        <v>2018</v>
      </c>
      <c r="E1243" s="12">
        <f t="shared" si="39"/>
        <v>21</v>
      </c>
      <c r="F1243" s="20" t="str">
        <f>VLOOKUP(A1243,_holidays!$A$2:$B$2107,2,1)</f>
        <v>Y</v>
      </c>
      <c r="G1243" s="20" t="str">
        <f>VLOOKUP(A1243,_holidays!$A$2:$C$2107,3,1)</f>
        <v>N</v>
      </c>
      <c r="H1243" s="21">
        <v>5.2</v>
      </c>
      <c r="I1243" s="21">
        <v>20.5</v>
      </c>
      <c r="J1243" s="22">
        <v>9.9</v>
      </c>
      <c r="K1243" s="22">
        <v>0</v>
      </c>
      <c r="L1243" s="16">
        <v>115384.08500000001</v>
      </c>
      <c r="M1243" s="17">
        <v>74.746741069999999</v>
      </c>
      <c r="N1243" s="17">
        <f>'Energy Demand'!$L1243*'Energy Demand'!$M1243</f>
        <v>8624584.325093871</v>
      </c>
    </row>
    <row r="1244" spans="1:14" x14ac:dyDescent="0.6">
      <c r="A1244" s="10">
        <v>43247</v>
      </c>
      <c r="B1244" s="31" t="str">
        <f>TEXT('Energy Demand'!$A1244,"dddd")</f>
        <v>Sunday</v>
      </c>
      <c r="C1244" s="31" t="str">
        <f>TEXT('Energy Demand'!$A1244,"mmmm")</f>
        <v>May</v>
      </c>
      <c r="D1244" s="11" t="str">
        <f t="shared" si="38"/>
        <v>2018</v>
      </c>
      <c r="E1244" s="12">
        <f t="shared" si="39"/>
        <v>22</v>
      </c>
      <c r="F1244" s="13" t="str">
        <f>VLOOKUP(A1244,_holidays!$A$2:$B$2107,2,1)</f>
        <v>Y</v>
      </c>
      <c r="G1244" s="13" t="str">
        <f>VLOOKUP(A1244,_holidays!$A$2:$C$2107,3,1)</f>
        <v>N</v>
      </c>
      <c r="H1244" s="14">
        <v>7.3</v>
      </c>
      <c r="I1244" s="14">
        <v>20.7</v>
      </c>
      <c r="J1244" s="15">
        <v>8</v>
      </c>
      <c r="K1244" s="15">
        <v>0</v>
      </c>
      <c r="L1244" s="16">
        <v>106044.51</v>
      </c>
      <c r="M1244" s="17">
        <v>54.187031419999997</v>
      </c>
      <c r="N1244" s="17">
        <f>'Energy Demand'!$L1244*'Energy Demand'!$M1244</f>
        <v>5746237.1952885035</v>
      </c>
    </row>
    <row r="1245" spans="1:14" x14ac:dyDescent="0.6">
      <c r="A1245" s="19">
        <v>43248</v>
      </c>
      <c r="B1245" s="32" t="str">
        <f>TEXT('Energy Demand'!$A1245,"dddd")</f>
        <v>Monday</v>
      </c>
      <c r="C1245" s="31" t="str">
        <f>TEXT('Energy Demand'!$A1245,"mmmm")</f>
        <v>May</v>
      </c>
      <c r="D1245" s="11" t="str">
        <f t="shared" si="38"/>
        <v>2018</v>
      </c>
      <c r="E1245" s="12">
        <f t="shared" si="39"/>
        <v>22</v>
      </c>
      <c r="F1245" s="20" t="str">
        <f>VLOOKUP(A1245,_holidays!$A$2:$B$2107,2,1)</f>
        <v>Y</v>
      </c>
      <c r="G1245" s="20" t="str">
        <f>VLOOKUP(A1245,_holidays!$A$2:$C$2107,3,1)</f>
        <v>N</v>
      </c>
      <c r="H1245" s="21">
        <v>12.9</v>
      </c>
      <c r="I1245" s="21">
        <v>20.5</v>
      </c>
      <c r="J1245" s="22">
        <v>6</v>
      </c>
      <c r="K1245" s="22">
        <v>0</v>
      </c>
      <c r="L1245" s="16">
        <v>119360.265</v>
      </c>
      <c r="M1245" s="17">
        <v>70.171557399999998</v>
      </c>
      <c r="N1245" s="17">
        <f>'Energy Demand'!$L1245*'Energy Demand'!$M1245</f>
        <v>8375695.6867267108</v>
      </c>
    </row>
    <row r="1246" spans="1:14" x14ac:dyDescent="0.6">
      <c r="A1246" s="10">
        <v>43249</v>
      </c>
      <c r="B1246" s="31" t="str">
        <f>TEXT('Energy Demand'!$A1246,"dddd")</f>
        <v>Tuesday</v>
      </c>
      <c r="C1246" s="31" t="str">
        <f>TEXT('Energy Demand'!$A1246,"mmmm")</f>
        <v>May</v>
      </c>
      <c r="D1246" s="11" t="str">
        <f t="shared" si="38"/>
        <v>2018</v>
      </c>
      <c r="E1246" s="12">
        <f t="shared" si="39"/>
        <v>22</v>
      </c>
      <c r="F1246" s="13" t="str">
        <f>VLOOKUP(A1246,_holidays!$A$2:$B$2107,2,1)</f>
        <v>Y</v>
      </c>
      <c r="G1246" s="13" t="str">
        <f>VLOOKUP(A1246,_holidays!$A$2:$C$2107,3,1)</f>
        <v>N</v>
      </c>
      <c r="H1246" s="14">
        <v>13.7</v>
      </c>
      <c r="I1246" s="14">
        <v>17.899999999999999</v>
      </c>
      <c r="J1246" s="15">
        <v>8.1</v>
      </c>
      <c r="K1246" s="15">
        <v>0.8</v>
      </c>
      <c r="L1246" s="16">
        <v>123142.76</v>
      </c>
      <c r="M1246" s="17">
        <v>81.978399519999996</v>
      </c>
      <c r="N1246" s="17">
        <f>'Energy Demand'!$L1246*'Energy Demand'!$M1246</f>
        <v>10095046.377275474</v>
      </c>
    </row>
    <row r="1247" spans="1:14" x14ac:dyDescent="0.6">
      <c r="A1247" s="19">
        <v>43250</v>
      </c>
      <c r="B1247" s="32" t="str">
        <f>TEXT('Energy Demand'!$A1247,"dddd")</f>
        <v>Wednesday</v>
      </c>
      <c r="C1247" s="31" t="str">
        <f>TEXT('Energy Demand'!$A1247,"mmmm")</f>
        <v>May</v>
      </c>
      <c r="D1247" s="11" t="str">
        <f t="shared" si="38"/>
        <v>2018</v>
      </c>
      <c r="E1247" s="12">
        <f t="shared" si="39"/>
        <v>22</v>
      </c>
      <c r="F1247" s="20" t="str">
        <f>VLOOKUP(A1247,_holidays!$A$2:$B$2107,2,1)</f>
        <v>Y</v>
      </c>
      <c r="G1247" s="20" t="str">
        <f>VLOOKUP(A1247,_holidays!$A$2:$C$2107,3,1)</f>
        <v>N</v>
      </c>
      <c r="H1247" s="21">
        <v>7.7</v>
      </c>
      <c r="I1247" s="21">
        <v>15.1</v>
      </c>
      <c r="J1247" s="22">
        <v>7.9</v>
      </c>
      <c r="K1247" s="22">
        <v>0</v>
      </c>
      <c r="L1247" s="16">
        <v>127830.62</v>
      </c>
      <c r="M1247" s="17">
        <v>82.535944020000002</v>
      </c>
      <c r="N1247" s="17">
        <f>'Energy Demand'!$L1247*'Energy Demand'!$M1247</f>
        <v>10550620.896361893</v>
      </c>
    </row>
    <row r="1248" spans="1:14" x14ac:dyDescent="0.6">
      <c r="A1248" s="10">
        <v>43251</v>
      </c>
      <c r="B1248" s="31" t="str">
        <f>TEXT('Energy Demand'!$A1248,"dddd")</f>
        <v>Thursday</v>
      </c>
      <c r="C1248" s="31" t="str">
        <f>TEXT('Energy Demand'!$A1248,"mmmm")</f>
        <v>May</v>
      </c>
      <c r="D1248" s="11" t="str">
        <f t="shared" si="38"/>
        <v>2018</v>
      </c>
      <c r="E1248" s="12">
        <f t="shared" si="39"/>
        <v>22</v>
      </c>
      <c r="F1248" s="13" t="str">
        <f>VLOOKUP(A1248,_holidays!$A$2:$B$2107,2,1)</f>
        <v>Y</v>
      </c>
      <c r="G1248" s="13" t="str">
        <f>VLOOKUP(A1248,_holidays!$A$2:$C$2107,3,1)</f>
        <v>N</v>
      </c>
      <c r="H1248" s="14">
        <v>9.6</v>
      </c>
      <c r="I1248" s="14">
        <v>14.8</v>
      </c>
      <c r="J1248" s="15">
        <v>7.6</v>
      </c>
      <c r="K1248" s="15">
        <v>5</v>
      </c>
      <c r="L1248" s="16">
        <v>131159.94500000001</v>
      </c>
      <c r="M1248" s="17">
        <v>90.357837750000002</v>
      </c>
      <c r="N1248" s="17">
        <f>'Energy Demand'!$L1248*'Energy Demand'!$M1248</f>
        <v>11851329.029608924</v>
      </c>
    </row>
    <row r="1249" spans="1:14" x14ac:dyDescent="0.6">
      <c r="A1249" s="19">
        <v>43252</v>
      </c>
      <c r="B1249" s="32" t="str">
        <f>TEXT('Energy Demand'!$A1249,"dddd")</f>
        <v>Friday</v>
      </c>
      <c r="C1249" s="31" t="str">
        <f>TEXT('Energy Demand'!$A1249,"mmmm")</f>
        <v>June</v>
      </c>
      <c r="D1249" s="11" t="str">
        <f t="shared" si="38"/>
        <v>2018</v>
      </c>
      <c r="E1249" s="12">
        <f t="shared" si="39"/>
        <v>22</v>
      </c>
      <c r="F1249" s="20" t="str">
        <f>VLOOKUP(A1249,_holidays!$A$2:$B$2107,2,1)</f>
        <v>Y</v>
      </c>
      <c r="G1249" s="20" t="str">
        <f>VLOOKUP(A1249,_holidays!$A$2:$C$2107,3,1)</f>
        <v>N</v>
      </c>
      <c r="H1249" s="21">
        <v>4.0999999999999996</v>
      </c>
      <c r="I1249" s="21">
        <v>13.3</v>
      </c>
      <c r="J1249" s="22">
        <v>9.6</v>
      </c>
      <c r="K1249" s="22">
        <v>0</v>
      </c>
      <c r="L1249" s="16">
        <v>135864.065</v>
      </c>
      <c r="M1249" s="17">
        <v>101.4128802</v>
      </c>
      <c r="N1249" s="17">
        <f>'Energy Demand'!$L1249*'Energy Demand'!$M1249</f>
        <v>13778366.147330014</v>
      </c>
    </row>
    <row r="1250" spans="1:14" x14ac:dyDescent="0.6">
      <c r="A1250" s="10">
        <v>43253</v>
      </c>
      <c r="B1250" s="31" t="str">
        <f>TEXT('Energy Demand'!$A1250,"dddd")</f>
        <v>Saturday</v>
      </c>
      <c r="C1250" s="31" t="str">
        <f>TEXT('Energy Demand'!$A1250,"mmmm")</f>
        <v>June</v>
      </c>
      <c r="D1250" s="11" t="str">
        <f t="shared" si="38"/>
        <v>2018</v>
      </c>
      <c r="E1250" s="12">
        <f t="shared" si="39"/>
        <v>22</v>
      </c>
      <c r="F1250" s="13" t="str">
        <f>VLOOKUP(A1250,_holidays!$A$2:$B$2107,2,1)</f>
        <v>Y</v>
      </c>
      <c r="G1250" s="13" t="str">
        <f>VLOOKUP(A1250,_holidays!$A$2:$C$2107,3,1)</f>
        <v>N</v>
      </c>
      <c r="H1250" s="14">
        <v>3.5</v>
      </c>
      <c r="I1250" s="14">
        <v>13.6</v>
      </c>
      <c r="J1250" s="15">
        <v>9.6</v>
      </c>
      <c r="K1250" s="15">
        <v>0.2</v>
      </c>
      <c r="L1250" s="16">
        <v>123226.075</v>
      </c>
      <c r="M1250" s="17">
        <v>99.853479250000007</v>
      </c>
      <c r="N1250" s="17">
        <f>'Energy Demand'!$L1250*'Energy Demand'!$M1250</f>
        <v>12304552.323071444</v>
      </c>
    </row>
    <row r="1251" spans="1:14" x14ac:dyDescent="0.6">
      <c r="A1251" s="19">
        <v>43254</v>
      </c>
      <c r="B1251" s="32" t="str">
        <f>TEXT('Energy Demand'!$A1251,"dddd")</f>
        <v>Sunday</v>
      </c>
      <c r="C1251" s="31" t="str">
        <f>TEXT('Energy Demand'!$A1251,"mmmm")</f>
        <v>June</v>
      </c>
      <c r="D1251" s="11" t="str">
        <f t="shared" si="38"/>
        <v>2018</v>
      </c>
      <c r="E1251" s="12">
        <f t="shared" si="39"/>
        <v>23</v>
      </c>
      <c r="F1251" s="20" t="str">
        <f>VLOOKUP(A1251,_holidays!$A$2:$B$2107,2,1)</f>
        <v>Y</v>
      </c>
      <c r="G1251" s="20" t="str">
        <f>VLOOKUP(A1251,_holidays!$A$2:$C$2107,3,1)</f>
        <v>N</v>
      </c>
      <c r="H1251" s="21">
        <v>4.3</v>
      </c>
      <c r="I1251" s="21">
        <v>13.8</v>
      </c>
      <c r="J1251" s="22">
        <v>8.5</v>
      </c>
      <c r="K1251" s="22">
        <v>0</v>
      </c>
      <c r="L1251" s="16">
        <v>121177.58500000001</v>
      </c>
      <c r="M1251" s="17">
        <v>91.043729630000001</v>
      </c>
      <c r="N1251" s="17">
        <f>'Energy Demand'!$L1251*'Energy Demand'!$M1251</f>
        <v>11032459.285956344</v>
      </c>
    </row>
    <row r="1252" spans="1:14" x14ac:dyDescent="0.6">
      <c r="A1252" s="10">
        <v>43255</v>
      </c>
      <c r="B1252" s="31" t="str">
        <f>TEXT('Energy Demand'!$A1252,"dddd")</f>
        <v>Monday</v>
      </c>
      <c r="C1252" s="31" t="str">
        <f>TEXT('Energy Demand'!$A1252,"mmmm")</f>
        <v>June</v>
      </c>
      <c r="D1252" s="11" t="str">
        <f t="shared" si="38"/>
        <v>2018</v>
      </c>
      <c r="E1252" s="12">
        <f t="shared" si="39"/>
        <v>23</v>
      </c>
      <c r="F1252" s="13" t="str">
        <f>VLOOKUP(A1252,_holidays!$A$2:$B$2107,2,1)</f>
        <v>Y</v>
      </c>
      <c r="G1252" s="13" t="str">
        <f>VLOOKUP(A1252,_holidays!$A$2:$C$2107,3,1)</f>
        <v>N</v>
      </c>
      <c r="H1252" s="14">
        <v>4.5</v>
      </c>
      <c r="I1252" s="14">
        <v>14.4</v>
      </c>
      <c r="J1252" s="15">
        <v>9.3000000000000007</v>
      </c>
      <c r="K1252" s="15">
        <v>0</v>
      </c>
      <c r="L1252" s="16">
        <v>135385.41</v>
      </c>
      <c r="M1252" s="17">
        <v>120.25203740000001</v>
      </c>
      <c r="N1252" s="17">
        <f>'Energy Demand'!$L1252*'Energy Demand'!$M1252</f>
        <v>16280371.386734335</v>
      </c>
    </row>
    <row r="1253" spans="1:14" x14ac:dyDescent="0.6">
      <c r="A1253" s="19">
        <v>43256</v>
      </c>
      <c r="B1253" s="32" t="str">
        <f>TEXT('Energy Demand'!$A1253,"dddd")</f>
        <v>Tuesday</v>
      </c>
      <c r="C1253" s="31" t="str">
        <f>TEXT('Energy Demand'!$A1253,"mmmm")</f>
        <v>June</v>
      </c>
      <c r="D1253" s="11" t="str">
        <f t="shared" si="38"/>
        <v>2018</v>
      </c>
      <c r="E1253" s="12">
        <f t="shared" si="39"/>
        <v>23</v>
      </c>
      <c r="F1253" s="20" t="str">
        <f>VLOOKUP(A1253,_holidays!$A$2:$B$2107,2,1)</f>
        <v>Y</v>
      </c>
      <c r="G1253" s="20" t="str">
        <f>VLOOKUP(A1253,_holidays!$A$2:$C$2107,3,1)</f>
        <v>N</v>
      </c>
      <c r="H1253" s="21">
        <v>7.5</v>
      </c>
      <c r="I1253" s="21">
        <v>15</v>
      </c>
      <c r="J1253" s="22">
        <v>8.8000000000000007</v>
      </c>
      <c r="K1253" s="22">
        <v>1.6</v>
      </c>
      <c r="L1253" s="16">
        <v>132975.13</v>
      </c>
      <c r="M1253" s="17">
        <v>105.8039052</v>
      </c>
      <c r="N1253" s="17">
        <f>'Energy Demand'!$L1253*'Energy Demand'!$M1253</f>
        <v>14069288.048477678</v>
      </c>
    </row>
    <row r="1254" spans="1:14" x14ac:dyDescent="0.6">
      <c r="A1254" s="10">
        <v>43257</v>
      </c>
      <c r="B1254" s="31" t="str">
        <f>TEXT('Energy Demand'!$A1254,"dddd")</f>
        <v>Wednesday</v>
      </c>
      <c r="C1254" s="31" t="str">
        <f>TEXT('Energy Demand'!$A1254,"mmmm")</f>
        <v>June</v>
      </c>
      <c r="D1254" s="11" t="str">
        <f t="shared" si="38"/>
        <v>2018</v>
      </c>
      <c r="E1254" s="12">
        <f t="shared" si="39"/>
        <v>23</v>
      </c>
      <c r="F1254" s="13" t="str">
        <f>VLOOKUP(A1254,_holidays!$A$2:$B$2107,2,1)</f>
        <v>Y</v>
      </c>
      <c r="G1254" s="13" t="str">
        <f>VLOOKUP(A1254,_holidays!$A$2:$C$2107,3,1)</f>
        <v>N</v>
      </c>
      <c r="H1254" s="14">
        <v>5.6</v>
      </c>
      <c r="I1254" s="14">
        <v>19.100000000000001</v>
      </c>
      <c r="J1254" s="15">
        <v>9.4</v>
      </c>
      <c r="K1254" s="15">
        <v>0.4</v>
      </c>
      <c r="L1254" s="16">
        <v>132038.42499999999</v>
      </c>
      <c r="M1254" s="17">
        <v>106.2306746</v>
      </c>
      <c r="N1254" s="17">
        <f>'Energy Demand'!$L1254*'Energy Demand'!$M1254</f>
        <v>14026530.960871505</v>
      </c>
    </row>
    <row r="1255" spans="1:14" x14ac:dyDescent="0.6">
      <c r="A1255" s="19">
        <v>43258</v>
      </c>
      <c r="B1255" s="32" t="str">
        <f>TEXT('Energy Demand'!$A1255,"dddd")</f>
        <v>Thursday</v>
      </c>
      <c r="C1255" s="31" t="str">
        <f>TEXT('Energy Demand'!$A1255,"mmmm")</f>
        <v>June</v>
      </c>
      <c r="D1255" s="11" t="str">
        <f t="shared" si="38"/>
        <v>2018</v>
      </c>
      <c r="E1255" s="12">
        <f t="shared" si="39"/>
        <v>23</v>
      </c>
      <c r="F1255" s="20" t="str">
        <f>VLOOKUP(A1255,_holidays!$A$2:$B$2107,2,1)</f>
        <v>Y</v>
      </c>
      <c r="G1255" s="20" t="str">
        <f>VLOOKUP(A1255,_holidays!$A$2:$C$2107,3,1)</f>
        <v>N</v>
      </c>
      <c r="H1255" s="21">
        <v>7.7</v>
      </c>
      <c r="I1255" s="21">
        <v>17.8</v>
      </c>
      <c r="J1255" s="22">
        <v>5.7</v>
      </c>
      <c r="K1255" s="22">
        <v>0.2</v>
      </c>
      <c r="L1255" s="16">
        <v>128577.63</v>
      </c>
      <c r="M1255" s="17">
        <v>87.710791130000004</v>
      </c>
      <c r="N1255" s="17">
        <f>'Energy Demand'!$L1255*'Energy Demand'!$M1255</f>
        <v>11277645.648920422</v>
      </c>
    </row>
    <row r="1256" spans="1:14" x14ac:dyDescent="0.6">
      <c r="A1256" s="10">
        <v>43259</v>
      </c>
      <c r="B1256" s="31" t="str">
        <f>TEXT('Energy Demand'!$A1256,"dddd")</f>
        <v>Friday</v>
      </c>
      <c r="C1256" s="31" t="str">
        <f>TEXT('Energy Demand'!$A1256,"mmmm")</f>
        <v>June</v>
      </c>
      <c r="D1256" s="11" t="str">
        <f t="shared" si="38"/>
        <v>2018</v>
      </c>
      <c r="E1256" s="12">
        <f t="shared" si="39"/>
        <v>23</v>
      </c>
      <c r="F1256" s="13" t="str">
        <f>VLOOKUP(A1256,_holidays!$A$2:$B$2107,2,1)</f>
        <v>Y</v>
      </c>
      <c r="G1256" s="13" t="str">
        <f>VLOOKUP(A1256,_holidays!$A$2:$C$2107,3,1)</f>
        <v>N</v>
      </c>
      <c r="H1256" s="14">
        <v>12.4</v>
      </c>
      <c r="I1256" s="14">
        <v>13.6</v>
      </c>
      <c r="J1256" s="15">
        <v>3.3</v>
      </c>
      <c r="K1256" s="15">
        <v>0.6</v>
      </c>
      <c r="L1256" s="16">
        <v>129910.015</v>
      </c>
      <c r="M1256" s="17">
        <v>130.0827333</v>
      </c>
      <c r="N1256" s="17">
        <f>'Energy Demand'!$L1256*'Energy Demand'!$M1256</f>
        <v>16899049.834243998</v>
      </c>
    </row>
    <row r="1257" spans="1:14" x14ac:dyDescent="0.6">
      <c r="A1257" s="19">
        <v>43260</v>
      </c>
      <c r="B1257" s="32" t="str">
        <f>TEXT('Energy Demand'!$A1257,"dddd")</f>
        <v>Saturday</v>
      </c>
      <c r="C1257" s="31" t="str">
        <f>TEXT('Energy Demand'!$A1257,"mmmm")</f>
        <v>June</v>
      </c>
      <c r="D1257" s="11" t="str">
        <f t="shared" si="38"/>
        <v>2018</v>
      </c>
      <c r="E1257" s="12">
        <f t="shared" si="39"/>
        <v>23</v>
      </c>
      <c r="F1257" s="20" t="str">
        <f>VLOOKUP(A1257,_holidays!$A$2:$B$2107,2,1)</f>
        <v>Y</v>
      </c>
      <c r="G1257" s="20" t="str">
        <f>VLOOKUP(A1257,_holidays!$A$2:$C$2107,3,1)</f>
        <v>N</v>
      </c>
      <c r="H1257" s="21">
        <v>11.3</v>
      </c>
      <c r="I1257" s="21">
        <v>15.6</v>
      </c>
      <c r="J1257" s="22">
        <v>8</v>
      </c>
      <c r="K1257" s="22">
        <v>3</v>
      </c>
      <c r="L1257" s="16">
        <v>120232.19500000001</v>
      </c>
      <c r="M1257" s="17">
        <v>110.6732404</v>
      </c>
      <c r="N1257" s="17">
        <f>'Energy Demand'!$L1257*'Energy Demand'!$M1257</f>
        <v>13306486.621054679</v>
      </c>
    </row>
    <row r="1258" spans="1:14" x14ac:dyDescent="0.6">
      <c r="A1258" s="10">
        <v>43261</v>
      </c>
      <c r="B1258" s="31" t="str">
        <f>TEXT('Energy Demand'!$A1258,"dddd")</f>
        <v>Sunday</v>
      </c>
      <c r="C1258" s="31" t="str">
        <f>TEXT('Energy Demand'!$A1258,"mmmm")</f>
        <v>June</v>
      </c>
      <c r="D1258" s="11" t="str">
        <f t="shared" si="38"/>
        <v>2018</v>
      </c>
      <c r="E1258" s="12">
        <f t="shared" si="39"/>
        <v>24</v>
      </c>
      <c r="F1258" s="13" t="str">
        <f>VLOOKUP(A1258,_holidays!$A$2:$B$2107,2,1)</f>
        <v>Y</v>
      </c>
      <c r="G1258" s="13" t="str">
        <f>VLOOKUP(A1258,_holidays!$A$2:$C$2107,3,1)</f>
        <v>N</v>
      </c>
      <c r="H1258" s="14">
        <v>4.0999999999999996</v>
      </c>
      <c r="I1258" s="14">
        <v>15.3</v>
      </c>
      <c r="J1258" s="15">
        <v>9.3000000000000007</v>
      </c>
      <c r="K1258" s="15">
        <v>0</v>
      </c>
      <c r="L1258" s="16">
        <v>117037.86500000001</v>
      </c>
      <c r="M1258" s="17">
        <v>75.51946753</v>
      </c>
      <c r="N1258" s="17">
        <f>'Energy Demand'!$L1258*'Energy Demand'!$M1258</f>
        <v>8838637.2456480246</v>
      </c>
    </row>
    <row r="1259" spans="1:14" x14ac:dyDescent="0.6">
      <c r="A1259" s="19">
        <v>43262</v>
      </c>
      <c r="B1259" s="32" t="str">
        <f>TEXT('Energy Demand'!$A1259,"dddd")</f>
        <v>Monday</v>
      </c>
      <c r="C1259" s="31" t="str">
        <f>TEXT('Energy Demand'!$A1259,"mmmm")</f>
        <v>June</v>
      </c>
      <c r="D1259" s="11" t="str">
        <f t="shared" si="38"/>
        <v>2018</v>
      </c>
      <c r="E1259" s="12">
        <f t="shared" si="39"/>
        <v>24</v>
      </c>
      <c r="F1259" s="20" t="str">
        <f>VLOOKUP(A1259,_holidays!$A$2:$B$2107,2,1)</f>
        <v>Y</v>
      </c>
      <c r="G1259" s="20" t="str">
        <f>VLOOKUP(A1259,_holidays!$A$2:$C$2107,3,1)</f>
        <v>Y</v>
      </c>
      <c r="H1259" s="21">
        <v>5.3</v>
      </c>
      <c r="I1259" s="21">
        <v>17.600000000000001</v>
      </c>
      <c r="J1259" s="22">
        <v>8.9</v>
      </c>
      <c r="K1259" s="22">
        <v>0.2</v>
      </c>
      <c r="L1259" s="16">
        <v>113420.985</v>
      </c>
      <c r="M1259" s="17">
        <v>56.39994652</v>
      </c>
      <c r="N1259" s="17">
        <f>'Energy Demand'!$L1259*'Energy Demand'!$M1259</f>
        <v>6396937.4882457219</v>
      </c>
    </row>
    <row r="1260" spans="1:14" x14ac:dyDescent="0.6">
      <c r="A1260" s="10">
        <v>43263</v>
      </c>
      <c r="B1260" s="31" t="str">
        <f>TEXT('Energy Demand'!$A1260,"dddd")</f>
        <v>Tuesday</v>
      </c>
      <c r="C1260" s="31" t="str">
        <f>TEXT('Energy Demand'!$A1260,"mmmm")</f>
        <v>June</v>
      </c>
      <c r="D1260" s="11" t="str">
        <f t="shared" si="38"/>
        <v>2018</v>
      </c>
      <c r="E1260" s="12">
        <f t="shared" si="39"/>
        <v>24</v>
      </c>
      <c r="F1260" s="13" t="str">
        <f>VLOOKUP(A1260,_holidays!$A$2:$B$2107,2,1)</f>
        <v>Y</v>
      </c>
      <c r="G1260" s="13" t="str">
        <f>VLOOKUP(A1260,_holidays!$A$2:$C$2107,3,1)</f>
        <v>N</v>
      </c>
      <c r="H1260" s="14">
        <v>7.9</v>
      </c>
      <c r="I1260" s="14">
        <v>16.600000000000001</v>
      </c>
      <c r="J1260" s="15">
        <v>6.7</v>
      </c>
      <c r="K1260" s="15">
        <v>0.4</v>
      </c>
      <c r="L1260" s="16">
        <v>127261.295</v>
      </c>
      <c r="M1260" s="17">
        <v>78.294416310000003</v>
      </c>
      <c r="N1260" s="17">
        <f>'Energy Demand'!$L1260*'Energy Demand'!$M1260</f>
        <v>9963848.8108797222</v>
      </c>
    </row>
    <row r="1261" spans="1:14" x14ac:dyDescent="0.6">
      <c r="A1261" s="19">
        <v>43264</v>
      </c>
      <c r="B1261" s="32" t="str">
        <f>TEXT('Energy Demand'!$A1261,"dddd")</f>
        <v>Wednesday</v>
      </c>
      <c r="C1261" s="31" t="str">
        <f>TEXT('Energy Demand'!$A1261,"mmmm")</f>
        <v>June</v>
      </c>
      <c r="D1261" s="11" t="str">
        <f t="shared" si="38"/>
        <v>2018</v>
      </c>
      <c r="E1261" s="12">
        <f t="shared" si="39"/>
        <v>24</v>
      </c>
      <c r="F1261" s="20" t="str">
        <f>VLOOKUP(A1261,_holidays!$A$2:$B$2107,2,1)</f>
        <v>Y</v>
      </c>
      <c r="G1261" s="20" t="str">
        <f>VLOOKUP(A1261,_holidays!$A$2:$C$2107,3,1)</f>
        <v>N</v>
      </c>
      <c r="H1261" s="21">
        <v>9.5</v>
      </c>
      <c r="I1261" s="21">
        <v>14.1</v>
      </c>
      <c r="J1261" s="22">
        <v>7.1</v>
      </c>
      <c r="K1261" s="22">
        <v>0</v>
      </c>
      <c r="L1261" s="16">
        <v>131574.60500000001</v>
      </c>
      <c r="M1261" s="17">
        <v>84.579532720000003</v>
      </c>
      <c r="N1261" s="17">
        <f>'Energy Demand'!$L1261*'Energy Demand'!$M1261</f>
        <v>11128518.608718578</v>
      </c>
    </row>
    <row r="1262" spans="1:14" x14ac:dyDescent="0.6">
      <c r="A1262" s="10">
        <v>43265</v>
      </c>
      <c r="B1262" s="31" t="str">
        <f>TEXT('Energy Demand'!$A1262,"dddd")</f>
        <v>Thursday</v>
      </c>
      <c r="C1262" s="31" t="str">
        <f>TEXT('Energy Demand'!$A1262,"mmmm")</f>
        <v>June</v>
      </c>
      <c r="D1262" s="11" t="str">
        <f t="shared" si="38"/>
        <v>2018</v>
      </c>
      <c r="E1262" s="12">
        <f t="shared" si="39"/>
        <v>24</v>
      </c>
      <c r="F1262" s="13" t="str">
        <f>VLOOKUP(A1262,_holidays!$A$2:$B$2107,2,1)</f>
        <v>Y</v>
      </c>
      <c r="G1262" s="13" t="str">
        <f>VLOOKUP(A1262,_holidays!$A$2:$C$2107,3,1)</f>
        <v>N</v>
      </c>
      <c r="H1262" s="14">
        <v>8.6</v>
      </c>
      <c r="I1262" s="14">
        <v>14.5</v>
      </c>
      <c r="J1262" s="15">
        <v>7.8</v>
      </c>
      <c r="K1262" s="15">
        <v>5.6</v>
      </c>
      <c r="L1262" s="16">
        <v>130544.485</v>
      </c>
      <c r="M1262" s="17">
        <v>72.49179642</v>
      </c>
      <c r="N1262" s="17">
        <f>'Energy Demand'!$L1262*'Energy Demand'!$M1262</f>
        <v>9463404.2303737439</v>
      </c>
    </row>
    <row r="1263" spans="1:14" x14ac:dyDescent="0.6">
      <c r="A1263" s="19">
        <v>43266</v>
      </c>
      <c r="B1263" s="32" t="str">
        <f>TEXT('Energy Demand'!$A1263,"dddd")</f>
        <v>Friday</v>
      </c>
      <c r="C1263" s="31" t="str">
        <f>TEXT('Energy Demand'!$A1263,"mmmm")</f>
        <v>June</v>
      </c>
      <c r="D1263" s="11" t="str">
        <f t="shared" si="38"/>
        <v>2018</v>
      </c>
      <c r="E1263" s="12">
        <f t="shared" si="39"/>
        <v>24</v>
      </c>
      <c r="F1263" s="20" t="str">
        <f>VLOOKUP(A1263,_holidays!$A$2:$B$2107,2,1)</f>
        <v>Y</v>
      </c>
      <c r="G1263" s="20" t="str">
        <f>VLOOKUP(A1263,_holidays!$A$2:$C$2107,3,1)</f>
        <v>N</v>
      </c>
      <c r="H1263" s="21">
        <v>9.6</v>
      </c>
      <c r="I1263" s="21">
        <v>14</v>
      </c>
      <c r="J1263" s="22">
        <v>4.4000000000000004</v>
      </c>
      <c r="K1263" s="22">
        <v>4.5999999999999996</v>
      </c>
      <c r="L1263" s="16">
        <v>133009.01</v>
      </c>
      <c r="M1263" s="17">
        <v>74.905585810000005</v>
      </c>
      <c r="N1263" s="17">
        <f>'Energy Demand'!$L1263*'Energy Demand'!$M1263</f>
        <v>9963117.8120581489</v>
      </c>
    </row>
    <row r="1264" spans="1:14" x14ac:dyDescent="0.6">
      <c r="A1264" s="10">
        <v>43267</v>
      </c>
      <c r="B1264" s="31" t="str">
        <f>TEXT('Energy Demand'!$A1264,"dddd")</f>
        <v>Saturday</v>
      </c>
      <c r="C1264" s="31" t="str">
        <f>TEXT('Energy Demand'!$A1264,"mmmm")</f>
        <v>June</v>
      </c>
      <c r="D1264" s="11" t="str">
        <f t="shared" si="38"/>
        <v>2018</v>
      </c>
      <c r="E1264" s="12">
        <f t="shared" si="39"/>
        <v>24</v>
      </c>
      <c r="F1264" s="13" t="str">
        <f>VLOOKUP(A1264,_holidays!$A$2:$B$2107,2,1)</f>
        <v>Y</v>
      </c>
      <c r="G1264" s="13" t="str">
        <f>VLOOKUP(A1264,_holidays!$A$2:$C$2107,3,1)</f>
        <v>N</v>
      </c>
      <c r="H1264" s="14">
        <v>6.9</v>
      </c>
      <c r="I1264" s="14">
        <v>13.1</v>
      </c>
      <c r="J1264" s="15">
        <v>7.1</v>
      </c>
      <c r="K1264" s="15">
        <v>2.2000000000000002</v>
      </c>
      <c r="L1264" s="16">
        <v>124351.235</v>
      </c>
      <c r="M1264" s="17">
        <v>81.800766879999998</v>
      </c>
      <c r="N1264" s="17">
        <f>'Energy Demand'!$L1264*'Energy Demand'!$M1264</f>
        <v>10172026.385475097</v>
      </c>
    </row>
    <row r="1265" spans="1:14" x14ac:dyDescent="0.6">
      <c r="A1265" s="19">
        <v>43268</v>
      </c>
      <c r="B1265" s="32" t="str">
        <f>TEXT('Energy Demand'!$A1265,"dddd")</f>
        <v>Sunday</v>
      </c>
      <c r="C1265" s="31" t="str">
        <f>TEXT('Energy Demand'!$A1265,"mmmm")</f>
        <v>June</v>
      </c>
      <c r="D1265" s="11" t="str">
        <f t="shared" si="38"/>
        <v>2018</v>
      </c>
      <c r="E1265" s="12">
        <f t="shared" si="39"/>
        <v>25</v>
      </c>
      <c r="F1265" s="20" t="str">
        <f>VLOOKUP(A1265,_holidays!$A$2:$B$2107,2,1)</f>
        <v>Y</v>
      </c>
      <c r="G1265" s="20" t="str">
        <f>VLOOKUP(A1265,_holidays!$A$2:$C$2107,3,1)</f>
        <v>N</v>
      </c>
      <c r="H1265" s="21">
        <v>8</v>
      </c>
      <c r="I1265" s="21">
        <v>13.1</v>
      </c>
      <c r="J1265" s="22">
        <v>5.0999999999999996</v>
      </c>
      <c r="K1265" s="22">
        <v>15.6</v>
      </c>
      <c r="L1265" s="16">
        <v>120785.595</v>
      </c>
      <c r="M1265" s="17">
        <v>62.272671549999998</v>
      </c>
      <c r="N1265" s="17">
        <f>'Energy Demand'!$L1265*'Energy Demand'!$M1265</f>
        <v>7521641.6854063217</v>
      </c>
    </row>
    <row r="1266" spans="1:14" x14ac:dyDescent="0.6">
      <c r="A1266" s="10">
        <v>43269</v>
      </c>
      <c r="B1266" s="31" t="str">
        <f>TEXT('Energy Demand'!$A1266,"dddd")</f>
        <v>Monday</v>
      </c>
      <c r="C1266" s="31" t="str">
        <f>TEXT('Energy Demand'!$A1266,"mmmm")</f>
        <v>June</v>
      </c>
      <c r="D1266" s="11" t="str">
        <f t="shared" si="38"/>
        <v>2018</v>
      </c>
      <c r="E1266" s="12">
        <f t="shared" si="39"/>
        <v>25</v>
      </c>
      <c r="F1266" s="13" t="str">
        <f>VLOOKUP(A1266,_holidays!$A$2:$B$2107,2,1)</f>
        <v>Y</v>
      </c>
      <c r="G1266" s="13" t="str">
        <f>VLOOKUP(A1266,_holidays!$A$2:$C$2107,3,1)</f>
        <v>N</v>
      </c>
      <c r="H1266" s="14">
        <v>9.5</v>
      </c>
      <c r="I1266" s="14">
        <v>12</v>
      </c>
      <c r="J1266" s="15">
        <v>5.9</v>
      </c>
      <c r="K1266" s="15">
        <v>7.2</v>
      </c>
      <c r="L1266" s="16">
        <v>138518.73499999999</v>
      </c>
      <c r="M1266" s="17">
        <v>112.5014975</v>
      </c>
      <c r="N1266" s="17">
        <f>'Energy Demand'!$L1266*'Energy Demand'!$M1266</f>
        <v>15583565.119305661</v>
      </c>
    </row>
    <row r="1267" spans="1:14" x14ac:dyDescent="0.6">
      <c r="A1267" s="19">
        <v>43270</v>
      </c>
      <c r="B1267" s="32" t="str">
        <f>TEXT('Energy Demand'!$A1267,"dddd")</f>
        <v>Tuesday</v>
      </c>
      <c r="C1267" s="31" t="str">
        <f>TEXT('Energy Demand'!$A1267,"mmmm")</f>
        <v>June</v>
      </c>
      <c r="D1267" s="11" t="str">
        <f t="shared" si="38"/>
        <v>2018</v>
      </c>
      <c r="E1267" s="12">
        <f t="shared" si="39"/>
        <v>25</v>
      </c>
      <c r="F1267" s="20" t="str">
        <f>VLOOKUP(A1267,_holidays!$A$2:$B$2107,2,1)</f>
        <v>Y</v>
      </c>
      <c r="G1267" s="20" t="str">
        <f>VLOOKUP(A1267,_holidays!$A$2:$C$2107,3,1)</f>
        <v>N</v>
      </c>
      <c r="H1267" s="21">
        <v>3</v>
      </c>
      <c r="I1267" s="21">
        <v>14.5</v>
      </c>
      <c r="J1267" s="22">
        <v>9</v>
      </c>
      <c r="K1267" s="22">
        <v>0.4</v>
      </c>
      <c r="L1267" s="16">
        <v>143830.12</v>
      </c>
      <c r="M1267" s="17">
        <v>110.05619040000001</v>
      </c>
      <c r="N1267" s="17">
        <f>'Energy Demand'!$L1267*'Energy Demand'!$M1267</f>
        <v>15829395.071974847</v>
      </c>
    </row>
    <row r="1268" spans="1:14" x14ac:dyDescent="0.6">
      <c r="A1268" s="10">
        <v>43271</v>
      </c>
      <c r="B1268" s="31" t="str">
        <f>TEXT('Energy Demand'!$A1268,"dddd")</f>
        <v>Wednesday</v>
      </c>
      <c r="C1268" s="31" t="str">
        <f>TEXT('Energy Demand'!$A1268,"mmmm")</f>
        <v>June</v>
      </c>
      <c r="D1268" s="11" t="str">
        <f t="shared" si="38"/>
        <v>2018</v>
      </c>
      <c r="E1268" s="12">
        <f t="shared" si="39"/>
        <v>25</v>
      </c>
      <c r="F1268" s="13" t="str">
        <f>VLOOKUP(A1268,_holidays!$A$2:$B$2107,2,1)</f>
        <v>Y</v>
      </c>
      <c r="G1268" s="13" t="str">
        <f>VLOOKUP(A1268,_holidays!$A$2:$C$2107,3,1)</f>
        <v>N</v>
      </c>
      <c r="H1268" s="14">
        <v>4.3</v>
      </c>
      <c r="I1268" s="14">
        <v>15.3</v>
      </c>
      <c r="J1268" s="15">
        <v>8</v>
      </c>
      <c r="K1268" s="15">
        <v>0.2</v>
      </c>
      <c r="L1268" s="16">
        <v>141305.88</v>
      </c>
      <c r="M1268" s="17">
        <v>91.289341919999998</v>
      </c>
      <c r="N1268" s="17">
        <f>'Energy Demand'!$L1268*'Energy Demand'!$M1268</f>
        <v>12899720.794626489</v>
      </c>
    </row>
    <row r="1269" spans="1:14" x14ac:dyDescent="0.6">
      <c r="A1269" s="19">
        <v>43272</v>
      </c>
      <c r="B1269" s="32" t="str">
        <f>TEXT('Energy Demand'!$A1269,"dddd")</f>
        <v>Thursday</v>
      </c>
      <c r="C1269" s="31" t="str">
        <f>TEXT('Energy Demand'!$A1269,"mmmm")</f>
        <v>June</v>
      </c>
      <c r="D1269" s="11" t="str">
        <f t="shared" si="38"/>
        <v>2018</v>
      </c>
      <c r="E1269" s="12">
        <f t="shared" si="39"/>
        <v>25</v>
      </c>
      <c r="F1269" s="20" t="str">
        <f>VLOOKUP(A1269,_holidays!$A$2:$B$2107,2,1)</f>
        <v>Y</v>
      </c>
      <c r="G1269" s="20" t="str">
        <f>VLOOKUP(A1269,_holidays!$A$2:$C$2107,3,1)</f>
        <v>N</v>
      </c>
      <c r="H1269" s="21">
        <v>4</v>
      </c>
      <c r="I1269" s="21">
        <v>15.1</v>
      </c>
      <c r="J1269" s="22">
        <v>9.1</v>
      </c>
      <c r="K1269" s="22">
        <v>0</v>
      </c>
      <c r="L1269" s="16">
        <v>143542.01999999999</v>
      </c>
      <c r="M1269" s="17">
        <v>141.55697810000001</v>
      </c>
      <c r="N1269" s="17">
        <f>'Energy Demand'!$L1269*'Energy Demand'!$M1269</f>
        <v>20319374.581569761</v>
      </c>
    </row>
    <row r="1270" spans="1:14" x14ac:dyDescent="0.6">
      <c r="A1270" s="10">
        <v>43273</v>
      </c>
      <c r="B1270" s="31" t="str">
        <f>TEXT('Energy Demand'!$A1270,"dddd")</f>
        <v>Friday</v>
      </c>
      <c r="C1270" s="31" t="str">
        <f>TEXT('Energy Demand'!$A1270,"mmmm")</f>
        <v>June</v>
      </c>
      <c r="D1270" s="11" t="str">
        <f t="shared" si="38"/>
        <v>2018</v>
      </c>
      <c r="E1270" s="12">
        <f t="shared" si="39"/>
        <v>25</v>
      </c>
      <c r="F1270" s="13" t="str">
        <f>VLOOKUP(A1270,_holidays!$A$2:$B$2107,2,1)</f>
        <v>Y</v>
      </c>
      <c r="G1270" s="13" t="str">
        <f>VLOOKUP(A1270,_holidays!$A$2:$C$2107,3,1)</f>
        <v>N</v>
      </c>
      <c r="H1270" s="14">
        <v>4.3</v>
      </c>
      <c r="I1270" s="14">
        <v>15</v>
      </c>
      <c r="J1270" s="15">
        <v>8.5</v>
      </c>
      <c r="K1270" s="15">
        <v>0</v>
      </c>
      <c r="L1270" s="16">
        <v>140296.4</v>
      </c>
      <c r="M1270" s="17">
        <v>131.5621328</v>
      </c>
      <c r="N1270" s="17">
        <f>'Energy Demand'!$L1270*'Energy Demand'!$M1270</f>
        <v>18457693.608161919</v>
      </c>
    </row>
    <row r="1271" spans="1:14" x14ac:dyDescent="0.6">
      <c r="A1271" s="19">
        <v>43274</v>
      </c>
      <c r="B1271" s="32" t="str">
        <f>TEXT('Energy Demand'!$A1271,"dddd")</f>
        <v>Saturday</v>
      </c>
      <c r="C1271" s="31" t="str">
        <f>TEXT('Energy Demand'!$A1271,"mmmm")</f>
        <v>June</v>
      </c>
      <c r="D1271" s="11" t="str">
        <f t="shared" si="38"/>
        <v>2018</v>
      </c>
      <c r="E1271" s="12">
        <f t="shared" si="39"/>
        <v>25</v>
      </c>
      <c r="F1271" s="20" t="str">
        <f>VLOOKUP(A1271,_holidays!$A$2:$B$2107,2,1)</f>
        <v>Y</v>
      </c>
      <c r="G1271" s="20" t="str">
        <f>VLOOKUP(A1271,_holidays!$A$2:$C$2107,3,1)</f>
        <v>N</v>
      </c>
      <c r="H1271" s="21">
        <v>6</v>
      </c>
      <c r="I1271" s="21">
        <v>12.8</v>
      </c>
      <c r="J1271" s="22">
        <v>3.9</v>
      </c>
      <c r="K1271" s="22">
        <v>0</v>
      </c>
      <c r="L1271" s="16">
        <v>132165.42499999999</v>
      </c>
      <c r="M1271" s="17">
        <v>98.836365509999993</v>
      </c>
      <c r="N1271" s="17">
        <f>'Energy Demand'!$L1271*'Energy Demand'!$M1271</f>
        <v>13062750.25308449</v>
      </c>
    </row>
    <row r="1272" spans="1:14" x14ac:dyDescent="0.6">
      <c r="A1272" s="10">
        <v>43275</v>
      </c>
      <c r="B1272" s="31" t="str">
        <f>TEXT('Energy Demand'!$A1272,"dddd")</f>
        <v>Sunday</v>
      </c>
      <c r="C1272" s="31" t="str">
        <f>TEXT('Energy Demand'!$A1272,"mmmm")</f>
        <v>June</v>
      </c>
      <c r="D1272" s="11" t="str">
        <f t="shared" si="38"/>
        <v>2018</v>
      </c>
      <c r="E1272" s="12">
        <f t="shared" si="39"/>
        <v>26</v>
      </c>
      <c r="F1272" s="13" t="str">
        <f>VLOOKUP(A1272,_holidays!$A$2:$B$2107,2,1)</f>
        <v>Y</v>
      </c>
      <c r="G1272" s="13" t="str">
        <f>VLOOKUP(A1272,_holidays!$A$2:$C$2107,3,1)</f>
        <v>N</v>
      </c>
      <c r="H1272" s="14">
        <v>9</v>
      </c>
      <c r="I1272" s="14">
        <v>13.1</v>
      </c>
      <c r="J1272" s="15">
        <v>5.7</v>
      </c>
      <c r="K1272" s="15">
        <v>0</v>
      </c>
      <c r="L1272" s="16">
        <v>125850.58</v>
      </c>
      <c r="M1272" s="17">
        <v>95.155970719999999</v>
      </c>
      <c r="N1272" s="17">
        <f>'Energy Demand'!$L1272*'Energy Demand'!$M1272</f>
        <v>11975434.105575018</v>
      </c>
    </row>
    <row r="1273" spans="1:14" x14ac:dyDescent="0.6">
      <c r="A1273" s="19">
        <v>43276</v>
      </c>
      <c r="B1273" s="32" t="str">
        <f>TEXT('Energy Demand'!$A1273,"dddd")</f>
        <v>Monday</v>
      </c>
      <c r="C1273" s="31" t="str">
        <f>TEXT('Energy Demand'!$A1273,"mmmm")</f>
        <v>June</v>
      </c>
      <c r="D1273" s="11" t="str">
        <f t="shared" si="38"/>
        <v>2018</v>
      </c>
      <c r="E1273" s="12">
        <f t="shared" si="39"/>
        <v>26</v>
      </c>
      <c r="F1273" s="20" t="str">
        <f>VLOOKUP(A1273,_holidays!$A$2:$B$2107,2,1)</f>
        <v>Y</v>
      </c>
      <c r="G1273" s="20" t="str">
        <f>VLOOKUP(A1273,_holidays!$A$2:$C$2107,3,1)</f>
        <v>N</v>
      </c>
      <c r="H1273" s="21">
        <v>8.4</v>
      </c>
      <c r="I1273" s="21">
        <v>12.6</v>
      </c>
      <c r="J1273" s="22">
        <v>7.8</v>
      </c>
      <c r="K1273" s="22">
        <v>0</v>
      </c>
      <c r="L1273" s="16">
        <v>141972.715</v>
      </c>
      <c r="M1273" s="17">
        <v>120.2781698</v>
      </c>
      <c r="N1273" s="17">
        <f>'Energy Demand'!$L1273*'Energy Demand'!$M1273</f>
        <v>17076218.321737006</v>
      </c>
    </row>
    <row r="1274" spans="1:14" x14ac:dyDescent="0.6">
      <c r="A1274" s="10">
        <v>43277</v>
      </c>
      <c r="B1274" s="31" t="str">
        <f>TEXT('Energy Demand'!$A1274,"dddd")</f>
        <v>Tuesday</v>
      </c>
      <c r="C1274" s="31" t="str">
        <f>TEXT('Energy Demand'!$A1274,"mmmm")</f>
        <v>June</v>
      </c>
      <c r="D1274" s="11" t="str">
        <f t="shared" si="38"/>
        <v>2018</v>
      </c>
      <c r="E1274" s="12">
        <f t="shared" si="39"/>
        <v>26</v>
      </c>
      <c r="F1274" s="13" t="str">
        <f>VLOOKUP(A1274,_holidays!$A$2:$B$2107,2,1)</f>
        <v>Y</v>
      </c>
      <c r="G1274" s="13" t="str">
        <f>VLOOKUP(A1274,_holidays!$A$2:$C$2107,3,1)</f>
        <v>N</v>
      </c>
      <c r="H1274" s="14">
        <v>8.4</v>
      </c>
      <c r="I1274" s="14">
        <v>14.1</v>
      </c>
      <c r="J1274" s="15">
        <v>6.6</v>
      </c>
      <c r="K1274" s="15">
        <v>0</v>
      </c>
      <c r="L1274" s="16">
        <v>142842.4</v>
      </c>
      <c r="M1274" s="17">
        <v>102.3492036</v>
      </c>
      <c r="N1274" s="17">
        <f>'Energy Demand'!$L1274*'Energy Demand'!$M1274</f>
        <v>14619805.880312638</v>
      </c>
    </row>
    <row r="1275" spans="1:14" x14ac:dyDescent="0.6">
      <c r="A1275" s="19">
        <v>43278</v>
      </c>
      <c r="B1275" s="32" t="str">
        <f>TEXT('Energy Demand'!$A1275,"dddd")</f>
        <v>Wednesday</v>
      </c>
      <c r="C1275" s="31" t="str">
        <f>TEXT('Energy Demand'!$A1275,"mmmm")</f>
        <v>June</v>
      </c>
      <c r="D1275" s="11" t="str">
        <f t="shared" si="38"/>
        <v>2018</v>
      </c>
      <c r="E1275" s="12">
        <f t="shared" si="39"/>
        <v>26</v>
      </c>
      <c r="F1275" s="20" t="str">
        <f>VLOOKUP(A1275,_holidays!$A$2:$B$2107,2,1)</f>
        <v>Y</v>
      </c>
      <c r="G1275" s="20" t="str">
        <f>VLOOKUP(A1275,_holidays!$A$2:$C$2107,3,1)</f>
        <v>N</v>
      </c>
      <c r="H1275" s="21">
        <v>4.8</v>
      </c>
      <c r="I1275" s="21">
        <v>11.2</v>
      </c>
      <c r="J1275" s="22">
        <v>6</v>
      </c>
      <c r="K1275" s="22">
        <v>0.2</v>
      </c>
      <c r="L1275" s="16">
        <v>148100.13</v>
      </c>
      <c r="M1275" s="17">
        <v>102.4178146</v>
      </c>
      <c r="N1275" s="17">
        <f>'Energy Demand'!$L1275*'Energy Demand'!$M1275</f>
        <v>15168091.656575898</v>
      </c>
    </row>
    <row r="1276" spans="1:14" x14ac:dyDescent="0.6">
      <c r="A1276" s="10">
        <v>43279</v>
      </c>
      <c r="B1276" s="31" t="str">
        <f>TEXT('Energy Demand'!$A1276,"dddd")</f>
        <v>Thursday</v>
      </c>
      <c r="C1276" s="31" t="str">
        <f>TEXT('Energy Demand'!$A1276,"mmmm")</f>
        <v>June</v>
      </c>
      <c r="D1276" s="11" t="str">
        <f t="shared" si="38"/>
        <v>2018</v>
      </c>
      <c r="E1276" s="12">
        <f t="shared" si="39"/>
        <v>26</v>
      </c>
      <c r="F1276" s="13" t="str">
        <f>VLOOKUP(A1276,_holidays!$A$2:$B$2107,2,1)</f>
        <v>Y</v>
      </c>
      <c r="G1276" s="13" t="str">
        <f>VLOOKUP(A1276,_holidays!$A$2:$C$2107,3,1)</f>
        <v>N</v>
      </c>
      <c r="H1276" s="14">
        <v>5.3</v>
      </c>
      <c r="I1276" s="14">
        <v>10.6</v>
      </c>
      <c r="J1276" s="15">
        <v>5.2</v>
      </c>
      <c r="K1276" s="15">
        <v>0</v>
      </c>
      <c r="L1276" s="16">
        <v>150445.47</v>
      </c>
      <c r="M1276" s="17">
        <v>112.8005434</v>
      </c>
      <c r="N1276" s="17">
        <f>'Energy Demand'!$L1276*'Energy Demand'!$M1276</f>
        <v>16970330.768068396</v>
      </c>
    </row>
    <row r="1277" spans="1:14" x14ac:dyDescent="0.6">
      <c r="A1277" s="19">
        <v>43280</v>
      </c>
      <c r="B1277" s="32" t="str">
        <f>TEXT('Energy Demand'!$A1277,"dddd")</f>
        <v>Friday</v>
      </c>
      <c r="C1277" s="31" t="str">
        <f>TEXT('Energy Demand'!$A1277,"mmmm")</f>
        <v>June</v>
      </c>
      <c r="D1277" s="11" t="str">
        <f t="shared" si="38"/>
        <v>2018</v>
      </c>
      <c r="E1277" s="12">
        <f t="shared" si="39"/>
        <v>26</v>
      </c>
      <c r="F1277" s="20" t="str">
        <f>VLOOKUP(A1277,_holidays!$A$2:$B$2107,2,1)</f>
        <v>N</v>
      </c>
      <c r="G1277" s="20" t="str">
        <f>VLOOKUP(A1277,_holidays!$A$2:$C$2107,3,1)</f>
        <v>N</v>
      </c>
      <c r="H1277" s="21">
        <v>6.1</v>
      </c>
      <c r="I1277" s="21">
        <v>12.5</v>
      </c>
      <c r="J1277" s="22">
        <v>6.1</v>
      </c>
      <c r="K1277" s="22">
        <v>0.2</v>
      </c>
      <c r="L1277" s="16">
        <v>139188.48000000001</v>
      </c>
      <c r="M1277" s="17">
        <v>78.806642740000001</v>
      </c>
      <c r="N1277" s="17">
        <f>'Energy Demand'!$L1277*'Energy Demand'!$M1277</f>
        <v>10968976.816883637</v>
      </c>
    </row>
    <row r="1278" spans="1:14" x14ac:dyDescent="0.6">
      <c r="A1278" s="10">
        <v>43281</v>
      </c>
      <c r="B1278" s="31" t="str">
        <f>TEXT('Energy Demand'!$A1278,"dddd")</f>
        <v>Saturday</v>
      </c>
      <c r="C1278" s="31" t="str">
        <f>TEXT('Energy Demand'!$A1278,"mmmm")</f>
        <v>June</v>
      </c>
      <c r="D1278" s="11" t="str">
        <f t="shared" si="38"/>
        <v>2018</v>
      </c>
      <c r="E1278" s="12">
        <f t="shared" si="39"/>
        <v>26</v>
      </c>
      <c r="F1278" s="13" t="str">
        <f>VLOOKUP(A1278,_holidays!$A$2:$B$2107,2,1)</f>
        <v>N</v>
      </c>
      <c r="G1278" s="13" t="str">
        <f>VLOOKUP(A1278,_holidays!$A$2:$C$2107,3,1)</f>
        <v>N</v>
      </c>
      <c r="H1278" s="14">
        <v>9.4</v>
      </c>
      <c r="I1278" s="14">
        <v>14.2</v>
      </c>
      <c r="J1278" s="15">
        <v>4.9000000000000004</v>
      </c>
      <c r="K1278" s="15">
        <v>0.4</v>
      </c>
      <c r="L1278" s="16">
        <v>125394.425</v>
      </c>
      <c r="M1278" s="17">
        <v>72.963672560000006</v>
      </c>
      <c r="N1278" s="17">
        <f>'Energy Demand'!$L1278*'Energy Demand'!$M1278</f>
        <v>9149237.7665494792</v>
      </c>
    </row>
    <row r="1279" spans="1:14" x14ac:dyDescent="0.6">
      <c r="A1279" s="19">
        <v>43282</v>
      </c>
      <c r="B1279" s="32" t="str">
        <f>TEXT('Energy Demand'!$A1279,"dddd")</f>
        <v>Sunday</v>
      </c>
      <c r="C1279" s="31" t="str">
        <f>TEXT('Energy Demand'!$A1279,"mmmm")</f>
        <v>July</v>
      </c>
      <c r="D1279" s="11" t="str">
        <f t="shared" si="38"/>
        <v>2018</v>
      </c>
      <c r="E1279" s="12">
        <f t="shared" si="39"/>
        <v>27</v>
      </c>
      <c r="F1279" s="20" t="str">
        <f>VLOOKUP(A1279,_holidays!$A$2:$B$2107,2,1)</f>
        <v>N</v>
      </c>
      <c r="G1279" s="20" t="str">
        <f>VLOOKUP(A1279,_holidays!$A$2:$C$2107,3,1)</f>
        <v>N</v>
      </c>
      <c r="H1279" s="21">
        <v>3.5</v>
      </c>
      <c r="I1279" s="21">
        <v>14.7</v>
      </c>
      <c r="J1279" s="22">
        <v>8.8000000000000007</v>
      </c>
      <c r="K1279" s="22">
        <v>0.4</v>
      </c>
      <c r="L1279" s="16">
        <v>124313.07</v>
      </c>
      <c r="M1279" s="17">
        <v>83.374992370000001</v>
      </c>
      <c r="N1279" s="17">
        <f>'Energy Demand'!$L1279*'Energy Demand'!$M1279</f>
        <v>10364601.262741277</v>
      </c>
    </row>
    <row r="1280" spans="1:14" x14ac:dyDescent="0.6">
      <c r="A1280" s="10">
        <v>43283</v>
      </c>
      <c r="B1280" s="31" t="str">
        <f>TEXT('Energy Demand'!$A1280,"dddd")</f>
        <v>Monday</v>
      </c>
      <c r="C1280" s="31" t="str">
        <f>TEXT('Energy Demand'!$A1280,"mmmm")</f>
        <v>July</v>
      </c>
      <c r="D1280" s="11" t="str">
        <f t="shared" si="38"/>
        <v>2018</v>
      </c>
      <c r="E1280" s="12">
        <f t="shared" si="39"/>
        <v>27</v>
      </c>
      <c r="F1280" s="13" t="str">
        <f>VLOOKUP(A1280,_holidays!$A$2:$B$2107,2,1)</f>
        <v>N</v>
      </c>
      <c r="G1280" s="13" t="str">
        <f>VLOOKUP(A1280,_holidays!$A$2:$C$2107,3,1)</f>
        <v>N</v>
      </c>
      <c r="H1280" s="14">
        <v>2.4</v>
      </c>
      <c r="I1280" s="14">
        <v>14.6</v>
      </c>
      <c r="J1280" s="15">
        <v>9.4</v>
      </c>
      <c r="K1280" s="15">
        <v>0</v>
      </c>
      <c r="L1280" s="16">
        <v>140713.255</v>
      </c>
      <c r="M1280" s="17">
        <v>87.324295090000007</v>
      </c>
      <c r="N1280" s="17">
        <f>'Energy Demand'!$L1280*'Energy Demand'!$M1280</f>
        <v>12287685.802694419</v>
      </c>
    </row>
    <row r="1281" spans="1:14" x14ac:dyDescent="0.6">
      <c r="A1281" s="19">
        <v>43284</v>
      </c>
      <c r="B1281" s="32" t="str">
        <f>TEXT('Energy Demand'!$A1281,"dddd")</f>
        <v>Tuesday</v>
      </c>
      <c r="C1281" s="31" t="str">
        <f>TEXT('Energy Demand'!$A1281,"mmmm")</f>
        <v>July</v>
      </c>
      <c r="D1281" s="11" t="str">
        <f t="shared" si="38"/>
        <v>2018</v>
      </c>
      <c r="E1281" s="12">
        <f t="shared" si="39"/>
        <v>27</v>
      </c>
      <c r="F1281" s="20" t="str">
        <f>VLOOKUP(A1281,_holidays!$A$2:$B$2107,2,1)</f>
        <v>N</v>
      </c>
      <c r="G1281" s="20" t="str">
        <f>VLOOKUP(A1281,_holidays!$A$2:$C$2107,3,1)</f>
        <v>N</v>
      </c>
      <c r="H1281" s="21">
        <v>4.0999999999999996</v>
      </c>
      <c r="I1281" s="21">
        <v>14.3</v>
      </c>
      <c r="J1281" s="22">
        <v>6.7</v>
      </c>
      <c r="K1281" s="22">
        <v>0</v>
      </c>
      <c r="L1281" s="16">
        <v>135759.27499999999</v>
      </c>
      <c r="M1281" s="17">
        <v>64.592088889999999</v>
      </c>
      <c r="N1281" s="17">
        <f>'Energy Demand'!$L1281*'Energy Demand'!$M1281</f>
        <v>8768975.1584419552</v>
      </c>
    </row>
    <row r="1282" spans="1:14" x14ac:dyDescent="0.6">
      <c r="A1282" s="10">
        <v>43285</v>
      </c>
      <c r="B1282" s="31" t="str">
        <f>TEXT('Energy Demand'!$A1282,"dddd")</f>
        <v>Wednesday</v>
      </c>
      <c r="C1282" s="31" t="str">
        <f>TEXT('Energy Demand'!$A1282,"mmmm")</f>
        <v>July</v>
      </c>
      <c r="D1282" s="11" t="str">
        <f t="shared" si="38"/>
        <v>2018</v>
      </c>
      <c r="E1282" s="12">
        <f t="shared" si="39"/>
        <v>27</v>
      </c>
      <c r="F1282" s="13" t="str">
        <f>VLOOKUP(A1282,_holidays!$A$2:$B$2107,2,1)</f>
        <v>N</v>
      </c>
      <c r="G1282" s="13" t="str">
        <f>VLOOKUP(A1282,_holidays!$A$2:$C$2107,3,1)</f>
        <v>N</v>
      </c>
      <c r="H1282" s="14">
        <v>10.4</v>
      </c>
      <c r="I1282" s="14">
        <v>17.100000000000001</v>
      </c>
      <c r="J1282" s="15">
        <v>6</v>
      </c>
      <c r="K1282" s="15">
        <v>0</v>
      </c>
      <c r="L1282" s="16">
        <v>128580.97500000001</v>
      </c>
      <c r="M1282" s="17">
        <v>57.008099029999997</v>
      </c>
      <c r="N1282" s="17">
        <f>'Energy Demand'!$L1282*'Energy Demand'!$M1282</f>
        <v>7330156.9561739545</v>
      </c>
    </row>
    <row r="1283" spans="1:14" x14ac:dyDescent="0.6">
      <c r="A1283" s="19">
        <v>43286</v>
      </c>
      <c r="B1283" s="32" t="str">
        <f>TEXT('Energy Demand'!$A1283,"dddd")</f>
        <v>Thursday</v>
      </c>
      <c r="C1283" s="31" t="str">
        <f>TEXT('Energy Demand'!$A1283,"mmmm")</f>
        <v>July</v>
      </c>
      <c r="D1283" s="11" t="str">
        <f t="shared" ref="D1283:D1346" si="40">TEXT(A1283,"yyyy")</f>
        <v>2018</v>
      </c>
      <c r="E1283" s="12">
        <f t="shared" ref="E1283:E1346" si="41">WEEKNUM(A1283,1)</f>
        <v>27</v>
      </c>
      <c r="F1283" s="20" t="str">
        <f>VLOOKUP(A1283,_holidays!$A$2:$B$2107,2,1)</f>
        <v>N</v>
      </c>
      <c r="G1283" s="20" t="str">
        <f>VLOOKUP(A1283,_holidays!$A$2:$C$2107,3,1)</f>
        <v>N</v>
      </c>
      <c r="H1283" s="21">
        <v>12.7</v>
      </c>
      <c r="I1283" s="21">
        <v>18.7</v>
      </c>
      <c r="J1283" s="22">
        <v>2.8</v>
      </c>
      <c r="K1283" s="22">
        <v>0.4</v>
      </c>
      <c r="L1283" s="16">
        <v>125861.6</v>
      </c>
      <c r="M1283" s="17">
        <v>52.743567519999999</v>
      </c>
      <c r="N1283" s="17">
        <f>'Energy Demand'!$L1283*'Energy Demand'!$M1283</f>
        <v>6638389.7977752322</v>
      </c>
    </row>
    <row r="1284" spans="1:14" x14ac:dyDescent="0.6">
      <c r="A1284" s="10">
        <v>43287</v>
      </c>
      <c r="B1284" s="31" t="str">
        <f>TEXT('Energy Demand'!$A1284,"dddd")</f>
        <v>Friday</v>
      </c>
      <c r="C1284" s="31" t="str">
        <f>TEXT('Energy Demand'!$A1284,"mmmm")</f>
        <v>July</v>
      </c>
      <c r="D1284" s="11" t="str">
        <f t="shared" si="40"/>
        <v>2018</v>
      </c>
      <c r="E1284" s="12">
        <f t="shared" si="41"/>
        <v>27</v>
      </c>
      <c r="F1284" s="13" t="str">
        <f>VLOOKUP(A1284,_holidays!$A$2:$B$2107,2,1)</f>
        <v>N</v>
      </c>
      <c r="G1284" s="13" t="str">
        <f>VLOOKUP(A1284,_holidays!$A$2:$C$2107,3,1)</f>
        <v>N</v>
      </c>
      <c r="H1284" s="14">
        <v>12.5</v>
      </c>
      <c r="I1284" s="14">
        <v>15.2</v>
      </c>
      <c r="J1284" s="15">
        <v>8.3000000000000007</v>
      </c>
      <c r="K1284" s="15">
        <v>0</v>
      </c>
      <c r="L1284" s="16">
        <v>124242.52</v>
      </c>
      <c r="M1284" s="17">
        <v>52.97184575</v>
      </c>
      <c r="N1284" s="17">
        <f>'Energy Demand'!$L1284*'Energy Demand'!$M1284</f>
        <v>6581355.6050312901</v>
      </c>
    </row>
    <row r="1285" spans="1:14" x14ac:dyDescent="0.6">
      <c r="A1285" s="19">
        <v>43288</v>
      </c>
      <c r="B1285" s="32" t="str">
        <f>TEXT('Energy Demand'!$A1285,"dddd")</f>
        <v>Saturday</v>
      </c>
      <c r="C1285" s="31" t="str">
        <f>TEXT('Energy Demand'!$A1285,"mmmm")</f>
        <v>July</v>
      </c>
      <c r="D1285" s="11" t="str">
        <f t="shared" si="40"/>
        <v>2018</v>
      </c>
      <c r="E1285" s="12">
        <f t="shared" si="41"/>
        <v>27</v>
      </c>
      <c r="F1285" s="20" t="str">
        <f>VLOOKUP(A1285,_holidays!$A$2:$B$2107,2,1)</f>
        <v>N</v>
      </c>
      <c r="G1285" s="20" t="str">
        <f>VLOOKUP(A1285,_holidays!$A$2:$C$2107,3,1)</f>
        <v>N</v>
      </c>
      <c r="H1285" s="21">
        <v>9.6</v>
      </c>
      <c r="I1285" s="21">
        <v>12.9</v>
      </c>
      <c r="J1285" s="22">
        <v>6.5</v>
      </c>
      <c r="K1285" s="22">
        <v>1.2</v>
      </c>
      <c r="L1285" s="16">
        <v>119717.435</v>
      </c>
      <c r="M1285" s="17">
        <v>45.21171494</v>
      </c>
      <c r="N1285" s="17">
        <f>'Energy Demand'!$L1285*'Energy Demand'!$M1285</f>
        <v>5412630.5445679789</v>
      </c>
    </row>
    <row r="1286" spans="1:14" x14ac:dyDescent="0.6">
      <c r="A1286" s="10">
        <v>43289</v>
      </c>
      <c r="B1286" s="31" t="str">
        <f>TEXT('Energy Demand'!$A1286,"dddd")</f>
        <v>Sunday</v>
      </c>
      <c r="C1286" s="31" t="str">
        <f>TEXT('Energy Demand'!$A1286,"mmmm")</f>
        <v>July</v>
      </c>
      <c r="D1286" s="11" t="str">
        <f t="shared" si="40"/>
        <v>2018</v>
      </c>
      <c r="E1286" s="12">
        <f t="shared" si="41"/>
        <v>28</v>
      </c>
      <c r="F1286" s="13" t="str">
        <f>VLOOKUP(A1286,_holidays!$A$2:$B$2107,2,1)</f>
        <v>N</v>
      </c>
      <c r="G1286" s="13" t="str">
        <f>VLOOKUP(A1286,_holidays!$A$2:$C$2107,3,1)</f>
        <v>N</v>
      </c>
      <c r="H1286" s="14">
        <v>9.3000000000000007</v>
      </c>
      <c r="I1286" s="14">
        <v>13.9</v>
      </c>
      <c r="J1286" s="15">
        <v>6.2</v>
      </c>
      <c r="K1286" s="15">
        <v>0.8</v>
      </c>
      <c r="L1286" s="16">
        <v>114562.215</v>
      </c>
      <c r="M1286" s="17">
        <v>47.891623060000001</v>
      </c>
      <c r="N1286" s="17">
        <f>'Energy Demand'!$L1286*'Energy Demand'!$M1286</f>
        <v>5486570.4176986776</v>
      </c>
    </row>
    <row r="1287" spans="1:14" x14ac:dyDescent="0.6">
      <c r="A1287" s="19">
        <v>43290</v>
      </c>
      <c r="B1287" s="32" t="str">
        <f>TEXT('Energy Demand'!$A1287,"dddd")</f>
        <v>Monday</v>
      </c>
      <c r="C1287" s="31" t="str">
        <f>TEXT('Energy Demand'!$A1287,"mmmm")</f>
        <v>July</v>
      </c>
      <c r="D1287" s="11" t="str">
        <f t="shared" si="40"/>
        <v>2018</v>
      </c>
      <c r="E1287" s="12">
        <f t="shared" si="41"/>
        <v>28</v>
      </c>
      <c r="F1287" s="20" t="str">
        <f>VLOOKUP(A1287,_holidays!$A$2:$B$2107,2,1)</f>
        <v>N</v>
      </c>
      <c r="G1287" s="20" t="str">
        <f>VLOOKUP(A1287,_holidays!$A$2:$C$2107,3,1)</f>
        <v>N</v>
      </c>
      <c r="H1287" s="21">
        <v>10.1</v>
      </c>
      <c r="I1287" s="21">
        <v>13.8</v>
      </c>
      <c r="J1287" s="22">
        <v>8.1</v>
      </c>
      <c r="K1287" s="22">
        <v>1.2</v>
      </c>
      <c r="L1287" s="16">
        <v>133874.47500000001</v>
      </c>
      <c r="M1287" s="17">
        <v>80.825556750000004</v>
      </c>
      <c r="N1287" s="17">
        <f>'Energy Demand'!$L1287*'Energy Demand'!$M1287</f>
        <v>10820478.976488957</v>
      </c>
    </row>
    <row r="1288" spans="1:14" x14ac:dyDescent="0.6">
      <c r="A1288" s="10">
        <v>43291</v>
      </c>
      <c r="B1288" s="31" t="str">
        <f>TEXT('Energy Demand'!$A1288,"dddd")</f>
        <v>Tuesday</v>
      </c>
      <c r="C1288" s="31" t="str">
        <f>TEXT('Energy Demand'!$A1288,"mmmm")</f>
        <v>July</v>
      </c>
      <c r="D1288" s="11" t="str">
        <f t="shared" si="40"/>
        <v>2018</v>
      </c>
      <c r="E1288" s="12">
        <f t="shared" si="41"/>
        <v>28</v>
      </c>
      <c r="F1288" s="13" t="str">
        <f>VLOOKUP(A1288,_holidays!$A$2:$B$2107,2,1)</f>
        <v>N</v>
      </c>
      <c r="G1288" s="13" t="str">
        <f>VLOOKUP(A1288,_holidays!$A$2:$C$2107,3,1)</f>
        <v>N</v>
      </c>
      <c r="H1288" s="14">
        <v>9.3000000000000007</v>
      </c>
      <c r="I1288" s="14">
        <v>11.5</v>
      </c>
      <c r="J1288" s="15">
        <v>5.4</v>
      </c>
      <c r="K1288" s="15">
        <v>0</v>
      </c>
      <c r="L1288" s="16">
        <v>140342.995</v>
      </c>
      <c r="M1288" s="17">
        <v>94.623885849999994</v>
      </c>
      <c r="N1288" s="17">
        <f>'Energy Demand'!$L1288*'Energy Demand'!$M1288</f>
        <v>13279799.53872712</v>
      </c>
    </row>
    <row r="1289" spans="1:14" x14ac:dyDescent="0.6">
      <c r="A1289" s="19">
        <v>43292</v>
      </c>
      <c r="B1289" s="32" t="str">
        <f>TEXT('Energy Demand'!$A1289,"dddd")</f>
        <v>Wednesday</v>
      </c>
      <c r="C1289" s="31" t="str">
        <f>TEXT('Energy Demand'!$A1289,"mmmm")</f>
        <v>July</v>
      </c>
      <c r="D1289" s="11" t="str">
        <f t="shared" si="40"/>
        <v>2018</v>
      </c>
      <c r="E1289" s="12">
        <f t="shared" si="41"/>
        <v>28</v>
      </c>
      <c r="F1289" s="20" t="str">
        <f>VLOOKUP(A1289,_holidays!$A$2:$B$2107,2,1)</f>
        <v>N</v>
      </c>
      <c r="G1289" s="20" t="str">
        <f>VLOOKUP(A1289,_holidays!$A$2:$C$2107,3,1)</f>
        <v>N</v>
      </c>
      <c r="H1289" s="21">
        <v>6.6</v>
      </c>
      <c r="I1289" s="21">
        <v>11.6</v>
      </c>
      <c r="J1289" s="22">
        <v>6</v>
      </c>
      <c r="K1289" s="22">
        <v>0</v>
      </c>
      <c r="L1289" s="16">
        <v>143461.125</v>
      </c>
      <c r="M1289" s="17">
        <v>81.952519140000007</v>
      </c>
      <c r="N1289" s="17">
        <f>'Energy Demand'!$L1289*'Energy Demand'!$M1289</f>
        <v>11757000.592408434</v>
      </c>
    </row>
    <row r="1290" spans="1:14" x14ac:dyDescent="0.6">
      <c r="A1290" s="10">
        <v>43293</v>
      </c>
      <c r="B1290" s="31" t="str">
        <f>TEXT('Energy Demand'!$A1290,"dddd")</f>
        <v>Thursday</v>
      </c>
      <c r="C1290" s="31" t="str">
        <f>TEXT('Energy Demand'!$A1290,"mmmm")</f>
        <v>July</v>
      </c>
      <c r="D1290" s="11" t="str">
        <f t="shared" si="40"/>
        <v>2018</v>
      </c>
      <c r="E1290" s="12">
        <f t="shared" si="41"/>
        <v>28</v>
      </c>
      <c r="F1290" s="13" t="str">
        <f>VLOOKUP(A1290,_holidays!$A$2:$B$2107,2,1)</f>
        <v>N</v>
      </c>
      <c r="G1290" s="13" t="str">
        <f>VLOOKUP(A1290,_holidays!$A$2:$C$2107,3,1)</f>
        <v>N</v>
      </c>
      <c r="H1290" s="14">
        <v>4.3</v>
      </c>
      <c r="I1290" s="14">
        <v>11.3</v>
      </c>
      <c r="J1290" s="15">
        <v>7.5</v>
      </c>
      <c r="K1290" s="15">
        <v>0</v>
      </c>
      <c r="L1290" s="16">
        <v>145767.1</v>
      </c>
      <c r="M1290" s="17">
        <v>111.82051679999999</v>
      </c>
      <c r="N1290" s="17">
        <f>'Energy Demand'!$L1290*'Energy Demand'!$M1290</f>
        <v>16299752.45443728</v>
      </c>
    </row>
    <row r="1291" spans="1:14" x14ac:dyDescent="0.6">
      <c r="A1291" s="19">
        <v>43294</v>
      </c>
      <c r="B1291" s="32" t="str">
        <f>TEXT('Energy Demand'!$A1291,"dddd")</f>
        <v>Friday</v>
      </c>
      <c r="C1291" s="31" t="str">
        <f>TEXT('Energy Demand'!$A1291,"mmmm")</f>
        <v>July</v>
      </c>
      <c r="D1291" s="11" t="str">
        <f t="shared" si="40"/>
        <v>2018</v>
      </c>
      <c r="E1291" s="12">
        <f t="shared" si="41"/>
        <v>28</v>
      </c>
      <c r="F1291" s="20" t="str">
        <f>VLOOKUP(A1291,_holidays!$A$2:$B$2107,2,1)</f>
        <v>N</v>
      </c>
      <c r="G1291" s="20" t="str">
        <f>VLOOKUP(A1291,_holidays!$A$2:$C$2107,3,1)</f>
        <v>N</v>
      </c>
      <c r="H1291" s="21">
        <v>5.8</v>
      </c>
      <c r="I1291" s="21">
        <v>13.9</v>
      </c>
      <c r="J1291" s="22">
        <v>9.3000000000000007</v>
      </c>
      <c r="K1291" s="22">
        <v>0.2</v>
      </c>
      <c r="L1291" s="16">
        <v>140542.95000000001</v>
      </c>
      <c r="M1291" s="17">
        <v>104.6546578</v>
      </c>
      <c r="N1291" s="17">
        <f>'Energy Demand'!$L1291*'Energy Demand'!$M1291</f>
        <v>14708474.338452511</v>
      </c>
    </row>
    <row r="1292" spans="1:14" x14ac:dyDescent="0.6">
      <c r="A1292" s="10">
        <v>43295</v>
      </c>
      <c r="B1292" s="31" t="str">
        <f>TEXT('Energy Demand'!$A1292,"dddd")</f>
        <v>Saturday</v>
      </c>
      <c r="C1292" s="31" t="str">
        <f>TEXT('Energy Demand'!$A1292,"mmmm")</f>
        <v>July</v>
      </c>
      <c r="D1292" s="11" t="str">
        <f t="shared" si="40"/>
        <v>2018</v>
      </c>
      <c r="E1292" s="12">
        <f t="shared" si="41"/>
        <v>28</v>
      </c>
      <c r="F1292" s="13" t="str">
        <f>VLOOKUP(A1292,_holidays!$A$2:$B$2107,2,1)</f>
        <v>N</v>
      </c>
      <c r="G1292" s="13" t="str">
        <f>VLOOKUP(A1292,_holidays!$A$2:$C$2107,3,1)</f>
        <v>N</v>
      </c>
      <c r="H1292" s="14">
        <v>4.4000000000000004</v>
      </c>
      <c r="I1292" s="14">
        <v>15.5</v>
      </c>
      <c r="J1292" s="15">
        <v>10</v>
      </c>
      <c r="K1292" s="15">
        <v>0</v>
      </c>
      <c r="L1292" s="16">
        <v>124491.53</v>
      </c>
      <c r="M1292" s="17">
        <v>85.800950819999997</v>
      </c>
      <c r="N1292" s="17">
        <f>'Energy Demand'!$L1292*'Energy Demand'!$M1292</f>
        <v>10681491.643036554</v>
      </c>
    </row>
    <row r="1293" spans="1:14" x14ac:dyDescent="0.6">
      <c r="A1293" s="19">
        <v>43296</v>
      </c>
      <c r="B1293" s="32" t="str">
        <f>TEXT('Energy Demand'!$A1293,"dddd")</f>
        <v>Sunday</v>
      </c>
      <c r="C1293" s="31" t="str">
        <f>TEXT('Energy Demand'!$A1293,"mmmm")</f>
        <v>July</v>
      </c>
      <c r="D1293" s="11" t="str">
        <f t="shared" si="40"/>
        <v>2018</v>
      </c>
      <c r="E1293" s="12">
        <f t="shared" si="41"/>
        <v>29</v>
      </c>
      <c r="F1293" s="20" t="str">
        <f>VLOOKUP(A1293,_holidays!$A$2:$B$2107,2,1)</f>
        <v>N</v>
      </c>
      <c r="G1293" s="20" t="str">
        <f>VLOOKUP(A1293,_holidays!$A$2:$C$2107,3,1)</f>
        <v>N</v>
      </c>
      <c r="H1293" s="21">
        <v>6</v>
      </c>
      <c r="I1293" s="21">
        <v>13.8</v>
      </c>
      <c r="J1293" s="22">
        <v>9.8000000000000007</v>
      </c>
      <c r="K1293" s="22">
        <v>0</v>
      </c>
      <c r="L1293" s="16">
        <v>119464.315</v>
      </c>
      <c r="M1293" s="17">
        <v>67.790909940000006</v>
      </c>
      <c r="N1293" s="17">
        <f>'Energy Demand'!$L1293*'Energy Demand'!$M1293</f>
        <v>8098594.6192087922</v>
      </c>
    </row>
    <row r="1294" spans="1:14" x14ac:dyDescent="0.6">
      <c r="A1294" s="10">
        <v>43297</v>
      </c>
      <c r="B1294" s="31" t="str">
        <f>TEXT('Energy Demand'!$A1294,"dddd")</f>
        <v>Monday</v>
      </c>
      <c r="C1294" s="31" t="str">
        <f>TEXT('Energy Demand'!$A1294,"mmmm")</f>
        <v>July</v>
      </c>
      <c r="D1294" s="11" t="str">
        <f t="shared" si="40"/>
        <v>2018</v>
      </c>
      <c r="E1294" s="12">
        <f t="shared" si="41"/>
        <v>29</v>
      </c>
      <c r="F1294" s="13" t="str">
        <f>VLOOKUP(A1294,_holidays!$A$2:$B$2107,2,1)</f>
        <v>N</v>
      </c>
      <c r="G1294" s="13" t="str">
        <f>VLOOKUP(A1294,_holidays!$A$2:$C$2107,3,1)</f>
        <v>N</v>
      </c>
      <c r="H1294" s="14">
        <v>7.9</v>
      </c>
      <c r="I1294" s="14">
        <v>12.6</v>
      </c>
      <c r="J1294" s="15">
        <v>4.5</v>
      </c>
      <c r="K1294" s="15">
        <v>0</v>
      </c>
      <c r="L1294" s="16">
        <v>137446.75</v>
      </c>
      <c r="M1294" s="17">
        <v>87.634657079999997</v>
      </c>
      <c r="N1294" s="17">
        <f>'Energy Demand'!$L1294*'Energy Demand'!$M1294</f>
        <v>12045098.80301049</v>
      </c>
    </row>
    <row r="1295" spans="1:14" x14ac:dyDescent="0.6">
      <c r="A1295" s="19">
        <v>43298</v>
      </c>
      <c r="B1295" s="32" t="str">
        <f>TEXT('Energy Demand'!$A1295,"dddd")</f>
        <v>Tuesday</v>
      </c>
      <c r="C1295" s="31" t="str">
        <f>TEXT('Energy Demand'!$A1295,"mmmm")</f>
        <v>July</v>
      </c>
      <c r="D1295" s="11" t="str">
        <f t="shared" si="40"/>
        <v>2018</v>
      </c>
      <c r="E1295" s="12">
        <f t="shared" si="41"/>
        <v>29</v>
      </c>
      <c r="F1295" s="20" t="str">
        <f>VLOOKUP(A1295,_holidays!$A$2:$B$2107,2,1)</f>
        <v>Y</v>
      </c>
      <c r="G1295" s="20" t="str">
        <f>VLOOKUP(A1295,_holidays!$A$2:$C$2107,3,1)</f>
        <v>N</v>
      </c>
      <c r="H1295" s="21">
        <v>9.1</v>
      </c>
      <c r="I1295" s="21">
        <v>17.5</v>
      </c>
      <c r="J1295" s="22">
        <v>9.1999999999999993</v>
      </c>
      <c r="K1295" s="22">
        <v>0</v>
      </c>
      <c r="L1295" s="16">
        <v>131367.09</v>
      </c>
      <c r="M1295" s="17">
        <v>71.116373879999998</v>
      </c>
      <c r="N1295" s="17">
        <f>'Energy Demand'!$L1295*'Energy Demand'!$M1295</f>
        <v>9342351.0879676081</v>
      </c>
    </row>
    <row r="1296" spans="1:14" x14ac:dyDescent="0.6">
      <c r="A1296" s="10">
        <v>43299</v>
      </c>
      <c r="B1296" s="31" t="str">
        <f>TEXT('Energy Demand'!$A1296,"dddd")</f>
        <v>Wednesday</v>
      </c>
      <c r="C1296" s="31" t="str">
        <f>TEXT('Energy Demand'!$A1296,"mmmm")</f>
        <v>July</v>
      </c>
      <c r="D1296" s="11" t="str">
        <f t="shared" si="40"/>
        <v>2018</v>
      </c>
      <c r="E1296" s="12">
        <f t="shared" si="41"/>
        <v>29</v>
      </c>
      <c r="F1296" s="13" t="str">
        <f>VLOOKUP(A1296,_holidays!$A$2:$B$2107,2,1)</f>
        <v>Y</v>
      </c>
      <c r="G1296" s="13" t="str">
        <f>VLOOKUP(A1296,_holidays!$A$2:$C$2107,3,1)</f>
        <v>N</v>
      </c>
      <c r="H1296" s="14">
        <v>6.2</v>
      </c>
      <c r="I1296" s="14">
        <v>15.2</v>
      </c>
      <c r="J1296" s="15">
        <v>10.3</v>
      </c>
      <c r="K1296" s="15">
        <v>1.2</v>
      </c>
      <c r="L1296" s="16">
        <v>132856.72</v>
      </c>
      <c r="M1296" s="17">
        <v>72.337153369999996</v>
      </c>
      <c r="N1296" s="17">
        <f>'Energy Demand'!$L1296*'Energy Demand'!$M1296</f>
        <v>9610476.9308751468</v>
      </c>
    </row>
    <row r="1297" spans="1:14" x14ac:dyDescent="0.6">
      <c r="A1297" s="19">
        <v>43300</v>
      </c>
      <c r="B1297" s="32" t="str">
        <f>TEXT('Energy Demand'!$A1297,"dddd")</f>
        <v>Thursday</v>
      </c>
      <c r="C1297" s="31" t="str">
        <f>TEXT('Energy Demand'!$A1297,"mmmm")</f>
        <v>July</v>
      </c>
      <c r="D1297" s="11" t="str">
        <f t="shared" si="40"/>
        <v>2018</v>
      </c>
      <c r="E1297" s="12">
        <f t="shared" si="41"/>
        <v>29</v>
      </c>
      <c r="F1297" s="20" t="str">
        <f>VLOOKUP(A1297,_holidays!$A$2:$B$2107,2,1)</f>
        <v>Y</v>
      </c>
      <c r="G1297" s="20" t="str">
        <f>VLOOKUP(A1297,_holidays!$A$2:$C$2107,3,1)</f>
        <v>N</v>
      </c>
      <c r="H1297" s="21">
        <v>8.6999999999999993</v>
      </c>
      <c r="I1297" s="21">
        <v>17.600000000000001</v>
      </c>
      <c r="J1297" s="22">
        <v>8.5</v>
      </c>
      <c r="K1297" s="22">
        <v>0</v>
      </c>
      <c r="L1297" s="16">
        <v>133778.44500000001</v>
      </c>
      <c r="M1297" s="17">
        <v>83.930959619999996</v>
      </c>
      <c r="N1297" s="17">
        <f>'Energy Demand'!$L1297*'Energy Demand'!$M1297</f>
        <v>11228153.265321391</v>
      </c>
    </row>
    <row r="1298" spans="1:14" x14ac:dyDescent="0.6">
      <c r="A1298" s="10">
        <v>43301</v>
      </c>
      <c r="B1298" s="31" t="str">
        <f>TEXT('Energy Demand'!$A1298,"dddd")</f>
        <v>Friday</v>
      </c>
      <c r="C1298" s="31" t="str">
        <f>TEXT('Energy Demand'!$A1298,"mmmm")</f>
        <v>July</v>
      </c>
      <c r="D1298" s="11" t="str">
        <f t="shared" si="40"/>
        <v>2018</v>
      </c>
      <c r="E1298" s="12">
        <f t="shared" si="41"/>
        <v>29</v>
      </c>
      <c r="F1298" s="13" t="str">
        <f>VLOOKUP(A1298,_holidays!$A$2:$B$2107,2,1)</f>
        <v>Y</v>
      </c>
      <c r="G1298" s="13" t="str">
        <f>VLOOKUP(A1298,_holidays!$A$2:$C$2107,3,1)</f>
        <v>N</v>
      </c>
      <c r="H1298" s="14">
        <v>7.2</v>
      </c>
      <c r="I1298" s="14">
        <v>12.1</v>
      </c>
      <c r="J1298" s="15">
        <v>7.2</v>
      </c>
      <c r="K1298" s="15">
        <v>4.4000000000000004</v>
      </c>
      <c r="L1298" s="16">
        <v>135728.405</v>
      </c>
      <c r="M1298" s="17">
        <v>88.908711729999993</v>
      </c>
      <c r="N1298" s="17">
        <f>'Energy Demand'!$L1298*'Energy Demand'!$M1298</f>
        <v>12067437.63371769</v>
      </c>
    </row>
    <row r="1299" spans="1:14" x14ac:dyDescent="0.6">
      <c r="A1299" s="19">
        <v>43302</v>
      </c>
      <c r="B1299" s="32" t="str">
        <f>TEXT('Energy Demand'!$A1299,"dddd")</f>
        <v>Saturday</v>
      </c>
      <c r="C1299" s="31" t="str">
        <f>TEXT('Energy Demand'!$A1299,"mmmm")</f>
        <v>July</v>
      </c>
      <c r="D1299" s="11" t="str">
        <f t="shared" si="40"/>
        <v>2018</v>
      </c>
      <c r="E1299" s="12">
        <f t="shared" si="41"/>
        <v>29</v>
      </c>
      <c r="F1299" s="20" t="str">
        <f>VLOOKUP(A1299,_holidays!$A$2:$B$2107,2,1)</f>
        <v>Y</v>
      </c>
      <c r="G1299" s="20" t="str">
        <f>VLOOKUP(A1299,_holidays!$A$2:$C$2107,3,1)</f>
        <v>N</v>
      </c>
      <c r="H1299" s="21">
        <v>6.7</v>
      </c>
      <c r="I1299" s="21">
        <v>14</v>
      </c>
      <c r="J1299" s="22">
        <v>7.2</v>
      </c>
      <c r="K1299" s="22">
        <v>0.2</v>
      </c>
      <c r="L1299" s="16">
        <v>125928.62</v>
      </c>
      <c r="M1299" s="17">
        <v>91.699455979999996</v>
      </c>
      <c r="N1299" s="17">
        <f>'Energy Demand'!$L1299*'Energy Demand'!$M1299</f>
        <v>11547585.946312146</v>
      </c>
    </row>
    <row r="1300" spans="1:14" x14ac:dyDescent="0.6">
      <c r="A1300" s="10">
        <v>43303</v>
      </c>
      <c r="B1300" s="31" t="str">
        <f>TEXT('Energy Demand'!$A1300,"dddd")</f>
        <v>Sunday</v>
      </c>
      <c r="C1300" s="31" t="str">
        <f>TEXT('Energy Demand'!$A1300,"mmmm")</f>
        <v>July</v>
      </c>
      <c r="D1300" s="11" t="str">
        <f t="shared" si="40"/>
        <v>2018</v>
      </c>
      <c r="E1300" s="12">
        <f t="shared" si="41"/>
        <v>30</v>
      </c>
      <c r="F1300" s="13" t="str">
        <f>VLOOKUP(A1300,_holidays!$A$2:$B$2107,2,1)</f>
        <v>Y</v>
      </c>
      <c r="G1300" s="13" t="str">
        <f>VLOOKUP(A1300,_holidays!$A$2:$C$2107,3,1)</f>
        <v>N</v>
      </c>
      <c r="H1300" s="14">
        <v>8</v>
      </c>
      <c r="I1300" s="14">
        <v>14.8</v>
      </c>
      <c r="J1300" s="15">
        <v>10.5</v>
      </c>
      <c r="K1300" s="15">
        <v>0</v>
      </c>
      <c r="L1300" s="16">
        <v>114186.8</v>
      </c>
      <c r="M1300" s="17">
        <v>73.13566324</v>
      </c>
      <c r="N1300" s="17">
        <f>'Energy Demand'!$L1300*'Energy Demand'!$M1300</f>
        <v>8351127.351253232</v>
      </c>
    </row>
    <row r="1301" spans="1:14" x14ac:dyDescent="0.6">
      <c r="A1301" s="19">
        <v>43304</v>
      </c>
      <c r="B1301" s="32" t="str">
        <f>TEXT('Energy Demand'!$A1301,"dddd")</f>
        <v>Monday</v>
      </c>
      <c r="C1301" s="31" t="str">
        <f>TEXT('Energy Demand'!$A1301,"mmmm")</f>
        <v>July</v>
      </c>
      <c r="D1301" s="11" t="str">
        <f t="shared" si="40"/>
        <v>2018</v>
      </c>
      <c r="E1301" s="12">
        <f t="shared" si="41"/>
        <v>30</v>
      </c>
      <c r="F1301" s="20" t="str">
        <f>VLOOKUP(A1301,_holidays!$A$2:$B$2107,2,1)</f>
        <v>Y</v>
      </c>
      <c r="G1301" s="20" t="str">
        <f>VLOOKUP(A1301,_holidays!$A$2:$C$2107,3,1)</f>
        <v>N</v>
      </c>
      <c r="H1301" s="21">
        <v>8.4</v>
      </c>
      <c r="I1301" s="21">
        <v>15.4</v>
      </c>
      <c r="J1301" s="22">
        <v>6.9</v>
      </c>
      <c r="K1301" s="22">
        <v>0.2</v>
      </c>
      <c r="L1301" s="16">
        <v>134664.655</v>
      </c>
      <c r="M1301" s="17">
        <v>80.355436100000006</v>
      </c>
      <c r="N1301" s="17">
        <f>'Energy Demand'!$L1301*'Energy Demand'!$M1301</f>
        <v>10821037.079781046</v>
      </c>
    </row>
    <row r="1302" spans="1:14" x14ac:dyDescent="0.6">
      <c r="A1302" s="10">
        <v>43305</v>
      </c>
      <c r="B1302" s="31" t="str">
        <f>TEXT('Energy Demand'!$A1302,"dddd")</f>
        <v>Tuesday</v>
      </c>
      <c r="C1302" s="31" t="str">
        <f>TEXT('Energy Demand'!$A1302,"mmmm")</f>
        <v>July</v>
      </c>
      <c r="D1302" s="11" t="str">
        <f t="shared" si="40"/>
        <v>2018</v>
      </c>
      <c r="E1302" s="12">
        <f t="shared" si="41"/>
        <v>30</v>
      </c>
      <c r="F1302" s="13" t="str">
        <f>VLOOKUP(A1302,_holidays!$A$2:$B$2107,2,1)</f>
        <v>Y</v>
      </c>
      <c r="G1302" s="13" t="str">
        <f>VLOOKUP(A1302,_holidays!$A$2:$C$2107,3,1)</f>
        <v>N</v>
      </c>
      <c r="H1302" s="14">
        <v>8.6</v>
      </c>
      <c r="I1302" s="14">
        <v>15.6</v>
      </c>
      <c r="J1302" s="15">
        <v>7.1</v>
      </c>
      <c r="K1302" s="15">
        <v>0.6</v>
      </c>
      <c r="L1302" s="16">
        <v>132967.19</v>
      </c>
      <c r="M1302" s="17">
        <v>71.115294320000004</v>
      </c>
      <c r="N1302" s="17">
        <f>'Energy Demand'!$L1302*'Energy Demand'!$M1302</f>
        <v>9456000.8517533615</v>
      </c>
    </row>
    <row r="1303" spans="1:14" x14ac:dyDescent="0.6">
      <c r="A1303" s="19">
        <v>43306</v>
      </c>
      <c r="B1303" s="32" t="str">
        <f>TEXT('Energy Demand'!$A1303,"dddd")</f>
        <v>Wednesday</v>
      </c>
      <c r="C1303" s="31" t="str">
        <f>TEXT('Energy Demand'!$A1303,"mmmm")</f>
        <v>July</v>
      </c>
      <c r="D1303" s="11" t="str">
        <f t="shared" si="40"/>
        <v>2018</v>
      </c>
      <c r="E1303" s="12">
        <f t="shared" si="41"/>
        <v>30</v>
      </c>
      <c r="F1303" s="20" t="str">
        <f>VLOOKUP(A1303,_holidays!$A$2:$B$2107,2,1)</f>
        <v>Y</v>
      </c>
      <c r="G1303" s="20" t="str">
        <f>VLOOKUP(A1303,_holidays!$A$2:$C$2107,3,1)</f>
        <v>N</v>
      </c>
      <c r="H1303" s="21">
        <v>8.3000000000000007</v>
      </c>
      <c r="I1303" s="21">
        <v>15.7</v>
      </c>
      <c r="J1303" s="22">
        <v>9.3000000000000007</v>
      </c>
      <c r="K1303" s="22">
        <v>6.2</v>
      </c>
      <c r="L1303" s="16">
        <v>135308.29500000001</v>
      </c>
      <c r="M1303" s="17">
        <v>76.472503250000003</v>
      </c>
      <c r="N1303" s="17">
        <f>'Energy Demand'!$L1303*'Energy Demand'!$M1303</f>
        <v>10347364.029139461</v>
      </c>
    </row>
    <row r="1304" spans="1:14" x14ac:dyDescent="0.6">
      <c r="A1304" s="10">
        <v>43307</v>
      </c>
      <c r="B1304" s="31" t="str">
        <f>TEXT('Energy Demand'!$A1304,"dddd")</f>
        <v>Thursday</v>
      </c>
      <c r="C1304" s="31" t="str">
        <f>TEXT('Energy Demand'!$A1304,"mmmm")</f>
        <v>July</v>
      </c>
      <c r="D1304" s="11" t="str">
        <f t="shared" si="40"/>
        <v>2018</v>
      </c>
      <c r="E1304" s="12">
        <f t="shared" si="41"/>
        <v>30</v>
      </c>
      <c r="F1304" s="13" t="str">
        <f>VLOOKUP(A1304,_holidays!$A$2:$B$2107,2,1)</f>
        <v>Y</v>
      </c>
      <c r="G1304" s="13" t="str">
        <f>VLOOKUP(A1304,_holidays!$A$2:$C$2107,3,1)</f>
        <v>N</v>
      </c>
      <c r="H1304" s="14">
        <v>7.7</v>
      </c>
      <c r="I1304" s="14">
        <v>15.1</v>
      </c>
      <c r="J1304" s="15">
        <v>8.9</v>
      </c>
      <c r="K1304" s="15">
        <v>0</v>
      </c>
      <c r="L1304" s="16">
        <v>137634.125</v>
      </c>
      <c r="M1304" s="17">
        <v>86.406594089999999</v>
      </c>
      <c r="N1304" s="17">
        <f>'Energy Demand'!$L1304*'Energy Demand'!$M1304</f>
        <v>11892495.971807322</v>
      </c>
    </row>
    <row r="1305" spans="1:14" x14ac:dyDescent="0.6">
      <c r="A1305" s="19">
        <v>43308</v>
      </c>
      <c r="B1305" s="32" t="str">
        <f>TEXT('Energy Demand'!$A1305,"dddd")</f>
        <v>Friday</v>
      </c>
      <c r="C1305" s="31" t="str">
        <f>TEXT('Energy Demand'!$A1305,"mmmm")</f>
        <v>July</v>
      </c>
      <c r="D1305" s="11" t="str">
        <f t="shared" si="40"/>
        <v>2018</v>
      </c>
      <c r="E1305" s="12">
        <f t="shared" si="41"/>
        <v>30</v>
      </c>
      <c r="F1305" s="20" t="str">
        <f>VLOOKUP(A1305,_holidays!$A$2:$B$2107,2,1)</f>
        <v>Y</v>
      </c>
      <c r="G1305" s="20" t="str">
        <f>VLOOKUP(A1305,_holidays!$A$2:$C$2107,3,1)</f>
        <v>N</v>
      </c>
      <c r="H1305" s="21">
        <v>9.1999999999999993</v>
      </c>
      <c r="I1305" s="21">
        <v>19.5</v>
      </c>
      <c r="J1305" s="22">
        <v>10.3</v>
      </c>
      <c r="K1305" s="22">
        <v>0</v>
      </c>
      <c r="L1305" s="16">
        <v>130119.5</v>
      </c>
      <c r="M1305" s="17">
        <v>71.869816619999995</v>
      </c>
      <c r="N1305" s="17">
        <f>'Energy Demand'!$L1305*'Energy Demand'!$M1305</f>
        <v>9351664.6036860887</v>
      </c>
    </row>
    <row r="1306" spans="1:14" x14ac:dyDescent="0.6">
      <c r="A1306" s="10">
        <v>43309</v>
      </c>
      <c r="B1306" s="31" t="str">
        <f>TEXT('Energy Demand'!$A1306,"dddd")</f>
        <v>Saturday</v>
      </c>
      <c r="C1306" s="31" t="str">
        <f>TEXT('Energy Demand'!$A1306,"mmmm")</f>
        <v>July</v>
      </c>
      <c r="D1306" s="11" t="str">
        <f t="shared" si="40"/>
        <v>2018</v>
      </c>
      <c r="E1306" s="12">
        <f t="shared" si="41"/>
        <v>30</v>
      </c>
      <c r="F1306" s="13" t="str">
        <f>VLOOKUP(A1306,_holidays!$A$2:$B$2107,2,1)</f>
        <v>Y</v>
      </c>
      <c r="G1306" s="13" t="str">
        <f>VLOOKUP(A1306,_holidays!$A$2:$C$2107,3,1)</f>
        <v>N</v>
      </c>
      <c r="H1306" s="14">
        <v>8.4</v>
      </c>
      <c r="I1306" s="14">
        <v>18.600000000000001</v>
      </c>
      <c r="J1306" s="15">
        <v>9.3000000000000007</v>
      </c>
      <c r="K1306" s="15">
        <v>0</v>
      </c>
      <c r="L1306" s="16">
        <v>116942.94</v>
      </c>
      <c r="M1306" s="17">
        <v>57.98204775</v>
      </c>
      <c r="N1306" s="17">
        <f>'Energy Demand'!$L1306*'Energy Demand'!$M1306</f>
        <v>6780591.1311053848</v>
      </c>
    </row>
    <row r="1307" spans="1:14" x14ac:dyDescent="0.6">
      <c r="A1307" s="19">
        <v>43310</v>
      </c>
      <c r="B1307" s="32" t="str">
        <f>TEXT('Energy Demand'!$A1307,"dddd")</f>
        <v>Sunday</v>
      </c>
      <c r="C1307" s="31" t="str">
        <f>TEXT('Energy Demand'!$A1307,"mmmm")</f>
        <v>July</v>
      </c>
      <c r="D1307" s="11" t="str">
        <f t="shared" si="40"/>
        <v>2018</v>
      </c>
      <c r="E1307" s="12">
        <f t="shared" si="41"/>
        <v>31</v>
      </c>
      <c r="F1307" s="20" t="str">
        <f>VLOOKUP(A1307,_holidays!$A$2:$B$2107,2,1)</f>
        <v>Y</v>
      </c>
      <c r="G1307" s="20" t="str">
        <f>VLOOKUP(A1307,_holidays!$A$2:$C$2107,3,1)</f>
        <v>N</v>
      </c>
      <c r="H1307" s="21">
        <v>10.8</v>
      </c>
      <c r="I1307" s="21">
        <v>14.6</v>
      </c>
      <c r="J1307" s="22">
        <v>10</v>
      </c>
      <c r="K1307" s="22">
        <v>2</v>
      </c>
      <c r="L1307" s="16">
        <v>111555</v>
      </c>
      <c r="M1307" s="17">
        <v>29.414282669999999</v>
      </c>
      <c r="N1307" s="17">
        <f>'Energy Demand'!$L1307*'Energy Demand'!$M1307</f>
        <v>3281310.30325185</v>
      </c>
    </row>
    <row r="1308" spans="1:14" x14ac:dyDescent="0.6">
      <c r="A1308" s="10">
        <v>43311</v>
      </c>
      <c r="B1308" s="31" t="str">
        <f>TEXT('Energy Demand'!$A1308,"dddd")</f>
        <v>Monday</v>
      </c>
      <c r="C1308" s="31" t="str">
        <f>TEXT('Energy Demand'!$A1308,"mmmm")</f>
        <v>July</v>
      </c>
      <c r="D1308" s="11" t="str">
        <f t="shared" si="40"/>
        <v>2018</v>
      </c>
      <c r="E1308" s="12">
        <f t="shared" si="41"/>
        <v>31</v>
      </c>
      <c r="F1308" s="13" t="str">
        <f>VLOOKUP(A1308,_holidays!$A$2:$B$2107,2,1)</f>
        <v>Y</v>
      </c>
      <c r="G1308" s="13" t="str">
        <f>VLOOKUP(A1308,_holidays!$A$2:$C$2107,3,1)</f>
        <v>N</v>
      </c>
      <c r="H1308" s="14">
        <v>8.1999999999999993</v>
      </c>
      <c r="I1308" s="14">
        <v>12.6</v>
      </c>
      <c r="J1308" s="15">
        <v>7.3</v>
      </c>
      <c r="K1308" s="15">
        <v>0.4</v>
      </c>
      <c r="L1308" s="16">
        <v>135422.13500000001</v>
      </c>
      <c r="M1308" s="17">
        <v>60.040308160000002</v>
      </c>
      <c r="N1308" s="17">
        <f>'Energy Demand'!$L1308*'Energy Demand'!$M1308</f>
        <v>8130786.7170851221</v>
      </c>
    </row>
    <row r="1309" spans="1:14" x14ac:dyDescent="0.6">
      <c r="A1309" s="19">
        <v>43312</v>
      </c>
      <c r="B1309" s="32" t="str">
        <f>TEXT('Energy Demand'!$A1309,"dddd")</f>
        <v>Tuesday</v>
      </c>
      <c r="C1309" s="31" t="str">
        <f>TEXT('Energy Demand'!$A1309,"mmmm")</f>
        <v>July</v>
      </c>
      <c r="D1309" s="11" t="str">
        <f t="shared" si="40"/>
        <v>2018</v>
      </c>
      <c r="E1309" s="12">
        <f t="shared" si="41"/>
        <v>31</v>
      </c>
      <c r="F1309" s="20" t="str">
        <f>VLOOKUP(A1309,_holidays!$A$2:$B$2107,2,1)</f>
        <v>Y</v>
      </c>
      <c r="G1309" s="20" t="str">
        <f>VLOOKUP(A1309,_holidays!$A$2:$C$2107,3,1)</f>
        <v>N</v>
      </c>
      <c r="H1309" s="21">
        <v>8.3000000000000007</v>
      </c>
      <c r="I1309" s="21">
        <v>16.2</v>
      </c>
      <c r="J1309" s="22">
        <v>10.199999999999999</v>
      </c>
      <c r="K1309" s="22">
        <v>0</v>
      </c>
      <c r="L1309" s="16">
        <v>129519.995</v>
      </c>
      <c r="M1309" s="17">
        <v>60.905552239999999</v>
      </c>
      <c r="N1309" s="17">
        <f>'Energy Demand'!$L1309*'Energy Demand'!$M1309</f>
        <v>7888486.8215970388</v>
      </c>
    </row>
    <row r="1310" spans="1:14" x14ac:dyDescent="0.6">
      <c r="A1310" s="10">
        <v>43313</v>
      </c>
      <c r="B1310" s="31" t="str">
        <f>TEXT('Energy Demand'!$A1310,"dddd")</f>
        <v>Wednesday</v>
      </c>
      <c r="C1310" s="31" t="str">
        <f>TEXT('Energy Demand'!$A1310,"mmmm")</f>
        <v>August</v>
      </c>
      <c r="D1310" s="11" t="str">
        <f t="shared" si="40"/>
        <v>2018</v>
      </c>
      <c r="E1310" s="12">
        <f t="shared" si="41"/>
        <v>31</v>
      </c>
      <c r="F1310" s="13" t="str">
        <f>VLOOKUP(A1310,_holidays!$A$2:$B$2107,2,1)</f>
        <v>Y</v>
      </c>
      <c r="G1310" s="13" t="str">
        <f>VLOOKUP(A1310,_holidays!$A$2:$C$2107,3,1)</f>
        <v>N</v>
      </c>
      <c r="H1310" s="14">
        <v>9.9</v>
      </c>
      <c r="I1310" s="14">
        <v>14.8</v>
      </c>
      <c r="J1310" s="15">
        <v>11.4</v>
      </c>
      <c r="K1310" s="15">
        <v>1.6</v>
      </c>
      <c r="L1310" s="16">
        <v>134004.96</v>
      </c>
      <c r="M1310" s="17">
        <v>78.761641850000004</v>
      </c>
      <c r="N1310" s="17">
        <f>'Energy Demand'!$L1310*'Energy Demand'!$M1310</f>
        <v>10554450.665643577</v>
      </c>
    </row>
    <row r="1311" spans="1:14" x14ac:dyDescent="0.6">
      <c r="A1311" s="19">
        <v>43314</v>
      </c>
      <c r="B1311" s="32" t="str">
        <f>TEXT('Energy Demand'!$A1311,"dddd")</f>
        <v>Thursday</v>
      </c>
      <c r="C1311" s="31" t="str">
        <f>TEXT('Energy Demand'!$A1311,"mmmm")</f>
        <v>August</v>
      </c>
      <c r="D1311" s="11" t="str">
        <f t="shared" si="40"/>
        <v>2018</v>
      </c>
      <c r="E1311" s="12">
        <f t="shared" si="41"/>
        <v>31</v>
      </c>
      <c r="F1311" s="20" t="str">
        <f>VLOOKUP(A1311,_holidays!$A$2:$B$2107,2,1)</f>
        <v>Y</v>
      </c>
      <c r="G1311" s="20" t="str">
        <f>VLOOKUP(A1311,_holidays!$A$2:$C$2107,3,1)</f>
        <v>N</v>
      </c>
      <c r="H1311" s="21">
        <v>4.9000000000000004</v>
      </c>
      <c r="I1311" s="21">
        <v>16.100000000000001</v>
      </c>
      <c r="J1311" s="22">
        <v>11.7</v>
      </c>
      <c r="K1311" s="22">
        <v>0</v>
      </c>
      <c r="L1311" s="16">
        <v>129025</v>
      </c>
      <c r="M1311" s="17">
        <v>68.077372269999998</v>
      </c>
      <c r="N1311" s="17">
        <f>'Energy Demand'!$L1311*'Energy Demand'!$M1311</f>
        <v>8783682.9571367502</v>
      </c>
    </row>
    <row r="1312" spans="1:14" x14ac:dyDescent="0.6">
      <c r="A1312" s="10">
        <v>43315</v>
      </c>
      <c r="B1312" s="31" t="str">
        <f>TEXT('Energy Demand'!$A1312,"dddd")</f>
        <v>Friday</v>
      </c>
      <c r="C1312" s="31" t="str">
        <f>TEXT('Energy Demand'!$A1312,"mmmm")</f>
        <v>August</v>
      </c>
      <c r="D1312" s="11" t="str">
        <f t="shared" si="40"/>
        <v>2018</v>
      </c>
      <c r="E1312" s="12">
        <f t="shared" si="41"/>
        <v>31</v>
      </c>
      <c r="F1312" s="13" t="str">
        <f>VLOOKUP(A1312,_holidays!$A$2:$B$2107,2,1)</f>
        <v>Y</v>
      </c>
      <c r="G1312" s="13" t="str">
        <f>VLOOKUP(A1312,_holidays!$A$2:$C$2107,3,1)</f>
        <v>N</v>
      </c>
      <c r="H1312" s="14">
        <v>7.8</v>
      </c>
      <c r="I1312" s="14">
        <v>18.399999999999999</v>
      </c>
      <c r="J1312" s="15">
        <v>6.3</v>
      </c>
      <c r="K1312" s="15">
        <v>0</v>
      </c>
      <c r="L1312" s="16">
        <v>129740.315</v>
      </c>
      <c r="M1312" s="17">
        <v>79.407081439999999</v>
      </c>
      <c r="N1312" s="17">
        <f>'Energy Demand'!$L1312*'Energy Demand'!$M1312</f>
        <v>10302299.759256253</v>
      </c>
    </row>
    <row r="1313" spans="1:14" x14ac:dyDescent="0.6">
      <c r="A1313" s="19">
        <v>43316</v>
      </c>
      <c r="B1313" s="32" t="str">
        <f>TEXT('Energy Demand'!$A1313,"dddd")</f>
        <v>Saturday</v>
      </c>
      <c r="C1313" s="31" t="str">
        <f>TEXT('Energy Demand'!$A1313,"mmmm")</f>
        <v>August</v>
      </c>
      <c r="D1313" s="11" t="str">
        <f t="shared" si="40"/>
        <v>2018</v>
      </c>
      <c r="E1313" s="12">
        <f t="shared" si="41"/>
        <v>31</v>
      </c>
      <c r="F1313" s="20" t="str">
        <f>VLOOKUP(A1313,_holidays!$A$2:$B$2107,2,1)</f>
        <v>Y</v>
      </c>
      <c r="G1313" s="20" t="str">
        <f>VLOOKUP(A1313,_holidays!$A$2:$C$2107,3,1)</f>
        <v>N</v>
      </c>
      <c r="H1313" s="21">
        <v>8</v>
      </c>
      <c r="I1313" s="21">
        <v>15.3</v>
      </c>
      <c r="J1313" s="22">
        <v>8.6999999999999993</v>
      </c>
      <c r="K1313" s="22">
        <v>1.6</v>
      </c>
      <c r="L1313" s="16">
        <v>116238.175</v>
      </c>
      <c r="M1313" s="17">
        <v>44.889044869999999</v>
      </c>
      <c r="N1313" s="17">
        <f>'Energy Demand'!$L1313*'Energy Demand'!$M1313</f>
        <v>5217820.6531819124</v>
      </c>
    </row>
    <row r="1314" spans="1:14" x14ac:dyDescent="0.6">
      <c r="A1314" s="10">
        <v>43317</v>
      </c>
      <c r="B1314" s="31" t="str">
        <f>TEXT('Energy Demand'!$A1314,"dddd")</f>
        <v>Sunday</v>
      </c>
      <c r="C1314" s="31" t="str">
        <f>TEXT('Energy Demand'!$A1314,"mmmm")</f>
        <v>August</v>
      </c>
      <c r="D1314" s="11" t="str">
        <f t="shared" si="40"/>
        <v>2018</v>
      </c>
      <c r="E1314" s="12">
        <f t="shared" si="41"/>
        <v>32</v>
      </c>
      <c r="F1314" s="13" t="str">
        <f>VLOOKUP(A1314,_holidays!$A$2:$B$2107,2,1)</f>
        <v>Y</v>
      </c>
      <c r="G1314" s="13" t="str">
        <f>VLOOKUP(A1314,_holidays!$A$2:$C$2107,3,1)</f>
        <v>N</v>
      </c>
      <c r="H1314" s="14">
        <v>10.6</v>
      </c>
      <c r="I1314" s="14">
        <v>17.600000000000001</v>
      </c>
      <c r="J1314" s="15">
        <v>11.2</v>
      </c>
      <c r="K1314" s="15">
        <v>0</v>
      </c>
      <c r="L1314" s="16">
        <v>104912.38</v>
      </c>
      <c r="M1314" s="17">
        <v>37.44398417</v>
      </c>
      <c r="N1314" s="17">
        <f>'Energy Demand'!$L1314*'Energy Demand'!$M1314</f>
        <v>3928337.4959570249</v>
      </c>
    </row>
    <row r="1315" spans="1:14" x14ac:dyDescent="0.6">
      <c r="A1315" s="19">
        <v>43318</v>
      </c>
      <c r="B1315" s="32" t="str">
        <f>TEXT('Energy Demand'!$A1315,"dddd")</f>
        <v>Monday</v>
      </c>
      <c r="C1315" s="31" t="str">
        <f>TEXT('Energy Demand'!$A1315,"mmmm")</f>
        <v>August</v>
      </c>
      <c r="D1315" s="11" t="str">
        <f t="shared" si="40"/>
        <v>2018</v>
      </c>
      <c r="E1315" s="12">
        <f t="shared" si="41"/>
        <v>32</v>
      </c>
      <c r="F1315" s="20" t="str">
        <f>VLOOKUP(A1315,_holidays!$A$2:$B$2107,2,1)</f>
        <v>Y</v>
      </c>
      <c r="G1315" s="20" t="str">
        <f>VLOOKUP(A1315,_holidays!$A$2:$C$2107,3,1)</f>
        <v>N</v>
      </c>
      <c r="H1315" s="21">
        <v>9.4</v>
      </c>
      <c r="I1315" s="21">
        <v>13.8</v>
      </c>
      <c r="J1315" s="22">
        <v>8.5</v>
      </c>
      <c r="K1315" s="22">
        <v>0</v>
      </c>
      <c r="L1315" s="16">
        <v>127198.78</v>
      </c>
      <c r="M1315" s="17">
        <v>83.712090750000002</v>
      </c>
      <c r="N1315" s="17">
        <f>'Energy Demand'!$L1315*'Energy Demand'!$M1315</f>
        <v>10648075.814649286</v>
      </c>
    </row>
    <row r="1316" spans="1:14" x14ac:dyDescent="0.6">
      <c r="A1316" s="10">
        <v>43319</v>
      </c>
      <c r="B1316" s="31" t="str">
        <f>TEXT('Energy Demand'!$A1316,"dddd")</f>
        <v>Tuesday</v>
      </c>
      <c r="C1316" s="31" t="str">
        <f>TEXT('Energy Demand'!$A1316,"mmmm")</f>
        <v>August</v>
      </c>
      <c r="D1316" s="11" t="str">
        <f t="shared" si="40"/>
        <v>2018</v>
      </c>
      <c r="E1316" s="12">
        <f t="shared" si="41"/>
        <v>32</v>
      </c>
      <c r="F1316" s="13" t="str">
        <f>VLOOKUP(A1316,_holidays!$A$2:$B$2107,2,1)</f>
        <v>Y</v>
      </c>
      <c r="G1316" s="13" t="str">
        <f>VLOOKUP(A1316,_holidays!$A$2:$C$2107,3,1)</f>
        <v>N</v>
      </c>
      <c r="H1316" s="14">
        <v>7.3</v>
      </c>
      <c r="I1316" s="14">
        <v>14.8</v>
      </c>
      <c r="J1316" s="15">
        <v>9.6</v>
      </c>
      <c r="K1316" s="15">
        <v>0</v>
      </c>
      <c r="L1316" s="16">
        <v>131851.01500000001</v>
      </c>
      <c r="M1316" s="17">
        <v>75.541241439999993</v>
      </c>
      <c r="N1316" s="17">
        <f>'Energy Demand'!$L1316*'Energy Demand'!$M1316</f>
        <v>9960189.3582240622</v>
      </c>
    </row>
    <row r="1317" spans="1:14" x14ac:dyDescent="0.6">
      <c r="A1317" s="19">
        <v>43320</v>
      </c>
      <c r="B1317" s="32" t="str">
        <f>TEXT('Energy Demand'!$A1317,"dddd")</f>
        <v>Wednesday</v>
      </c>
      <c r="C1317" s="31" t="str">
        <f>TEXT('Energy Demand'!$A1317,"mmmm")</f>
        <v>August</v>
      </c>
      <c r="D1317" s="11" t="str">
        <f t="shared" si="40"/>
        <v>2018</v>
      </c>
      <c r="E1317" s="12">
        <f t="shared" si="41"/>
        <v>32</v>
      </c>
      <c r="F1317" s="20" t="str">
        <f>VLOOKUP(A1317,_holidays!$A$2:$B$2107,2,1)</f>
        <v>Y</v>
      </c>
      <c r="G1317" s="20" t="str">
        <f>VLOOKUP(A1317,_holidays!$A$2:$C$2107,3,1)</f>
        <v>N</v>
      </c>
      <c r="H1317" s="21">
        <v>9.6</v>
      </c>
      <c r="I1317" s="21">
        <v>16</v>
      </c>
      <c r="J1317" s="22">
        <v>7.2</v>
      </c>
      <c r="K1317" s="22">
        <v>1</v>
      </c>
      <c r="L1317" s="16">
        <v>131939.5</v>
      </c>
      <c r="M1317" s="17">
        <v>89.686836400000004</v>
      </c>
      <c r="N1317" s="17">
        <f>'Energy Demand'!$L1317*'Energy Demand'!$M1317</f>
        <v>11833236.3511978</v>
      </c>
    </row>
    <row r="1318" spans="1:14" x14ac:dyDescent="0.6">
      <c r="A1318" s="10">
        <v>43321</v>
      </c>
      <c r="B1318" s="31" t="str">
        <f>TEXT('Energy Demand'!$A1318,"dddd")</f>
        <v>Thursday</v>
      </c>
      <c r="C1318" s="31" t="str">
        <f>TEXT('Energy Demand'!$A1318,"mmmm")</f>
        <v>August</v>
      </c>
      <c r="D1318" s="11" t="str">
        <f t="shared" si="40"/>
        <v>2018</v>
      </c>
      <c r="E1318" s="12">
        <f t="shared" si="41"/>
        <v>32</v>
      </c>
      <c r="F1318" s="13" t="str">
        <f>VLOOKUP(A1318,_holidays!$A$2:$B$2107,2,1)</f>
        <v>Y</v>
      </c>
      <c r="G1318" s="13" t="str">
        <f>VLOOKUP(A1318,_holidays!$A$2:$C$2107,3,1)</f>
        <v>N</v>
      </c>
      <c r="H1318" s="14">
        <v>5.6</v>
      </c>
      <c r="I1318" s="14">
        <v>15.4</v>
      </c>
      <c r="J1318" s="15">
        <v>8.6</v>
      </c>
      <c r="K1318" s="15">
        <v>2.2000000000000002</v>
      </c>
      <c r="L1318" s="16">
        <v>135670.99</v>
      </c>
      <c r="M1318" s="17">
        <v>82.760846979999997</v>
      </c>
      <c r="N1318" s="17">
        <f>'Energy Demand'!$L1318*'Energy Demand'!$M1318</f>
        <v>11228246.043015109</v>
      </c>
    </row>
    <row r="1319" spans="1:14" x14ac:dyDescent="0.6">
      <c r="A1319" s="19">
        <v>43322</v>
      </c>
      <c r="B1319" s="32" t="str">
        <f>TEXT('Energy Demand'!$A1319,"dddd")</f>
        <v>Friday</v>
      </c>
      <c r="C1319" s="31" t="str">
        <f>TEXT('Energy Demand'!$A1319,"mmmm")</f>
        <v>August</v>
      </c>
      <c r="D1319" s="11" t="str">
        <f t="shared" si="40"/>
        <v>2018</v>
      </c>
      <c r="E1319" s="12">
        <f t="shared" si="41"/>
        <v>32</v>
      </c>
      <c r="F1319" s="20" t="str">
        <f>VLOOKUP(A1319,_holidays!$A$2:$B$2107,2,1)</f>
        <v>Y</v>
      </c>
      <c r="G1319" s="20" t="str">
        <f>VLOOKUP(A1319,_holidays!$A$2:$C$2107,3,1)</f>
        <v>N</v>
      </c>
      <c r="H1319" s="21">
        <v>9.4</v>
      </c>
      <c r="I1319" s="21">
        <v>20</v>
      </c>
      <c r="J1319" s="22">
        <v>11.8</v>
      </c>
      <c r="K1319" s="22">
        <v>0</v>
      </c>
      <c r="L1319" s="16">
        <v>121875.355</v>
      </c>
      <c r="M1319" s="17">
        <v>58.050358019999997</v>
      </c>
      <c r="N1319" s="17">
        <f>'Energy Demand'!$L1319*'Energy Demand'!$M1319</f>
        <v>7074907.991564597</v>
      </c>
    </row>
    <row r="1320" spans="1:14" x14ac:dyDescent="0.6">
      <c r="A1320" s="10">
        <v>43323</v>
      </c>
      <c r="B1320" s="31" t="str">
        <f>TEXT('Energy Demand'!$A1320,"dddd")</f>
        <v>Saturday</v>
      </c>
      <c r="C1320" s="31" t="str">
        <f>TEXT('Energy Demand'!$A1320,"mmmm")</f>
        <v>August</v>
      </c>
      <c r="D1320" s="11" t="str">
        <f t="shared" si="40"/>
        <v>2018</v>
      </c>
      <c r="E1320" s="12">
        <f t="shared" si="41"/>
        <v>32</v>
      </c>
      <c r="F1320" s="13" t="str">
        <f>VLOOKUP(A1320,_holidays!$A$2:$B$2107,2,1)</f>
        <v>Y</v>
      </c>
      <c r="G1320" s="13" t="str">
        <f>VLOOKUP(A1320,_holidays!$A$2:$C$2107,3,1)</f>
        <v>N</v>
      </c>
      <c r="H1320" s="14">
        <v>8.1</v>
      </c>
      <c r="I1320" s="14">
        <v>14.7</v>
      </c>
      <c r="J1320" s="15">
        <v>7.4</v>
      </c>
      <c r="K1320" s="15">
        <v>10.4</v>
      </c>
      <c r="L1320" s="16">
        <v>119988.735</v>
      </c>
      <c r="M1320" s="17">
        <v>64.602342530000001</v>
      </c>
      <c r="N1320" s="17">
        <f>'Energy Demand'!$L1320*'Energy Demand'!$M1320</f>
        <v>7751553.3582114</v>
      </c>
    </row>
    <row r="1321" spans="1:14" x14ac:dyDescent="0.6">
      <c r="A1321" s="19">
        <v>43324</v>
      </c>
      <c r="B1321" s="32" t="str">
        <f>TEXT('Energy Demand'!$A1321,"dddd")</f>
        <v>Sunday</v>
      </c>
      <c r="C1321" s="31" t="str">
        <f>TEXT('Energy Demand'!$A1321,"mmmm")</f>
        <v>August</v>
      </c>
      <c r="D1321" s="11" t="str">
        <f t="shared" si="40"/>
        <v>2018</v>
      </c>
      <c r="E1321" s="12">
        <f t="shared" si="41"/>
        <v>33</v>
      </c>
      <c r="F1321" s="20" t="str">
        <f>VLOOKUP(A1321,_holidays!$A$2:$B$2107,2,1)</f>
        <v>Y</v>
      </c>
      <c r="G1321" s="20" t="str">
        <f>VLOOKUP(A1321,_holidays!$A$2:$C$2107,3,1)</f>
        <v>N</v>
      </c>
      <c r="H1321" s="21">
        <v>5.4</v>
      </c>
      <c r="I1321" s="21">
        <v>14.8</v>
      </c>
      <c r="J1321" s="22">
        <v>10.4</v>
      </c>
      <c r="K1321" s="22">
        <v>4.5999999999999996</v>
      </c>
      <c r="L1321" s="16">
        <v>115231.85</v>
      </c>
      <c r="M1321" s="17">
        <v>48.788940629999999</v>
      </c>
      <c r="N1321" s="17">
        <f>'Energy Demand'!$L1321*'Energy Demand'!$M1321</f>
        <v>5622039.8883350659</v>
      </c>
    </row>
    <row r="1322" spans="1:14" x14ac:dyDescent="0.6">
      <c r="A1322" s="10">
        <v>43325</v>
      </c>
      <c r="B1322" s="31" t="str">
        <f>TEXT('Energy Demand'!$A1322,"dddd")</f>
        <v>Monday</v>
      </c>
      <c r="C1322" s="31" t="str">
        <f>TEXT('Energy Demand'!$A1322,"mmmm")</f>
        <v>August</v>
      </c>
      <c r="D1322" s="11" t="str">
        <f t="shared" si="40"/>
        <v>2018</v>
      </c>
      <c r="E1322" s="12">
        <f t="shared" si="41"/>
        <v>33</v>
      </c>
      <c r="F1322" s="13" t="str">
        <f>VLOOKUP(A1322,_holidays!$A$2:$B$2107,2,1)</f>
        <v>Y</v>
      </c>
      <c r="G1322" s="13" t="str">
        <f>VLOOKUP(A1322,_holidays!$A$2:$C$2107,3,1)</f>
        <v>N</v>
      </c>
      <c r="H1322" s="14">
        <v>7.9</v>
      </c>
      <c r="I1322" s="14">
        <v>14.9</v>
      </c>
      <c r="J1322" s="15">
        <v>8.6</v>
      </c>
      <c r="K1322" s="15">
        <v>0</v>
      </c>
      <c r="L1322" s="16">
        <v>127541.57</v>
      </c>
      <c r="M1322" s="17">
        <v>79.759066959999998</v>
      </c>
      <c r="N1322" s="17">
        <f>'Energy Demand'!$L1322*'Energy Demand'!$M1322</f>
        <v>10172596.621813528</v>
      </c>
    </row>
    <row r="1323" spans="1:14" x14ac:dyDescent="0.6">
      <c r="A1323" s="19">
        <v>43326</v>
      </c>
      <c r="B1323" s="32" t="str">
        <f>TEXT('Energy Demand'!$A1323,"dddd")</f>
        <v>Tuesday</v>
      </c>
      <c r="C1323" s="31" t="str">
        <f>TEXT('Energy Demand'!$A1323,"mmmm")</f>
        <v>August</v>
      </c>
      <c r="D1323" s="11" t="str">
        <f t="shared" si="40"/>
        <v>2018</v>
      </c>
      <c r="E1323" s="12">
        <f t="shared" si="41"/>
        <v>33</v>
      </c>
      <c r="F1323" s="20" t="str">
        <f>VLOOKUP(A1323,_holidays!$A$2:$B$2107,2,1)</f>
        <v>Y</v>
      </c>
      <c r="G1323" s="20" t="str">
        <f>VLOOKUP(A1323,_holidays!$A$2:$C$2107,3,1)</f>
        <v>N</v>
      </c>
      <c r="H1323" s="21">
        <v>9.4</v>
      </c>
      <c r="I1323" s="21">
        <v>16.7</v>
      </c>
      <c r="J1323" s="22">
        <v>13.2</v>
      </c>
      <c r="K1323" s="22">
        <v>0.2</v>
      </c>
      <c r="L1323" s="16">
        <v>121073.45</v>
      </c>
      <c r="M1323" s="17">
        <v>69.127751180000004</v>
      </c>
      <c r="N1323" s="17">
        <f>'Energy Demand'!$L1323*'Energy Demand'!$M1323</f>
        <v>8369535.3261041716</v>
      </c>
    </row>
    <row r="1324" spans="1:14" x14ac:dyDescent="0.6">
      <c r="A1324" s="10">
        <v>43327</v>
      </c>
      <c r="B1324" s="31" t="str">
        <f>TEXT('Energy Demand'!$A1324,"dddd")</f>
        <v>Wednesday</v>
      </c>
      <c r="C1324" s="31" t="str">
        <f>TEXT('Energy Demand'!$A1324,"mmmm")</f>
        <v>August</v>
      </c>
      <c r="D1324" s="11" t="str">
        <f t="shared" si="40"/>
        <v>2018</v>
      </c>
      <c r="E1324" s="12">
        <f t="shared" si="41"/>
        <v>33</v>
      </c>
      <c r="F1324" s="13" t="str">
        <f>VLOOKUP(A1324,_holidays!$A$2:$B$2107,2,1)</f>
        <v>Y</v>
      </c>
      <c r="G1324" s="13" t="str">
        <f>VLOOKUP(A1324,_holidays!$A$2:$C$2107,3,1)</f>
        <v>N</v>
      </c>
      <c r="H1324" s="14">
        <v>11.5</v>
      </c>
      <c r="I1324" s="14">
        <v>18.399999999999999</v>
      </c>
      <c r="J1324" s="15">
        <v>10.1</v>
      </c>
      <c r="K1324" s="15">
        <v>0</v>
      </c>
      <c r="L1324" s="16">
        <v>122602.11500000001</v>
      </c>
      <c r="M1324" s="17">
        <v>67.796604759999994</v>
      </c>
      <c r="N1324" s="17">
        <f>'Energy Demand'!$L1324*'Energy Demand'!$M1324</f>
        <v>8312007.1333950674</v>
      </c>
    </row>
    <row r="1325" spans="1:14" x14ac:dyDescent="0.6">
      <c r="A1325" s="19">
        <v>43328</v>
      </c>
      <c r="B1325" s="32" t="str">
        <f>TEXT('Energy Demand'!$A1325,"dddd")</f>
        <v>Thursday</v>
      </c>
      <c r="C1325" s="31" t="str">
        <f>TEXT('Energy Demand'!$A1325,"mmmm")</f>
        <v>August</v>
      </c>
      <c r="D1325" s="11" t="str">
        <f t="shared" si="40"/>
        <v>2018</v>
      </c>
      <c r="E1325" s="12">
        <f t="shared" si="41"/>
        <v>33</v>
      </c>
      <c r="F1325" s="20" t="str">
        <f>VLOOKUP(A1325,_holidays!$A$2:$B$2107,2,1)</f>
        <v>Y</v>
      </c>
      <c r="G1325" s="20" t="str">
        <f>VLOOKUP(A1325,_holidays!$A$2:$C$2107,3,1)</f>
        <v>N</v>
      </c>
      <c r="H1325" s="21">
        <v>8.6999999999999993</v>
      </c>
      <c r="I1325" s="21">
        <v>14.7</v>
      </c>
      <c r="J1325" s="22">
        <v>9.1999999999999993</v>
      </c>
      <c r="K1325" s="22">
        <v>0.2</v>
      </c>
      <c r="L1325" s="16">
        <v>131137.065</v>
      </c>
      <c r="M1325" s="17">
        <v>95.267104889999999</v>
      </c>
      <c r="N1325" s="17">
        <f>'Energy Demand'!$L1325*'Energy Demand'!$M1325</f>
        <v>12493048.526321748</v>
      </c>
    </row>
    <row r="1326" spans="1:14" x14ac:dyDescent="0.6">
      <c r="A1326" s="10">
        <v>43329</v>
      </c>
      <c r="B1326" s="31" t="str">
        <f>TEXT('Energy Demand'!$A1326,"dddd")</f>
        <v>Friday</v>
      </c>
      <c r="C1326" s="31" t="str">
        <f>TEXT('Energy Demand'!$A1326,"mmmm")</f>
        <v>August</v>
      </c>
      <c r="D1326" s="11" t="str">
        <f t="shared" si="40"/>
        <v>2018</v>
      </c>
      <c r="E1326" s="12">
        <f t="shared" si="41"/>
        <v>33</v>
      </c>
      <c r="F1326" s="13" t="str">
        <f>VLOOKUP(A1326,_holidays!$A$2:$B$2107,2,1)</f>
        <v>Y</v>
      </c>
      <c r="G1326" s="13" t="str">
        <f>VLOOKUP(A1326,_holidays!$A$2:$C$2107,3,1)</f>
        <v>N</v>
      </c>
      <c r="H1326" s="14">
        <v>7.7</v>
      </c>
      <c r="I1326" s="14">
        <v>15.9</v>
      </c>
      <c r="J1326" s="15">
        <v>12.2</v>
      </c>
      <c r="K1326" s="15">
        <v>0</v>
      </c>
      <c r="L1326" s="16">
        <v>125189.54</v>
      </c>
      <c r="M1326" s="17">
        <v>77.617767220000005</v>
      </c>
      <c r="N1326" s="17">
        <f>'Energy Demand'!$L1326*'Energy Demand'!$M1326</f>
        <v>9716932.5740988795</v>
      </c>
    </row>
    <row r="1327" spans="1:14" x14ac:dyDescent="0.6">
      <c r="A1327" s="19">
        <v>43330</v>
      </c>
      <c r="B1327" s="32" t="str">
        <f>TEXT('Energy Demand'!$A1327,"dddd")</f>
        <v>Saturday</v>
      </c>
      <c r="C1327" s="31" t="str">
        <f>TEXT('Energy Demand'!$A1327,"mmmm")</f>
        <v>August</v>
      </c>
      <c r="D1327" s="11" t="str">
        <f t="shared" si="40"/>
        <v>2018</v>
      </c>
      <c r="E1327" s="12">
        <f t="shared" si="41"/>
        <v>33</v>
      </c>
      <c r="F1327" s="20" t="str">
        <f>VLOOKUP(A1327,_holidays!$A$2:$B$2107,2,1)</f>
        <v>Y</v>
      </c>
      <c r="G1327" s="20" t="str">
        <f>VLOOKUP(A1327,_holidays!$A$2:$C$2107,3,1)</f>
        <v>N</v>
      </c>
      <c r="H1327" s="21">
        <v>8.9</v>
      </c>
      <c r="I1327" s="21">
        <v>13.8</v>
      </c>
      <c r="J1327" s="22">
        <v>10.4</v>
      </c>
      <c r="K1327" s="22">
        <v>2.2000000000000002</v>
      </c>
      <c r="L1327" s="16">
        <v>116571.26</v>
      </c>
      <c r="M1327" s="17">
        <v>38.301147139999998</v>
      </c>
      <c r="N1327" s="17">
        <f>'Energy Demand'!$L1327*'Energy Demand'!$M1327</f>
        <v>4464812.9815551955</v>
      </c>
    </row>
    <row r="1328" spans="1:14" x14ac:dyDescent="0.6">
      <c r="A1328" s="10">
        <v>43331</v>
      </c>
      <c r="B1328" s="31" t="str">
        <f>TEXT('Energy Demand'!$A1328,"dddd")</f>
        <v>Sunday</v>
      </c>
      <c r="C1328" s="31" t="str">
        <f>TEXT('Energy Demand'!$A1328,"mmmm")</f>
        <v>August</v>
      </c>
      <c r="D1328" s="11" t="str">
        <f t="shared" si="40"/>
        <v>2018</v>
      </c>
      <c r="E1328" s="12">
        <f t="shared" si="41"/>
        <v>34</v>
      </c>
      <c r="F1328" s="13" t="str">
        <f>VLOOKUP(A1328,_holidays!$A$2:$B$2107,2,1)</f>
        <v>Y</v>
      </c>
      <c r="G1328" s="13" t="str">
        <f>VLOOKUP(A1328,_holidays!$A$2:$C$2107,3,1)</f>
        <v>N</v>
      </c>
      <c r="H1328" s="14">
        <v>6.7</v>
      </c>
      <c r="I1328" s="14">
        <v>11.9</v>
      </c>
      <c r="J1328" s="15">
        <v>9.3000000000000007</v>
      </c>
      <c r="K1328" s="15">
        <v>9.1999999999999993</v>
      </c>
      <c r="L1328" s="16">
        <v>119707.93</v>
      </c>
      <c r="M1328" s="17">
        <v>50.446948470000002</v>
      </c>
      <c r="N1328" s="17">
        <f>'Energy Demand'!$L1328*'Energy Demand'!$M1328</f>
        <v>6038899.7761603668</v>
      </c>
    </row>
    <row r="1329" spans="1:14" x14ac:dyDescent="0.6">
      <c r="A1329" s="19">
        <v>43332</v>
      </c>
      <c r="B1329" s="32" t="str">
        <f>TEXT('Energy Demand'!$A1329,"dddd")</f>
        <v>Monday</v>
      </c>
      <c r="C1329" s="31" t="str">
        <f>TEXT('Energy Demand'!$A1329,"mmmm")</f>
        <v>August</v>
      </c>
      <c r="D1329" s="11" t="str">
        <f t="shared" si="40"/>
        <v>2018</v>
      </c>
      <c r="E1329" s="12">
        <f t="shared" si="41"/>
        <v>34</v>
      </c>
      <c r="F1329" s="20" t="str">
        <f>VLOOKUP(A1329,_holidays!$A$2:$B$2107,2,1)</f>
        <v>Y</v>
      </c>
      <c r="G1329" s="20" t="str">
        <f>VLOOKUP(A1329,_holidays!$A$2:$C$2107,3,1)</f>
        <v>N</v>
      </c>
      <c r="H1329" s="21">
        <v>5.5</v>
      </c>
      <c r="I1329" s="21">
        <v>12.4</v>
      </c>
      <c r="J1329" s="22">
        <v>6.5</v>
      </c>
      <c r="K1329" s="22">
        <v>2</v>
      </c>
      <c r="L1329" s="16">
        <v>138918.38500000001</v>
      </c>
      <c r="M1329" s="17">
        <v>102.3388107</v>
      </c>
      <c r="N1329" s="17">
        <f>'Energy Demand'!$L1329*'Energy Demand'!$M1329</f>
        <v>14216742.305264721</v>
      </c>
    </row>
    <row r="1330" spans="1:14" x14ac:dyDescent="0.6">
      <c r="A1330" s="10">
        <v>43333</v>
      </c>
      <c r="B1330" s="31" t="str">
        <f>TEXT('Energy Demand'!$A1330,"dddd")</f>
        <v>Tuesday</v>
      </c>
      <c r="C1330" s="31" t="str">
        <f>TEXT('Energy Demand'!$A1330,"mmmm")</f>
        <v>August</v>
      </c>
      <c r="D1330" s="11" t="str">
        <f t="shared" si="40"/>
        <v>2018</v>
      </c>
      <c r="E1330" s="12">
        <f t="shared" si="41"/>
        <v>34</v>
      </c>
      <c r="F1330" s="13" t="str">
        <f>VLOOKUP(A1330,_holidays!$A$2:$B$2107,2,1)</f>
        <v>Y</v>
      </c>
      <c r="G1330" s="13" t="str">
        <f>VLOOKUP(A1330,_holidays!$A$2:$C$2107,3,1)</f>
        <v>N</v>
      </c>
      <c r="H1330" s="14">
        <v>8.6</v>
      </c>
      <c r="I1330" s="14">
        <v>12.4</v>
      </c>
      <c r="J1330" s="15">
        <v>7.7</v>
      </c>
      <c r="K1330" s="15">
        <v>1.2</v>
      </c>
      <c r="L1330" s="16">
        <v>138424.25</v>
      </c>
      <c r="M1330" s="17">
        <v>119.2284324</v>
      </c>
      <c r="N1330" s="17">
        <f>'Energy Demand'!$L1330*'Energy Demand'!$M1330</f>
        <v>16504106.3336457</v>
      </c>
    </row>
    <row r="1331" spans="1:14" x14ac:dyDescent="0.6">
      <c r="A1331" s="19">
        <v>43334</v>
      </c>
      <c r="B1331" s="32" t="str">
        <f>TEXT('Energy Demand'!$A1331,"dddd")</f>
        <v>Wednesday</v>
      </c>
      <c r="C1331" s="31" t="str">
        <f>TEXT('Energy Demand'!$A1331,"mmmm")</f>
        <v>August</v>
      </c>
      <c r="D1331" s="11" t="str">
        <f t="shared" si="40"/>
        <v>2018</v>
      </c>
      <c r="E1331" s="12">
        <f t="shared" si="41"/>
        <v>34</v>
      </c>
      <c r="F1331" s="20" t="str">
        <f>VLOOKUP(A1331,_holidays!$A$2:$B$2107,2,1)</f>
        <v>Y</v>
      </c>
      <c r="G1331" s="20" t="str">
        <f>VLOOKUP(A1331,_holidays!$A$2:$C$2107,3,1)</f>
        <v>N</v>
      </c>
      <c r="H1331" s="21">
        <v>8.6999999999999993</v>
      </c>
      <c r="I1331" s="21">
        <v>14</v>
      </c>
      <c r="J1331" s="22">
        <v>8.5</v>
      </c>
      <c r="K1331" s="22">
        <v>1</v>
      </c>
      <c r="L1331" s="16">
        <v>136240.845</v>
      </c>
      <c r="M1331" s="17">
        <v>104.8161592</v>
      </c>
      <c r="N1331" s="17">
        <f>'Energy Demand'!$L1331*'Energy Demand'!$M1331</f>
        <v>14280242.099062525</v>
      </c>
    </row>
    <row r="1332" spans="1:14" x14ac:dyDescent="0.6">
      <c r="A1332" s="10">
        <v>43335</v>
      </c>
      <c r="B1332" s="31" t="str">
        <f>TEXT('Energy Demand'!$A1332,"dddd")</f>
        <v>Thursday</v>
      </c>
      <c r="C1332" s="31" t="str">
        <f>TEXT('Energy Demand'!$A1332,"mmmm")</f>
        <v>August</v>
      </c>
      <c r="D1332" s="11" t="str">
        <f t="shared" si="40"/>
        <v>2018</v>
      </c>
      <c r="E1332" s="12">
        <f t="shared" si="41"/>
        <v>34</v>
      </c>
      <c r="F1332" s="13" t="str">
        <f>VLOOKUP(A1332,_holidays!$A$2:$B$2107,2,1)</f>
        <v>Y</v>
      </c>
      <c r="G1332" s="13" t="str">
        <f>VLOOKUP(A1332,_holidays!$A$2:$C$2107,3,1)</f>
        <v>N</v>
      </c>
      <c r="H1332" s="14">
        <v>5.6</v>
      </c>
      <c r="I1332" s="14">
        <v>16</v>
      </c>
      <c r="J1332" s="15">
        <v>11.1</v>
      </c>
      <c r="K1332" s="15">
        <v>0</v>
      </c>
      <c r="L1332" s="16">
        <v>131956.72500000001</v>
      </c>
      <c r="M1332" s="17">
        <v>89.579370560000001</v>
      </c>
      <c r="N1332" s="17">
        <f>'Energy Demand'!$L1332*'Energy Demand'!$M1332</f>
        <v>11820600.366659017</v>
      </c>
    </row>
    <row r="1333" spans="1:14" x14ac:dyDescent="0.6">
      <c r="A1333" s="19">
        <v>43336</v>
      </c>
      <c r="B1333" s="32" t="str">
        <f>TEXT('Energy Demand'!$A1333,"dddd")</f>
        <v>Friday</v>
      </c>
      <c r="C1333" s="31" t="str">
        <f>TEXT('Energy Demand'!$A1333,"mmmm")</f>
        <v>August</v>
      </c>
      <c r="D1333" s="11" t="str">
        <f t="shared" si="40"/>
        <v>2018</v>
      </c>
      <c r="E1333" s="12">
        <f t="shared" si="41"/>
        <v>34</v>
      </c>
      <c r="F1333" s="20" t="str">
        <f>VLOOKUP(A1333,_holidays!$A$2:$B$2107,2,1)</f>
        <v>Y</v>
      </c>
      <c r="G1333" s="20" t="str">
        <f>VLOOKUP(A1333,_holidays!$A$2:$C$2107,3,1)</f>
        <v>N</v>
      </c>
      <c r="H1333" s="21">
        <v>4.8</v>
      </c>
      <c r="I1333" s="21">
        <v>15.4</v>
      </c>
      <c r="J1333" s="22">
        <v>14.7</v>
      </c>
      <c r="K1333" s="22">
        <v>0</v>
      </c>
      <c r="L1333" s="16">
        <v>130210.94</v>
      </c>
      <c r="M1333" s="17">
        <v>97.467844349999993</v>
      </c>
      <c r="N1333" s="17">
        <f>'Energy Demand'!$L1333*'Energy Demand'!$M1333</f>
        <v>12691379.632587189</v>
      </c>
    </row>
    <row r="1334" spans="1:14" x14ac:dyDescent="0.6">
      <c r="A1334" s="10">
        <v>43337</v>
      </c>
      <c r="B1334" s="31" t="str">
        <f>TEXT('Energy Demand'!$A1334,"dddd")</f>
        <v>Saturday</v>
      </c>
      <c r="C1334" s="31" t="str">
        <f>TEXT('Energy Demand'!$A1334,"mmmm")</f>
        <v>August</v>
      </c>
      <c r="D1334" s="11" t="str">
        <f t="shared" si="40"/>
        <v>2018</v>
      </c>
      <c r="E1334" s="12">
        <f t="shared" si="41"/>
        <v>34</v>
      </c>
      <c r="F1334" s="13" t="str">
        <f>VLOOKUP(A1334,_holidays!$A$2:$B$2107,2,1)</f>
        <v>Y</v>
      </c>
      <c r="G1334" s="13" t="str">
        <f>VLOOKUP(A1334,_holidays!$A$2:$C$2107,3,1)</f>
        <v>N</v>
      </c>
      <c r="H1334" s="14">
        <v>3.9</v>
      </c>
      <c r="I1334" s="14">
        <v>15.2</v>
      </c>
      <c r="J1334" s="15">
        <v>14.9</v>
      </c>
      <c r="K1334" s="15">
        <v>0</v>
      </c>
      <c r="L1334" s="16">
        <v>116471.77499999999</v>
      </c>
      <c r="M1334" s="17">
        <v>118.4878363</v>
      </c>
      <c r="N1334" s="17">
        <f>'Energy Demand'!$L1334*'Energy Demand'!$M1334</f>
        <v>13800488.609770432</v>
      </c>
    </row>
    <row r="1335" spans="1:14" x14ac:dyDescent="0.6">
      <c r="A1335" s="19">
        <v>43338</v>
      </c>
      <c r="B1335" s="32" t="str">
        <f>TEXT('Energy Demand'!$A1335,"dddd")</f>
        <v>Sunday</v>
      </c>
      <c r="C1335" s="31" t="str">
        <f>TEXT('Energy Demand'!$A1335,"mmmm")</f>
        <v>August</v>
      </c>
      <c r="D1335" s="11" t="str">
        <f t="shared" si="40"/>
        <v>2018</v>
      </c>
      <c r="E1335" s="12">
        <f t="shared" si="41"/>
        <v>35</v>
      </c>
      <c r="F1335" s="20" t="str">
        <f>VLOOKUP(A1335,_holidays!$A$2:$B$2107,2,1)</f>
        <v>Y</v>
      </c>
      <c r="G1335" s="20" t="str">
        <f>VLOOKUP(A1335,_holidays!$A$2:$C$2107,3,1)</f>
        <v>N</v>
      </c>
      <c r="H1335" s="21">
        <v>4.9000000000000004</v>
      </c>
      <c r="I1335" s="21">
        <v>14.7</v>
      </c>
      <c r="J1335" s="22">
        <v>12.3</v>
      </c>
      <c r="K1335" s="22">
        <v>0</v>
      </c>
      <c r="L1335" s="16">
        <v>111436.265</v>
      </c>
      <c r="M1335" s="17">
        <v>105.4622088</v>
      </c>
      <c r="N1335" s="17">
        <f>'Energy Demand'!$L1335*'Energy Demand'!$M1335</f>
        <v>11752314.647322131</v>
      </c>
    </row>
    <row r="1336" spans="1:14" x14ac:dyDescent="0.6">
      <c r="A1336" s="10">
        <v>43339</v>
      </c>
      <c r="B1336" s="31" t="str">
        <f>TEXT('Energy Demand'!$A1336,"dddd")</f>
        <v>Monday</v>
      </c>
      <c r="C1336" s="31" t="str">
        <f>TEXT('Energy Demand'!$A1336,"mmmm")</f>
        <v>August</v>
      </c>
      <c r="D1336" s="11" t="str">
        <f t="shared" si="40"/>
        <v>2018</v>
      </c>
      <c r="E1336" s="12">
        <f t="shared" si="41"/>
        <v>35</v>
      </c>
      <c r="F1336" s="13" t="str">
        <f>VLOOKUP(A1336,_holidays!$A$2:$B$2107,2,1)</f>
        <v>Y</v>
      </c>
      <c r="G1336" s="13" t="str">
        <f>VLOOKUP(A1336,_holidays!$A$2:$C$2107,3,1)</f>
        <v>N</v>
      </c>
      <c r="H1336" s="14">
        <v>6.8</v>
      </c>
      <c r="I1336" s="14">
        <v>12.9</v>
      </c>
      <c r="J1336" s="15">
        <v>12.4</v>
      </c>
      <c r="K1336" s="15">
        <v>3.6</v>
      </c>
      <c r="L1336" s="16">
        <v>131280.85</v>
      </c>
      <c r="M1336" s="17">
        <v>105.01180309999999</v>
      </c>
      <c r="N1336" s="17">
        <f>'Energy Demand'!$L1336*'Energy Demand'!$M1336</f>
        <v>13786038.771000635</v>
      </c>
    </row>
    <row r="1337" spans="1:14" x14ac:dyDescent="0.6">
      <c r="A1337" s="19">
        <v>43340</v>
      </c>
      <c r="B1337" s="32" t="str">
        <f>TEXT('Energy Demand'!$A1337,"dddd")</f>
        <v>Tuesday</v>
      </c>
      <c r="C1337" s="31" t="str">
        <f>TEXT('Energy Demand'!$A1337,"mmmm")</f>
        <v>August</v>
      </c>
      <c r="D1337" s="11" t="str">
        <f t="shared" si="40"/>
        <v>2018</v>
      </c>
      <c r="E1337" s="12">
        <f t="shared" si="41"/>
        <v>35</v>
      </c>
      <c r="F1337" s="20" t="str">
        <f>VLOOKUP(A1337,_holidays!$A$2:$B$2107,2,1)</f>
        <v>Y</v>
      </c>
      <c r="G1337" s="20" t="str">
        <f>VLOOKUP(A1337,_holidays!$A$2:$C$2107,3,1)</f>
        <v>N</v>
      </c>
      <c r="H1337" s="21">
        <v>1.9</v>
      </c>
      <c r="I1337" s="21">
        <v>11.2</v>
      </c>
      <c r="J1337" s="22">
        <v>11.7</v>
      </c>
      <c r="K1337" s="22">
        <v>0.2</v>
      </c>
      <c r="L1337" s="16">
        <v>139563.095</v>
      </c>
      <c r="M1337" s="17">
        <v>119.82307369999999</v>
      </c>
      <c r="N1337" s="17">
        <f>'Energy Demand'!$L1337*'Energy Demand'!$M1337</f>
        <v>16722879.017985102</v>
      </c>
    </row>
    <row r="1338" spans="1:14" x14ac:dyDescent="0.6">
      <c r="A1338" s="10">
        <v>43341</v>
      </c>
      <c r="B1338" s="31" t="str">
        <f>TEXT('Energy Demand'!$A1338,"dddd")</f>
        <v>Wednesday</v>
      </c>
      <c r="C1338" s="31" t="str">
        <f>TEXT('Energy Demand'!$A1338,"mmmm")</f>
        <v>August</v>
      </c>
      <c r="D1338" s="11" t="str">
        <f t="shared" si="40"/>
        <v>2018</v>
      </c>
      <c r="E1338" s="12">
        <f t="shared" si="41"/>
        <v>35</v>
      </c>
      <c r="F1338" s="13" t="str">
        <f>VLOOKUP(A1338,_holidays!$A$2:$B$2107,2,1)</f>
        <v>Y</v>
      </c>
      <c r="G1338" s="13" t="str">
        <f>VLOOKUP(A1338,_holidays!$A$2:$C$2107,3,1)</f>
        <v>N</v>
      </c>
      <c r="H1338" s="14">
        <v>0.8</v>
      </c>
      <c r="I1338" s="14">
        <v>12.5</v>
      </c>
      <c r="J1338" s="15">
        <v>15.5</v>
      </c>
      <c r="K1338" s="15">
        <v>0</v>
      </c>
      <c r="L1338" s="16">
        <v>136032.16</v>
      </c>
      <c r="M1338" s="17">
        <v>118.3790102</v>
      </c>
      <c r="N1338" s="17">
        <f>'Energy Demand'!$L1338*'Energy Demand'!$M1338</f>
        <v>16103352.456168031</v>
      </c>
    </row>
    <row r="1339" spans="1:14" x14ac:dyDescent="0.6">
      <c r="A1339" s="19">
        <v>43342</v>
      </c>
      <c r="B1339" s="32" t="str">
        <f>TEXT('Energy Demand'!$A1339,"dddd")</f>
        <v>Thursday</v>
      </c>
      <c r="C1339" s="31" t="str">
        <f>TEXT('Energy Demand'!$A1339,"mmmm")</f>
        <v>August</v>
      </c>
      <c r="D1339" s="11" t="str">
        <f t="shared" si="40"/>
        <v>2018</v>
      </c>
      <c r="E1339" s="12">
        <f t="shared" si="41"/>
        <v>35</v>
      </c>
      <c r="F1339" s="20" t="str">
        <f>VLOOKUP(A1339,_holidays!$A$2:$B$2107,2,1)</f>
        <v>Y</v>
      </c>
      <c r="G1339" s="20" t="str">
        <f>VLOOKUP(A1339,_holidays!$A$2:$C$2107,3,1)</f>
        <v>N</v>
      </c>
      <c r="H1339" s="21">
        <v>4.8</v>
      </c>
      <c r="I1339" s="21">
        <v>16.7</v>
      </c>
      <c r="J1339" s="22">
        <v>5.0999999999999996</v>
      </c>
      <c r="K1339" s="22">
        <v>0</v>
      </c>
      <c r="L1339" s="16">
        <v>139752.54500000001</v>
      </c>
      <c r="M1339" s="17">
        <v>97.166418829999998</v>
      </c>
      <c r="N1339" s="17">
        <f>'Energy Demand'!$L1339*'Energy Demand'!$M1339</f>
        <v>13579254.320028422</v>
      </c>
    </row>
    <row r="1340" spans="1:14" x14ac:dyDescent="0.6">
      <c r="A1340" s="10">
        <v>43343</v>
      </c>
      <c r="B1340" s="31" t="str">
        <f>TEXT('Energy Demand'!$A1340,"dddd")</f>
        <v>Friday</v>
      </c>
      <c r="C1340" s="31" t="str">
        <f>TEXT('Energy Demand'!$A1340,"mmmm")</f>
        <v>August</v>
      </c>
      <c r="D1340" s="11" t="str">
        <f t="shared" si="40"/>
        <v>2018</v>
      </c>
      <c r="E1340" s="12">
        <f t="shared" si="41"/>
        <v>35</v>
      </c>
      <c r="F1340" s="13" t="str">
        <f>VLOOKUP(A1340,_holidays!$A$2:$B$2107,2,1)</f>
        <v>Y</v>
      </c>
      <c r="G1340" s="13" t="str">
        <f>VLOOKUP(A1340,_holidays!$A$2:$C$2107,3,1)</f>
        <v>N</v>
      </c>
      <c r="H1340" s="14">
        <v>8.9</v>
      </c>
      <c r="I1340" s="14">
        <v>16</v>
      </c>
      <c r="J1340" s="15">
        <v>6.8</v>
      </c>
      <c r="K1340" s="15">
        <v>1.6</v>
      </c>
      <c r="L1340" s="16">
        <v>130466.91499999999</v>
      </c>
      <c r="M1340" s="17">
        <v>122.4259917</v>
      </c>
      <c r="N1340" s="17">
        <f>'Energy Demand'!$L1340*'Energy Demand'!$M1340</f>
        <v>15972541.452914605</v>
      </c>
    </row>
    <row r="1341" spans="1:14" x14ac:dyDescent="0.6">
      <c r="A1341" s="19">
        <v>43344</v>
      </c>
      <c r="B1341" s="32" t="str">
        <f>TEXT('Energy Demand'!$A1341,"dddd")</f>
        <v>Saturday</v>
      </c>
      <c r="C1341" s="31" t="str">
        <f>TEXT('Energy Demand'!$A1341,"mmmm")</f>
        <v>September</v>
      </c>
      <c r="D1341" s="11" t="str">
        <f t="shared" si="40"/>
        <v>2018</v>
      </c>
      <c r="E1341" s="12">
        <f t="shared" si="41"/>
        <v>35</v>
      </c>
      <c r="F1341" s="20" t="str">
        <f>VLOOKUP(A1341,_holidays!$A$2:$B$2107,2,1)</f>
        <v>Y</v>
      </c>
      <c r="G1341" s="20" t="str">
        <f>VLOOKUP(A1341,_holidays!$A$2:$C$2107,3,1)</f>
        <v>N</v>
      </c>
      <c r="H1341" s="21">
        <v>10.5</v>
      </c>
      <c r="I1341" s="21">
        <v>13.4</v>
      </c>
      <c r="J1341" s="22">
        <v>7.4</v>
      </c>
      <c r="K1341" s="22">
        <v>2.2000000000000002</v>
      </c>
      <c r="L1341" s="16">
        <v>116344.565</v>
      </c>
      <c r="M1341" s="17">
        <v>104.0260614</v>
      </c>
      <c r="N1341" s="17">
        <f>'Energy Demand'!$L1341*'Energy Demand'!$M1341</f>
        <v>12102866.862246292</v>
      </c>
    </row>
    <row r="1342" spans="1:14" x14ac:dyDescent="0.6">
      <c r="A1342" s="10">
        <v>43345</v>
      </c>
      <c r="B1342" s="31" t="str">
        <f>TEXT('Energy Demand'!$A1342,"dddd")</f>
        <v>Sunday</v>
      </c>
      <c r="C1342" s="31" t="str">
        <f>TEXT('Energy Demand'!$A1342,"mmmm")</f>
        <v>September</v>
      </c>
      <c r="D1342" s="11" t="str">
        <f t="shared" si="40"/>
        <v>2018</v>
      </c>
      <c r="E1342" s="12">
        <f t="shared" si="41"/>
        <v>36</v>
      </c>
      <c r="F1342" s="13" t="str">
        <f>VLOOKUP(A1342,_holidays!$A$2:$B$2107,2,1)</f>
        <v>Y</v>
      </c>
      <c r="G1342" s="13" t="str">
        <f>VLOOKUP(A1342,_holidays!$A$2:$C$2107,3,1)</f>
        <v>N</v>
      </c>
      <c r="H1342" s="14">
        <v>5</v>
      </c>
      <c r="I1342" s="14">
        <v>12.3</v>
      </c>
      <c r="J1342" s="15">
        <v>11.2</v>
      </c>
      <c r="K1342" s="15">
        <v>3</v>
      </c>
      <c r="L1342" s="16">
        <v>118402.905</v>
      </c>
      <c r="M1342" s="17">
        <v>137.1315117</v>
      </c>
      <c r="N1342" s="17">
        <f>'Energy Demand'!$L1342*'Energy Demand'!$M1342</f>
        <v>16236769.352321489</v>
      </c>
    </row>
    <row r="1343" spans="1:14" x14ac:dyDescent="0.6">
      <c r="A1343" s="19">
        <v>43346</v>
      </c>
      <c r="B1343" s="32" t="str">
        <f>TEXT('Energy Demand'!$A1343,"dddd")</f>
        <v>Monday</v>
      </c>
      <c r="C1343" s="31" t="str">
        <f>TEXT('Energy Demand'!$A1343,"mmmm")</f>
        <v>September</v>
      </c>
      <c r="D1343" s="11" t="str">
        <f t="shared" si="40"/>
        <v>2018</v>
      </c>
      <c r="E1343" s="12">
        <f t="shared" si="41"/>
        <v>36</v>
      </c>
      <c r="F1343" s="20" t="str">
        <f>VLOOKUP(A1343,_holidays!$A$2:$B$2107,2,1)</f>
        <v>Y</v>
      </c>
      <c r="G1343" s="20" t="str">
        <f>VLOOKUP(A1343,_holidays!$A$2:$C$2107,3,1)</f>
        <v>N</v>
      </c>
      <c r="H1343" s="21">
        <v>5</v>
      </c>
      <c r="I1343" s="21">
        <v>13.1</v>
      </c>
      <c r="J1343" s="22">
        <v>14.7</v>
      </c>
      <c r="K1343" s="22">
        <v>0</v>
      </c>
      <c r="L1343" s="16">
        <v>131448.995</v>
      </c>
      <c r="M1343" s="17">
        <v>139.51638489999999</v>
      </c>
      <c r="N1343" s="17">
        <f>'Energy Demand'!$L1343*'Energy Demand'!$M1343</f>
        <v>18339288.581138175</v>
      </c>
    </row>
    <row r="1344" spans="1:14" x14ac:dyDescent="0.6">
      <c r="A1344" s="10">
        <v>43347</v>
      </c>
      <c r="B1344" s="31" t="str">
        <f>TEXT('Energy Demand'!$A1344,"dddd")</f>
        <v>Tuesday</v>
      </c>
      <c r="C1344" s="31" t="str">
        <f>TEXT('Energy Demand'!$A1344,"mmmm")</f>
        <v>September</v>
      </c>
      <c r="D1344" s="11" t="str">
        <f t="shared" si="40"/>
        <v>2018</v>
      </c>
      <c r="E1344" s="12">
        <f t="shared" si="41"/>
        <v>36</v>
      </c>
      <c r="F1344" s="13" t="str">
        <f>VLOOKUP(A1344,_holidays!$A$2:$B$2107,2,1)</f>
        <v>Y</v>
      </c>
      <c r="G1344" s="13" t="str">
        <f>VLOOKUP(A1344,_holidays!$A$2:$C$2107,3,1)</f>
        <v>N</v>
      </c>
      <c r="H1344" s="14">
        <v>3.4</v>
      </c>
      <c r="I1344" s="14">
        <v>19.5</v>
      </c>
      <c r="J1344" s="15">
        <v>14.7</v>
      </c>
      <c r="K1344" s="15">
        <v>0</v>
      </c>
      <c r="L1344" s="16">
        <v>128192.08500000001</v>
      </c>
      <c r="M1344" s="17">
        <v>119.57434360000001</v>
      </c>
      <c r="N1344" s="17">
        <f>'Energy Demand'!$L1344*'Energy Demand'!$M1344</f>
        <v>15328484.418590408</v>
      </c>
    </row>
    <row r="1345" spans="1:14" x14ac:dyDescent="0.6">
      <c r="A1345" s="19">
        <v>43348</v>
      </c>
      <c r="B1345" s="32" t="str">
        <f>TEXT('Energy Demand'!$A1345,"dddd")</f>
        <v>Wednesday</v>
      </c>
      <c r="C1345" s="31" t="str">
        <f>TEXT('Energy Demand'!$A1345,"mmmm")</f>
        <v>September</v>
      </c>
      <c r="D1345" s="11" t="str">
        <f t="shared" si="40"/>
        <v>2018</v>
      </c>
      <c r="E1345" s="12">
        <f t="shared" si="41"/>
        <v>36</v>
      </c>
      <c r="F1345" s="20" t="str">
        <f>VLOOKUP(A1345,_holidays!$A$2:$B$2107,2,1)</f>
        <v>Y</v>
      </c>
      <c r="G1345" s="20" t="str">
        <f>VLOOKUP(A1345,_holidays!$A$2:$C$2107,3,1)</f>
        <v>N</v>
      </c>
      <c r="H1345" s="21">
        <v>8.1</v>
      </c>
      <c r="I1345" s="21">
        <v>20.2</v>
      </c>
      <c r="J1345" s="22">
        <v>14.5</v>
      </c>
      <c r="K1345" s="22">
        <v>0</v>
      </c>
      <c r="L1345" s="16">
        <v>118307.155</v>
      </c>
      <c r="M1345" s="17">
        <v>111.54075349999999</v>
      </c>
      <c r="N1345" s="17">
        <f>'Energy Demand'!$L1345*'Energy Demand'!$M1345</f>
        <v>13196069.213141292</v>
      </c>
    </row>
    <row r="1346" spans="1:14" x14ac:dyDescent="0.6">
      <c r="A1346" s="10">
        <v>43349</v>
      </c>
      <c r="B1346" s="31" t="str">
        <f>TEXT('Energy Demand'!$A1346,"dddd")</f>
        <v>Thursday</v>
      </c>
      <c r="C1346" s="31" t="str">
        <f>TEXT('Energy Demand'!$A1346,"mmmm")</f>
        <v>September</v>
      </c>
      <c r="D1346" s="11" t="str">
        <f t="shared" si="40"/>
        <v>2018</v>
      </c>
      <c r="E1346" s="12">
        <f t="shared" si="41"/>
        <v>36</v>
      </c>
      <c r="F1346" s="13" t="str">
        <f>VLOOKUP(A1346,_holidays!$A$2:$B$2107,2,1)</f>
        <v>Y</v>
      </c>
      <c r="G1346" s="13" t="str">
        <f>VLOOKUP(A1346,_holidays!$A$2:$C$2107,3,1)</f>
        <v>N</v>
      </c>
      <c r="H1346" s="14">
        <v>13.8</v>
      </c>
      <c r="I1346" s="14">
        <v>20.6</v>
      </c>
      <c r="J1346" s="15">
        <v>9.5</v>
      </c>
      <c r="K1346" s="15">
        <v>0</v>
      </c>
      <c r="L1346" s="16">
        <v>116467.37</v>
      </c>
      <c r="M1346" s="17">
        <v>138.90753839999999</v>
      </c>
      <c r="N1346" s="17">
        <f>'Energy Demand'!$L1346*'Energy Demand'!$M1346</f>
        <v>16178195.670622006</v>
      </c>
    </row>
    <row r="1347" spans="1:14" x14ac:dyDescent="0.6">
      <c r="A1347" s="19">
        <v>43350</v>
      </c>
      <c r="B1347" s="32" t="str">
        <f>TEXT('Energy Demand'!$A1347,"dddd")</f>
        <v>Friday</v>
      </c>
      <c r="C1347" s="31" t="str">
        <f>TEXT('Energy Demand'!$A1347,"mmmm")</f>
        <v>September</v>
      </c>
      <c r="D1347" s="11" t="str">
        <f t="shared" ref="D1347:D1410" si="42">TEXT(A1347,"yyyy")</f>
        <v>2018</v>
      </c>
      <c r="E1347" s="12">
        <f t="shared" ref="E1347:E1410" si="43">WEEKNUM(A1347,1)</f>
        <v>36</v>
      </c>
      <c r="F1347" s="20" t="str">
        <f>VLOOKUP(A1347,_holidays!$A$2:$B$2107,2,1)</f>
        <v>Y</v>
      </c>
      <c r="G1347" s="20" t="str">
        <f>VLOOKUP(A1347,_holidays!$A$2:$C$2107,3,1)</f>
        <v>N</v>
      </c>
      <c r="H1347" s="21">
        <v>8.6999999999999993</v>
      </c>
      <c r="I1347" s="21">
        <v>15.1</v>
      </c>
      <c r="J1347" s="22">
        <v>14.7</v>
      </c>
      <c r="K1347" s="22">
        <v>3.4</v>
      </c>
      <c r="L1347" s="16">
        <v>123583.52</v>
      </c>
      <c r="M1347" s="17">
        <v>161.5068282</v>
      </c>
      <c r="N1347" s="17">
        <f>'Energy Demand'!$L1347*'Energy Demand'!$M1347</f>
        <v>19959582.332991265</v>
      </c>
    </row>
    <row r="1348" spans="1:14" x14ac:dyDescent="0.6">
      <c r="A1348" s="10">
        <v>43351</v>
      </c>
      <c r="B1348" s="31" t="str">
        <f>TEXT('Energy Demand'!$A1348,"dddd")</f>
        <v>Saturday</v>
      </c>
      <c r="C1348" s="31" t="str">
        <f>TEXT('Energy Demand'!$A1348,"mmmm")</f>
        <v>September</v>
      </c>
      <c r="D1348" s="11" t="str">
        <f t="shared" si="42"/>
        <v>2018</v>
      </c>
      <c r="E1348" s="12">
        <f t="shared" si="43"/>
        <v>36</v>
      </c>
      <c r="F1348" s="13" t="str">
        <f>VLOOKUP(A1348,_holidays!$A$2:$B$2107,2,1)</f>
        <v>Y</v>
      </c>
      <c r="G1348" s="13" t="str">
        <f>VLOOKUP(A1348,_holidays!$A$2:$C$2107,3,1)</f>
        <v>N</v>
      </c>
      <c r="H1348" s="14">
        <v>4.2</v>
      </c>
      <c r="I1348" s="14">
        <v>17.5</v>
      </c>
      <c r="J1348" s="15">
        <v>16.2</v>
      </c>
      <c r="K1348" s="15">
        <v>0.2</v>
      </c>
      <c r="L1348" s="16">
        <v>109948.61500000001</v>
      </c>
      <c r="M1348" s="17">
        <v>109.29377119999999</v>
      </c>
      <c r="N1348" s="17">
        <f>'Energy Demand'!$L1348*'Energy Demand'!$M1348</f>
        <v>12016698.771566888</v>
      </c>
    </row>
    <row r="1349" spans="1:14" x14ac:dyDescent="0.6">
      <c r="A1349" s="19">
        <v>43352</v>
      </c>
      <c r="B1349" s="32" t="str">
        <f>TEXT('Energy Demand'!$A1349,"dddd")</f>
        <v>Sunday</v>
      </c>
      <c r="C1349" s="31" t="str">
        <f>TEXT('Energy Demand'!$A1349,"mmmm")</f>
        <v>September</v>
      </c>
      <c r="D1349" s="11" t="str">
        <f t="shared" si="42"/>
        <v>2018</v>
      </c>
      <c r="E1349" s="12">
        <f t="shared" si="43"/>
        <v>37</v>
      </c>
      <c r="F1349" s="20" t="str">
        <f>VLOOKUP(A1349,_holidays!$A$2:$B$2107,2,1)</f>
        <v>Y</v>
      </c>
      <c r="G1349" s="20" t="str">
        <f>VLOOKUP(A1349,_holidays!$A$2:$C$2107,3,1)</f>
        <v>N</v>
      </c>
      <c r="H1349" s="21">
        <v>8.6</v>
      </c>
      <c r="I1349" s="21">
        <v>18.100000000000001</v>
      </c>
      <c r="J1349" s="22">
        <v>7.3</v>
      </c>
      <c r="K1349" s="22">
        <v>0</v>
      </c>
      <c r="L1349" s="16">
        <v>107838.95</v>
      </c>
      <c r="M1349" s="17">
        <v>67.615591249999994</v>
      </c>
      <c r="N1349" s="17">
        <f>'Energy Demand'!$L1349*'Energy Demand'!$M1349</f>
        <v>7291594.3640291868</v>
      </c>
    </row>
    <row r="1350" spans="1:14" x14ac:dyDescent="0.6">
      <c r="A1350" s="10">
        <v>43353</v>
      </c>
      <c r="B1350" s="31" t="str">
        <f>TEXT('Energy Demand'!$A1350,"dddd")</f>
        <v>Monday</v>
      </c>
      <c r="C1350" s="31" t="str">
        <f>TEXT('Energy Demand'!$A1350,"mmmm")</f>
        <v>September</v>
      </c>
      <c r="D1350" s="11" t="str">
        <f t="shared" si="42"/>
        <v>2018</v>
      </c>
      <c r="E1350" s="12">
        <f t="shared" si="43"/>
        <v>37</v>
      </c>
      <c r="F1350" s="13" t="str">
        <f>VLOOKUP(A1350,_holidays!$A$2:$B$2107,2,1)</f>
        <v>Y</v>
      </c>
      <c r="G1350" s="13" t="str">
        <f>VLOOKUP(A1350,_holidays!$A$2:$C$2107,3,1)</f>
        <v>N</v>
      </c>
      <c r="H1350" s="14">
        <v>13.4</v>
      </c>
      <c r="I1350" s="14">
        <v>18</v>
      </c>
      <c r="J1350" s="15">
        <v>10.199999999999999</v>
      </c>
      <c r="K1350" s="15">
        <v>0</v>
      </c>
      <c r="L1350" s="16">
        <v>123132.625</v>
      </c>
      <c r="M1350" s="17">
        <v>92.615982560000006</v>
      </c>
      <c r="N1350" s="17">
        <f>'Energy Demand'!$L1350*'Energy Demand'!$M1350</f>
        <v>11404049.049567021</v>
      </c>
    </row>
    <row r="1351" spans="1:14" x14ac:dyDescent="0.6">
      <c r="A1351" s="19">
        <v>43354</v>
      </c>
      <c r="B1351" s="32" t="str">
        <f>TEXT('Energy Demand'!$A1351,"dddd")</f>
        <v>Tuesday</v>
      </c>
      <c r="C1351" s="31" t="str">
        <f>TEXT('Energy Demand'!$A1351,"mmmm")</f>
        <v>September</v>
      </c>
      <c r="D1351" s="11" t="str">
        <f t="shared" si="42"/>
        <v>2018</v>
      </c>
      <c r="E1351" s="12">
        <f t="shared" si="43"/>
        <v>37</v>
      </c>
      <c r="F1351" s="20" t="str">
        <f>VLOOKUP(A1351,_holidays!$A$2:$B$2107,2,1)</f>
        <v>Y</v>
      </c>
      <c r="G1351" s="20" t="str">
        <f>VLOOKUP(A1351,_holidays!$A$2:$C$2107,3,1)</f>
        <v>N</v>
      </c>
      <c r="H1351" s="21">
        <v>9.1</v>
      </c>
      <c r="I1351" s="21">
        <v>24.2</v>
      </c>
      <c r="J1351" s="22">
        <v>17.7</v>
      </c>
      <c r="K1351" s="22">
        <v>0</v>
      </c>
      <c r="L1351" s="16">
        <v>111096.53</v>
      </c>
      <c r="M1351" s="17">
        <v>67.333252150000007</v>
      </c>
      <c r="N1351" s="17">
        <f>'Energy Demand'!$L1351*'Energy Demand'!$M1351</f>
        <v>7480490.6674800403</v>
      </c>
    </row>
    <row r="1352" spans="1:14" x14ac:dyDescent="0.6">
      <c r="A1352" s="10">
        <v>43355</v>
      </c>
      <c r="B1352" s="31" t="str">
        <f>TEXT('Energy Demand'!$A1352,"dddd")</f>
        <v>Wednesday</v>
      </c>
      <c r="C1352" s="31" t="str">
        <f>TEXT('Energy Demand'!$A1352,"mmmm")</f>
        <v>September</v>
      </c>
      <c r="D1352" s="11" t="str">
        <f t="shared" si="42"/>
        <v>2018</v>
      </c>
      <c r="E1352" s="12">
        <f t="shared" si="43"/>
        <v>37</v>
      </c>
      <c r="F1352" s="13" t="str">
        <f>VLOOKUP(A1352,_holidays!$A$2:$B$2107,2,1)</f>
        <v>Y</v>
      </c>
      <c r="G1352" s="13" t="str">
        <f>VLOOKUP(A1352,_holidays!$A$2:$C$2107,3,1)</f>
        <v>N</v>
      </c>
      <c r="H1352" s="14">
        <v>11.7</v>
      </c>
      <c r="I1352" s="14">
        <v>18.5</v>
      </c>
      <c r="J1352" s="15">
        <v>15.8</v>
      </c>
      <c r="K1352" s="15">
        <v>0</v>
      </c>
      <c r="L1352" s="16">
        <v>112935.03999999999</v>
      </c>
      <c r="M1352" s="17">
        <v>83.694892069999995</v>
      </c>
      <c r="N1352" s="17">
        <f>'Energy Demand'!$L1352*'Energy Demand'!$M1352</f>
        <v>9452085.9837211315</v>
      </c>
    </row>
    <row r="1353" spans="1:14" x14ac:dyDescent="0.6">
      <c r="A1353" s="19">
        <v>43356</v>
      </c>
      <c r="B1353" s="32" t="str">
        <f>TEXT('Energy Demand'!$A1353,"dddd")</f>
        <v>Thursday</v>
      </c>
      <c r="C1353" s="31" t="str">
        <f>TEXT('Energy Demand'!$A1353,"mmmm")</f>
        <v>September</v>
      </c>
      <c r="D1353" s="11" t="str">
        <f t="shared" si="42"/>
        <v>2018</v>
      </c>
      <c r="E1353" s="12">
        <f t="shared" si="43"/>
        <v>37</v>
      </c>
      <c r="F1353" s="20" t="str">
        <f>VLOOKUP(A1353,_holidays!$A$2:$B$2107,2,1)</f>
        <v>Y</v>
      </c>
      <c r="G1353" s="20" t="str">
        <f>VLOOKUP(A1353,_holidays!$A$2:$C$2107,3,1)</f>
        <v>N</v>
      </c>
      <c r="H1353" s="21">
        <v>7.1</v>
      </c>
      <c r="I1353" s="21">
        <v>19.7</v>
      </c>
      <c r="J1353" s="22">
        <v>18.2</v>
      </c>
      <c r="K1353" s="22">
        <v>0</v>
      </c>
      <c r="L1353" s="16">
        <v>117880.565</v>
      </c>
      <c r="M1353" s="17">
        <v>84.978278599999996</v>
      </c>
      <c r="N1353" s="17">
        <f>'Energy Demand'!$L1353*'Energy Demand'!$M1353</f>
        <v>10017287.494095409</v>
      </c>
    </row>
    <row r="1354" spans="1:14" x14ac:dyDescent="0.6">
      <c r="A1354" s="10">
        <v>43357</v>
      </c>
      <c r="B1354" s="31" t="str">
        <f>TEXT('Energy Demand'!$A1354,"dddd")</f>
        <v>Friday</v>
      </c>
      <c r="C1354" s="31" t="str">
        <f>TEXT('Energy Demand'!$A1354,"mmmm")</f>
        <v>September</v>
      </c>
      <c r="D1354" s="11" t="str">
        <f t="shared" si="42"/>
        <v>2018</v>
      </c>
      <c r="E1354" s="12">
        <f t="shared" si="43"/>
        <v>37</v>
      </c>
      <c r="F1354" s="13" t="str">
        <f>VLOOKUP(A1354,_holidays!$A$2:$B$2107,2,1)</f>
        <v>Y</v>
      </c>
      <c r="G1354" s="13" t="str">
        <f>VLOOKUP(A1354,_holidays!$A$2:$C$2107,3,1)</f>
        <v>N</v>
      </c>
      <c r="H1354" s="14">
        <v>10.9</v>
      </c>
      <c r="I1354" s="14">
        <v>22.7</v>
      </c>
      <c r="J1354" s="15">
        <v>18.2</v>
      </c>
      <c r="K1354" s="15">
        <v>0</v>
      </c>
      <c r="L1354" s="16">
        <v>111213.15</v>
      </c>
      <c r="M1354" s="17">
        <v>35.224262940000003</v>
      </c>
      <c r="N1354" s="17">
        <f>'Energy Demand'!$L1354*'Energy Demand'!$M1354</f>
        <v>3917401.2379856613</v>
      </c>
    </row>
    <row r="1355" spans="1:14" x14ac:dyDescent="0.6">
      <c r="A1355" s="19">
        <v>43358</v>
      </c>
      <c r="B1355" s="32" t="str">
        <f>TEXT('Energy Demand'!$A1355,"dddd")</f>
        <v>Saturday</v>
      </c>
      <c r="C1355" s="31" t="str">
        <f>TEXT('Energy Demand'!$A1355,"mmmm")</f>
        <v>September</v>
      </c>
      <c r="D1355" s="11" t="str">
        <f t="shared" si="42"/>
        <v>2018</v>
      </c>
      <c r="E1355" s="12">
        <f t="shared" si="43"/>
        <v>37</v>
      </c>
      <c r="F1355" s="20" t="str">
        <f>VLOOKUP(A1355,_holidays!$A$2:$B$2107,2,1)</f>
        <v>Y</v>
      </c>
      <c r="G1355" s="20" t="str">
        <f>VLOOKUP(A1355,_holidays!$A$2:$C$2107,3,1)</f>
        <v>N</v>
      </c>
      <c r="H1355" s="21">
        <v>10.199999999999999</v>
      </c>
      <c r="I1355" s="21">
        <v>13.7</v>
      </c>
      <c r="J1355" s="22">
        <v>6.3</v>
      </c>
      <c r="K1355" s="22">
        <v>0.2</v>
      </c>
      <c r="L1355" s="16">
        <v>108632.355</v>
      </c>
      <c r="M1355" s="17">
        <v>14.67358758</v>
      </c>
      <c r="N1355" s="17">
        <f>'Energy Demand'!$L1355*'Energy Demand'!$M1355</f>
        <v>1594026.3751141508</v>
      </c>
    </row>
    <row r="1356" spans="1:14" x14ac:dyDescent="0.6">
      <c r="A1356" s="10">
        <v>43359</v>
      </c>
      <c r="B1356" s="31" t="str">
        <f>TEXT('Energy Demand'!$A1356,"dddd")</f>
        <v>Sunday</v>
      </c>
      <c r="C1356" s="31" t="str">
        <f>TEXT('Energy Demand'!$A1356,"mmmm")</f>
        <v>September</v>
      </c>
      <c r="D1356" s="11" t="str">
        <f t="shared" si="42"/>
        <v>2018</v>
      </c>
      <c r="E1356" s="12">
        <f t="shared" si="43"/>
        <v>38</v>
      </c>
      <c r="F1356" s="13" t="str">
        <f>VLOOKUP(A1356,_holidays!$A$2:$B$2107,2,1)</f>
        <v>Y</v>
      </c>
      <c r="G1356" s="13" t="str">
        <f>VLOOKUP(A1356,_holidays!$A$2:$C$2107,3,1)</f>
        <v>N</v>
      </c>
      <c r="H1356" s="14">
        <v>5.5</v>
      </c>
      <c r="I1356" s="14">
        <v>14</v>
      </c>
      <c r="J1356" s="15">
        <v>15.3</v>
      </c>
      <c r="K1356" s="15">
        <v>2</v>
      </c>
      <c r="L1356" s="16">
        <v>113030.005</v>
      </c>
      <c r="M1356" s="17">
        <v>81.637617719999994</v>
      </c>
      <c r="N1356" s="17">
        <f>'Energy Demand'!$L1356*'Energy Demand'!$M1356</f>
        <v>9227500.3390796892</v>
      </c>
    </row>
    <row r="1357" spans="1:14" x14ac:dyDescent="0.6">
      <c r="A1357" s="19">
        <v>43360</v>
      </c>
      <c r="B1357" s="32" t="str">
        <f>TEXT('Energy Demand'!$A1357,"dddd")</f>
        <v>Monday</v>
      </c>
      <c r="C1357" s="31" t="str">
        <f>TEXT('Energy Demand'!$A1357,"mmmm")</f>
        <v>September</v>
      </c>
      <c r="D1357" s="11" t="str">
        <f t="shared" si="42"/>
        <v>2018</v>
      </c>
      <c r="E1357" s="12">
        <f t="shared" si="43"/>
        <v>38</v>
      </c>
      <c r="F1357" s="20" t="str">
        <f>VLOOKUP(A1357,_holidays!$A$2:$B$2107,2,1)</f>
        <v>Y</v>
      </c>
      <c r="G1357" s="20" t="str">
        <f>VLOOKUP(A1357,_holidays!$A$2:$C$2107,3,1)</f>
        <v>N</v>
      </c>
      <c r="H1357" s="21">
        <v>6.7</v>
      </c>
      <c r="I1357" s="21">
        <v>18.100000000000001</v>
      </c>
      <c r="J1357" s="22">
        <v>18.7</v>
      </c>
      <c r="K1357" s="22">
        <v>0</v>
      </c>
      <c r="L1357" s="16">
        <v>118208.24</v>
      </c>
      <c r="M1357" s="17">
        <v>70.685303939999997</v>
      </c>
      <c r="N1357" s="17">
        <f>'Energy Demand'!$L1357*'Energy Demand'!$M1357</f>
        <v>8355585.3726124652</v>
      </c>
    </row>
    <row r="1358" spans="1:14" x14ac:dyDescent="0.6">
      <c r="A1358" s="10">
        <v>43361</v>
      </c>
      <c r="B1358" s="31" t="str">
        <f>TEXT('Energy Demand'!$A1358,"dddd")</f>
        <v>Tuesday</v>
      </c>
      <c r="C1358" s="31" t="str">
        <f>TEXT('Energy Demand'!$A1358,"mmmm")</f>
        <v>September</v>
      </c>
      <c r="D1358" s="11" t="str">
        <f t="shared" si="42"/>
        <v>2018</v>
      </c>
      <c r="E1358" s="12">
        <f t="shared" si="43"/>
        <v>38</v>
      </c>
      <c r="F1358" s="13" t="str">
        <f>VLOOKUP(A1358,_holidays!$A$2:$B$2107,2,1)</f>
        <v>Y</v>
      </c>
      <c r="G1358" s="13" t="str">
        <f>VLOOKUP(A1358,_holidays!$A$2:$C$2107,3,1)</f>
        <v>N</v>
      </c>
      <c r="H1358" s="14">
        <v>11</v>
      </c>
      <c r="I1358" s="14">
        <v>20.3</v>
      </c>
      <c r="J1358" s="15">
        <v>8</v>
      </c>
      <c r="K1358" s="15">
        <v>0</v>
      </c>
      <c r="L1358" s="16">
        <v>119622.285</v>
      </c>
      <c r="M1358" s="17">
        <v>85.452468640000006</v>
      </c>
      <c r="N1358" s="17">
        <f>'Energy Demand'!$L1358*'Energy Demand'!$M1358</f>
        <v>10222019.557607643</v>
      </c>
    </row>
    <row r="1359" spans="1:14" x14ac:dyDescent="0.6">
      <c r="A1359" s="19">
        <v>43362</v>
      </c>
      <c r="B1359" s="32" t="str">
        <f>TEXT('Energy Demand'!$A1359,"dddd")</f>
        <v>Wednesday</v>
      </c>
      <c r="C1359" s="31" t="str">
        <f>TEXT('Energy Demand'!$A1359,"mmmm")</f>
        <v>September</v>
      </c>
      <c r="D1359" s="11" t="str">
        <f t="shared" si="42"/>
        <v>2018</v>
      </c>
      <c r="E1359" s="12">
        <f t="shared" si="43"/>
        <v>38</v>
      </c>
      <c r="F1359" s="20" t="str">
        <f>VLOOKUP(A1359,_holidays!$A$2:$B$2107,2,1)</f>
        <v>Y</v>
      </c>
      <c r="G1359" s="20" t="str">
        <f>VLOOKUP(A1359,_holidays!$A$2:$C$2107,3,1)</f>
        <v>N</v>
      </c>
      <c r="H1359" s="21">
        <v>8.5</v>
      </c>
      <c r="I1359" s="21">
        <v>14.7</v>
      </c>
      <c r="J1359" s="22">
        <v>16.100000000000001</v>
      </c>
      <c r="K1359" s="22">
        <v>3</v>
      </c>
      <c r="L1359" s="16">
        <v>123787.77</v>
      </c>
      <c r="M1359" s="17">
        <v>101.0040489</v>
      </c>
      <c r="N1359" s="17">
        <f>'Energy Demand'!$L1359*'Energy Demand'!$M1359</f>
        <v>12503065.974301953</v>
      </c>
    </row>
    <row r="1360" spans="1:14" x14ac:dyDescent="0.6">
      <c r="A1360" s="10">
        <v>43363</v>
      </c>
      <c r="B1360" s="31" t="str">
        <f>TEXT('Energy Demand'!$A1360,"dddd")</f>
        <v>Thursday</v>
      </c>
      <c r="C1360" s="31" t="str">
        <f>TEXT('Energy Demand'!$A1360,"mmmm")</f>
        <v>September</v>
      </c>
      <c r="D1360" s="11" t="str">
        <f t="shared" si="42"/>
        <v>2018</v>
      </c>
      <c r="E1360" s="12">
        <f t="shared" si="43"/>
        <v>38</v>
      </c>
      <c r="F1360" s="13" t="str">
        <f>VLOOKUP(A1360,_holidays!$A$2:$B$2107,2,1)</f>
        <v>Y</v>
      </c>
      <c r="G1360" s="13" t="str">
        <f>VLOOKUP(A1360,_holidays!$A$2:$C$2107,3,1)</f>
        <v>N</v>
      </c>
      <c r="H1360" s="14">
        <v>3.8</v>
      </c>
      <c r="I1360" s="14">
        <v>17.399999999999999</v>
      </c>
      <c r="J1360" s="15">
        <v>18.5</v>
      </c>
      <c r="K1360" s="15">
        <v>0.8</v>
      </c>
      <c r="L1360" s="16">
        <v>125335.57</v>
      </c>
      <c r="M1360" s="17">
        <v>115.429534</v>
      </c>
      <c r="N1360" s="17">
        <f>'Energy Demand'!$L1360*'Energy Demand'!$M1360</f>
        <v>14467426.438724382</v>
      </c>
    </row>
    <row r="1361" spans="1:14" x14ac:dyDescent="0.6">
      <c r="A1361" s="19">
        <v>43364</v>
      </c>
      <c r="B1361" s="32" t="str">
        <f>TEXT('Energy Demand'!$A1361,"dddd")</f>
        <v>Friday</v>
      </c>
      <c r="C1361" s="31" t="str">
        <f>TEXT('Energy Demand'!$A1361,"mmmm")</f>
        <v>September</v>
      </c>
      <c r="D1361" s="11" t="str">
        <f t="shared" si="42"/>
        <v>2018</v>
      </c>
      <c r="E1361" s="12">
        <f t="shared" si="43"/>
        <v>38</v>
      </c>
      <c r="F1361" s="20" t="str">
        <f>VLOOKUP(A1361,_holidays!$A$2:$B$2107,2,1)</f>
        <v>N</v>
      </c>
      <c r="G1361" s="20" t="str">
        <f>VLOOKUP(A1361,_holidays!$A$2:$C$2107,3,1)</f>
        <v>N</v>
      </c>
      <c r="H1361" s="21">
        <v>8.3000000000000007</v>
      </c>
      <c r="I1361" s="21">
        <v>18.899999999999999</v>
      </c>
      <c r="J1361" s="22">
        <v>16.600000000000001</v>
      </c>
      <c r="K1361" s="22">
        <v>0</v>
      </c>
      <c r="L1361" s="16">
        <v>120372.48</v>
      </c>
      <c r="M1361" s="17">
        <v>110.8134668</v>
      </c>
      <c r="N1361" s="17">
        <f>'Energy Demand'!$L1361*'Energy Demand'!$M1361</f>
        <v>13338891.816113664</v>
      </c>
    </row>
    <row r="1362" spans="1:14" x14ac:dyDescent="0.6">
      <c r="A1362" s="10">
        <v>43365</v>
      </c>
      <c r="B1362" s="31" t="str">
        <f>TEXT('Energy Demand'!$A1362,"dddd")</f>
        <v>Saturday</v>
      </c>
      <c r="C1362" s="31" t="str">
        <f>TEXT('Energy Demand'!$A1362,"mmmm")</f>
        <v>September</v>
      </c>
      <c r="D1362" s="11" t="str">
        <f t="shared" si="42"/>
        <v>2018</v>
      </c>
      <c r="E1362" s="12">
        <f t="shared" si="43"/>
        <v>38</v>
      </c>
      <c r="F1362" s="13" t="str">
        <f>VLOOKUP(A1362,_holidays!$A$2:$B$2107,2,1)</f>
        <v>N</v>
      </c>
      <c r="G1362" s="13" t="str">
        <f>VLOOKUP(A1362,_holidays!$A$2:$C$2107,3,1)</f>
        <v>N</v>
      </c>
      <c r="H1362" s="14">
        <v>6.8</v>
      </c>
      <c r="I1362" s="14">
        <v>17.3</v>
      </c>
      <c r="J1362" s="15">
        <v>19.7</v>
      </c>
      <c r="K1362" s="15">
        <v>0</v>
      </c>
      <c r="L1362" s="16">
        <v>107731.72</v>
      </c>
      <c r="M1362" s="17">
        <v>83.493593180000005</v>
      </c>
      <c r="N1362" s="17">
        <f>'Energy Demand'!$L1362*'Energy Demand'!$M1362</f>
        <v>8994908.4022616707</v>
      </c>
    </row>
    <row r="1363" spans="1:14" x14ac:dyDescent="0.6">
      <c r="A1363" s="19">
        <v>43366</v>
      </c>
      <c r="B1363" s="32" t="str">
        <f>TEXT('Energy Demand'!$A1363,"dddd")</f>
        <v>Sunday</v>
      </c>
      <c r="C1363" s="31" t="str">
        <f>TEXT('Energy Demand'!$A1363,"mmmm")</f>
        <v>September</v>
      </c>
      <c r="D1363" s="11" t="str">
        <f t="shared" si="42"/>
        <v>2018</v>
      </c>
      <c r="E1363" s="12">
        <f t="shared" si="43"/>
        <v>39</v>
      </c>
      <c r="F1363" s="20" t="str">
        <f>VLOOKUP(A1363,_holidays!$A$2:$B$2107,2,1)</f>
        <v>N</v>
      </c>
      <c r="G1363" s="20" t="str">
        <f>VLOOKUP(A1363,_holidays!$A$2:$C$2107,3,1)</f>
        <v>N</v>
      </c>
      <c r="H1363" s="21">
        <v>10.4</v>
      </c>
      <c r="I1363" s="21">
        <v>13.7</v>
      </c>
      <c r="J1363" s="22">
        <v>11.6</v>
      </c>
      <c r="K1363" s="22">
        <v>0.2</v>
      </c>
      <c r="L1363" s="16">
        <v>107332.1</v>
      </c>
      <c r="M1363" s="17">
        <v>79.780017569999998</v>
      </c>
      <c r="N1363" s="17">
        <f>'Energy Demand'!$L1363*'Energy Demand'!$M1363</f>
        <v>8562956.823824998</v>
      </c>
    </row>
    <row r="1364" spans="1:14" x14ac:dyDescent="0.6">
      <c r="A1364" s="10">
        <v>43367</v>
      </c>
      <c r="B1364" s="31" t="str">
        <f>TEXT('Energy Demand'!$A1364,"dddd")</f>
        <v>Monday</v>
      </c>
      <c r="C1364" s="31" t="str">
        <f>TEXT('Energy Demand'!$A1364,"mmmm")</f>
        <v>September</v>
      </c>
      <c r="D1364" s="11" t="str">
        <f t="shared" si="42"/>
        <v>2018</v>
      </c>
      <c r="E1364" s="12">
        <f t="shared" si="43"/>
        <v>39</v>
      </c>
      <c r="F1364" s="13" t="str">
        <f>VLOOKUP(A1364,_holidays!$A$2:$B$2107,2,1)</f>
        <v>N</v>
      </c>
      <c r="G1364" s="13" t="str">
        <f>VLOOKUP(A1364,_holidays!$A$2:$C$2107,3,1)</f>
        <v>N</v>
      </c>
      <c r="H1364" s="14">
        <v>4.5999999999999996</v>
      </c>
      <c r="I1364" s="14">
        <v>14.9</v>
      </c>
      <c r="J1364" s="15">
        <v>17.2</v>
      </c>
      <c r="K1364" s="15">
        <v>0</v>
      </c>
      <c r="L1364" s="16">
        <v>119535.715</v>
      </c>
      <c r="M1364" s="17">
        <v>93.755130829999999</v>
      </c>
      <c r="N1364" s="17">
        <f>'Energy Demand'!$L1364*'Energy Demand'!$M1364</f>
        <v>11207086.598682594</v>
      </c>
    </row>
    <row r="1365" spans="1:14" x14ac:dyDescent="0.6">
      <c r="A1365" s="19">
        <v>43368</v>
      </c>
      <c r="B1365" s="32" t="str">
        <f>TEXT('Energy Demand'!$A1365,"dddd")</f>
        <v>Tuesday</v>
      </c>
      <c r="C1365" s="31" t="str">
        <f>TEXT('Energy Demand'!$A1365,"mmmm")</f>
        <v>September</v>
      </c>
      <c r="D1365" s="11" t="str">
        <f t="shared" si="42"/>
        <v>2018</v>
      </c>
      <c r="E1365" s="12">
        <f t="shared" si="43"/>
        <v>39</v>
      </c>
      <c r="F1365" s="20" t="str">
        <f>VLOOKUP(A1365,_holidays!$A$2:$B$2107,2,1)</f>
        <v>N</v>
      </c>
      <c r="G1365" s="20" t="str">
        <f>VLOOKUP(A1365,_holidays!$A$2:$C$2107,3,1)</f>
        <v>N</v>
      </c>
      <c r="H1365" s="21">
        <v>8.6</v>
      </c>
      <c r="I1365" s="21">
        <v>13.6</v>
      </c>
      <c r="J1365" s="22">
        <v>12.2</v>
      </c>
      <c r="K1365" s="22">
        <v>0</v>
      </c>
      <c r="L1365" s="16">
        <v>124797.08500000001</v>
      </c>
      <c r="M1365" s="17">
        <v>118.656356</v>
      </c>
      <c r="N1365" s="17">
        <f>'Energy Demand'!$L1365*'Energy Demand'!$M1365</f>
        <v>14807967.34552226</v>
      </c>
    </row>
    <row r="1366" spans="1:14" x14ac:dyDescent="0.6">
      <c r="A1366" s="10">
        <v>43369</v>
      </c>
      <c r="B1366" s="31" t="str">
        <f>TEXT('Energy Demand'!$A1366,"dddd")</f>
        <v>Wednesday</v>
      </c>
      <c r="C1366" s="31" t="str">
        <f>TEXT('Energy Demand'!$A1366,"mmmm")</f>
        <v>September</v>
      </c>
      <c r="D1366" s="11" t="str">
        <f t="shared" si="42"/>
        <v>2018</v>
      </c>
      <c r="E1366" s="12">
        <f t="shared" si="43"/>
        <v>39</v>
      </c>
      <c r="F1366" s="13" t="str">
        <f>VLOOKUP(A1366,_holidays!$A$2:$B$2107,2,1)</f>
        <v>N</v>
      </c>
      <c r="G1366" s="13" t="str">
        <f>VLOOKUP(A1366,_holidays!$A$2:$C$2107,3,1)</f>
        <v>N</v>
      </c>
      <c r="H1366" s="14">
        <v>6.4</v>
      </c>
      <c r="I1366" s="14">
        <v>17.600000000000001</v>
      </c>
      <c r="J1366" s="15">
        <v>20.8</v>
      </c>
      <c r="K1366" s="15">
        <v>0</v>
      </c>
      <c r="L1366" s="16">
        <v>119238.345</v>
      </c>
      <c r="M1366" s="17">
        <v>120.8612104</v>
      </c>
      <c r="N1366" s="17">
        <f>'Energy Demand'!$L1366*'Energy Demand'!$M1366</f>
        <v>14411290.702792788</v>
      </c>
    </row>
    <row r="1367" spans="1:14" x14ac:dyDescent="0.6">
      <c r="A1367" s="19">
        <v>43370</v>
      </c>
      <c r="B1367" s="32" t="str">
        <f>TEXT('Energy Demand'!$A1367,"dddd")</f>
        <v>Thursday</v>
      </c>
      <c r="C1367" s="31" t="str">
        <f>TEXT('Energy Demand'!$A1367,"mmmm")</f>
        <v>September</v>
      </c>
      <c r="D1367" s="11" t="str">
        <f t="shared" si="42"/>
        <v>2018</v>
      </c>
      <c r="E1367" s="12">
        <f t="shared" si="43"/>
        <v>39</v>
      </c>
      <c r="F1367" s="20" t="str">
        <f>VLOOKUP(A1367,_holidays!$A$2:$B$2107,2,1)</f>
        <v>N</v>
      </c>
      <c r="G1367" s="20" t="str">
        <f>VLOOKUP(A1367,_holidays!$A$2:$C$2107,3,1)</f>
        <v>N</v>
      </c>
      <c r="H1367" s="21">
        <v>9.1999999999999993</v>
      </c>
      <c r="I1367" s="21">
        <v>24.2</v>
      </c>
      <c r="J1367" s="22">
        <v>20.8</v>
      </c>
      <c r="K1367" s="22">
        <v>0</v>
      </c>
      <c r="L1367" s="16">
        <v>110878.67</v>
      </c>
      <c r="M1367" s="17">
        <v>99.286997249999999</v>
      </c>
      <c r="N1367" s="17">
        <f>'Energy Demand'!$L1367*'Energy Demand'!$M1367</f>
        <v>11008810.203373658</v>
      </c>
    </row>
    <row r="1368" spans="1:14" x14ac:dyDescent="0.6">
      <c r="A1368" s="10">
        <v>43371</v>
      </c>
      <c r="B1368" s="31" t="str">
        <f>TEXT('Energy Demand'!$A1368,"dddd")</f>
        <v>Friday</v>
      </c>
      <c r="C1368" s="31" t="str">
        <f>TEXT('Energy Demand'!$A1368,"mmmm")</f>
        <v>September</v>
      </c>
      <c r="D1368" s="11" t="str">
        <f t="shared" si="42"/>
        <v>2018</v>
      </c>
      <c r="E1368" s="12">
        <f t="shared" si="43"/>
        <v>39</v>
      </c>
      <c r="F1368" s="13" t="str">
        <f>VLOOKUP(A1368,_holidays!$A$2:$B$2107,2,1)</f>
        <v>N</v>
      </c>
      <c r="G1368" s="13" t="str">
        <f>VLOOKUP(A1368,_holidays!$A$2:$C$2107,3,1)</f>
        <v>Y</v>
      </c>
      <c r="H1368" s="14">
        <v>10.7</v>
      </c>
      <c r="I1368" s="14">
        <v>15.2</v>
      </c>
      <c r="J1368" s="15">
        <v>10.199999999999999</v>
      </c>
      <c r="K1368" s="15">
        <v>0</v>
      </c>
      <c r="L1368" s="16">
        <v>108622.42</v>
      </c>
      <c r="M1368" s="17">
        <v>90.212995460000002</v>
      </c>
      <c r="N1368" s="17">
        <f>'Energy Demand'!$L1368*'Energy Demand'!$M1368</f>
        <v>9799153.8823142126</v>
      </c>
    </row>
    <row r="1369" spans="1:14" x14ac:dyDescent="0.6">
      <c r="A1369" s="19">
        <v>43372</v>
      </c>
      <c r="B1369" s="32" t="str">
        <f>TEXT('Energy Demand'!$A1369,"dddd")</f>
        <v>Saturday</v>
      </c>
      <c r="C1369" s="31" t="str">
        <f>TEXT('Energy Demand'!$A1369,"mmmm")</f>
        <v>September</v>
      </c>
      <c r="D1369" s="11" t="str">
        <f t="shared" si="42"/>
        <v>2018</v>
      </c>
      <c r="E1369" s="12">
        <f t="shared" si="43"/>
        <v>39</v>
      </c>
      <c r="F1369" s="20" t="str">
        <f>VLOOKUP(A1369,_holidays!$A$2:$B$2107,2,1)</f>
        <v>N</v>
      </c>
      <c r="G1369" s="20" t="str">
        <f>VLOOKUP(A1369,_holidays!$A$2:$C$2107,3,1)</f>
        <v>N</v>
      </c>
      <c r="H1369" s="21">
        <v>5.5</v>
      </c>
      <c r="I1369" s="21">
        <v>14</v>
      </c>
      <c r="J1369" s="22">
        <v>17</v>
      </c>
      <c r="K1369" s="22">
        <v>1.2</v>
      </c>
      <c r="L1369" s="16">
        <v>109315.065</v>
      </c>
      <c r="M1369" s="17">
        <v>86.164086429999998</v>
      </c>
      <c r="N1369" s="17">
        <f>'Energy Demand'!$L1369*'Energy Demand'!$M1369</f>
        <v>9419032.7087610681</v>
      </c>
    </row>
    <row r="1370" spans="1:14" x14ac:dyDescent="0.6">
      <c r="A1370" s="10">
        <v>43373</v>
      </c>
      <c r="B1370" s="31" t="str">
        <f>TEXT('Energy Demand'!$A1370,"dddd")</f>
        <v>Sunday</v>
      </c>
      <c r="C1370" s="31" t="str">
        <f>TEXT('Energy Demand'!$A1370,"mmmm")</f>
        <v>September</v>
      </c>
      <c r="D1370" s="11" t="str">
        <f t="shared" si="42"/>
        <v>2018</v>
      </c>
      <c r="E1370" s="12">
        <f t="shared" si="43"/>
        <v>40</v>
      </c>
      <c r="F1370" s="13" t="str">
        <f>VLOOKUP(A1370,_holidays!$A$2:$B$2107,2,1)</f>
        <v>N</v>
      </c>
      <c r="G1370" s="13" t="str">
        <f>VLOOKUP(A1370,_holidays!$A$2:$C$2107,3,1)</f>
        <v>N</v>
      </c>
      <c r="H1370" s="14">
        <v>6.8</v>
      </c>
      <c r="I1370" s="14">
        <v>16.5</v>
      </c>
      <c r="J1370" s="15">
        <v>19.8</v>
      </c>
      <c r="K1370" s="15">
        <v>0.2</v>
      </c>
      <c r="L1370" s="16">
        <v>106236.23</v>
      </c>
      <c r="M1370" s="17">
        <v>86.884516410000003</v>
      </c>
      <c r="N1370" s="17">
        <f>'Energy Demand'!$L1370*'Energy Demand'!$M1370</f>
        <v>9230283.468771534</v>
      </c>
    </row>
    <row r="1371" spans="1:14" x14ac:dyDescent="0.6">
      <c r="A1371" s="19">
        <v>43374</v>
      </c>
      <c r="B1371" s="32" t="str">
        <f>TEXT('Energy Demand'!$A1371,"dddd")</f>
        <v>Monday</v>
      </c>
      <c r="C1371" s="31" t="str">
        <f>TEXT('Energy Demand'!$A1371,"mmmm")</f>
        <v>October</v>
      </c>
      <c r="D1371" s="11" t="str">
        <f t="shared" si="42"/>
        <v>2018</v>
      </c>
      <c r="E1371" s="12">
        <f t="shared" si="43"/>
        <v>40</v>
      </c>
      <c r="F1371" s="20" t="str">
        <f>VLOOKUP(A1371,_holidays!$A$2:$B$2107,2,1)</f>
        <v>N</v>
      </c>
      <c r="G1371" s="20" t="str">
        <f>VLOOKUP(A1371,_holidays!$A$2:$C$2107,3,1)</f>
        <v>N</v>
      </c>
      <c r="H1371" s="21">
        <v>4.7</v>
      </c>
      <c r="I1371" s="21">
        <v>23.3</v>
      </c>
      <c r="J1371" s="22">
        <v>21.4</v>
      </c>
      <c r="K1371" s="22">
        <v>0</v>
      </c>
      <c r="L1371" s="16">
        <v>114466.64</v>
      </c>
      <c r="M1371" s="17">
        <v>111.1212712</v>
      </c>
      <c r="N1371" s="17">
        <f>'Energy Demand'!$L1371*'Energy Demand'!$M1371</f>
        <v>12719678.546792768</v>
      </c>
    </row>
    <row r="1372" spans="1:14" x14ac:dyDescent="0.6">
      <c r="A1372" s="10">
        <v>43375</v>
      </c>
      <c r="B1372" s="31" t="str">
        <f>TEXT('Energy Demand'!$A1372,"dddd")</f>
        <v>Tuesday</v>
      </c>
      <c r="C1372" s="31" t="str">
        <f>TEXT('Energy Demand'!$A1372,"mmmm")</f>
        <v>October</v>
      </c>
      <c r="D1372" s="11" t="str">
        <f t="shared" si="42"/>
        <v>2018</v>
      </c>
      <c r="E1372" s="12">
        <f t="shared" si="43"/>
        <v>40</v>
      </c>
      <c r="F1372" s="13" t="str">
        <f>VLOOKUP(A1372,_holidays!$A$2:$B$2107,2,1)</f>
        <v>N</v>
      </c>
      <c r="G1372" s="13" t="str">
        <f>VLOOKUP(A1372,_holidays!$A$2:$C$2107,3,1)</f>
        <v>N</v>
      </c>
      <c r="H1372" s="14">
        <v>11.4</v>
      </c>
      <c r="I1372" s="14">
        <v>25.8</v>
      </c>
      <c r="J1372" s="15">
        <v>13.4</v>
      </c>
      <c r="K1372" s="15">
        <v>0</v>
      </c>
      <c r="L1372" s="16">
        <v>114458.205</v>
      </c>
      <c r="M1372" s="17">
        <v>104.9424003</v>
      </c>
      <c r="N1372" s="17">
        <f>'Energy Demand'!$L1372*'Energy Demand'!$M1372</f>
        <v>12011518.766729463</v>
      </c>
    </row>
    <row r="1373" spans="1:14" x14ac:dyDescent="0.6">
      <c r="A1373" s="19">
        <v>43376</v>
      </c>
      <c r="B1373" s="32" t="str">
        <f>TEXT('Energy Demand'!$A1373,"dddd")</f>
        <v>Wednesday</v>
      </c>
      <c r="C1373" s="31" t="str">
        <f>TEXT('Energy Demand'!$A1373,"mmmm")</f>
        <v>October</v>
      </c>
      <c r="D1373" s="11" t="str">
        <f t="shared" si="42"/>
        <v>2018</v>
      </c>
      <c r="E1373" s="12">
        <f t="shared" si="43"/>
        <v>40</v>
      </c>
      <c r="F1373" s="20" t="str">
        <f>VLOOKUP(A1373,_holidays!$A$2:$B$2107,2,1)</f>
        <v>N</v>
      </c>
      <c r="G1373" s="20" t="str">
        <f>VLOOKUP(A1373,_holidays!$A$2:$C$2107,3,1)</f>
        <v>N</v>
      </c>
      <c r="H1373" s="21">
        <v>14.7</v>
      </c>
      <c r="I1373" s="21">
        <v>18.100000000000001</v>
      </c>
      <c r="J1373" s="22">
        <v>10.9</v>
      </c>
      <c r="K1373" s="22">
        <v>0</v>
      </c>
      <c r="L1373" s="16">
        <v>115490.83500000001</v>
      </c>
      <c r="M1373" s="17">
        <v>122.0868375</v>
      </c>
      <c r="N1373" s="17">
        <f>'Energy Demand'!$L1373*'Energy Demand'!$M1373</f>
        <v>14099910.805384314</v>
      </c>
    </row>
    <row r="1374" spans="1:14" x14ac:dyDescent="0.6">
      <c r="A1374" s="10">
        <v>43377</v>
      </c>
      <c r="B1374" s="31" t="str">
        <f>TEXT('Energy Demand'!$A1374,"dddd")</f>
        <v>Thursday</v>
      </c>
      <c r="C1374" s="31" t="str">
        <f>TEXT('Energy Demand'!$A1374,"mmmm")</f>
        <v>October</v>
      </c>
      <c r="D1374" s="11" t="str">
        <f t="shared" si="42"/>
        <v>2018</v>
      </c>
      <c r="E1374" s="12">
        <f t="shared" si="43"/>
        <v>40</v>
      </c>
      <c r="F1374" s="13" t="str">
        <f>VLOOKUP(A1374,_holidays!$A$2:$B$2107,2,1)</f>
        <v>N</v>
      </c>
      <c r="G1374" s="13" t="str">
        <f>VLOOKUP(A1374,_holidays!$A$2:$C$2107,3,1)</f>
        <v>N</v>
      </c>
      <c r="H1374" s="14">
        <v>10.9</v>
      </c>
      <c r="I1374" s="14">
        <v>14.6</v>
      </c>
      <c r="J1374" s="15">
        <v>12.5</v>
      </c>
      <c r="K1374" s="15">
        <v>0</v>
      </c>
      <c r="L1374" s="16">
        <v>115294.12</v>
      </c>
      <c r="M1374" s="17">
        <v>97.499455749999996</v>
      </c>
      <c r="N1374" s="17">
        <f>'Energy Demand'!$L1374*'Energy Demand'!$M1374</f>
        <v>11241113.951175189</v>
      </c>
    </row>
    <row r="1375" spans="1:14" x14ac:dyDescent="0.6">
      <c r="A1375" s="19">
        <v>43378</v>
      </c>
      <c r="B1375" s="32" t="str">
        <f>TEXT('Energy Demand'!$A1375,"dddd")</f>
        <v>Friday</v>
      </c>
      <c r="C1375" s="31" t="str">
        <f>TEXT('Energy Demand'!$A1375,"mmmm")</f>
        <v>October</v>
      </c>
      <c r="D1375" s="11" t="str">
        <f t="shared" si="42"/>
        <v>2018</v>
      </c>
      <c r="E1375" s="12">
        <f t="shared" si="43"/>
        <v>40</v>
      </c>
      <c r="F1375" s="20" t="str">
        <f>VLOOKUP(A1375,_holidays!$A$2:$B$2107,2,1)</f>
        <v>N</v>
      </c>
      <c r="G1375" s="20" t="str">
        <f>VLOOKUP(A1375,_holidays!$A$2:$C$2107,3,1)</f>
        <v>N</v>
      </c>
      <c r="H1375" s="21">
        <v>9.1</v>
      </c>
      <c r="I1375" s="21">
        <v>20.5</v>
      </c>
      <c r="J1375" s="22">
        <v>22.5</v>
      </c>
      <c r="K1375" s="22">
        <v>0</v>
      </c>
      <c r="L1375" s="16">
        <v>112576.545</v>
      </c>
      <c r="M1375" s="17">
        <v>105.2909812</v>
      </c>
      <c r="N1375" s="17">
        <f>'Energy Demand'!$L1375*'Energy Demand'!$M1375</f>
        <v>11853294.883155955</v>
      </c>
    </row>
    <row r="1376" spans="1:14" x14ac:dyDescent="0.6">
      <c r="A1376" s="10">
        <v>43379</v>
      </c>
      <c r="B1376" s="31" t="str">
        <f>TEXT('Energy Demand'!$A1376,"dddd")</f>
        <v>Saturday</v>
      </c>
      <c r="C1376" s="31" t="str">
        <f>TEXT('Energy Demand'!$A1376,"mmmm")</f>
        <v>October</v>
      </c>
      <c r="D1376" s="11" t="str">
        <f t="shared" si="42"/>
        <v>2018</v>
      </c>
      <c r="E1376" s="12">
        <f t="shared" si="43"/>
        <v>40</v>
      </c>
      <c r="F1376" s="13" t="str">
        <f>VLOOKUP(A1376,_holidays!$A$2:$B$2107,2,1)</f>
        <v>N</v>
      </c>
      <c r="G1376" s="13" t="str">
        <f>VLOOKUP(A1376,_holidays!$A$2:$C$2107,3,1)</f>
        <v>N</v>
      </c>
      <c r="H1376" s="14">
        <v>8.3000000000000007</v>
      </c>
      <c r="I1376" s="14">
        <v>23.8</v>
      </c>
      <c r="J1376" s="15">
        <v>22.7</v>
      </c>
      <c r="K1376" s="15">
        <v>0</v>
      </c>
      <c r="L1376" s="16">
        <v>102988.145</v>
      </c>
      <c r="M1376" s="17">
        <v>100.10292629999999</v>
      </c>
      <c r="N1376" s="17">
        <f>'Energy Demand'!$L1376*'Energy Demand'!$M1376</f>
        <v>10309414.688708713</v>
      </c>
    </row>
    <row r="1377" spans="1:14" x14ac:dyDescent="0.6">
      <c r="A1377" s="19">
        <v>43380</v>
      </c>
      <c r="B1377" s="32" t="str">
        <f>TEXT('Energy Demand'!$A1377,"dddd")</f>
        <v>Sunday</v>
      </c>
      <c r="C1377" s="31" t="str">
        <f>TEXT('Energy Demand'!$A1377,"mmmm")</f>
        <v>October</v>
      </c>
      <c r="D1377" s="11" t="str">
        <f t="shared" si="42"/>
        <v>2018</v>
      </c>
      <c r="E1377" s="12">
        <f t="shared" si="43"/>
        <v>41</v>
      </c>
      <c r="F1377" s="20" t="str">
        <f>VLOOKUP(A1377,_holidays!$A$2:$B$2107,2,1)</f>
        <v>N</v>
      </c>
      <c r="G1377" s="20" t="str">
        <f>VLOOKUP(A1377,_holidays!$A$2:$C$2107,3,1)</f>
        <v>N</v>
      </c>
      <c r="H1377" s="21">
        <v>10.3</v>
      </c>
      <c r="I1377" s="21">
        <v>24.7</v>
      </c>
      <c r="J1377" s="22">
        <v>21.2</v>
      </c>
      <c r="K1377" s="22">
        <v>0</v>
      </c>
      <c r="L1377" s="16">
        <v>100476.705</v>
      </c>
      <c r="M1377" s="17">
        <v>87.871654219999996</v>
      </c>
      <c r="N1377" s="17">
        <f>'Energy Demand'!$L1377*'Energy Demand'!$M1377</f>
        <v>8829054.2789249457</v>
      </c>
    </row>
    <row r="1378" spans="1:14" x14ac:dyDescent="0.6">
      <c r="A1378" s="10">
        <v>43381</v>
      </c>
      <c r="B1378" s="31" t="str">
        <f>TEXT('Energy Demand'!$A1378,"dddd")</f>
        <v>Monday</v>
      </c>
      <c r="C1378" s="31" t="str">
        <f>TEXT('Energy Demand'!$A1378,"mmmm")</f>
        <v>October</v>
      </c>
      <c r="D1378" s="11" t="str">
        <f t="shared" si="42"/>
        <v>2018</v>
      </c>
      <c r="E1378" s="12">
        <f t="shared" si="43"/>
        <v>41</v>
      </c>
      <c r="F1378" s="13" t="str">
        <f>VLOOKUP(A1378,_holidays!$A$2:$B$2107,2,1)</f>
        <v>N</v>
      </c>
      <c r="G1378" s="13" t="str">
        <f>VLOOKUP(A1378,_holidays!$A$2:$C$2107,3,1)</f>
        <v>N</v>
      </c>
      <c r="H1378" s="14">
        <v>13.5</v>
      </c>
      <c r="I1378" s="14">
        <v>28.2</v>
      </c>
      <c r="J1378" s="15">
        <v>22.7</v>
      </c>
      <c r="K1378" s="15">
        <v>0</v>
      </c>
      <c r="L1378" s="16">
        <v>113945.5</v>
      </c>
      <c r="M1378" s="17">
        <v>87.101261609999995</v>
      </c>
      <c r="N1378" s="17">
        <f>'Energy Demand'!$L1378*'Energy Demand'!$M1378</f>
        <v>9924796.8047822546</v>
      </c>
    </row>
    <row r="1379" spans="1:14" x14ac:dyDescent="0.6">
      <c r="A1379" s="19">
        <v>43382</v>
      </c>
      <c r="B1379" s="32" t="str">
        <f>TEXT('Energy Demand'!$A1379,"dddd")</f>
        <v>Tuesday</v>
      </c>
      <c r="C1379" s="31" t="str">
        <f>TEXT('Energy Demand'!$A1379,"mmmm")</f>
        <v>October</v>
      </c>
      <c r="D1379" s="11" t="str">
        <f t="shared" si="42"/>
        <v>2018</v>
      </c>
      <c r="E1379" s="12">
        <f t="shared" si="43"/>
        <v>41</v>
      </c>
      <c r="F1379" s="20" t="str">
        <f>VLOOKUP(A1379,_holidays!$A$2:$B$2107,2,1)</f>
        <v>Y</v>
      </c>
      <c r="G1379" s="20" t="str">
        <f>VLOOKUP(A1379,_holidays!$A$2:$C$2107,3,1)</f>
        <v>N</v>
      </c>
      <c r="H1379" s="21">
        <v>16.100000000000001</v>
      </c>
      <c r="I1379" s="21">
        <v>17.899999999999999</v>
      </c>
      <c r="J1379" s="22">
        <v>7.2</v>
      </c>
      <c r="K1379" s="22"/>
      <c r="L1379" s="16">
        <v>116449.31</v>
      </c>
      <c r="M1379" s="17">
        <v>99.00074936</v>
      </c>
      <c r="N1379" s="17">
        <f>'Energy Demand'!$L1379*'Energy Demand'!$M1379</f>
        <v>11528568.952454941</v>
      </c>
    </row>
    <row r="1380" spans="1:14" x14ac:dyDescent="0.6">
      <c r="A1380" s="10">
        <v>43383</v>
      </c>
      <c r="B1380" s="31" t="str">
        <f>TEXT('Energy Demand'!$A1380,"dddd")</f>
        <v>Wednesday</v>
      </c>
      <c r="C1380" s="31" t="str">
        <f>TEXT('Energy Demand'!$A1380,"mmmm")</f>
        <v>October</v>
      </c>
      <c r="D1380" s="11" t="str">
        <f t="shared" si="42"/>
        <v>2018</v>
      </c>
      <c r="E1380" s="12">
        <f t="shared" si="43"/>
        <v>41</v>
      </c>
      <c r="F1380" s="13" t="str">
        <f>VLOOKUP(A1380,_holidays!$A$2:$B$2107,2,1)</f>
        <v>Y</v>
      </c>
      <c r="G1380" s="13" t="str">
        <f>VLOOKUP(A1380,_holidays!$A$2:$C$2107,3,1)</f>
        <v>N</v>
      </c>
      <c r="H1380" s="14">
        <v>10.1</v>
      </c>
      <c r="I1380" s="14">
        <v>16.5</v>
      </c>
      <c r="J1380" s="15">
        <v>20</v>
      </c>
      <c r="K1380" s="15"/>
      <c r="L1380" s="16">
        <v>109551.08</v>
      </c>
      <c r="M1380" s="17">
        <v>73.539697610000005</v>
      </c>
      <c r="N1380" s="17">
        <f>'Energy Demand'!$L1380*'Energy Demand'!$M1380</f>
        <v>8056353.2960489197</v>
      </c>
    </row>
    <row r="1381" spans="1:14" x14ac:dyDescent="0.6">
      <c r="A1381" s="19">
        <v>43384</v>
      </c>
      <c r="B1381" s="32" t="str">
        <f>TEXT('Energy Demand'!$A1381,"dddd")</f>
        <v>Thursday</v>
      </c>
      <c r="C1381" s="31" t="str">
        <f>TEXT('Energy Demand'!$A1381,"mmmm")</f>
        <v>October</v>
      </c>
      <c r="D1381" s="11" t="str">
        <f t="shared" si="42"/>
        <v>2018</v>
      </c>
      <c r="E1381" s="12">
        <f t="shared" si="43"/>
        <v>41</v>
      </c>
      <c r="F1381" s="20" t="str">
        <f>VLOOKUP(A1381,_holidays!$A$2:$B$2107,2,1)</f>
        <v>Y</v>
      </c>
      <c r="G1381" s="20" t="str">
        <f>VLOOKUP(A1381,_holidays!$A$2:$C$2107,3,1)</f>
        <v>N</v>
      </c>
      <c r="H1381" s="21">
        <v>6.4</v>
      </c>
      <c r="I1381" s="21">
        <v>20.7</v>
      </c>
      <c r="J1381" s="22">
        <v>23.7</v>
      </c>
      <c r="K1381" s="22">
        <v>0</v>
      </c>
      <c r="L1381" s="16">
        <v>110432.33</v>
      </c>
      <c r="M1381" s="17">
        <v>85.630408540000005</v>
      </c>
      <c r="N1381" s="17">
        <f>'Energy Demand'!$L1381*'Energy Demand'!$M1381</f>
        <v>9456365.5339240991</v>
      </c>
    </row>
    <row r="1382" spans="1:14" x14ac:dyDescent="0.6">
      <c r="A1382" s="10">
        <v>43385</v>
      </c>
      <c r="B1382" s="31" t="str">
        <f>TEXT('Energy Demand'!$A1382,"dddd")</f>
        <v>Friday</v>
      </c>
      <c r="C1382" s="31" t="str">
        <f>TEXT('Energy Demand'!$A1382,"mmmm")</f>
        <v>October</v>
      </c>
      <c r="D1382" s="11" t="str">
        <f t="shared" si="42"/>
        <v>2018</v>
      </c>
      <c r="E1382" s="12">
        <f t="shared" si="43"/>
        <v>41</v>
      </c>
      <c r="F1382" s="13" t="str">
        <f>VLOOKUP(A1382,_holidays!$A$2:$B$2107,2,1)</f>
        <v>Y</v>
      </c>
      <c r="G1382" s="13" t="str">
        <f>VLOOKUP(A1382,_holidays!$A$2:$C$2107,3,1)</f>
        <v>N</v>
      </c>
      <c r="H1382" s="14">
        <v>8.6999999999999993</v>
      </c>
      <c r="I1382" s="14">
        <v>22.7</v>
      </c>
      <c r="J1382" s="15">
        <v>23.9</v>
      </c>
      <c r="K1382" s="15">
        <v>0</v>
      </c>
      <c r="L1382" s="16">
        <v>110457.33500000001</v>
      </c>
      <c r="M1382" s="17">
        <v>88.472364569999996</v>
      </c>
      <c r="N1382" s="17">
        <f>'Energy Demand'!$L1382*'Energy Demand'!$M1382</f>
        <v>9772421.6115506217</v>
      </c>
    </row>
    <row r="1383" spans="1:14" x14ac:dyDescent="0.6">
      <c r="A1383" s="19">
        <v>43386</v>
      </c>
      <c r="B1383" s="32" t="str">
        <f>TEXT('Energy Demand'!$A1383,"dddd")</f>
        <v>Saturday</v>
      </c>
      <c r="C1383" s="31" t="str">
        <f>TEXT('Energy Demand'!$A1383,"mmmm")</f>
        <v>October</v>
      </c>
      <c r="D1383" s="11" t="str">
        <f t="shared" si="42"/>
        <v>2018</v>
      </c>
      <c r="E1383" s="12">
        <f t="shared" si="43"/>
        <v>41</v>
      </c>
      <c r="F1383" s="20" t="str">
        <f>VLOOKUP(A1383,_holidays!$A$2:$B$2107,2,1)</f>
        <v>Y</v>
      </c>
      <c r="G1383" s="20" t="str">
        <f>VLOOKUP(A1383,_holidays!$A$2:$C$2107,3,1)</f>
        <v>N</v>
      </c>
      <c r="H1383" s="21">
        <v>10.5</v>
      </c>
      <c r="I1383" s="21">
        <v>24.9</v>
      </c>
      <c r="J1383" s="22">
        <v>23.2</v>
      </c>
      <c r="K1383" s="22">
        <v>0</v>
      </c>
      <c r="L1383" s="16">
        <v>96584.744999999995</v>
      </c>
      <c r="M1383" s="17">
        <v>74.616600149999996</v>
      </c>
      <c r="N1383" s="17">
        <f>'Energy Demand'!$L1383*'Energy Demand'!$M1383</f>
        <v>7206825.2982547106</v>
      </c>
    </row>
    <row r="1384" spans="1:14" x14ac:dyDescent="0.6">
      <c r="A1384" s="10">
        <v>43387</v>
      </c>
      <c r="B1384" s="31" t="str">
        <f>TEXT('Energy Demand'!$A1384,"dddd")</f>
        <v>Sunday</v>
      </c>
      <c r="C1384" s="31" t="str">
        <f>TEXT('Energy Demand'!$A1384,"mmmm")</f>
        <v>October</v>
      </c>
      <c r="D1384" s="11" t="str">
        <f t="shared" si="42"/>
        <v>2018</v>
      </c>
      <c r="E1384" s="12">
        <f t="shared" si="43"/>
        <v>42</v>
      </c>
      <c r="F1384" s="13" t="str">
        <f>VLOOKUP(A1384,_holidays!$A$2:$B$2107,2,1)</f>
        <v>Y</v>
      </c>
      <c r="G1384" s="13" t="str">
        <f>VLOOKUP(A1384,_holidays!$A$2:$C$2107,3,1)</f>
        <v>N</v>
      </c>
      <c r="H1384" s="14">
        <v>12.4</v>
      </c>
      <c r="I1384" s="14">
        <v>27.3</v>
      </c>
      <c r="J1384" s="15">
        <v>22.1</v>
      </c>
      <c r="K1384" s="15">
        <v>0</v>
      </c>
      <c r="L1384" s="16">
        <v>90918.615000000005</v>
      </c>
      <c r="M1384" s="17">
        <v>56.864164340000002</v>
      </c>
      <c r="N1384" s="17">
        <f>'Energy Demand'!$L1384*'Energy Demand'!$M1384</f>
        <v>5170011.0649251891</v>
      </c>
    </row>
    <row r="1385" spans="1:14" x14ac:dyDescent="0.6">
      <c r="A1385" s="19">
        <v>43388</v>
      </c>
      <c r="B1385" s="32" t="str">
        <f>TEXT('Energy Demand'!$A1385,"dddd")</f>
        <v>Monday</v>
      </c>
      <c r="C1385" s="31" t="str">
        <f>TEXT('Energy Demand'!$A1385,"mmmm")</f>
        <v>October</v>
      </c>
      <c r="D1385" s="11" t="str">
        <f t="shared" si="42"/>
        <v>2018</v>
      </c>
      <c r="E1385" s="12">
        <f t="shared" si="43"/>
        <v>42</v>
      </c>
      <c r="F1385" s="20" t="str">
        <f>VLOOKUP(A1385,_holidays!$A$2:$B$2107,2,1)</f>
        <v>Y</v>
      </c>
      <c r="G1385" s="20" t="str">
        <f>VLOOKUP(A1385,_holidays!$A$2:$C$2107,3,1)</f>
        <v>N</v>
      </c>
      <c r="H1385" s="21">
        <v>19.5</v>
      </c>
      <c r="I1385" s="21">
        <v>27.5</v>
      </c>
      <c r="J1385" s="22">
        <v>19.399999999999999</v>
      </c>
      <c r="K1385" s="22">
        <v>0</v>
      </c>
      <c r="L1385" s="16">
        <v>108070.27499999999</v>
      </c>
      <c r="M1385" s="17">
        <v>79.182454410000005</v>
      </c>
      <c r="N1385" s="17">
        <f>'Energy Demand'!$L1385*'Energy Demand'!$M1385</f>
        <v>8557269.6232636627</v>
      </c>
    </row>
    <row r="1386" spans="1:14" x14ac:dyDescent="0.6">
      <c r="A1386" s="10">
        <v>43389</v>
      </c>
      <c r="B1386" s="31" t="str">
        <f>TEXT('Energy Demand'!$A1386,"dddd")</f>
        <v>Tuesday</v>
      </c>
      <c r="C1386" s="31" t="str">
        <f>TEXT('Energy Demand'!$A1386,"mmmm")</f>
        <v>October</v>
      </c>
      <c r="D1386" s="11" t="str">
        <f t="shared" si="42"/>
        <v>2018</v>
      </c>
      <c r="E1386" s="12">
        <f t="shared" si="43"/>
        <v>42</v>
      </c>
      <c r="F1386" s="13" t="str">
        <f>VLOOKUP(A1386,_holidays!$A$2:$B$2107,2,1)</f>
        <v>Y</v>
      </c>
      <c r="G1386" s="13" t="str">
        <f>VLOOKUP(A1386,_holidays!$A$2:$C$2107,3,1)</f>
        <v>N</v>
      </c>
      <c r="H1386" s="14">
        <v>20</v>
      </c>
      <c r="I1386" s="14">
        <v>23.1</v>
      </c>
      <c r="J1386" s="15">
        <v>6.1</v>
      </c>
      <c r="K1386" s="15">
        <v>0.2</v>
      </c>
      <c r="L1386" s="16">
        <v>113889.41</v>
      </c>
      <c r="M1386" s="17">
        <v>89.02524597</v>
      </c>
      <c r="N1386" s="17">
        <f>'Energy Demand'!$L1386*'Energy Demand'!$M1386</f>
        <v>10139032.738628179</v>
      </c>
    </row>
    <row r="1387" spans="1:14" x14ac:dyDescent="0.6">
      <c r="A1387" s="19">
        <v>43390</v>
      </c>
      <c r="B1387" s="32" t="str">
        <f>TEXT('Energy Demand'!$A1387,"dddd")</f>
        <v>Wednesday</v>
      </c>
      <c r="C1387" s="31" t="str">
        <f>TEXT('Energy Demand'!$A1387,"mmmm")</f>
        <v>October</v>
      </c>
      <c r="D1387" s="11" t="str">
        <f t="shared" si="42"/>
        <v>2018</v>
      </c>
      <c r="E1387" s="12">
        <f t="shared" si="43"/>
        <v>42</v>
      </c>
      <c r="F1387" s="20" t="str">
        <f>VLOOKUP(A1387,_holidays!$A$2:$B$2107,2,1)</f>
        <v>Y</v>
      </c>
      <c r="G1387" s="20" t="str">
        <f>VLOOKUP(A1387,_holidays!$A$2:$C$2107,3,1)</f>
        <v>N</v>
      </c>
      <c r="H1387" s="21">
        <v>16.100000000000001</v>
      </c>
      <c r="I1387" s="21">
        <v>22.6</v>
      </c>
      <c r="J1387" s="22">
        <v>15.1</v>
      </c>
      <c r="K1387" s="22">
        <v>5.2</v>
      </c>
      <c r="L1387" s="16">
        <v>112592.26</v>
      </c>
      <c r="M1387" s="17">
        <v>122.20067</v>
      </c>
      <c r="N1387" s="17">
        <f>'Energy Demand'!$L1387*'Energy Demand'!$M1387</f>
        <v>13758849.6088142</v>
      </c>
    </row>
    <row r="1388" spans="1:14" x14ac:dyDescent="0.6">
      <c r="A1388" s="10">
        <v>43391</v>
      </c>
      <c r="B1388" s="31" t="str">
        <f>TEXT('Energy Demand'!$A1388,"dddd")</f>
        <v>Thursday</v>
      </c>
      <c r="C1388" s="31" t="str">
        <f>TEXT('Energy Demand'!$A1388,"mmmm")</f>
        <v>October</v>
      </c>
      <c r="D1388" s="11" t="str">
        <f t="shared" si="42"/>
        <v>2018</v>
      </c>
      <c r="E1388" s="12">
        <f t="shared" si="43"/>
        <v>42</v>
      </c>
      <c r="F1388" s="13" t="str">
        <f>VLOOKUP(A1388,_holidays!$A$2:$B$2107,2,1)</f>
        <v>Y</v>
      </c>
      <c r="G1388" s="13" t="str">
        <f>VLOOKUP(A1388,_holidays!$A$2:$C$2107,3,1)</f>
        <v>N</v>
      </c>
      <c r="H1388" s="14">
        <v>14.7</v>
      </c>
      <c r="I1388" s="14">
        <v>20.7</v>
      </c>
      <c r="J1388" s="15">
        <v>10.5</v>
      </c>
      <c r="K1388" s="15">
        <v>2</v>
      </c>
      <c r="L1388" s="16">
        <v>112806.58500000001</v>
      </c>
      <c r="M1388" s="17">
        <v>165.77970980000001</v>
      </c>
      <c r="N1388" s="17">
        <f>'Energy Demand'!$L1388*'Energy Demand'!$M1388</f>
        <v>18701042.924829036</v>
      </c>
    </row>
    <row r="1389" spans="1:14" x14ac:dyDescent="0.6">
      <c r="A1389" s="19">
        <v>43392</v>
      </c>
      <c r="B1389" s="32" t="str">
        <f>TEXT('Energy Demand'!$A1389,"dddd")</f>
        <v>Friday</v>
      </c>
      <c r="C1389" s="31" t="str">
        <f>TEXT('Energy Demand'!$A1389,"mmmm")</f>
        <v>October</v>
      </c>
      <c r="D1389" s="11" t="str">
        <f t="shared" si="42"/>
        <v>2018</v>
      </c>
      <c r="E1389" s="12">
        <f t="shared" si="43"/>
        <v>42</v>
      </c>
      <c r="F1389" s="20" t="str">
        <f>VLOOKUP(A1389,_holidays!$A$2:$B$2107,2,1)</f>
        <v>Y</v>
      </c>
      <c r="G1389" s="20" t="str">
        <f>VLOOKUP(A1389,_holidays!$A$2:$C$2107,3,1)</f>
        <v>N</v>
      </c>
      <c r="H1389" s="21">
        <v>12.8</v>
      </c>
      <c r="I1389" s="21">
        <v>27.4</v>
      </c>
      <c r="J1389" s="22">
        <v>23</v>
      </c>
      <c r="K1389" s="22">
        <v>0</v>
      </c>
      <c r="L1389" s="16">
        <v>107940.16</v>
      </c>
      <c r="M1389" s="17">
        <v>101.6603803</v>
      </c>
      <c r="N1389" s="17">
        <f>'Energy Demand'!$L1389*'Energy Demand'!$M1389</f>
        <v>10973237.715242848</v>
      </c>
    </row>
    <row r="1390" spans="1:14" x14ac:dyDescent="0.6">
      <c r="A1390" s="10">
        <v>43393</v>
      </c>
      <c r="B1390" s="31" t="str">
        <f>TEXT('Energy Demand'!$A1390,"dddd")</f>
        <v>Saturday</v>
      </c>
      <c r="C1390" s="31" t="str">
        <f>TEXT('Energy Demand'!$A1390,"mmmm")</f>
        <v>October</v>
      </c>
      <c r="D1390" s="11" t="str">
        <f t="shared" si="42"/>
        <v>2018</v>
      </c>
      <c r="E1390" s="12">
        <f t="shared" si="43"/>
        <v>42</v>
      </c>
      <c r="F1390" s="13" t="str">
        <f>VLOOKUP(A1390,_holidays!$A$2:$B$2107,2,1)</f>
        <v>Y</v>
      </c>
      <c r="G1390" s="13" t="str">
        <f>VLOOKUP(A1390,_holidays!$A$2:$C$2107,3,1)</f>
        <v>N</v>
      </c>
      <c r="H1390" s="14">
        <v>11.7</v>
      </c>
      <c r="I1390" s="14">
        <v>16.100000000000001</v>
      </c>
      <c r="J1390" s="15">
        <v>9.8000000000000007</v>
      </c>
      <c r="K1390" s="15">
        <v>5</v>
      </c>
      <c r="L1390" s="16">
        <v>99368.854999999996</v>
      </c>
      <c r="M1390" s="17">
        <v>96.292242040000005</v>
      </c>
      <c r="N1390" s="17">
        <f>'Energy Demand'!$L1390*'Energy Demand'!$M1390</f>
        <v>9568449.8368976638</v>
      </c>
    </row>
    <row r="1391" spans="1:14" x14ac:dyDescent="0.6">
      <c r="A1391" s="19">
        <v>43394</v>
      </c>
      <c r="B1391" s="32" t="str">
        <f>TEXT('Energy Demand'!$A1391,"dddd")</f>
        <v>Sunday</v>
      </c>
      <c r="C1391" s="31" t="str">
        <f>TEXT('Energy Demand'!$A1391,"mmmm")</f>
        <v>October</v>
      </c>
      <c r="D1391" s="11" t="str">
        <f t="shared" si="42"/>
        <v>2018</v>
      </c>
      <c r="E1391" s="12">
        <f t="shared" si="43"/>
        <v>43</v>
      </c>
      <c r="F1391" s="20" t="str">
        <f>VLOOKUP(A1391,_holidays!$A$2:$B$2107,2,1)</f>
        <v>Y</v>
      </c>
      <c r="G1391" s="20" t="str">
        <f>VLOOKUP(A1391,_holidays!$A$2:$C$2107,3,1)</f>
        <v>N</v>
      </c>
      <c r="H1391" s="21">
        <v>7.6</v>
      </c>
      <c r="I1391" s="21">
        <v>19.2</v>
      </c>
      <c r="J1391" s="22">
        <v>22.7</v>
      </c>
      <c r="K1391" s="22">
        <v>5.6</v>
      </c>
      <c r="L1391" s="16">
        <v>98427.53</v>
      </c>
      <c r="M1391" s="17">
        <v>81.920924420000006</v>
      </c>
      <c r="N1391" s="17">
        <f>'Energy Demand'!$L1391*'Energy Demand'!$M1391</f>
        <v>8063274.2459772835</v>
      </c>
    </row>
    <row r="1392" spans="1:14" x14ac:dyDescent="0.6">
      <c r="A1392" s="10">
        <v>43395</v>
      </c>
      <c r="B1392" s="31" t="str">
        <f>TEXT('Energy Demand'!$A1392,"dddd")</f>
        <v>Monday</v>
      </c>
      <c r="C1392" s="31" t="str">
        <f>TEXT('Energy Demand'!$A1392,"mmmm")</f>
        <v>October</v>
      </c>
      <c r="D1392" s="11" t="str">
        <f t="shared" si="42"/>
        <v>2018</v>
      </c>
      <c r="E1392" s="12">
        <f t="shared" si="43"/>
        <v>43</v>
      </c>
      <c r="F1392" s="13" t="str">
        <f>VLOOKUP(A1392,_holidays!$A$2:$B$2107,2,1)</f>
        <v>Y</v>
      </c>
      <c r="G1392" s="13" t="str">
        <f>VLOOKUP(A1392,_holidays!$A$2:$C$2107,3,1)</f>
        <v>N</v>
      </c>
      <c r="H1392" s="14">
        <v>8.9</v>
      </c>
      <c r="I1392" s="14">
        <v>27</v>
      </c>
      <c r="J1392" s="15">
        <v>25.7</v>
      </c>
      <c r="K1392" s="15">
        <v>0</v>
      </c>
      <c r="L1392" s="16">
        <v>105893.61500000001</v>
      </c>
      <c r="M1392" s="17">
        <v>84.175390419999999</v>
      </c>
      <c r="N1392" s="17">
        <f>'Energy Demand'!$L1392*'Energy Demand'!$M1392</f>
        <v>8913636.3856101688</v>
      </c>
    </row>
    <row r="1393" spans="1:14" x14ac:dyDescent="0.6">
      <c r="A1393" s="19">
        <v>43396</v>
      </c>
      <c r="B1393" s="32" t="str">
        <f>TEXT('Energy Demand'!$A1393,"dddd")</f>
        <v>Tuesday</v>
      </c>
      <c r="C1393" s="31" t="str">
        <f>TEXT('Energy Demand'!$A1393,"mmmm")</f>
        <v>October</v>
      </c>
      <c r="D1393" s="11" t="str">
        <f t="shared" si="42"/>
        <v>2018</v>
      </c>
      <c r="E1393" s="12">
        <f t="shared" si="43"/>
        <v>43</v>
      </c>
      <c r="F1393" s="20" t="str">
        <f>VLOOKUP(A1393,_holidays!$A$2:$B$2107,2,1)</f>
        <v>Y</v>
      </c>
      <c r="G1393" s="20" t="str">
        <f>VLOOKUP(A1393,_holidays!$A$2:$C$2107,3,1)</f>
        <v>N</v>
      </c>
      <c r="H1393" s="21">
        <v>13</v>
      </c>
      <c r="I1393" s="21">
        <v>18.8</v>
      </c>
      <c r="J1393" s="22">
        <v>16.7</v>
      </c>
      <c r="K1393" s="22">
        <v>0</v>
      </c>
      <c r="L1393" s="16">
        <v>109241.565</v>
      </c>
      <c r="M1393" s="17">
        <v>90.935335870000003</v>
      </c>
      <c r="N1393" s="17">
        <f>'Energy Demand'!$L1393*'Energy Demand'!$M1393</f>
        <v>9933918.4042394366</v>
      </c>
    </row>
    <row r="1394" spans="1:14" x14ac:dyDescent="0.6">
      <c r="A1394" s="10">
        <v>43397</v>
      </c>
      <c r="B1394" s="31" t="str">
        <f>TEXT('Energy Demand'!$A1394,"dddd")</f>
        <v>Wednesday</v>
      </c>
      <c r="C1394" s="31" t="str">
        <f>TEXT('Energy Demand'!$A1394,"mmmm")</f>
        <v>October</v>
      </c>
      <c r="D1394" s="11" t="str">
        <f t="shared" si="42"/>
        <v>2018</v>
      </c>
      <c r="E1394" s="12">
        <f t="shared" si="43"/>
        <v>43</v>
      </c>
      <c r="F1394" s="13" t="str">
        <f>VLOOKUP(A1394,_holidays!$A$2:$B$2107,2,1)</f>
        <v>Y</v>
      </c>
      <c r="G1394" s="13" t="str">
        <f>VLOOKUP(A1394,_holidays!$A$2:$C$2107,3,1)</f>
        <v>N</v>
      </c>
      <c r="H1394" s="14">
        <v>9.1999999999999993</v>
      </c>
      <c r="I1394" s="14">
        <v>15.5</v>
      </c>
      <c r="J1394" s="15">
        <v>19.7</v>
      </c>
      <c r="K1394" s="15">
        <v>0</v>
      </c>
      <c r="L1394" s="16">
        <v>111423.36500000001</v>
      </c>
      <c r="M1394" s="17">
        <v>93.344752569999997</v>
      </c>
      <c r="N1394" s="17">
        <f>'Energy Demand'!$L1394*'Energy Demand'!$M1394</f>
        <v>10400786.436441798</v>
      </c>
    </row>
    <row r="1395" spans="1:14" x14ac:dyDescent="0.6">
      <c r="A1395" s="19">
        <v>43398</v>
      </c>
      <c r="B1395" s="32" t="str">
        <f>TEXT('Energy Demand'!$A1395,"dddd")</f>
        <v>Thursday</v>
      </c>
      <c r="C1395" s="31" t="str">
        <f>TEXT('Energy Demand'!$A1395,"mmmm")</f>
        <v>October</v>
      </c>
      <c r="D1395" s="11" t="str">
        <f t="shared" si="42"/>
        <v>2018</v>
      </c>
      <c r="E1395" s="12">
        <f t="shared" si="43"/>
        <v>43</v>
      </c>
      <c r="F1395" s="20" t="str">
        <f>VLOOKUP(A1395,_holidays!$A$2:$B$2107,2,1)</f>
        <v>Y</v>
      </c>
      <c r="G1395" s="20" t="str">
        <f>VLOOKUP(A1395,_holidays!$A$2:$C$2107,3,1)</f>
        <v>N</v>
      </c>
      <c r="H1395" s="21">
        <v>6.4</v>
      </c>
      <c r="I1395" s="21">
        <v>19.5</v>
      </c>
      <c r="J1395" s="22">
        <v>25</v>
      </c>
      <c r="K1395" s="22">
        <v>0</v>
      </c>
      <c r="L1395" s="16">
        <v>112414.39</v>
      </c>
      <c r="M1395" s="17">
        <v>115.427252</v>
      </c>
      <c r="N1395" s="17">
        <f>'Energy Demand'!$L1395*'Energy Demand'!$M1395</f>
        <v>12975684.12295628</v>
      </c>
    </row>
    <row r="1396" spans="1:14" x14ac:dyDescent="0.6">
      <c r="A1396" s="10">
        <v>43399</v>
      </c>
      <c r="B1396" s="31" t="str">
        <f>TEXT('Energy Demand'!$A1396,"dddd")</f>
        <v>Friday</v>
      </c>
      <c r="C1396" s="31" t="str">
        <f>TEXT('Energy Demand'!$A1396,"mmmm")</f>
        <v>October</v>
      </c>
      <c r="D1396" s="11" t="str">
        <f t="shared" si="42"/>
        <v>2018</v>
      </c>
      <c r="E1396" s="12">
        <f t="shared" si="43"/>
        <v>43</v>
      </c>
      <c r="F1396" s="13" t="str">
        <f>VLOOKUP(A1396,_holidays!$A$2:$B$2107,2,1)</f>
        <v>Y</v>
      </c>
      <c r="G1396" s="13" t="str">
        <f>VLOOKUP(A1396,_holidays!$A$2:$C$2107,3,1)</f>
        <v>N</v>
      </c>
      <c r="H1396" s="14">
        <v>9.6</v>
      </c>
      <c r="I1396" s="14">
        <v>18.3</v>
      </c>
      <c r="J1396" s="15">
        <v>23.7</v>
      </c>
      <c r="K1396" s="15">
        <v>0</v>
      </c>
      <c r="L1396" s="16">
        <v>111145.12</v>
      </c>
      <c r="M1396" s="17">
        <v>111.2042443</v>
      </c>
      <c r="N1396" s="17">
        <f>'Energy Demand'!$L1396*'Energy Demand'!$M1396</f>
        <v>12359809.077232815</v>
      </c>
    </row>
    <row r="1397" spans="1:14" x14ac:dyDescent="0.6">
      <c r="A1397" s="19">
        <v>43400</v>
      </c>
      <c r="B1397" s="32" t="str">
        <f>TEXT('Energy Demand'!$A1397,"dddd")</f>
        <v>Saturday</v>
      </c>
      <c r="C1397" s="31" t="str">
        <f>TEXT('Energy Demand'!$A1397,"mmmm")</f>
        <v>October</v>
      </c>
      <c r="D1397" s="11" t="str">
        <f t="shared" si="42"/>
        <v>2018</v>
      </c>
      <c r="E1397" s="12">
        <f t="shared" si="43"/>
        <v>43</v>
      </c>
      <c r="F1397" s="20" t="str">
        <f>VLOOKUP(A1397,_holidays!$A$2:$B$2107,2,1)</f>
        <v>Y</v>
      </c>
      <c r="G1397" s="20" t="str">
        <f>VLOOKUP(A1397,_holidays!$A$2:$C$2107,3,1)</f>
        <v>N</v>
      </c>
      <c r="H1397" s="21">
        <v>11.3</v>
      </c>
      <c r="I1397" s="21">
        <v>19.600000000000001</v>
      </c>
      <c r="J1397" s="22">
        <v>20.5</v>
      </c>
      <c r="K1397" s="22">
        <v>0</v>
      </c>
      <c r="L1397" s="16">
        <v>97973.985000000001</v>
      </c>
      <c r="M1397" s="17">
        <v>98.832267079999994</v>
      </c>
      <c r="N1397" s="17">
        <f>'Energy Demand'!$L1397*'Energy Demand'!$M1397</f>
        <v>9682991.0524119139</v>
      </c>
    </row>
    <row r="1398" spans="1:14" x14ac:dyDescent="0.6">
      <c r="A1398" s="10">
        <v>43401</v>
      </c>
      <c r="B1398" s="31" t="str">
        <f>TEXT('Energy Demand'!$A1398,"dddd")</f>
        <v>Sunday</v>
      </c>
      <c r="C1398" s="31" t="str">
        <f>TEXT('Energy Demand'!$A1398,"mmmm")</f>
        <v>October</v>
      </c>
      <c r="D1398" s="11" t="str">
        <f t="shared" si="42"/>
        <v>2018</v>
      </c>
      <c r="E1398" s="12">
        <f t="shared" si="43"/>
        <v>44</v>
      </c>
      <c r="F1398" s="13" t="str">
        <f>VLOOKUP(A1398,_holidays!$A$2:$B$2107,2,1)</f>
        <v>Y</v>
      </c>
      <c r="G1398" s="13" t="str">
        <f>VLOOKUP(A1398,_holidays!$A$2:$C$2107,3,1)</f>
        <v>N</v>
      </c>
      <c r="H1398" s="14">
        <v>9.3000000000000007</v>
      </c>
      <c r="I1398" s="14">
        <v>15.9</v>
      </c>
      <c r="J1398" s="15">
        <v>22.8</v>
      </c>
      <c r="K1398" s="15">
        <v>0</v>
      </c>
      <c r="L1398" s="16">
        <v>95624.014999999999</v>
      </c>
      <c r="M1398" s="17">
        <v>110.2151781</v>
      </c>
      <c r="N1398" s="17">
        <f>'Energy Demand'!$L1398*'Energy Demand'!$M1398</f>
        <v>10539217.843862072</v>
      </c>
    </row>
    <row r="1399" spans="1:14" x14ac:dyDescent="0.6">
      <c r="A1399" s="19">
        <v>43402</v>
      </c>
      <c r="B1399" s="32" t="str">
        <f>TEXT('Energy Demand'!$A1399,"dddd")</f>
        <v>Monday</v>
      </c>
      <c r="C1399" s="31" t="str">
        <f>TEXT('Energy Demand'!$A1399,"mmmm")</f>
        <v>October</v>
      </c>
      <c r="D1399" s="11" t="str">
        <f t="shared" si="42"/>
        <v>2018</v>
      </c>
      <c r="E1399" s="12">
        <f t="shared" si="43"/>
        <v>44</v>
      </c>
      <c r="F1399" s="20" t="str">
        <f>VLOOKUP(A1399,_holidays!$A$2:$B$2107,2,1)</f>
        <v>Y</v>
      </c>
      <c r="G1399" s="20" t="str">
        <f>VLOOKUP(A1399,_holidays!$A$2:$C$2107,3,1)</f>
        <v>N</v>
      </c>
      <c r="H1399" s="21">
        <v>9.1</v>
      </c>
      <c r="I1399" s="21">
        <v>17</v>
      </c>
      <c r="J1399" s="22">
        <v>25.6</v>
      </c>
      <c r="K1399" s="22">
        <v>0</v>
      </c>
      <c r="L1399" s="16">
        <v>110196.61500000001</v>
      </c>
      <c r="M1399" s="17">
        <v>142.33806010000001</v>
      </c>
      <c r="N1399" s="17">
        <f>'Energy Demand'!$L1399*'Energy Demand'!$M1399</f>
        <v>15685172.408686563</v>
      </c>
    </row>
    <row r="1400" spans="1:14" x14ac:dyDescent="0.6">
      <c r="A1400" s="10">
        <v>43403</v>
      </c>
      <c r="B1400" s="31" t="str">
        <f>TEXT('Energy Demand'!$A1400,"dddd")</f>
        <v>Tuesday</v>
      </c>
      <c r="C1400" s="31" t="str">
        <f>TEXT('Energy Demand'!$A1400,"mmmm")</f>
        <v>October</v>
      </c>
      <c r="D1400" s="11" t="str">
        <f t="shared" si="42"/>
        <v>2018</v>
      </c>
      <c r="E1400" s="12">
        <f t="shared" si="43"/>
        <v>44</v>
      </c>
      <c r="F1400" s="13" t="str">
        <f>VLOOKUP(A1400,_holidays!$A$2:$B$2107,2,1)</f>
        <v>Y</v>
      </c>
      <c r="G1400" s="13" t="str">
        <f>VLOOKUP(A1400,_holidays!$A$2:$C$2107,3,1)</f>
        <v>N</v>
      </c>
      <c r="H1400" s="14">
        <v>8.3000000000000007</v>
      </c>
      <c r="I1400" s="14">
        <v>25.2</v>
      </c>
      <c r="J1400" s="15">
        <v>25.8</v>
      </c>
      <c r="K1400" s="15">
        <v>0</v>
      </c>
      <c r="L1400" s="16">
        <v>113459.02499999999</v>
      </c>
      <c r="M1400" s="17">
        <v>149.08062029999999</v>
      </c>
      <c r="N1400" s="17">
        <f>'Energy Demand'!$L1400*'Energy Demand'!$M1400</f>
        <v>16914541.825633205</v>
      </c>
    </row>
    <row r="1401" spans="1:14" x14ac:dyDescent="0.6">
      <c r="A1401" s="19">
        <v>43404</v>
      </c>
      <c r="B1401" s="32" t="str">
        <f>TEXT('Energy Demand'!$A1401,"dddd")</f>
        <v>Wednesday</v>
      </c>
      <c r="C1401" s="31" t="str">
        <f>TEXT('Energy Demand'!$A1401,"mmmm")</f>
        <v>October</v>
      </c>
      <c r="D1401" s="11" t="str">
        <f t="shared" si="42"/>
        <v>2018</v>
      </c>
      <c r="E1401" s="12">
        <f t="shared" si="43"/>
        <v>44</v>
      </c>
      <c r="F1401" s="20" t="str">
        <f>VLOOKUP(A1401,_holidays!$A$2:$B$2107,2,1)</f>
        <v>Y</v>
      </c>
      <c r="G1401" s="20" t="str">
        <f>VLOOKUP(A1401,_holidays!$A$2:$C$2107,3,1)</f>
        <v>N</v>
      </c>
      <c r="H1401" s="21">
        <v>13</v>
      </c>
      <c r="I1401" s="21">
        <v>19.5</v>
      </c>
      <c r="J1401" s="22">
        <v>16.7</v>
      </c>
      <c r="K1401" s="22">
        <v>0</v>
      </c>
      <c r="L1401" s="16">
        <v>114402.745</v>
      </c>
      <c r="M1401" s="17">
        <v>121.6154276</v>
      </c>
      <c r="N1401" s="17">
        <f>'Energy Demand'!$L1401*'Energy Demand'!$M1401</f>
        <v>13913138.751788761</v>
      </c>
    </row>
    <row r="1402" spans="1:14" x14ac:dyDescent="0.6">
      <c r="A1402" s="10">
        <v>43405</v>
      </c>
      <c r="B1402" s="31" t="str">
        <f>TEXT('Energy Demand'!$A1402,"dddd")</f>
        <v>Thursday</v>
      </c>
      <c r="C1402" s="31" t="str">
        <f>TEXT('Energy Demand'!$A1402,"mmmm")</f>
        <v>November</v>
      </c>
      <c r="D1402" s="11" t="str">
        <f t="shared" si="42"/>
        <v>2018</v>
      </c>
      <c r="E1402" s="12">
        <f t="shared" si="43"/>
        <v>44</v>
      </c>
      <c r="F1402" s="13" t="str">
        <f>VLOOKUP(A1402,_holidays!$A$2:$B$2107,2,1)</f>
        <v>Y</v>
      </c>
      <c r="G1402" s="13" t="str">
        <f>VLOOKUP(A1402,_holidays!$A$2:$C$2107,3,1)</f>
        <v>N</v>
      </c>
      <c r="H1402" s="14">
        <v>12.8</v>
      </c>
      <c r="I1402" s="14">
        <v>34.299999999999997</v>
      </c>
      <c r="J1402" s="15">
        <v>14.2</v>
      </c>
      <c r="K1402" s="15">
        <v>0</v>
      </c>
      <c r="L1402" s="16">
        <v>119350.66499999999</v>
      </c>
      <c r="M1402" s="17">
        <v>101.7889277</v>
      </c>
      <c r="N1402" s="17">
        <f>'Energy Demand'!$L1402*'Energy Demand'!$M1402</f>
        <v>12148576.21063192</v>
      </c>
    </row>
    <row r="1403" spans="1:14" x14ac:dyDescent="0.6">
      <c r="A1403" s="19">
        <v>43406</v>
      </c>
      <c r="B1403" s="32" t="str">
        <f>TEXT('Energy Demand'!$A1403,"dddd")</f>
        <v>Friday</v>
      </c>
      <c r="C1403" s="31" t="str">
        <f>TEXT('Energy Demand'!$A1403,"mmmm")</f>
        <v>November</v>
      </c>
      <c r="D1403" s="11" t="str">
        <f t="shared" si="42"/>
        <v>2018</v>
      </c>
      <c r="E1403" s="12">
        <f t="shared" si="43"/>
        <v>44</v>
      </c>
      <c r="F1403" s="20" t="str">
        <f>VLOOKUP(A1403,_holidays!$A$2:$B$2107,2,1)</f>
        <v>Y</v>
      </c>
      <c r="G1403" s="20" t="str">
        <f>VLOOKUP(A1403,_holidays!$A$2:$C$2107,3,1)</f>
        <v>N</v>
      </c>
      <c r="H1403" s="21">
        <v>16.3</v>
      </c>
      <c r="I1403" s="21">
        <v>31.6</v>
      </c>
      <c r="J1403" s="22">
        <v>13.4</v>
      </c>
      <c r="K1403" s="22">
        <v>0</v>
      </c>
      <c r="L1403" s="16">
        <v>116793.855</v>
      </c>
      <c r="M1403" s="17">
        <v>79.019020170000005</v>
      </c>
      <c r="N1403" s="17">
        <f>'Energy Demand'!$L1403*'Energy Demand'!$M1403</f>
        <v>9228935.9839770552</v>
      </c>
    </row>
    <row r="1404" spans="1:14" x14ac:dyDescent="0.6">
      <c r="A1404" s="10">
        <v>43407</v>
      </c>
      <c r="B1404" s="31" t="str">
        <f>TEXT('Energy Demand'!$A1404,"dddd")</f>
        <v>Saturday</v>
      </c>
      <c r="C1404" s="31" t="str">
        <f>TEXT('Energy Demand'!$A1404,"mmmm")</f>
        <v>November</v>
      </c>
      <c r="D1404" s="11" t="str">
        <f t="shared" si="42"/>
        <v>2018</v>
      </c>
      <c r="E1404" s="12">
        <f t="shared" si="43"/>
        <v>44</v>
      </c>
      <c r="F1404" s="13" t="str">
        <f>VLOOKUP(A1404,_holidays!$A$2:$B$2107,2,1)</f>
        <v>Y</v>
      </c>
      <c r="G1404" s="13" t="str">
        <f>VLOOKUP(A1404,_holidays!$A$2:$C$2107,3,1)</f>
        <v>N</v>
      </c>
      <c r="H1404" s="14">
        <v>12.6</v>
      </c>
      <c r="I1404" s="14">
        <v>20.9</v>
      </c>
      <c r="J1404" s="15">
        <v>19.899999999999999</v>
      </c>
      <c r="K1404" s="15">
        <v>0.2</v>
      </c>
      <c r="L1404" s="16">
        <v>93859.285000000003</v>
      </c>
      <c r="M1404" s="17">
        <v>74.729665089999997</v>
      </c>
      <c r="N1404" s="17">
        <f>'Energy Demand'!$L1404*'Energy Demand'!$M1404</f>
        <v>7014072.9336368609</v>
      </c>
    </row>
    <row r="1405" spans="1:14" x14ac:dyDescent="0.6">
      <c r="A1405" s="19">
        <v>43408</v>
      </c>
      <c r="B1405" s="32" t="str">
        <f>TEXT('Energy Demand'!$A1405,"dddd")</f>
        <v>Sunday</v>
      </c>
      <c r="C1405" s="31" t="str">
        <f>TEXT('Energy Demand'!$A1405,"mmmm")</f>
        <v>November</v>
      </c>
      <c r="D1405" s="11" t="str">
        <f t="shared" si="42"/>
        <v>2018</v>
      </c>
      <c r="E1405" s="12">
        <f t="shared" si="43"/>
        <v>45</v>
      </c>
      <c r="F1405" s="20" t="str">
        <f>VLOOKUP(A1405,_holidays!$A$2:$B$2107,2,1)</f>
        <v>Y</v>
      </c>
      <c r="G1405" s="20" t="str">
        <f>VLOOKUP(A1405,_holidays!$A$2:$C$2107,3,1)</f>
        <v>N</v>
      </c>
      <c r="H1405" s="21">
        <v>9.1999999999999993</v>
      </c>
      <c r="I1405" s="21">
        <v>20.9</v>
      </c>
      <c r="J1405" s="22">
        <v>19.7</v>
      </c>
      <c r="K1405" s="22">
        <v>0</v>
      </c>
      <c r="L1405" s="16">
        <v>96432.625</v>
      </c>
      <c r="M1405" s="17">
        <v>90.901472760000004</v>
      </c>
      <c r="N1405" s="17">
        <f>'Energy Demand'!$L1405*'Energy Demand'!$M1405</f>
        <v>8765867.634612795</v>
      </c>
    </row>
    <row r="1406" spans="1:14" x14ac:dyDescent="0.6">
      <c r="A1406" s="10">
        <v>43409</v>
      </c>
      <c r="B1406" s="31" t="str">
        <f>TEXT('Energy Demand'!$A1406,"dddd")</f>
        <v>Monday</v>
      </c>
      <c r="C1406" s="31" t="str">
        <f>TEXT('Energy Demand'!$A1406,"mmmm")</f>
        <v>November</v>
      </c>
      <c r="D1406" s="11" t="str">
        <f t="shared" si="42"/>
        <v>2018</v>
      </c>
      <c r="E1406" s="12">
        <f t="shared" si="43"/>
        <v>45</v>
      </c>
      <c r="F1406" s="13" t="str">
        <f>VLOOKUP(A1406,_holidays!$A$2:$B$2107,2,1)</f>
        <v>Y</v>
      </c>
      <c r="G1406" s="13" t="str">
        <f>VLOOKUP(A1406,_holidays!$A$2:$C$2107,3,1)</f>
        <v>N</v>
      </c>
      <c r="H1406" s="14">
        <v>14.5</v>
      </c>
      <c r="I1406" s="14">
        <v>28.6</v>
      </c>
      <c r="J1406" s="15">
        <v>15.8</v>
      </c>
      <c r="K1406" s="15">
        <v>2.8</v>
      </c>
      <c r="L1406" s="16">
        <v>107014.075</v>
      </c>
      <c r="M1406" s="17">
        <v>104.6322227</v>
      </c>
      <c r="N1406" s="17">
        <f>'Energy Demand'!$L1406*'Energy Demand'!$M1406</f>
        <v>11197120.527434502</v>
      </c>
    </row>
    <row r="1407" spans="1:14" x14ac:dyDescent="0.6">
      <c r="A1407" s="19">
        <v>43410</v>
      </c>
      <c r="B1407" s="32" t="str">
        <f>TEXT('Energy Demand'!$A1407,"dddd")</f>
        <v>Tuesday</v>
      </c>
      <c r="C1407" s="31" t="str">
        <f>TEXT('Energy Demand'!$A1407,"mmmm")</f>
        <v>November</v>
      </c>
      <c r="D1407" s="11" t="str">
        <f t="shared" si="42"/>
        <v>2018</v>
      </c>
      <c r="E1407" s="12">
        <f t="shared" si="43"/>
        <v>45</v>
      </c>
      <c r="F1407" s="20" t="str">
        <f>VLOOKUP(A1407,_holidays!$A$2:$B$2107,2,1)</f>
        <v>Y</v>
      </c>
      <c r="G1407" s="20" t="str">
        <f>VLOOKUP(A1407,_holidays!$A$2:$C$2107,3,1)</f>
        <v>Y</v>
      </c>
      <c r="H1407" s="21">
        <v>16.3</v>
      </c>
      <c r="I1407" s="21">
        <v>21.4</v>
      </c>
      <c r="J1407" s="22">
        <v>7.8</v>
      </c>
      <c r="K1407" s="22">
        <v>4.4000000000000004</v>
      </c>
      <c r="L1407" s="16">
        <v>100696.565</v>
      </c>
      <c r="M1407" s="17">
        <v>115.778035</v>
      </c>
      <c r="N1407" s="17">
        <f>'Energy Demand'!$L1407*'Energy Demand'!$M1407</f>
        <v>11658450.426949775</v>
      </c>
    </row>
    <row r="1408" spans="1:14" x14ac:dyDescent="0.6">
      <c r="A1408" s="10">
        <v>43411</v>
      </c>
      <c r="B1408" s="31" t="str">
        <f>TEXT('Energy Demand'!$A1408,"dddd")</f>
        <v>Wednesday</v>
      </c>
      <c r="C1408" s="31" t="str">
        <f>TEXT('Energy Demand'!$A1408,"mmmm")</f>
        <v>November</v>
      </c>
      <c r="D1408" s="11" t="str">
        <f t="shared" si="42"/>
        <v>2018</v>
      </c>
      <c r="E1408" s="12">
        <f t="shared" si="43"/>
        <v>45</v>
      </c>
      <c r="F1408" s="13" t="str">
        <f>VLOOKUP(A1408,_holidays!$A$2:$B$2107,2,1)</f>
        <v>Y</v>
      </c>
      <c r="G1408" s="13" t="str">
        <f>VLOOKUP(A1408,_holidays!$A$2:$C$2107,3,1)</f>
        <v>N</v>
      </c>
      <c r="H1408" s="14">
        <v>11.1</v>
      </c>
      <c r="I1408" s="14">
        <v>17.2</v>
      </c>
      <c r="J1408" s="15">
        <v>18.2</v>
      </c>
      <c r="K1408" s="15">
        <v>35.799999999999997</v>
      </c>
      <c r="L1408" s="16">
        <v>106387.19500000001</v>
      </c>
      <c r="M1408" s="17">
        <v>95.569564769999999</v>
      </c>
      <c r="N1408" s="17">
        <f>'Energy Demand'!$L1408*'Energy Demand'!$M1408</f>
        <v>10167377.92325112</v>
      </c>
    </row>
    <row r="1409" spans="1:14" x14ac:dyDescent="0.6">
      <c r="A1409" s="19">
        <v>43412</v>
      </c>
      <c r="B1409" s="32" t="str">
        <f>TEXT('Energy Demand'!$A1409,"dddd")</f>
        <v>Thursday</v>
      </c>
      <c r="C1409" s="31" t="str">
        <f>TEXT('Energy Demand'!$A1409,"mmmm")</f>
        <v>November</v>
      </c>
      <c r="D1409" s="11" t="str">
        <f t="shared" si="42"/>
        <v>2018</v>
      </c>
      <c r="E1409" s="12">
        <f t="shared" si="43"/>
        <v>45</v>
      </c>
      <c r="F1409" s="20" t="str">
        <f>VLOOKUP(A1409,_holidays!$A$2:$B$2107,2,1)</f>
        <v>Y</v>
      </c>
      <c r="G1409" s="20" t="str">
        <f>VLOOKUP(A1409,_holidays!$A$2:$C$2107,3,1)</f>
        <v>N</v>
      </c>
      <c r="H1409" s="21">
        <v>7.7</v>
      </c>
      <c r="I1409" s="21">
        <v>17</v>
      </c>
      <c r="J1409" s="22">
        <v>22.7</v>
      </c>
      <c r="K1409" s="22">
        <v>3</v>
      </c>
      <c r="L1409" s="16">
        <v>109430.37</v>
      </c>
      <c r="M1409" s="17">
        <v>91.884517419999995</v>
      </c>
      <c r="N1409" s="17">
        <f>'Energy Demand'!$L1409*'Energy Demand'!$M1409</f>
        <v>10054956.738542045</v>
      </c>
    </row>
    <row r="1410" spans="1:14" x14ac:dyDescent="0.6">
      <c r="A1410" s="10">
        <v>43413</v>
      </c>
      <c r="B1410" s="31" t="str">
        <f>TEXT('Energy Demand'!$A1410,"dddd")</f>
        <v>Friday</v>
      </c>
      <c r="C1410" s="31" t="str">
        <f>TEXT('Energy Demand'!$A1410,"mmmm")</f>
        <v>November</v>
      </c>
      <c r="D1410" s="11" t="str">
        <f t="shared" si="42"/>
        <v>2018</v>
      </c>
      <c r="E1410" s="12">
        <f t="shared" si="43"/>
        <v>45</v>
      </c>
      <c r="F1410" s="13" t="str">
        <f>VLOOKUP(A1410,_holidays!$A$2:$B$2107,2,1)</f>
        <v>Y</v>
      </c>
      <c r="G1410" s="13" t="str">
        <f>VLOOKUP(A1410,_holidays!$A$2:$C$2107,3,1)</f>
        <v>N</v>
      </c>
      <c r="H1410" s="14">
        <v>8</v>
      </c>
      <c r="I1410" s="14">
        <v>20</v>
      </c>
      <c r="J1410" s="15">
        <v>14.8</v>
      </c>
      <c r="K1410" s="15">
        <v>0</v>
      </c>
      <c r="L1410" s="16">
        <v>112506.95</v>
      </c>
      <c r="M1410" s="17">
        <v>101.7347422</v>
      </c>
      <c r="N1410" s="17">
        <f>'Energy Demand'!$L1410*'Energy Demand'!$M1410</f>
        <v>11445865.553958289</v>
      </c>
    </row>
    <row r="1411" spans="1:14" x14ac:dyDescent="0.6">
      <c r="A1411" s="19">
        <v>43414</v>
      </c>
      <c r="B1411" s="32" t="str">
        <f>TEXT('Energy Demand'!$A1411,"dddd")</f>
        <v>Saturday</v>
      </c>
      <c r="C1411" s="31" t="str">
        <f>TEXT('Energy Demand'!$A1411,"mmmm")</f>
        <v>November</v>
      </c>
      <c r="D1411" s="11" t="str">
        <f t="shared" ref="D1411:D1474" si="44">TEXT(A1411,"yyyy")</f>
        <v>2018</v>
      </c>
      <c r="E1411" s="12">
        <f t="shared" ref="E1411:E1474" si="45">WEEKNUM(A1411,1)</f>
        <v>45</v>
      </c>
      <c r="F1411" s="20" t="str">
        <f>VLOOKUP(A1411,_holidays!$A$2:$B$2107,2,1)</f>
        <v>Y</v>
      </c>
      <c r="G1411" s="20" t="str">
        <f>VLOOKUP(A1411,_holidays!$A$2:$C$2107,3,1)</f>
        <v>N</v>
      </c>
      <c r="H1411" s="21">
        <v>9</v>
      </c>
      <c r="I1411" s="21">
        <v>20.3</v>
      </c>
      <c r="J1411" s="22">
        <v>27.3</v>
      </c>
      <c r="K1411" s="22">
        <v>0</v>
      </c>
      <c r="L1411" s="16">
        <v>100203.55</v>
      </c>
      <c r="M1411" s="17">
        <v>86.725271390000003</v>
      </c>
      <c r="N1411" s="17">
        <f>'Energy Demand'!$L1411*'Energy Demand'!$M1411</f>
        <v>8690180.0679914355</v>
      </c>
    </row>
    <row r="1412" spans="1:14" x14ac:dyDescent="0.6">
      <c r="A1412" s="10">
        <v>43415</v>
      </c>
      <c r="B1412" s="31" t="str">
        <f>TEXT('Energy Demand'!$A1412,"dddd")</f>
        <v>Sunday</v>
      </c>
      <c r="C1412" s="31" t="str">
        <f>TEXT('Energy Demand'!$A1412,"mmmm")</f>
        <v>November</v>
      </c>
      <c r="D1412" s="11" t="str">
        <f t="shared" si="44"/>
        <v>2018</v>
      </c>
      <c r="E1412" s="12">
        <f t="shared" si="45"/>
        <v>46</v>
      </c>
      <c r="F1412" s="13" t="str">
        <f>VLOOKUP(A1412,_holidays!$A$2:$B$2107,2,1)</f>
        <v>Y</v>
      </c>
      <c r="G1412" s="13" t="str">
        <f>VLOOKUP(A1412,_holidays!$A$2:$C$2107,3,1)</f>
        <v>N</v>
      </c>
      <c r="H1412" s="14">
        <v>9.3000000000000007</v>
      </c>
      <c r="I1412" s="14">
        <v>19.600000000000001</v>
      </c>
      <c r="J1412" s="15">
        <v>29.1</v>
      </c>
      <c r="K1412" s="15">
        <v>0.2</v>
      </c>
      <c r="L1412" s="16">
        <v>94602.89</v>
      </c>
      <c r="M1412" s="17">
        <v>76.672204399999998</v>
      </c>
      <c r="N1412" s="17">
        <f>'Energy Demand'!$L1412*'Energy Demand'!$M1412</f>
        <v>7253412.1189107159</v>
      </c>
    </row>
    <row r="1413" spans="1:14" x14ac:dyDescent="0.6">
      <c r="A1413" s="19">
        <v>43416</v>
      </c>
      <c r="B1413" s="32" t="str">
        <f>TEXT('Energy Demand'!$A1413,"dddd")</f>
        <v>Monday</v>
      </c>
      <c r="C1413" s="31" t="str">
        <f>TEXT('Energy Demand'!$A1413,"mmmm")</f>
        <v>November</v>
      </c>
      <c r="D1413" s="11" t="str">
        <f t="shared" si="44"/>
        <v>2018</v>
      </c>
      <c r="E1413" s="12">
        <f t="shared" si="45"/>
        <v>46</v>
      </c>
      <c r="F1413" s="20" t="str">
        <f>VLOOKUP(A1413,_holidays!$A$2:$B$2107,2,1)</f>
        <v>Y</v>
      </c>
      <c r="G1413" s="20" t="str">
        <f>VLOOKUP(A1413,_holidays!$A$2:$C$2107,3,1)</f>
        <v>N</v>
      </c>
      <c r="H1413" s="21">
        <v>10.9</v>
      </c>
      <c r="I1413" s="21">
        <v>30.2</v>
      </c>
      <c r="J1413" s="22">
        <v>17.5</v>
      </c>
      <c r="K1413" s="22">
        <v>0</v>
      </c>
      <c r="L1413" s="16">
        <v>114159.595</v>
      </c>
      <c r="M1413" s="17">
        <v>105.4518321</v>
      </c>
      <c r="N1413" s="17">
        <f>'Energy Demand'!$L1413*'Energy Demand'!$M1413</f>
        <v>12038338.444544001</v>
      </c>
    </row>
    <row r="1414" spans="1:14" x14ac:dyDescent="0.6">
      <c r="A1414" s="10">
        <v>43417</v>
      </c>
      <c r="B1414" s="31" t="str">
        <f>TEXT('Energy Demand'!$A1414,"dddd")</f>
        <v>Tuesday</v>
      </c>
      <c r="C1414" s="31" t="str">
        <f>TEXT('Energy Demand'!$A1414,"mmmm")</f>
        <v>November</v>
      </c>
      <c r="D1414" s="11" t="str">
        <f t="shared" si="44"/>
        <v>2018</v>
      </c>
      <c r="E1414" s="12">
        <f t="shared" si="45"/>
        <v>46</v>
      </c>
      <c r="F1414" s="13" t="str">
        <f>VLOOKUP(A1414,_holidays!$A$2:$B$2107,2,1)</f>
        <v>Y</v>
      </c>
      <c r="G1414" s="13" t="str">
        <f>VLOOKUP(A1414,_holidays!$A$2:$C$2107,3,1)</f>
        <v>N</v>
      </c>
      <c r="H1414" s="14">
        <v>16.899999999999999</v>
      </c>
      <c r="I1414" s="14">
        <v>30.5</v>
      </c>
      <c r="J1414" s="15">
        <v>18.399999999999999</v>
      </c>
      <c r="K1414" s="15">
        <v>0</v>
      </c>
      <c r="L1414" s="16">
        <v>120185.265</v>
      </c>
      <c r="M1414" s="17">
        <v>111.5733647</v>
      </c>
      <c r="N1414" s="17">
        <f>'Energy Demand'!$L1414*'Energy Demand'!$M1414</f>
        <v>13409474.403411146</v>
      </c>
    </row>
    <row r="1415" spans="1:14" x14ac:dyDescent="0.6">
      <c r="A1415" s="19">
        <v>43418</v>
      </c>
      <c r="B1415" s="32" t="str">
        <f>TEXT('Energy Demand'!$A1415,"dddd")</f>
        <v>Wednesday</v>
      </c>
      <c r="C1415" s="31" t="str">
        <f>TEXT('Energy Demand'!$A1415,"mmmm")</f>
        <v>November</v>
      </c>
      <c r="D1415" s="11" t="str">
        <f t="shared" si="44"/>
        <v>2018</v>
      </c>
      <c r="E1415" s="12">
        <f t="shared" si="45"/>
        <v>46</v>
      </c>
      <c r="F1415" s="20" t="str">
        <f>VLOOKUP(A1415,_holidays!$A$2:$B$2107,2,1)</f>
        <v>Y</v>
      </c>
      <c r="G1415" s="20" t="str">
        <f>VLOOKUP(A1415,_holidays!$A$2:$C$2107,3,1)</f>
        <v>N</v>
      </c>
      <c r="H1415" s="21">
        <v>14.8</v>
      </c>
      <c r="I1415" s="21">
        <v>17.3</v>
      </c>
      <c r="J1415" s="22">
        <v>7.2</v>
      </c>
      <c r="K1415" s="22">
        <v>6.2</v>
      </c>
      <c r="L1415" s="16">
        <v>116487.58</v>
      </c>
      <c r="M1415" s="17">
        <v>119.62472270000001</v>
      </c>
      <c r="N1415" s="17">
        <f>'Energy Demand'!$L1415*'Energy Demand'!$M1415</f>
        <v>13934794.455494067</v>
      </c>
    </row>
    <row r="1416" spans="1:14" x14ac:dyDescent="0.6">
      <c r="A1416" s="10">
        <v>43419</v>
      </c>
      <c r="B1416" s="31" t="str">
        <f>TEXT('Energy Demand'!$A1416,"dddd")</f>
        <v>Thursday</v>
      </c>
      <c r="C1416" s="31" t="str">
        <f>TEXT('Energy Demand'!$A1416,"mmmm")</f>
        <v>November</v>
      </c>
      <c r="D1416" s="11" t="str">
        <f t="shared" si="44"/>
        <v>2018</v>
      </c>
      <c r="E1416" s="12">
        <f t="shared" si="45"/>
        <v>46</v>
      </c>
      <c r="F1416" s="13" t="str">
        <f>VLOOKUP(A1416,_holidays!$A$2:$B$2107,2,1)</f>
        <v>Y</v>
      </c>
      <c r="G1416" s="13" t="str">
        <f>VLOOKUP(A1416,_holidays!$A$2:$C$2107,3,1)</f>
        <v>N</v>
      </c>
      <c r="H1416" s="14">
        <v>13.7</v>
      </c>
      <c r="I1416" s="14">
        <v>18.100000000000001</v>
      </c>
      <c r="J1416" s="15">
        <v>23.8</v>
      </c>
      <c r="K1416" s="15">
        <v>0.2</v>
      </c>
      <c r="L1416" s="16">
        <v>108628.34</v>
      </c>
      <c r="M1416" s="17">
        <v>96.501965749999997</v>
      </c>
      <c r="N1416" s="17">
        <f>'Energy Demand'!$L1416*'Energy Demand'!$M1416</f>
        <v>10482848.346159354</v>
      </c>
    </row>
    <row r="1417" spans="1:14" x14ac:dyDescent="0.6">
      <c r="A1417" s="19">
        <v>43420</v>
      </c>
      <c r="B1417" s="32" t="str">
        <f>TEXT('Energy Demand'!$A1417,"dddd")</f>
        <v>Friday</v>
      </c>
      <c r="C1417" s="31" t="str">
        <f>TEXT('Energy Demand'!$A1417,"mmmm")</f>
        <v>November</v>
      </c>
      <c r="D1417" s="11" t="str">
        <f t="shared" si="44"/>
        <v>2018</v>
      </c>
      <c r="E1417" s="12">
        <f t="shared" si="45"/>
        <v>46</v>
      </c>
      <c r="F1417" s="20" t="str">
        <f>VLOOKUP(A1417,_holidays!$A$2:$B$2107,2,1)</f>
        <v>Y</v>
      </c>
      <c r="G1417" s="20" t="str">
        <f>VLOOKUP(A1417,_holidays!$A$2:$C$2107,3,1)</f>
        <v>N</v>
      </c>
      <c r="H1417" s="21">
        <v>8.3000000000000007</v>
      </c>
      <c r="I1417" s="21">
        <v>19</v>
      </c>
      <c r="J1417" s="22">
        <v>29.8</v>
      </c>
      <c r="K1417" s="22">
        <v>0</v>
      </c>
      <c r="L1417" s="16">
        <v>107405.925</v>
      </c>
      <c r="M1417" s="17">
        <v>97.767081950000005</v>
      </c>
      <c r="N1417" s="17">
        <f>'Energy Demand'!$L1417*'Energy Demand'!$M1417</f>
        <v>10500763.871390555</v>
      </c>
    </row>
    <row r="1418" spans="1:14" x14ac:dyDescent="0.6">
      <c r="A1418" s="10">
        <v>43421</v>
      </c>
      <c r="B1418" s="31" t="str">
        <f>TEXT('Energy Demand'!$A1418,"dddd")</f>
        <v>Saturday</v>
      </c>
      <c r="C1418" s="31" t="str">
        <f>TEXT('Energy Demand'!$A1418,"mmmm")</f>
        <v>November</v>
      </c>
      <c r="D1418" s="11" t="str">
        <f t="shared" si="44"/>
        <v>2018</v>
      </c>
      <c r="E1418" s="12">
        <f t="shared" si="45"/>
        <v>46</v>
      </c>
      <c r="F1418" s="13" t="str">
        <f>VLOOKUP(A1418,_holidays!$A$2:$B$2107,2,1)</f>
        <v>Y</v>
      </c>
      <c r="G1418" s="13" t="str">
        <f>VLOOKUP(A1418,_holidays!$A$2:$C$2107,3,1)</f>
        <v>N</v>
      </c>
      <c r="H1418" s="14">
        <v>9.6</v>
      </c>
      <c r="I1418" s="14">
        <v>18.100000000000001</v>
      </c>
      <c r="J1418" s="15">
        <v>29.9</v>
      </c>
      <c r="K1418" s="15">
        <v>0</v>
      </c>
      <c r="L1418" s="16">
        <v>90498.92</v>
      </c>
      <c r="M1418" s="17">
        <v>83.267081379999993</v>
      </c>
      <c r="N1418" s="17">
        <f>'Energy Demand'!$L1418*'Energy Demand'!$M1418</f>
        <v>7535580.9364421088</v>
      </c>
    </row>
    <row r="1419" spans="1:14" x14ac:dyDescent="0.6">
      <c r="A1419" s="19">
        <v>43422</v>
      </c>
      <c r="B1419" s="32" t="str">
        <f>TEXT('Energy Demand'!$A1419,"dddd")</f>
        <v>Sunday</v>
      </c>
      <c r="C1419" s="31" t="str">
        <f>TEXT('Energy Demand'!$A1419,"mmmm")</f>
        <v>November</v>
      </c>
      <c r="D1419" s="11" t="str">
        <f t="shared" si="44"/>
        <v>2018</v>
      </c>
      <c r="E1419" s="12">
        <f t="shared" si="45"/>
        <v>47</v>
      </c>
      <c r="F1419" s="20" t="str">
        <f>VLOOKUP(A1419,_holidays!$A$2:$B$2107,2,1)</f>
        <v>Y</v>
      </c>
      <c r="G1419" s="20" t="str">
        <f>VLOOKUP(A1419,_holidays!$A$2:$C$2107,3,1)</f>
        <v>N</v>
      </c>
      <c r="H1419" s="21">
        <v>9.8000000000000007</v>
      </c>
      <c r="I1419" s="21">
        <v>26.6</v>
      </c>
      <c r="J1419" s="22">
        <v>30.1</v>
      </c>
      <c r="K1419" s="22">
        <v>0</v>
      </c>
      <c r="L1419" s="16">
        <v>92043.13</v>
      </c>
      <c r="M1419" s="17">
        <v>89.24819359</v>
      </c>
      <c r="N1419" s="17">
        <f>'Energy Demand'!$L1419*'Energy Demand'!$M1419</f>
        <v>8214683.0848695375</v>
      </c>
    </row>
    <row r="1420" spans="1:14" x14ac:dyDescent="0.6">
      <c r="A1420" s="10">
        <v>43423</v>
      </c>
      <c r="B1420" s="31" t="str">
        <f>TEXT('Energy Demand'!$A1420,"dddd")</f>
        <v>Monday</v>
      </c>
      <c r="C1420" s="31" t="str">
        <f>TEXT('Energy Demand'!$A1420,"mmmm")</f>
        <v>November</v>
      </c>
      <c r="D1420" s="11" t="str">
        <f t="shared" si="44"/>
        <v>2018</v>
      </c>
      <c r="E1420" s="12">
        <f t="shared" si="45"/>
        <v>47</v>
      </c>
      <c r="F1420" s="13" t="str">
        <f>VLOOKUP(A1420,_holidays!$A$2:$B$2107,2,1)</f>
        <v>Y</v>
      </c>
      <c r="G1420" s="13" t="str">
        <f>VLOOKUP(A1420,_holidays!$A$2:$C$2107,3,1)</f>
        <v>N</v>
      </c>
      <c r="H1420" s="14">
        <v>15.4</v>
      </c>
      <c r="I1420" s="14">
        <v>30.9</v>
      </c>
      <c r="J1420" s="15">
        <v>27.5</v>
      </c>
      <c r="K1420" s="15">
        <v>0</v>
      </c>
      <c r="L1420" s="16">
        <v>113978.535</v>
      </c>
      <c r="M1420" s="17">
        <v>104.47126299999999</v>
      </c>
      <c r="N1420" s="17">
        <f>'Energy Demand'!$L1420*'Energy Demand'!$M1420</f>
        <v>11907481.506339705</v>
      </c>
    </row>
    <row r="1421" spans="1:14" x14ac:dyDescent="0.6">
      <c r="A1421" s="19">
        <v>43424</v>
      </c>
      <c r="B1421" s="32" t="str">
        <f>TEXT('Energy Demand'!$A1421,"dddd")</f>
        <v>Tuesday</v>
      </c>
      <c r="C1421" s="31" t="str">
        <f>TEXT('Energy Demand'!$A1421,"mmmm")</f>
        <v>November</v>
      </c>
      <c r="D1421" s="11" t="str">
        <f t="shared" si="44"/>
        <v>2018</v>
      </c>
      <c r="E1421" s="12">
        <f t="shared" si="45"/>
        <v>47</v>
      </c>
      <c r="F1421" s="20" t="str">
        <f>VLOOKUP(A1421,_holidays!$A$2:$B$2107,2,1)</f>
        <v>Y</v>
      </c>
      <c r="G1421" s="20" t="str">
        <f>VLOOKUP(A1421,_holidays!$A$2:$C$2107,3,1)</f>
        <v>N</v>
      </c>
      <c r="H1421" s="21">
        <v>22.5</v>
      </c>
      <c r="I1421" s="21">
        <v>27.6</v>
      </c>
      <c r="J1421" s="22">
        <v>5.5</v>
      </c>
      <c r="K1421" s="22">
        <v>0</v>
      </c>
      <c r="L1421" s="16">
        <v>118330.625</v>
      </c>
      <c r="M1421" s="17">
        <v>110.715976</v>
      </c>
      <c r="N1421" s="17">
        <f>'Energy Demand'!$L1421*'Energy Demand'!$M1421</f>
        <v>13101090.637565</v>
      </c>
    </row>
    <row r="1422" spans="1:14" x14ac:dyDescent="0.6">
      <c r="A1422" s="10">
        <v>43425</v>
      </c>
      <c r="B1422" s="31" t="str">
        <f>TEXT('Energy Demand'!$A1422,"dddd")</f>
        <v>Wednesday</v>
      </c>
      <c r="C1422" s="31" t="str">
        <f>TEXT('Energy Demand'!$A1422,"mmmm")</f>
        <v>November</v>
      </c>
      <c r="D1422" s="11" t="str">
        <f t="shared" si="44"/>
        <v>2018</v>
      </c>
      <c r="E1422" s="12">
        <f t="shared" si="45"/>
        <v>47</v>
      </c>
      <c r="F1422" s="13" t="str">
        <f>VLOOKUP(A1422,_holidays!$A$2:$B$2107,2,1)</f>
        <v>Y</v>
      </c>
      <c r="G1422" s="13" t="str">
        <f>VLOOKUP(A1422,_holidays!$A$2:$C$2107,3,1)</f>
        <v>N</v>
      </c>
      <c r="H1422" s="14">
        <v>12.3</v>
      </c>
      <c r="I1422" s="14">
        <v>23.2</v>
      </c>
      <c r="J1422" s="15">
        <v>24.2</v>
      </c>
      <c r="K1422" s="15">
        <v>24.2</v>
      </c>
      <c r="L1422" s="16">
        <v>106618.19500000001</v>
      </c>
      <c r="M1422" s="17">
        <v>100.42825310000001</v>
      </c>
      <c r="N1422" s="17">
        <f>'Energy Demand'!$L1422*'Energy Demand'!$M1422</f>
        <v>10707479.072525157</v>
      </c>
    </row>
    <row r="1423" spans="1:14" x14ac:dyDescent="0.6">
      <c r="A1423" s="19">
        <v>43426</v>
      </c>
      <c r="B1423" s="32" t="str">
        <f>TEXT('Energy Demand'!$A1423,"dddd")</f>
        <v>Thursday</v>
      </c>
      <c r="C1423" s="31" t="str">
        <f>TEXT('Energy Demand'!$A1423,"mmmm")</f>
        <v>November</v>
      </c>
      <c r="D1423" s="11" t="str">
        <f t="shared" si="44"/>
        <v>2018</v>
      </c>
      <c r="E1423" s="12">
        <f t="shared" si="45"/>
        <v>47</v>
      </c>
      <c r="F1423" s="20" t="str">
        <f>VLOOKUP(A1423,_holidays!$A$2:$B$2107,2,1)</f>
        <v>Y</v>
      </c>
      <c r="G1423" s="20" t="str">
        <f>VLOOKUP(A1423,_holidays!$A$2:$C$2107,3,1)</f>
        <v>N</v>
      </c>
      <c r="H1423" s="21">
        <v>9.6999999999999993</v>
      </c>
      <c r="I1423" s="21">
        <v>16.399999999999999</v>
      </c>
      <c r="J1423" s="22">
        <v>20.3</v>
      </c>
      <c r="K1423" s="22">
        <v>6.2</v>
      </c>
      <c r="L1423" s="16">
        <v>107278.83</v>
      </c>
      <c r="M1423" s="17">
        <v>77.208902539999997</v>
      </c>
      <c r="N1423" s="17">
        <f>'Energy Demand'!$L1423*'Energy Demand'!$M1423</f>
        <v>8282880.730075228</v>
      </c>
    </row>
    <row r="1424" spans="1:14" x14ac:dyDescent="0.6">
      <c r="A1424" s="10">
        <v>43427</v>
      </c>
      <c r="B1424" s="31" t="str">
        <f>TEXT('Energy Demand'!$A1424,"dddd")</f>
        <v>Friday</v>
      </c>
      <c r="C1424" s="31" t="str">
        <f>TEXT('Energy Demand'!$A1424,"mmmm")</f>
        <v>November</v>
      </c>
      <c r="D1424" s="11" t="str">
        <f t="shared" si="44"/>
        <v>2018</v>
      </c>
      <c r="E1424" s="12">
        <f t="shared" si="45"/>
        <v>47</v>
      </c>
      <c r="F1424" s="13" t="str">
        <f>VLOOKUP(A1424,_holidays!$A$2:$B$2107,2,1)</f>
        <v>Y</v>
      </c>
      <c r="G1424" s="13" t="str">
        <f>VLOOKUP(A1424,_holidays!$A$2:$C$2107,3,1)</f>
        <v>N</v>
      </c>
      <c r="H1424" s="14">
        <v>11</v>
      </c>
      <c r="I1424" s="14">
        <v>14.5</v>
      </c>
      <c r="J1424" s="15">
        <v>3.5</v>
      </c>
      <c r="K1424" s="15">
        <v>6</v>
      </c>
      <c r="L1424" s="16">
        <v>113582.6</v>
      </c>
      <c r="M1424" s="17">
        <v>93.528906469999995</v>
      </c>
      <c r="N1424" s="17">
        <f>'Energy Demand'!$L1424*'Energy Demand'!$M1424</f>
        <v>10623256.372019421</v>
      </c>
    </row>
    <row r="1425" spans="1:14" x14ac:dyDescent="0.6">
      <c r="A1425" s="19">
        <v>43428</v>
      </c>
      <c r="B1425" s="32" t="str">
        <f>TEXT('Energy Demand'!$A1425,"dddd")</f>
        <v>Saturday</v>
      </c>
      <c r="C1425" s="31" t="str">
        <f>TEXT('Energy Demand'!$A1425,"mmmm")</f>
        <v>November</v>
      </c>
      <c r="D1425" s="11" t="str">
        <f t="shared" si="44"/>
        <v>2018</v>
      </c>
      <c r="E1425" s="12">
        <f t="shared" si="45"/>
        <v>47</v>
      </c>
      <c r="F1425" s="20" t="str">
        <f>VLOOKUP(A1425,_holidays!$A$2:$B$2107,2,1)</f>
        <v>Y</v>
      </c>
      <c r="G1425" s="20" t="str">
        <f>VLOOKUP(A1425,_holidays!$A$2:$C$2107,3,1)</f>
        <v>N</v>
      </c>
      <c r="H1425" s="21">
        <v>11.1</v>
      </c>
      <c r="I1425" s="21">
        <v>16.899999999999999</v>
      </c>
      <c r="J1425" s="22">
        <v>15.8</v>
      </c>
      <c r="K1425" s="22">
        <v>7</v>
      </c>
      <c r="L1425" s="16">
        <v>101352.12</v>
      </c>
      <c r="M1425" s="17">
        <v>110.5056773</v>
      </c>
      <c r="N1425" s="17">
        <f>'Energy Demand'!$L1425*'Energy Demand'!$M1425</f>
        <v>11199984.666390875</v>
      </c>
    </row>
    <row r="1426" spans="1:14" x14ac:dyDescent="0.6">
      <c r="A1426" s="10">
        <v>43429</v>
      </c>
      <c r="B1426" s="31" t="str">
        <f>TEXT('Energy Demand'!$A1426,"dddd")</f>
        <v>Sunday</v>
      </c>
      <c r="C1426" s="31" t="str">
        <f>TEXT('Energy Demand'!$A1426,"mmmm")</f>
        <v>November</v>
      </c>
      <c r="D1426" s="11" t="str">
        <f t="shared" si="44"/>
        <v>2018</v>
      </c>
      <c r="E1426" s="12">
        <f t="shared" si="45"/>
        <v>48</v>
      </c>
      <c r="F1426" s="13" t="str">
        <f>VLOOKUP(A1426,_holidays!$A$2:$B$2107,2,1)</f>
        <v>Y</v>
      </c>
      <c r="G1426" s="13" t="str">
        <f>VLOOKUP(A1426,_holidays!$A$2:$C$2107,3,1)</f>
        <v>N</v>
      </c>
      <c r="H1426" s="14">
        <v>12.7</v>
      </c>
      <c r="I1426" s="14">
        <v>18.8</v>
      </c>
      <c r="J1426" s="15">
        <v>20.5</v>
      </c>
      <c r="K1426" s="15">
        <v>0.8</v>
      </c>
      <c r="L1426" s="16">
        <v>96240.41</v>
      </c>
      <c r="M1426" s="17">
        <v>116.4628124</v>
      </c>
      <c r="N1426" s="17">
        <f>'Energy Demand'!$L1426*'Energy Demand'!$M1426</f>
        <v>11208428.815129085</v>
      </c>
    </row>
    <row r="1427" spans="1:14" x14ac:dyDescent="0.6">
      <c r="A1427" s="19">
        <v>43430</v>
      </c>
      <c r="B1427" s="32" t="str">
        <f>TEXT('Energy Demand'!$A1427,"dddd")</f>
        <v>Monday</v>
      </c>
      <c r="C1427" s="31" t="str">
        <f>TEXT('Energy Demand'!$A1427,"mmmm")</f>
        <v>November</v>
      </c>
      <c r="D1427" s="11" t="str">
        <f t="shared" si="44"/>
        <v>2018</v>
      </c>
      <c r="E1427" s="12">
        <f t="shared" si="45"/>
        <v>48</v>
      </c>
      <c r="F1427" s="20" t="str">
        <f>VLOOKUP(A1427,_holidays!$A$2:$B$2107,2,1)</f>
        <v>Y</v>
      </c>
      <c r="G1427" s="20" t="str">
        <f>VLOOKUP(A1427,_holidays!$A$2:$C$2107,3,1)</f>
        <v>N</v>
      </c>
      <c r="H1427" s="21">
        <v>11.9</v>
      </c>
      <c r="I1427" s="21">
        <v>18.600000000000001</v>
      </c>
      <c r="J1427" s="22">
        <v>25.5</v>
      </c>
      <c r="K1427" s="22">
        <v>0</v>
      </c>
      <c r="L1427" s="16">
        <v>110547.605</v>
      </c>
      <c r="M1427" s="17">
        <v>112.20926300000001</v>
      </c>
      <c r="N1427" s="17">
        <f>'Energy Demand'!$L1427*'Energy Demand'!$M1427</f>
        <v>12404465.283465115</v>
      </c>
    </row>
    <row r="1428" spans="1:14" x14ac:dyDescent="0.6">
      <c r="A1428" s="10">
        <v>43431</v>
      </c>
      <c r="B1428" s="31" t="str">
        <f>TEXT('Energy Demand'!$A1428,"dddd")</f>
        <v>Tuesday</v>
      </c>
      <c r="C1428" s="31" t="str">
        <f>TEXT('Energy Demand'!$A1428,"mmmm")</f>
        <v>November</v>
      </c>
      <c r="D1428" s="11" t="str">
        <f t="shared" si="44"/>
        <v>2018</v>
      </c>
      <c r="E1428" s="12">
        <f t="shared" si="45"/>
        <v>48</v>
      </c>
      <c r="F1428" s="13" t="str">
        <f>VLOOKUP(A1428,_holidays!$A$2:$B$2107,2,1)</f>
        <v>Y</v>
      </c>
      <c r="G1428" s="13" t="str">
        <f>VLOOKUP(A1428,_holidays!$A$2:$C$2107,3,1)</f>
        <v>N</v>
      </c>
      <c r="H1428" s="14">
        <v>14.4</v>
      </c>
      <c r="I1428" s="14">
        <v>20</v>
      </c>
      <c r="J1428" s="15">
        <v>23.3</v>
      </c>
      <c r="K1428" s="15">
        <v>0.2</v>
      </c>
      <c r="L1428" s="16">
        <v>109706.42</v>
      </c>
      <c r="M1428" s="17">
        <v>109.76169760000001</v>
      </c>
      <c r="N1428" s="17">
        <f>'Energy Demand'!$L1428*'Energy Demand'!$M1428</f>
        <v>12041562.896818593</v>
      </c>
    </row>
    <row r="1429" spans="1:14" x14ac:dyDescent="0.6">
      <c r="A1429" s="19">
        <v>43432</v>
      </c>
      <c r="B1429" s="32" t="str">
        <f>TEXT('Energy Demand'!$A1429,"dddd")</f>
        <v>Wednesday</v>
      </c>
      <c r="C1429" s="31" t="str">
        <f>TEXT('Energy Demand'!$A1429,"mmmm")</f>
        <v>November</v>
      </c>
      <c r="D1429" s="11" t="str">
        <f t="shared" si="44"/>
        <v>2018</v>
      </c>
      <c r="E1429" s="12">
        <f t="shared" si="45"/>
        <v>48</v>
      </c>
      <c r="F1429" s="20" t="str">
        <f>VLOOKUP(A1429,_holidays!$A$2:$B$2107,2,1)</f>
        <v>Y</v>
      </c>
      <c r="G1429" s="20" t="str">
        <f>VLOOKUP(A1429,_holidays!$A$2:$C$2107,3,1)</f>
        <v>N</v>
      </c>
      <c r="H1429" s="21">
        <v>14.4</v>
      </c>
      <c r="I1429" s="21">
        <v>20.8</v>
      </c>
      <c r="J1429" s="22">
        <v>18</v>
      </c>
      <c r="K1429" s="22">
        <v>0</v>
      </c>
      <c r="L1429" s="16">
        <v>106684.825</v>
      </c>
      <c r="M1429" s="17">
        <v>98.178259999999995</v>
      </c>
      <c r="N1429" s="17">
        <f>'Energy Demand'!$L1429*'Energy Demand'!$M1429</f>
        <v>10474130.4869045</v>
      </c>
    </row>
    <row r="1430" spans="1:14" x14ac:dyDescent="0.6">
      <c r="A1430" s="10">
        <v>43433</v>
      </c>
      <c r="B1430" s="31" t="str">
        <f>TEXT('Energy Demand'!$A1430,"dddd")</f>
        <v>Thursday</v>
      </c>
      <c r="C1430" s="31" t="str">
        <f>TEXT('Energy Demand'!$A1430,"mmmm")</f>
        <v>November</v>
      </c>
      <c r="D1430" s="11" t="str">
        <f t="shared" si="44"/>
        <v>2018</v>
      </c>
      <c r="E1430" s="12">
        <f t="shared" si="45"/>
        <v>48</v>
      </c>
      <c r="F1430" s="13" t="str">
        <f>VLOOKUP(A1430,_holidays!$A$2:$B$2107,2,1)</f>
        <v>Y</v>
      </c>
      <c r="G1430" s="13" t="str">
        <f>VLOOKUP(A1430,_holidays!$A$2:$C$2107,3,1)</f>
        <v>N</v>
      </c>
      <c r="H1430" s="14">
        <v>13.9</v>
      </c>
      <c r="I1430" s="14">
        <v>18.7</v>
      </c>
      <c r="J1430" s="15">
        <v>21.1</v>
      </c>
      <c r="K1430" s="15">
        <v>0.6</v>
      </c>
      <c r="L1430" s="16">
        <v>112586.74</v>
      </c>
      <c r="M1430" s="17">
        <v>116.3293321</v>
      </c>
      <c r="N1430" s="17">
        <f>'Energy Demand'!$L1430*'Energy Demand'!$M1430</f>
        <v>13097140.267516354</v>
      </c>
    </row>
    <row r="1431" spans="1:14" x14ac:dyDescent="0.6">
      <c r="A1431" s="19">
        <v>43434</v>
      </c>
      <c r="B1431" s="32" t="str">
        <f>TEXT('Energy Demand'!$A1431,"dddd")</f>
        <v>Friday</v>
      </c>
      <c r="C1431" s="31" t="str">
        <f>TEXT('Energy Demand'!$A1431,"mmmm")</f>
        <v>November</v>
      </c>
      <c r="D1431" s="11" t="str">
        <f t="shared" si="44"/>
        <v>2018</v>
      </c>
      <c r="E1431" s="12">
        <f t="shared" si="45"/>
        <v>48</v>
      </c>
      <c r="F1431" s="20" t="str">
        <f>VLOOKUP(A1431,_holidays!$A$2:$B$2107,2,1)</f>
        <v>Y</v>
      </c>
      <c r="G1431" s="20" t="str">
        <f>VLOOKUP(A1431,_holidays!$A$2:$C$2107,3,1)</f>
        <v>N</v>
      </c>
      <c r="H1431" s="21">
        <v>14.7</v>
      </c>
      <c r="I1431" s="21">
        <v>20.8</v>
      </c>
      <c r="J1431" s="22">
        <v>28</v>
      </c>
      <c r="K1431" s="22">
        <v>0</v>
      </c>
      <c r="L1431" s="16">
        <v>110031.82</v>
      </c>
      <c r="M1431" s="17">
        <v>106.2941526</v>
      </c>
      <c r="N1431" s="17">
        <f>'Energy Demand'!$L1431*'Energy Demand'!$M1431</f>
        <v>11695739.065935733</v>
      </c>
    </row>
    <row r="1432" spans="1:14" x14ac:dyDescent="0.6">
      <c r="A1432" s="10">
        <v>43435</v>
      </c>
      <c r="B1432" s="31" t="str">
        <f>TEXT('Energy Demand'!$A1432,"dddd")</f>
        <v>Saturday</v>
      </c>
      <c r="C1432" s="31" t="str">
        <f>TEXT('Energy Demand'!$A1432,"mmmm")</f>
        <v>December</v>
      </c>
      <c r="D1432" s="11" t="str">
        <f t="shared" si="44"/>
        <v>2018</v>
      </c>
      <c r="E1432" s="12">
        <f t="shared" si="45"/>
        <v>48</v>
      </c>
      <c r="F1432" s="13" t="str">
        <f>VLOOKUP(A1432,_holidays!$A$2:$B$2107,2,1)</f>
        <v>Y</v>
      </c>
      <c r="G1432" s="13" t="str">
        <f>VLOOKUP(A1432,_holidays!$A$2:$C$2107,3,1)</f>
        <v>N</v>
      </c>
      <c r="H1432" s="14">
        <v>10.3</v>
      </c>
      <c r="I1432" s="14">
        <v>31.7</v>
      </c>
      <c r="J1432" s="15">
        <v>30.8</v>
      </c>
      <c r="K1432" s="15">
        <v>0</v>
      </c>
      <c r="L1432" s="16">
        <v>100725.24</v>
      </c>
      <c r="M1432" s="17">
        <v>71.104740500000005</v>
      </c>
      <c r="N1432" s="17">
        <f>'Energy Demand'!$L1432*'Energy Demand'!$M1432</f>
        <v>7162042.0520002209</v>
      </c>
    </row>
    <row r="1433" spans="1:14" x14ac:dyDescent="0.6">
      <c r="A1433" s="19">
        <v>43436</v>
      </c>
      <c r="B1433" s="32" t="str">
        <f>TEXT('Energy Demand'!$A1433,"dddd")</f>
        <v>Sunday</v>
      </c>
      <c r="C1433" s="31" t="str">
        <f>TEXT('Energy Demand'!$A1433,"mmmm")</f>
        <v>December</v>
      </c>
      <c r="D1433" s="11" t="str">
        <f t="shared" si="44"/>
        <v>2018</v>
      </c>
      <c r="E1433" s="12">
        <f t="shared" si="45"/>
        <v>49</v>
      </c>
      <c r="F1433" s="20" t="str">
        <f>VLOOKUP(A1433,_holidays!$A$2:$B$2107,2,1)</f>
        <v>Y</v>
      </c>
      <c r="G1433" s="20" t="str">
        <f>VLOOKUP(A1433,_holidays!$A$2:$C$2107,3,1)</f>
        <v>N</v>
      </c>
      <c r="H1433" s="21">
        <v>12.2</v>
      </c>
      <c r="I1433" s="21">
        <v>19.5</v>
      </c>
      <c r="J1433" s="22">
        <v>18.899999999999999</v>
      </c>
      <c r="K1433" s="22">
        <v>10.4</v>
      </c>
      <c r="L1433" s="16">
        <v>88903.065000000002</v>
      </c>
      <c r="M1433" s="17">
        <v>24.455382029999999</v>
      </c>
      <c r="N1433" s="17">
        <f>'Energy Demand'!$L1433*'Energy Demand'!$M1433</f>
        <v>2174158.4182129218</v>
      </c>
    </row>
    <row r="1434" spans="1:14" x14ac:dyDescent="0.6">
      <c r="A1434" s="10">
        <v>43437</v>
      </c>
      <c r="B1434" s="31" t="str">
        <f>TEXT('Energy Demand'!$A1434,"dddd")</f>
        <v>Monday</v>
      </c>
      <c r="C1434" s="31" t="str">
        <f>TEXT('Energy Demand'!$A1434,"mmmm")</f>
        <v>December</v>
      </c>
      <c r="D1434" s="11" t="str">
        <f t="shared" si="44"/>
        <v>2018</v>
      </c>
      <c r="E1434" s="12">
        <f t="shared" si="45"/>
        <v>49</v>
      </c>
      <c r="F1434" s="13" t="str">
        <f>VLOOKUP(A1434,_holidays!$A$2:$B$2107,2,1)</f>
        <v>Y</v>
      </c>
      <c r="G1434" s="13" t="str">
        <f>VLOOKUP(A1434,_holidays!$A$2:$C$2107,3,1)</f>
        <v>N</v>
      </c>
      <c r="H1434" s="14">
        <v>13.3</v>
      </c>
      <c r="I1434" s="14">
        <v>23.6</v>
      </c>
      <c r="J1434" s="15">
        <v>13.4</v>
      </c>
      <c r="K1434" s="15">
        <v>0</v>
      </c>
      <c r="L1434" s="16">
        <v>107666.30499999999</v>
      </c>
      <c r="M1434" s="17">
        <v>71.126198709999997</v>
      </c>
      <c r="N1434" s="17">
        <f>'Energy Demand'!$L1434*'Energy Demand'!$M1434</f>
        <v>7657895.003801466</v>
      </c>
    </row>
    <row r="1435" spans="1:14" x14ac:dyDescent="0.6">
      <c r="A1435" s="19">
        <v>43438</v>
      </c>
      <c r="B1435" s="32" t="str">
        <f>TEXT('Energy Demand'!$A1435,"dddd")</f>
        <v>Tuesday</v>
      </c>
      <c r="C1435" s="31" t="str">
        <f>TEXT('Energy Demand'!$A1435,"mmmm")</f>
        <v>December</v>
      </c>
      <c r="D1435" s="11" t="str">
        <f t="shared" si="44"/>
        <v>2018</v>
      </c>
      <c r="E1435" s="12">
        <f t="shared" si="45"/>
        <v>49</v>
      </c>
      <c r="F1435" s="20" t="str">
        <f>VLOOKUP(A1435,_holidays!$A$2:$B$2107,2,1)</f>
        <v>Y</v>
      </c>
      <c r="G1435" s="20" t="str">
        <f>VLOOKUP(A1435,_holidays!$A$2:$C$2107,3,1)</f>
        <v>N</v>
      </c>
      <c r="H1435" s="21">
        <v>13.4</v>
      </c>
      <c r="I1435" s="21">
        <v>20.5</v>
      </c>
      <c r="J1435" s="22">
        <v>28.2</v>
      </c>
      <c r="K1435" s="22">
        <v>0</v>
      </c>
      <c r="L1435" s="16">
        <v>111718.075</v>
      </c>
      <c r="M1435" s="17">
        <v>92.945548959999996</v>
      </c>
      <c r="N1435" s="17">
        <f>'Energy Demand'!$L1435*'Energy Demand'!$M1435</f>
        <v>10383697.809629451</v>
      </c>
    </row>
    <row r="1436" spans="1:14" x14ac:dyDescent="0.6">
      <c r="A1436" s="10">
        <v>43439</v>
      </c>
      <c r="B1436" s="31" t="str">
        <f>TEXT('Energy Demand'!$A1436,"dddd")</f>
        <v>Wednesday</v>
      </c>
      <c r="C1436" s="31" t="str">
        <f>TEXT('Energy Demand'!$A1436,"mmmm")</f>
        <v>December</v>
      </c>
      <c r="D1436" s="11" t="str">
        <f t="shared" si="44"/>
        <v>2018</v>
      </c>
      <c r="E1436" s="12">
        <f t="shared" si="45"/>
        <v>49</v>
      </c>
      <c r="F1436" s="13" t="str">
        <f>VLOOKUP(A1436,_holidays!$A$2:$B$2107,2,1)</f>
        <v>Y</v>
      </c>
      <c r="G1436" s="13" t="str">
        <f>VLOOKUP(A1436,_holidays!$A$2:$C$2107,3,1)</f>
        <v>N</v>
      </c>
      <c r="H1436" s="14">
        <v>13.4</v>
      </c>
      <c r="I1436" s="14">
        <v>25.2</v>
      </c>
      <c r="J1436" s="15">
        <v>31.1</v>
      </c>
      <c r="K1436" s="15">
        <v>0</v>
      </c>
      <c r="L1436" s="16">
        <v>114225.12</v>
      </c>
      <c r="M1436" s="17">
        <v>86.814999110000002</v>
      </c>
      <c r="N1436" s="17">
        <f>'Energy Demand'!$L1436*'Energy Demand'!$M1436</f>
        <v>9916453.6911396421</v>
      </c>
    </row>
    <row r="1437" spans="1:14" x14ac:dyDescent="0.6">
      <c r="A1437" s="19">
        <v>43440</v>
      </c>
      <c r="B1437" s="32" t="str">
        <f>TEXT('Energy Demand'!$A1437,"dddd")</f>
        <v>Thursday</v>
      </c>
      <c r="C1437" s="31" t="str">
        <f>TEXT('Energy Demand'!$A1437,"mmmm")</f>
        <v>December</v>
      </c>
      <c r="D1437" s="11" t="str">
        <f t="shared" si="44"/>
        <v>2018</v>
      </c>
      <c r="E1437" s="12">
        <f t="shared" si="45"/>
        <v>49</v>
      </c>
      <c r="F1437" s="20" t="str">
        <f>VLOOKUP(A1437,_holidays!$A$2:$B$2107,2,1)</f>
        <v>Y</v>
      </c>
      <c r="G1437" s="20" t="str">
        <f>VLOOKUP(A1437,_holidays!$A$2:$C$2107,3,1)</f>
        <v>N</v>
      </c>
      <c r="H1437" s="21">
        <v>14.5</v>
      </c>
      <c r="I1437" s="21">
        <v>35.5</v>
      </c>
      <c r="J1437" s="22">
        <v>31.3</v>
      </c>
      <c r="K1437" s="22">
        <v>0</v>
      </c>
      <c r="L1437" s="16">
        <v>135452.26</v>
      </c>
      <c r="M1437" s="17">
        <v>125.30810839999999</v>
      </c>
      <c r="N1437" s="17">
        <f>'Energy Demand'!$L1437*'Energy Demand'!$M1437</f>
        <v>16973266.479104985</v>
      </c>
    </row>
    <row r="1438" spans="1:14" x14ac:dyDescent="0.6">
      <c r="A1438" s="10">
        <v>43441</v>
      </c>
      <c r="B1438" s="31" t="str">
        <f>TEXT('Energy Demand'!$A1438,"dddd")</f>
        <v>Friday</v>
      </c>
      <c r="C1438" s="31" t="str">
        <f>TEXT('Energy Demand'!$A1438,"mmmm")</f>
        <v>December</v>
      </c>
      <c r="D1438" s="11" t="str">
        <f t="shared" si="44"/>
        <v>2018</v>
      </c>
      <c r="E1438" s="12">
        <f t="shared" si="45"/>
        <v>49</v>
      </c>
      <c r="F1438" s="13" t="str">
        <f>VLOOKUP(A1438,_holidays!$A$2:$B$2107,2,1)</f>
        <v>Y</v>
      </c>
      <c r="G1438" s="13" t="str">
        <f>VLOOKUP(A1438,_holidays!$A$2:$C$2107,3,1)</f>
        <v>N</v>
      </c>
      <c r="H1438" s="14">
        <v>25.1</v>
      </c>
      <c r="I1438" s="14">
        <v>38</v>
      </c>
      <c r="J1438" s="15">
        <v>27.1</v>
      </c>
      <c r="K1438" s="15">
        <v>0</v>
      </c>
      <c r="L1438" s="16">
        <v>156648.405</v>
      </c>
      <c r="M1438" s="17">
        <v>177.86181680000001</v>
      </c>
      <c r="N1438" s="17">
        <f>'Energy Demand'!$L1438*'Energy Demand'!$M1438</f>
        <v>27861769.912122205</v>
      </c>
    </row>
    <row r="1439" spans="1:14" x14ac:dyDescent="0.6">
      <c r="A1439" s="19">
        <v>43442</v>
      </c>
      <c r="B1439" s="32" t="str">
        <f>TEXT('Energy Demand'!$A1439,"dddd")</f>
        <v>Saturday</v>
      </c>
      <c r="C1439" s="31" t="str">
        <f>TEXT('Energy Demand'!$A1439,"mmmm")</f>
        <v>December</v>
      </c>
      <c r="D1439" s="11" t="str">
        <f t="shared" si="44"/>
        <v>2018</v>
      </c>
      <c r="E1439" s="12">
        <f t="shared" si="45"/>
        <v>49</v>
      </c>
      <c r="F1439" s="20" t="str">
        <f>VLOOKUP(A1439,_holidays!$A$2:$B$2107,2,1)</f>
        <v>Y</v>
      </c>
      <c r="G1439" s="20" t="str">
        <f>VLOOKUP(A1439,_holidays!$A$2:$C$2107,3,1)</f>
        <v>N</v>
      </c>
      <c r="H1439" s="21">
        <v>22.7</v>
      </c>
      <c r="I1439" s="21">
        <v>30.3</v>
      </c>
      <c r="J1439" s="22">
        <v>11</v>
      </c>
      <c r="K1439" s="22">
        <v>0</v>
      </c>
      <c r="L1439" s="16">
        <v>121237.47</v>
      </c>
      <c r="M1439" s="17">
        <v>113.36703300000001</v>
      </c>
      <c r="N1439" s="17">
        <f>'Energy Demand'!$L1439*'Energy Demand'!$M1439</f>
        <v>13744332.262326511</v>
      </c>
    </row>
    <row r="1440" spans="1:14" x14ac:dyDescent="0.6">
      <c r="A1440" s="10">
        <v>43443</v>
      </c>
      <c r="B1440" s="31" t="str">
        <f>TEXT('Energy Demand'!$A1440,"dddd")</f>
        <v>Sunday</v>
      </c>
      <c r="C1440" s="31" t="str">
        <f>TEXT('Energy Demand'!$A1440,"mmmm")</f>
        <v>December</v>
      </c>
      <c r="D1440" s="11" t="str">
        <f t="shared" si="44"/>
        <v>2018</v>
      </c>
      <c r="E1440" s="12">
        <f t="shared" si="45"/>
        <v>50</v>
      </c>
      <c r="F1440" s="13" t="str">
        <f>VLOOKUP(A1440,_holidays!$A$2:$B$2107,2,1)</f>
        <v>Y</v>
      </c>
      <c r="G1440" s="13" t="str">
        <f>VLOOKUP(A1440,_holidays!$A$2:$C$2107,3,1)</f>
        <v>N</v>
      </c>
      <c r="H1440" s="14">
        <v>16</v>
      </c>
      <c r="I1440" s="14">
        <v>20.100000000000001</v>
      </c>
      <c r="J1440" s="15">
        <v>11.8</v>
      </c>
      <c r="K1440" s="15">
        <v>1.2</v>
      </c>
      <c r="L1440" s="16">
        <v>102161.11500000001</v>
      </c>
      <c r="M1440" s="17">
        <v>80.188787649999995</v>
      </c>
      <c r="N1440" s="17">
        <f>'Energy Demand'!$L1440*'Energy Demand'!$M1440</f>
        <v>8192175.9568222295</v>
      </c>
    </row>
    <row r="1441" spans="1:14" x14ac:dyDescent="0.6">
      <c r="A1441" s="19">
        <v>43444</v>
      </c>
      <c r="B1441" s="32" t="str">
        <f>TEXT('Energy Demand'!$A1441,"dddd")</f>
        <v>Monday</v>
      </c>
      <c r="C1441" s="31" t="str">
        <f>TEXT('Energy Demand'!$A1441,"mmmm")</f>
        <v>December</v>
      </c>
      <c r="D1441" s="11" t="str">
        <f t="shared" si="44"/>
        <v>2018</v>
      </c>
      <c r="E1441" s="12">
        <f t="shared" si="45"/>
        <v>50</v>
      </c>
      <c r="F1441" s="20" t="str">
        <f>VLOOKUP(A1441,_holidays!$A$2:$B$2107,2,1)</f>
        <v>Y</v>
      </c>
      <c r="G1441" s="20" t="str">
        <f>VLOOKUP(A1441,_holidays!$A$2:$C$2107,3,1)</f>
        <v>N</v>
      </c>
      <c r="H1441" s="21">
        <v>15.8</v>
      </c>
      <c r="I1441" s="21">
        <v>20.6</v>
      </c>
      <c r="J1441" s="22">
        <v>28.5</v>
      </c>
      <c r="K1441" s="22">
        <v>0</v>
      </c>
      <c r="L1441" s="16">
        <v>110803.765</v>
      </c>
      <c r="M1441" s="17">
        <v>95.225723139999999</v>
      </c>
      <c r="N1441" s="17">
        <f>'Energy Demand'!$L1441*'Energy Demand'!$M1441</f>
        <v>10551368.648759622</v>
      </c>
    </row>
    <row r="1442" spans="1:14" x14ac:dyDescent="0.6">
      <c r="A1442" s="10">
        <v>43445</v>
      </c>
      <c r="B1442" s="31" t="str">
        <f>TEXT('Energy Demand'!$A1442,"dddd")</f>
        <v>Tuesday</v>
      </c>
      <c r="C1442" s="31" t="str">
        <f>TEXT('Energy Demand'!$A1442,"mmmm")</f>
        <v>December</v>
      </c>
      <c r="D1442" s="11" t="str">
        <f t="shared" si="44"/>
        <v>2018</v>
      </c>
      <c r="E1442" s="12">
        <f t="shared" si="45"/>
        <v>50</v>
      </c>
      <c r="F1442" s="13" t="str">
        <f>VLOOKUP(A1442,_holidays!$A$2:$B$2107,2,1)</f>
        <v>Y</v>
      </c>
      <c r="G1442" s="13" t="str">
        <f>VLOOKUP(A1442,_holidays!$A$2:$C$2107,3,1)</f>
        <v>N</v>
      </c>
      <c r="H1442" s="14">
        <v>13</v>
      </c>
      <c r="I1442" s="14">
        <v>23.6</v>
      </c>
      <c r="J1442" s="15">
        <v>31.6</v>
      </c>
      <c r="K1442" s="15">
        <v>0</v>
      </c>
      <c r="L1442" s="16">
        <v>114413.785</v>
      </c>
      <c r="M1442" s="17">
        <v>118.6444142</v>
      </c>
      <c r="N1442" s="17">
        <f>'Energy Demand'!$L1442*'Energy Demand'!$M1442</f>
        <v>13574556.497729747</v>
      </c>
    </row>
    <row r="1443" spans="1:14" x14ac:dyDescent="0.6">
      <c r="A1443" s="19">
        <v>43446</v>
      </c>
      <c r="B1443" s="32" t="str">
        <f>TEXT('Energy Demand'!$A1443,"dddd")</f>
        <v>Wednesday</v>
      </c>
      <c r="C1443" s="31" t="str">
        <f>TEXT('Energy Demand'!$A1443,"mmmm")</f>
        <v>December</v>
      </c>
      <c r="D1443" s="11" t="str">
        <f t="shared" si="44"/>
        <v>2018</v>
      </c>
      <c r="E1443" s="12">
        <f t="shared" si="45"/>
        <v>50</v>
      </c>
      <c r="F1443" s="20" t="str">
        <f>VLOOKUP(A1443,_holidays!$A$2:$B$2107,2,1)</f>
        <v>Y</v>
      </c>
      <c r="G1443" s="20" t="str">
        <f>VLOOKUP(A1443,_holidays!$A$2:$C$2107,3,1)</f>
        <v>N</v>
      </c>
      <c r="H1443" s="21">
        <v>16</v>
      </c>
      <c r="I1443" s="21">
        <v>33.6</v>
      </c>
      <c r="J1443" s="22">
        <v>29.4</v>
      </c>
      <c r="K1443" s="22">
        <v>0</v>
      </c>
      <c r="L1443" s="16">
        <v>129715.465</v>
      </c>
      <c r="M1443" s="17">
        <v>199.184327</v>
      </c>
      <c r="N1443" s="17">
        <f>'Energy Demand'!$L1443*'Energy Demand'!$M1443</f>
        <v>25837287.597517055</v>
      </c>
    </row>
    <row r="1444" spans="1:14" x14ac:dyDescent="0.6">
      <c r="A1444" s="10">
        <v>43447</v>
      </c>
      <c r="B1444" s="31" t="str">
        <f>TEXT('Energy Demand'!$A1444,"dddd")</f>
        <v>Thursday</v>
      </c>
      <c r="C1444" s="31" t="str">
        <f>TEXT('Energy Demand'!$A1444,"mmmm")</f>
        <v>December</v>
      </c>
      <c r="D1444" s="11" t="str">
        <f t="shared" si="44"/>
        <v>2018</v>
      </c>
      <c r="E1444" s="12">
        <f t="shared" si="45"/>
        <v>50</v>
      </c>
      <c r="F1444" s="13" t="str">
        <f>VLOOKUP(A1444,_holidays!$A$2:$B$2107,2,1)</f>
        <v>Y</v>
      </c>
      <c r="G1444" s="13" t="str">
        <f>VLOOKUP(A1444,_holidays!$A$2:$C$2107,3,1)</f>
        <v>N</v>
      </c>
      <c r="H1444" s="14">
        <v>16.899999999999999</v>
      </c>
      <c r="I1444" s="14">
        <v>21.1</v>
      </c>
      <c r="J1444" s="15">
        <v>6</v>
      </c>
      <c r="K1444" s="15">
        <v>16.2</v>
      </c>
      <c r="L1444" s="16">
        <v>114986.33</v>
      </c>
      <c r="M1444" s="17">
        <v>101.8597212</v>
      </c>
      <c r="N1444" s="17">
        <f>'Energy Demand'!$L1444*'Energy Demand'!$M1444</f>
        <v>11712475.515611196</v>
      </c>
    </row>
    <row r="1445" spans="1:14" x14ac:dyDescent="0.6">
      <c r="A1445" s="19">
        <v>43448</v>
      </c>
      <c r="B1445" s="32" t="str">
        <f>TEXT('Energy Demand'!$A1445,"dddd")</f>
        <v>Friday</v>
      </c>
      <c r="C1445" s="31" t="str">
        <f>TEXT('Energy Demand'!$A1445,"mmmm")</f>
        <v>December</v>
      </c>
      <c r="D1445" s="11" t="str">
        <f t="shared" si="44"/>
        <v>2018</v>
      </c>
      <c r="E1445" s="12">
        <f t="shared" si="45"/>
        <v>50</v>
      </c>
      <c r="F1445" s="20" t="str">
        <f>VLOOKUP(A1445,_holidays!$A$2:$B$2107,2,1)</f>
        <v>Y</v>
      </c>
      <c r="G1445" s="20" t="str">
        <f>VLOOKUP(A1445,_holidays!$A$2:$C$2107,3,1)</f>
        <v>N</v>
      </c>
      <c r="H1445" s="21">
        <v>16.399999999999999</v>
      </c>
      <c r="I1445" s="21">
        <v>22.7</v>
      </c>
      <c r="J1445" s="22">
        <v>13.7</v>
      </c>
      <c r="K1445" s="22">
        <v>16.600000000000001</v>
      </c>
      <c r="L1445" s="16">
        <v>110025.465</v>
      </c>
      <c r="M1445" s="17">
        <v>92.958029269999997</v>
      </c>
      <c r="N1445" s="17">
        <f>'Energy Demand'!$L1445*'Energy Demand'!$M1445</f>
        <v>10227750.395915359</v>
      </c>
    </row>
    <row r="1446" spans="1:14" x14ac:dyDescent="0.6">
      <c r="A1446" s="10">
        <v>43449</v>
      </c>
      <c r="B1446" s="31" t="str">
        <f>TEXT('Energy Demand'!$A1446,"dddd")</f>
        <v>Saturday</v>
      </c>
      <c r="C1446" s="31" t="str">
        <f>TEXT('Energy Demand'!$A1446,"mmmm")</f>
        <v>December</v>
      </c>
      <c r="D1446" s="11" t="str">
        <f t="shared" si="44"/>
        <v>2018</v>
      </c>
      <c r="E1446" s="12">
        <f t="shared" si="45"/>
        <v>50</v>
      </c>
      <c r="F1446" s="13" t="str">
        <f>VLOOKUP(A1446,_holidays!$A$2:$B$2107,2,1)</f>
        <v>Y</v>
      </c>
      <c r="G1446" s="13" t="str">
        <f>VLOOKUP(A1446,_holidays!$A$2:$C$2107,3,1)</f>
        <v>N</v>
      </c>
      <c r="H1446" s="14">
        <v>17.2</v>
      </c>
      <c r="I1446" s="14">
        <v>24.8</v>
      </c>
      <c r="J1446" s="15">
        <v>17.5</v>
      </c>
      <c r="K1446" s="15">
        <v>41.2</v>
      </c>
      <c r="L1446" s="16">
        <v>102577.145</v>
      </c>
      <c r="M1446" s="17">
        <v>101.632949</v>
      </c>
      <c r="N1446" s="17">
        <f>'Energy Demand'!$L1446*'Energy Demand'!$M1446</f>
        <v>10425217.746350605</v>
      </c>
    </row>
    <row r="1447" spans="1:14" x14ac:dyDescent="0.6">
      <c r="A1447" s="19">
        <v>43450</v>
      </c>
      <c r="B1447" s="32" t="str">
        <f>TEXT('Energy Demand'!$A1447,"dddd")</f>
        <v>Sunday</v>
      </c>
      <c r="C1447" s="31" t="str">
        <f>TEXT('Energy Demand'!$A1447,"mmmm")</f>
        <v>December</v>
      </c>
      <c r="D1447" s="11" t="str">
        <f t="shared" si="44"/>
        <v>2018</v>
      </c>
      <c r="E1447" s="12">
        <f t="shared" si="45"/>
        <v>51</v>
      </c>
      <c r="F1447" s="20" t="str">
        <f>VLOOKUP(A1447,_holidays!$A$2:$B$2107,2,1)</f>
        <v>Y</v>
      </c>
      <c r="G1447" s="20" t="str">
        <f>VLOOKUP(A1447,_holidays!$A$2:$C$2107,3,1)</f>
        <v>N</v>
      </c>
      <c r="H1447" s="21">
        <v>15.8</v>
      </c>
      <c r="I1447" s="21">
        <v>23.5</v>
      </c>
      <c r="J1447" s="22">
        <v>16.3</v>
      </c>
      <c r="K1447" s="22">
        <v>3.8</v>
      </c>
      <c r="L1447" s="16">
        <v>99110.774999999994</v>
      </c>
      <c r="M1447" s="17">
        <v>101.4492327</v>
      </c>
      <c r="N1447" s="17">
        <f>'Energy Demand'!$L1447*'Energy Demand'!$M1447</f>
        <v>10054712.076052342</v>
      </c>
    </row>
    <row r="1448" spans="1:14" x14ac:dyDescent="0.6">
      <c r="A1448" s="10">
        <v>43451</v>
      </c>
      <c r="B1448" s="31" t="str">
        <f>TEXT('Energy Demand'!$A1448,"dddd")</f>
        <v>Monday</v>
      </c>
      <c r="C1448" s="31" t="str">
        <f>TEXT('Energy Demand'!$A1448,"mmmm")</f>
        <v>December</v>
      </c>
      <c r="D1448" s="11" t="str">
        <f t="shared" si="44"/>
        <v>2018</v>
      </c>
      <c r="E1448" s="12">
        <f t="shared" si="45"/>
        <v>51</v>
      </c>
      <c r="F1448" s="13" t="str">
        <f>VLOOKUP(A1448,_holidays!$A$2:$B$2107,2,1)</f>
        <v>Y</v>
      </c>
      <c r="G1448" s="13" t="str">
        <f>VLOOKUP(A1448,_holidays!$A$2:$C$2107,3,1)</f>
        <v>N</v>
      </c>
      <c r="H1448" s="14">
        <v>15.6</v>
      </c>
      <c r="I1448" s="14">
        <v>21.8</v>
      </c>
      <c r="J1448" s="15">
        <v>23.2</v>
      </c>
      <c r="K1448" s="15">
        <v>2</v>
      </c>
      <c r="L1448" s="16">
        <v>112804.4</v>
      </c>
      <c r="M1448" s="17">
        <v>101.40388849999999</v>
      </c>
      <c r="N1448" s="17">
        <f>'Energy Demand'!$L1448*'Energy Demand'!$M1448</f>
        <v>11438804.799909398</v>
      </c>
    </row>
    <row r="1449" spans="1:14" x14ac:dyDescent="0.6">
      <c r="A1449" s="19">
        <v>43452</v>
      </c>
      <c r="B1449" s="32" t="str">
        <f>TEXT('Energy Demand'!$A1449,"dddd")</f>
        <v>Tuesday</v>
      </c>
      <c r="C1449" s="31" t="str">
        <f>TEXT('Energy Demand'!$A1449,"mmmm")</f>
        <v>December</v>
      </c>
      <c r="D1449" s="11" t="str">
        <f t="shared" si="44"/>
        <v>2018</v>
      </c>
      <c r="E1449" s="12">
        <f t="shared" si="45"/>
        <v>51</v>
      </c>
      <c r="F1449" s="20" t="str">
        <f>VLOOKUP(A1449,_holidays!$A$2:$B$2107,2,1)</f>
        <v>Y</v>
      </c>
      <c r="G1449" s="20" t="str">
        <f>VLOOKUP(A1449,_holidays!$A$2:$C$2107,3,1)</f>
        <v>N</v>
      </c>
      <c r="H1449" s="21">
        <v>16.7</v>
      </c>
      <c r="I1449" s="21">
        <v>20.8</v>
      </c>
      <c r="J1449" s="22">
        <v>21.1</v>
      </c>
      <c r="K1449" s="22">
        <v>0</v>
      </c>
      <c r="L1449" s="16">
        <v>113485.105</v>
      </c>
      <c r="M1449" s="17">
        <v>104.7225562</v>
      </c>
      <c r="N1449" s="17">
        <f>'Energy Demand'!$L1449*'Energy Demand'!$M1449</f>
        <v>11884450.286225401</v>
      </c>
    </row>
    <row r="1450" spans="1:14" x14ac:dyDescent="0.6">
      <c r="A1450" s="10">
        <v>43453</v>
      </c>
      <c r="B1450" s="31" t="str">
        <f>TEXT('Energy Demand'!$A1450,"dddd")</f>
        <v>Wednesday</v>
      </c>
      <c r="C1450" s="31" t="str">
        <f>TEXT('Energy Demand'!$A1450,"mmmm")</f>
        <v>December</v>
      </c>
      <c r="D1450" s="11" t="str">
        <f t="shared" si="44"/>
        <v>2018</v>
      </c>
      <c r="E1450" s="12">
        <f t="shared" si="45"/>
        <v>51</v>
      </c>
      <c r="F1450" s="13" t="str">
        <f>VLOOKUP(A1450,_holidays!$A$2:$B$2107,2,1)</f>
        <v>Y</v>
      </c>
      <c r="G1450" s="13" t="str">
        <f>VLOOKUP(A1450,_holidays!$A$2:$C$2107,3,1)</f>
        <v>N</v>
      </c>
      <c r="H1450" s="14">
        <v>16.8</v>
      </c>
      <c r="I1450" s="14">
        <v>26.9</v>
      </c>
      <c r="J1450" s="15">
        <v>16.600000000000001</v>
      </c>
      <c r="K1450" s="15">
        <v>0</v>
      </c>
      <c r="L1450" s="16">
        <v>119907.245</v>
      </c>
      <c r="M1450" s="17">
        <v>117.70772239999999</v>
      </c>
      <c r="N1450" s="17">
        <f>'Energy Demand'!$L1450*'Energy Demand'!$M1450</f>
        <v>14114008.708208786</v>
      </c>
    </row>
    <row r="1451" spans="1:14" x14ac:dyDescent="0.6">
      <c r="A1451" s="19">
        <v>43454</v>
      </c>
      <c r="B1451" s="32" t="str">
        <f>TEXT('Energy Demand'!$A1451,"dddd")</f>
        <v>Thursday</v>
      </c>
      <c r="C1451" s="31" t="str">
        <f>TEXT('Energy Demand'!$A1451,"mmmm")</f>
        <v>December</v>
      </c>
      <c r="D1451" s="11" t="str">
        <f t="shared" si="44"/>
        <v>2018</v>
      </c>
      <c r="E1451" s="12">
        <f t="shared" si="45"/>
        <v>51</v>
      </c>
      <c r="F1451" s="20" t="str">
        <f>VLOOKUP(A1451,_holidays!$A$2:$B$2107,2,1)</f>
        <v>Y</v>
      </c>
      <c r="G1451" s="20" t="str">
        <f>VLOOKUP(A1451,_holidays!$A$2:$C$2107,3,1)</f>
        <v>N</v>
      </c>
      <c r="H1451" s="21">
        <v>16.899999999999999</v>
      </c>
      <c r="I1451" s="21">
        <v>21.2</v>
      </c>
      <c r="J1451" s="22">
        <v>14.8</v>
      </c>
      <c r="K1451" s="22">
        <v>0</v>
      </c>
      <c r="L1451" s="16">
        <v>111880.52499999999</v>
      </c>
      <c r="M1451" s="17">
        <v>75.555462689999999</v>
      </c>
      <c r="N1451" s="17">
        <f>'Energy Demand'!$L1451*'Energy Demand'!$M1451</f>
        <v>8453184.8323751111</v>
      </c>
    </row>
    <row r="1452" spans="1:14" x14ac:dyDescent="0.6">
      <c r="A1452" s="10">
        <v>43455</v>
      </c>
      <c r="B1452" s="31" t="str">
        <f>TEXT('Energy Demand'!$A1452,"dddd")</f>
        <v>Friday</v>
      </c>
      <c r="C1452" s="31" t="str">
        <f>TEXT('Energy Demand'!$A1452,"mmmm")</f>
        <v>December</v>
      </c>
      <c r="D1452" s="11" t="str">
        <f t="shared" si="44"/>
        <v>2018</v>
      </c>
      <c r="E1452" s="12">
        <f t="shared" si="45"/>
        <v>51</v>
      </c>
      <c r="F1452" s="13" t="str">
        <f>VLOOKUP(A1452,_holidays!$A$2:$B$2107,2,1)</f>
        <v>N</v>
      </c>
      <c r="G1452" s="13" t="str">
        <f>VLOOKUP(A1452,_holidays!$A$2:$C$2107,3,1)</f>
        <v>N</v>
      </c>
      <c r="H1452" s="14">
        <v>15.4</v>
      </c>
      <c r="I1452" s="14">
        <v>20.9</v>
      </c>
      <c r="J1452" s="15">
        <v>9.6</v>
      </c>
      <c r="K1452" s="15">
        <v>1</v>
      </c>
      <c r="L1452" s="16">
        <v>102075.925</v>
      </c>
      <c r="M1452" s="17">
        <v>65.932437969999995</v>
      </c>
      <c r="N1452" s="17">
        <f>'Energy Demand'!$L1452*'Energy Demand'!$M1452</f>
        <v>6730114.5932928715</v>
      </c>
    </row>
    <row r="1453" spans="1:14" x14ac:dyDescent="0.6">
      <c r="A1453" s="19">
        <v>43456</v>
      </c>
      <c r="B1453" s="32" t="str">
        <f>TEXT('Energy Demand'!$A1453,"dddd")</f>
        <v>Saturday</v>
      </c>
      <c r="C1453" s="31" t="str">
        <f>TEXT('Energy Demand'!$A1453,"mmmm")</f>
        <v>December</v>
      </c>
      <c r="D1453" s="11" t="str">
        <f t="shared" si="44"/>
        <v>2018</v>
      </c>
      <c r="E1453" s="12">
        <f t="shared" si="45"/>
        <v>51</v>
      </c>
      <c r="F1453" s="20" t="str">
        <f>VLOOKUP(A1453,_holidays!$A$2:$B$2107,2,1)</f>
        <v>N</v>
      </c>
      <c r="G1453" s="20" t="str">
        <f>VLOOKUP(A1453,_holidays!$A$2:$C$2107,3,1)</f>
        <v>N</v>
      </c>
      <c r="H1453" s="21">
        <v>14.1</v>
      </c>
      <c r="I1453" s="21">
        <v>19.100000000000001</v>
      </c>
      <c r="J1453" s="22">
        <v>27.8</v>
      </c>
      <c r="K1453" s="22">
        <v>9.8000000000000007</v>
      </c>
      <c r="L1453" s="16">
        <v>92725.74</v>
      </c>
      <c r="M1453" s="17">
        <v>69.250457960000006</v>
      </c>
      <c r="N1453" s="17">
        <f>'Energy Demand'!$L1453*'Energy Demand'!$M1453</f>
        <v>6421299.9596798914</v>
      </c>
    </row>
    <row r="1454" spans="1:14" x14ac:dyDescent="0.6">
      <c r="A1454" s="10">
        <v>43457</v>
      </c>
      <c r="B1454" s="31" t="str">
        <f>TEXT('Energy Demand'!$A1454,"dddd")</f>
        <v>Sunday</v>
      </c>
      <c r="C1454" s="31" t="str">
        <f>TEXT('Energy Demand'!$A1454,"mmmm")</f>
        <v>December</v>
      </c>
      <c r="D1454" s="11" t="str">
        <f t="shared" si="44"/>
        <v>2018</v>
      </c>
      <c r="E1454" s="12">
        <f t="shared" si="45"/>
        <v>52</v>
      </c>
      <c r="F1454" s="13" t="str">
        <f>VLOOKUP(A1454,_holidays!$A$2:$B$2107,2,1)</f>
        <v>N</v>
      </c>
      <c r="G1454" s="13" t="str">
        <f>VLOOKUP(A1454,_holidays!$A$2:$C$2107,3,1)</f>
        <v>N</v>
      </c>
      <c r="H1454" s="14">
        <v>11.5</v>
      </c>
      <c r="I1454" s="14">
        <v>26.9</v>
      </c>
      <c r="J1454" s="15">
        <v>32.299999999999997</v>
      </c>
      <c r="K1454" s="15">
        <v>0</v>
      </c>
      <c r="L1454" s="16">
        <v>94938.395000000004</v>
      </c>
      <c r="M1454" s="17">
        <v>65.612248190000003</v>
      </c>
      <c r="N1454" s="17">
        <f>'Energy Demand'!$L1454*'Energy Demand'!$M1454</f>
        <v>6229121.5355002554</v>
      </c>
    </row>
    <row r="1455" spans="1:14" x14ac:dyDescent="0.6">
      <c r="A1455" s="19">
        <v>43458</v>
      </c>
      <c r="B1455" s="32" t="str">
        <f>TEXT('Energy Demand'!$A1455,"dddd")</f>
        <v>Monday</v>
      </c>
      <c r="C1455" s="31" t="str">
        <f>TEXT('Energy Demand'!$A1455,"mmmm")</f>
        <v>December</v>
      </c>
      <c r="D1455" s="11" t="str">
        <f t="shared" si="44"/>
        <v>2018</v>
      </c>
      <c r="E1455" s="12">
        <f t="shared" si="45"/>
        <v>52</v>
      </c>
      <c r="F1455" s="20" t="str">
        <f>VLOOKUP(A1455,_holidays!$A$2:$B$2107,2,1)</f>
        <v>N</v>
      </c>
      <c r="G1455" s="20" t="str">
        <f>VLOOKUP(A1455,_holidays!$A$2:$C$2107,3,1)</f>
        <v>N</v>
      </c>
      <c r="H1455" s="21">
        <v>14.3</v>
      </c>
      <c r="I1455" s="21">
        <v>34.200000000000003</v>
      </c>
      <c r="J1455" s="22">
        <v>32.299999999999997</v>
      </c>
      <c r="K1455" s="22">
        <v>0</v>
      </c>
      <c r="L1455" s="16">
        <v>112358.815</v>
      </c>
      <c r="M1455" s="17">
        <v>96.817179359999997</v>
      </c>
      <c r="N1455" s="17">
        <f>'Energy Demand'!$L1455*'Energy Demand'!$M1455</f>
        <v>10878263.544532059</v>
      </c>
    </row>
    <row r="1456" spans="1:14" x14ac:dyDescent="0.6">
      <c r="A1456" s="10">
        <v>43459</v>
      </c>
      <c r="B1456" s="31" t="str">
        <f>TEXT('Energy Demand'!$A1456,"dddd")</f>
        <v>Tuesday</v>
      </c>
      <c r="C1456" s="31" t="str">
        <f>TEXT('Energy Demand'!$A1456,"mmmm")</f>
        <v>December</v>
      </c>
      <c r="D1456" s="11" t="str">
        <f t="shared" si="44"/>
        <v>2018</v>
      </c>
      <c r="E1456" s="12">
        <f t="shared" si="45"/>
        <v>52</v>
      </c>
      <c r="F1456" s="13" t="str">
        <f>VLOOKUP(A1456,_holidays!$A$2:$B$2107,2,1)</f>
        <v>N</v>
      </c>
      <c r="G1456" s="13" t="str">
        <f>VLOOKUP(A1456,_holidays!$A$2:$C$2107,3,1)</f>
        <v>Y</v>
      </c>
      <c r="H1456" s="14">
        <v>15.8</v>
      </c>
      <c r="I1456" s="14">
        <v>23.9</v>
      </c>
      <c r="J1456" s="15">
        <v>32.200000000000003</v>
      </c>
      <c r="K1456" s="15">
        <v>0</v>
      </c>
      <c r="L1456" s="16">
        <v>98191.654999999999</v>
      </c>
      <c r="M1456" s="17">
        <v>55.238545299999998</v>
      </c>
      <c r="N1456" s="17">
        <f>'Energy Demand'!$L1456*'Energy Demand'!$M1456</f>
        <v>5423964.1827994715</v>
      </c>
    </row>
    <row r="1457" spans="1:14" x14ac:dyDescent="0.6">
      <c r="A1457" s="19">
        <v>43460</v>
      </c>
      <c r="B1457" s="32" t="str">
        <f>TEXT('Energy Demand'!$A1457,"dddd")</f>
        <v>Wednesday</v>
      </c>
      <c r="C1457" s="31" t="str">
        <f>TEXT('Energy Demand'!$A1457,"mmmm")</f>
        <v>December</v>
      </c>
      <c r="D1457" s="11" t="str">
        <f t="shared" si="44"/>
        <v>2018</v>
      </c>
      <c r="E1457" s="12">
        <f t="shared" si="45"/>
        <v>52</v>
      </c>
      <c r="F1457" s="20" t="str">
        <f>VLOOKUP(A1457,_holidays!$A$2:$B$2107,2,1)</f>
        <v>N</v>
      </c>
      <c r="G1457" s="20" t="str">
        <f>VLOOKUP(A1457,_holidays!$A$2:$C$2107,3,1)</f>
        <v>Y</v>
      </c>
      <c r="H1457" s="21">
        <v>13.3</v>
      </c>
      <c r="I1457" s="21">
        <v>23.8</v>
      </c>
      <c r="J1457" s="22">
        <v>32.299999999999997</v>
      </c>
      <c r="K1457" s="22">
        <v>0</v>
      </c>
      <c r="L1457" s="16">
        <v>100017.19500000001</v>
      </c>
      <c r="M1457" s="17">
        <v>77.578354779999998</v>
      </c>
      <c r="N1457" s="17">
        <f>'Energy Demand'!$L1457*'Energy Demand'!$M1457</f>
        <v>7759169.4378104424</v>
      </c>
    </row>
    <row r="1458" spans="1:14" x14ac:dyDescent="0.6">
      <c r="A1458" s="10">
        <v>43461</v>
      </c>
      <c r="B1458" s="31" t="str">
        <f>TEXT('Energy Demand'!$A1458,"dddd")</f>
        <v>Thursday</v>
      </c>
      <c r="C1458" s="31" t="str">
        <f>TEXT('Energy Demand'!$A1458,"mmmm")</f>
        <v>December</v>
      </c>
      <c r="D1458" s="11" t="str">
        <f t="shared" si="44"/>
        <v>2018</v>
      </c>
      <c r="E1458" s="12">
        <f t="shared" si="45"/>
        <v>52</v>
      </c>
      <c r="F1458" s="13" t="str">
        <f>VLOOKUP(A1458,_holidays!$A$2:$B$2107,2,1)</f>
        <v>N</v>
      </c>
      <c r="G1458" s="13" t="str">
        <f>VLOOKUP(A1458,_holidays!$A$2:$C$2107,3,1)</f>
        <v>N</v>
      </c>
      <c r="H1458" s="14">
        <v>16.2</v>
      </c>
      <c r="I1458" s="14">
        <v>37.4</v>
      </c>
      <c r="J1458" s="15">
        <v>29.3</v>
      </c>
      <c r="K1458" s="15">
        <v>0</v>
      </c>
      <c r="L1458" s="16">
        <v>129749.14</v>
      </c>
      <c r="M1458" s="17">
        <v>102.3108963</v>
      </c>
      <c r="N1458" s="17">
        <f>'Energy Demand'!$L1458*'Energy Demand'!$M1458</f>
        <v>13274750.807554182</v>
      </c>
    </row>
    <row r="1459" spans="1:14" x14ac:dyDescent="0.6">
      <c r="A1459" s="19">
        <v>43462</v>
      </c>
      <c r="B1459" s="32" t="str">
        <f>TEXT('Energy Demand'!$A1459,"dddd")</f>
        <v>Friday</v>
      </c>
      <c r="C1459" s="31" t="str">
        <f>TEXT('Energy Demand'!$A1459,"mmmm")</f>
        <v>December</v>
      </c>
      <c r="D1459" s="11" t="str">
        <f t="shared" si="44"/>
        <v>2018</v>
      </c>
      <c r="E1459" s="12">
        <f t="shared" si="45"/>
        <v>52</v>
      </c>
      <c r="F1459" s="20" t="str">
        <f>VLOOKUP(A1459,_holidays!$A$2:$B$2107,2,1)</f>
        <v>N</v>
      </c>
      <c r="G1459" s="20" t="str">
        <f>VLOOKUP(A1459,_holidays!$A$2:$C$2107,3,1)</f>
        <v>N</v>
      </c>
      <c r="H1459" s="21">
        <v>21.9</v>
      </c>
      <c r="I1459" s="21">
        <v>36.4</v>
      </c>
      <c r="J1459" s="22">
        <v>19.100000000000001</v>
      </c>
      <c r="K1459" s="22">
        <v>0</v>
      </c>
      <c r="L1459" s="16">
        <v>133831.375</v>
      </c>
      <c r="M1459" s="17">
        <v>121.46071910000001</v>
      </c>
      <c r="N1459" s="17">
        <f>'Energy Demand'!$L1459*'Energy Demand'!$M1459</f>
        <v>16255255.045641763</v>
      </c>
    </row>
    <row r="1460" spans="1:14" x14ac:dyDescent="0.6">
      <c r="A1460" s="10">
        <v>43463</v>
      </c>
      <c r="B1460" s="31" t="str">
        <f>TEXT('Energy Demand'!$A1460,"dddd")</f>
        <v>Saturday</v>
      </c>
      <c r="C1460" s="31" t="str">
        <f>TEXT('Energy Demand'!$A1460,"mmmm")</f>
        <v>December</v>
      </c>
      <c r="D1460" s="11" t="str">
        <f t="shared" si="44"/>
        <v>2018</v>
      </c>
      <c r="E1460" s="12">
        <f t="shared" si="45"/>
        <v>52</v>
      </c>
      <c r="F1460" s="13" t="str">
        <f>VLOOKUP(A1460,_holidays!$A$2:$B$2107,2,1)</f>
        <v>N</v>
      </c>
      <c r="G1460" s="13" t="str">
        <f>VLOOKUP(A1460,_holidays!$A$2:$C$2107,3,1)</f>
        <v>N</v>
      </c>
      <c r="H1460" s="14">
        <v>21</v>
      </c>
      <c r="I1460" s="14">
        <v>23.9</v>
      </c>
      <c r="J1460" s="15">
        <v>5.7</v>
      </c>
      <c r="K1460" s="15">
        <v>1.2</v>
      </c>
      <c r="L1460" s="16">
        <v>108290.11</v>
      </c>
      <c r="M1460" s="17">
        <v>91.7235266</v>
      </c>
      <c r="N1460" s="17">
        <f>'Energy Demand'!$L1460*'Energy Demand'!$M1460</f>
        <v>9932750.785101926</v>
      </c>
    </row>
    <row r="1461" spans="1:14" x14ac:dyDescent="0.6">
      <c r="A1461" s="19">
        <v>43464</v>
      </c>
      <c r="B1461" s="32" t="str">
        <f>TEXT('Energy Demand'!$A1461,"dddd")</f>
        <v>Sunday</v>
      </c>
      <c r="C1461" s="31" t="str">
        <f>TEXT('Energy Demand'!$A1461,"mmmm")</f>
        <v>December</v>
      </c>
      <c r="D1461" s="11" t="str">
        <f t="shared" si="44"/>
        <v>2018</v>
      </c>
      <c r="E1461" s="12">
        <f t="shared" si="45"/>
        <v>53</v>
      </c>
      <c r="F1461" s="20" t="str">
        <f>VLOOKUP(A1461,_holidays!$A$2:$B$2107,2,1)</f>
        <v>N</v>
      </c>
      <c r="G1461" s="20" t="str">
        <f>VLOOKUP(A1461,_holidays!$A$2:$C$2107,3,1)</f>
        <v>N</v>
      </c>
      <c r="H1461" s="21">
        <v>18.2</v>
      </c>
      <c r="I1461" s="21">
        <v>22.7</v>
      </c>
      <c r="J1461" s="22">
        <v>9.9</v>
      </c>
      <c r="K1461" s="22">
        <v>0.6</v>
      </c>
      <c r="L1461" s="16">
        <v>99613.865000000005</v>
      </c>
      <c r="M1461" s="17">
        <v>84.166495269999999</v>
      </c>
      <c r="N1461" s="17">
        <f>'Energy Demand'!$L1461*'Energy Demand'!$M1461</f>
        <v>8384149.897348919</v>
      </c>
    </row>
    <row r="1462" spans="1:14" x14ac:dyDescent="0.6">
      <c r="A1462" s="10">
        <v>43465</v>
      </c>
      <c r="B1462" s="31" t="str">
        <f>TEXT('Energy Demand'!$A1462,"dddd")</f>
        <v>Monday</v>
      </c>
      <c r="C1462" s="31" t="str">
        <f>TEXT('Energy Demand'!$A1462,"mmmm")</f>
        <v>December</v>
      </c>
      <c r="D1462" s="11" t="str">
        <f t="shared" si="44"/>
        <v>2018</v>
      </c>
      <c r="E1462" s="12">
        <f t="shared" si="45"/>
        <v>53</v>
      </c>
      <c r="F1462" s="13" t="str">
        <f>VLOOKUP(A1462,_holidays!$A$2:$B$2107,2,1)</f>
        <v>N</v>
      </c>
      <c r="G1462" s="13" t="str">
        <f>VLOOKUP(A1462,_holidays!$A$2:$C$2107,3,1)</f>
        <v>N</v>
      </c>
      <c r="H1462" s="14">
        <v>17.3</v>
      </c>
      <c r="I1462" s="14">
        <v>23.5</v>
      </c>
      <c r="J1462" s="15">
        <v>31.3</v>
      </c>
      <c r="K1462" s="15">
        <v>0.8</v>
      </c>
      <c r="L1462" s="16">
        <v>103381.91499999999</v>
      </c>
      <c r="M1462" s="17">
        <v>84.897997059999994</v>
      </c>
      <c r="N1462" s="17">
        <f>'Energy Demand'!$L1462*'Energy Demand'!$M1462</f>
        <v>8776917.5157271679</v>
      </c>
    </row>
    <row r="1463" spans="1:14" x14ac:dyDescent="0.6">
      <c r="A1463" s="19">
        <v>43466</v>
      </c>
      <c r="B1463" s="32" t="str">
        <f>TEXT('Energy Demand'!$A1463,"dddd")</f>
        <v>Tuesday</v>
      </c>
      <c r="C1463" s="31" t="str">
        <f>TEXT('Energy Demand'!$A1463,"mmmm")</f>
        <v>January</v>
      </c>
      <c r="D1463" s="11" t="str">
        <f t="shared" si="44"/>
        <v>2019</v>
      </c>
      <c r="E1463" s="12">
        <f t="shared" si="45"/>
        <v>1</v>
      </c>
      <c r="F1463" s="20" t="str">
        <f>VLOOKUP(A1463,_holidays!$A$2:$B$2107,2,1)</f>
        <v>N</v>
      </c>
      <c r="G1463" s="20" t="str">
        <f>VLOOKUP(A1463,_holidays!$A$2:$C$2107,3,1)</f>
        <v>Y</v>
      </c>
      <c r="H1463" s="21">
        <v>15.5</v>
      </c>
      <c r="I1463" s="21">
        <v>26.2</v>
      </c>
      <c r="J1463" s="22">
        <v>31.7</v>
      </c>
      <c r="K1463" s="22">
        <v>0</v>
      </c>
      <c r="L1463" s="16">
        <v>98933.06</v>
      </c>
      <c r="M1463" s="17">
        <v>78.560978969999994</v>
      </c>
      <c r="N1463" s="17">
        <f>'Energy Demand'!$L1463*'Energy Demand'!$M1463</f>
        <v>7772278.0460977471</v>
      </c>
    </row>
    <row r="1464" spans="1:14" x14ac:dyDescent="0.6">
      <c r="A1464" s="10">
        <v>43467</v>
      </c>
      <c r="B1464" s="31" t="str">
        <f>TEXT('Energy Demand'!$A1464,"dddd")</f>
        <v>Wednesday</v>
      </c>
      <c r="C1464" s="31" t="str">
        <f>TEXT('Energy Demand'!$A1464,"mmmm")</f>
        <v>January</v>
      </c>
      <c r="D1464" s="11" t="str">
        <f t="shared" si="44"/>
        <v>2019</v>
      </c>
      <c r="E1464" s="12">
        <f t="shared" si="45"/>
        <v>1</v>
      </c>
      <c r="F1464" s="13" t="str">
        <f>VLOOKUP(A1464,_holidays!$A$2:$B$2107,2,1)</f>
        <v>N</v>
      </c>
      <c r="G1464" s="13" t="str">
        <f>VLOOKUP(A1464,_holidays!$A$2:$C$2107,3,1)</f>
        <v>N</v>
      </c>
      <c r="H1464" s="14">
        <v>18.399999999999999</v>
      </c>
      <c r="I1464" s="14">
        <v>22.2</v>
      </c>
      <c r="J1464" s="15">
        <v>26.3</v>
      </c>
      <c r="K1464" s="15">
        <v>0</v>
      </c>
      <c r="L1464" s="16">
        <v>106470.675</v>
      </c>
      <c r="M1464" s="17">
        <v>92.202011200000001</v>
      </c>
      <c r="N1464" s="17">
        <f>'Energy Demand'!$L1464*'Energy Demand'!$M1464</f>
        <v>9816810.3688215595</v>
      </c>
    </row>
    <row r="1465" spans="1:14" x14ac:dyDescent="0.6">
      <c r="A1465" s="19">
        <v>43468</v>
      </c>
      <c r="B1465" s="32" t="str">
        <f>TEXT('Energy Demand'!$A1465,"dddd")</f>
        <v>Thursday</v>
      </c>
      <c r="C1465" s="31" t="str">
        <f>TEXT('Energy Demand'!$A1465,"mmmm")</f>
        <v>January</v>
      </c>
      <c r="D1465" s="11" t="str">
        <f t="shared" si="44"/>
        <v>2019</v>
      </c>
      <c r="E1465" s="12">
        <f t="shared" si="45"/>
        <v>1</v>
      </c>
      <c r="F1465" s="20" t="str">
        <f>VLOOKUP(A1465,_holidays!$A$2:$B$2107,2,1)</f>
        <v>N</v>
      </c>
      <c r="G1465" s="20" t="str">
        <f>VLOOKUP(A1465,_holidays!$A$2:$C$2107,3,1)</f>
        <v>N</v>
      </c>
      <c r="H1465" s="21">
        <v>15.9</v>
      </c>
      <c r="I1465" s="21">
        <v>29.5</v>
      </c>
      <c r="J1465" s="22">
        <v>27.6</v>
      </c>
      <c r="K1465" s="22">
        <v>0</v>
      </c>
      <c r="L1465" s="16">
        <v>118789.605</v>
      </c>
      <c r="M1465" s="17">
        <v>127.38030259999999</v>
      </c>
      <c r="N1465" s="17">
        <f>'Energy Demand'!$L1465*'Energy Demand'!$M1465</f>
        <v>15131455.830634471</v>
      </c>
    </row>
    <row r="1466" spans="1:14" x14ac:dyDescent="0.6">
      <c r="A1466" s="10">
        <v>43469</v>
      </c>
      <c r="B1466" s="31" t="str">
        <f>TEXT('Energy Demand'!$A1466,"dddd")</f>
        <v>Friday</v>
      </c>
      <c r="C1466" s="31" t="str">
        <f>TEXT('Energy Demand'!$A1466,"mmmm")</f>
        <v>January</v>
      </c>
      <c r="D1466" s="11" t="str">
        <f t="shared" si="44"/>
        <v>2019</v>
      </c>
      <c r="E1466" s="12">
        <f t="shared" si="45"/>
        <v>1</v>
      </c>
      <c r="F1466" s="13" t="str">
        <f>VLOOKUP(A1466,_holidays!$A$2:$B$2107,2,1)</f>
        <v>N</v>
      </c>
      <c r="G1466" s="13" t="str">
        <f>VLOOKUP(A1466,_holidays!$A$2:$C$2107,3,1)</f>
        <v>N</v>
      </c>
      <c r="H1466" s="14">
        <v>18</v>
      </c>
      <c r="I1466" s="14">
        <v>42.6</v>
      </c>
      <c r="J1466" s="15">
        <v>27.4</v>
      </c>
      <c r="K1466" s="15">
        <v>0</v>
      </c>
      <c r="L1466" s="16">
        <v>133288.46</v>
      </c>
      <c r="M1466" s="17">
        <v>121.0209967</v>
      </c>
      <c r="N1466" s="17">
        <f>'Energy Demand'!$L1466*'Energy Demand'!$M1466</f>
        <v>16130702.277808081</v>
      </c>
    </row>
    <row r="1467" spans="1:14" x14ac:dyDescent="0.6">
      <c r="A1467" s="19">
        <v>43470</v>
      </c>
      <c r="B1467" s="32" t="str">
        <f>TEXT('Energy Demand'!$A1467,"dddd")</f>
        <v>Saturday</v>
      </c>
      <c r="C1467" s="31" t="str">
        <f>TEXT('Energy Demand'!$A1467,"mmmm")</f>
        <v>January</v>
      </c>
      <c r="D1467" s="11" t="str">
        <f t="shared" si="44"/>
        <v>2019</v>
      </c>
      <c r="E1467" s="12">
        <f t="shared" si="45"/>
        <v>1</v>
      </c>
      <c r="F1467" s="20" t="str">
        <f>VLOOKUP(A1467,_holidays!$A$2:$B$2107,2,1)</f>
        <v>N</v>
      </c>
      <c r="G1467" s="20" t="str">
        <f>VLOOKUP(A1467,_holidays!$A$2:$C$2107,3,1)</f>
        <v>N</v>
      </c>
      <c r="H1467" s="21">
        <v>17.399999999999999</v>
      </c>
      <c r="I1467" s="21">
        <v>21.2</v>
      </c>
      <c r="J1467" s="22">
        <v>12.9</v>
      </c>
      <c r="K1467" s="22">
        <v>0.4</v>
      </c>
      <c r="L1467" s="16">
        <v>97262.79</v>
      </c>
      <c r="M1467" s="17">
        <v>83.493520489999995</v>
      </c>
      <c r="N1467" s="17">
        <f>'Energy Demand'!$L1467*'Energy Demand'!$M1467</f>
        <v>8120812.7497795662</v>
      </c>
    </row>
    <row r="1468" spans="1:14" x14ac:dyDescent="0.6">
      <c r="A1468" s="10">
        <v>43471</v>
      </c>
      <c r="B1468" s="31" t="str">
        <f>TEXT('Energy Demand'!$A1468,"dddd")</f>
        <v>Sunday</v>
      </c>
      <c r="C1468" s="31" t="str">
        <f>TEXT('Energy Demand'!$A1468,"mmmm")</f>
        <v>January</v>
      </c>
      <c r="D1468" s="11" t="str">
        <f t="shared" si="44"/>
        <v>2019</v>
      </c>
      <c r="E1468" s="12">
        <f t="shared" si="45"/>
        <v>2</v>
      </c>
      <c r="F1468" s="13" t="str">
        <f>VLOOKUP(A1468,_holidays!$A$2:$B$2107,2,1)</f>
        <v>N</v>
      </c>
      <c r="G1468" s="13" t="str">
        <f>VLOOKUP(A1468,_holidays!$A$2:$C$2107,3,1)</f>
        <v>N</v>
      </c>
      <c r="H1468" s="14">
        <v>14.6</v>
      </c>
      <c r="I1468" s="14">
        <v>22.1</v>
      </c>
      <c r="J1468" s="15">
        <v>30.9</v>
      </c>
      <c r="K1468" s="15">
        <v>1.4</v>
      </c>
      <c r="L1468" s="16">
        <v>93606.214999999997</v>
      </c>
      <c r="M1468" s="17">
        <v>65.766406979999999</v>
      </c>
      <c r="N1468" s="17">
        <f>'Energy Demand'!$L1468*'Energy Demand'!$M1468</f>
        <v>6156144.4315473801</v>
      </c>
    </row>
    <row r="1469" spans="1:14" x14ac:dyDescent="0.6">
      <c r="A1469" s="19">
        <v>43472</v>
      </c>
      <c r="B1469" s="32" t="str">
        <f>TEXT('Energy Demand'!$A1469,"dddd")</f>
        <v>Monday</v>
      </c>
      <c r="C1469" s="31" t="str">
        <f>TEXT('Energy Demand'!$A1469,"mmmm")</f>
        <v>January</v>
      </c>
      <c r="D1469" s="11" t="str">
        <f t="shared" si="44"/>
        <v>2019</v>
      </c>
      <c r="E1469" s="12">
        <f t="shared" si="45"/>
        <v>2</v>
      </c>
      <c r="F1469" s="20" t="str">
        <f>VLOOKUP(A1469,_holidays!$A$2:$B$2107,2,1)</f>
        <v>N</v>
      </c>
      <c r="G1469" s="20" t="str">
        <f>VLOOKUP(A1469,_holidays!$A$2:$C$2107,3,1)</f>
        <v>N</v>
      </c>
      <c r="H1469" s="21">
        <v>17.100000000000001</v>
      </c>
      <c r="I1469" s="21">
        <v>23.1</v>
      </c>
      <c r="J1469" s="22">
        <v>30.2</v>
      </c>
      <c r="K1469" s="22">
        <v>0</v>
      </c>
      <c r="L1469" s="16">
        <v>109874.9</v>
      </c>
      <c r="M1469" s="17">
        <v>85.07795745</v>
      </c>
      <c r="N1469" s="17">
        <f>'Energy Demand'!$L1469*'Energy Demand'!$M1469</f>
        <v>9347932.0670230053</v>
      </c>
    </row>
    <row r="1470" spans="1:14" x14ac:dyDescent="0.6">
      <c r="A1470" s="10">
        <v>43473</v>
      </c>
      <c r="B1470" s="31" t="str">
        <f>TEXT('Energy Demand'!$A1470,"dddd")</f>
        <v>Tuesday</v>
      </c>
      <c r="C1470" s="31" t="str">
        <f>TEXT('Energy Demand'!$A1470,"mmmm")</f>
        <v>January</v>
      </c>
      <c r="D1470" s="11" t="str">
        <f t="shared" si="44"/>
        <v>2019</v>
      </c>
      <c r="E1470" s="12">
        <f t="shared" si="45"/>
        <v>2</v>
      </c>
      <c r="F1470" s="13" t="str">
        <f>VLOOKUP(A1470,_holidays!$A$2:$B$2107,2,1)</f>
        <v>N</v>
      </c>
      <c r="G1470" s="13" t="str">
        <f>VLOOKUP(A1470,_holidays!$A$2:$C$2107,3,1)</f>
        <v>N</v>
      </c>
      <c r="H1470" s="14">
        <v>16.7</v>
      </c>
      <c r="I1470" s="14">
        <v>24.1</v>
      </c>
      <c r="J1470" s="15">
        <v>28.9</v>
      </c>
      <c r="K1470" s="15">
        <v>0</v>
      </c>
      <c r="L1470" s="16">
        <v>113446.1</v>
      </c>
      <c r="M1470" s="17">
        <v>104.9077815</v>
      </c>
      <c r="N1470" s="17">
        <f>'Energy Demand'!$L1470*'Energy Demand'!$M1470</f>
        <v>11901378.67082715</v>
      </c>
    </row>
    <row r="1471" spans="1:14" x14ac:dyDescent="0.6">
      <c r="A1471" s="19">
        <v>43474</v>
      </c>
      <c r="B1471" s="32" t="str">
        <f>TEXT('Energy Demand'!$A1471,"dddd")</f>
        <v>Wednesday</v>
      </c>
      <c r="C1471" s="31" t="str">
        <f>TEXT('Energy Demand'!$A1471,"mmmm")</f>
        <v>January</v>
      </c>
      <c r="D1471" s="11" t="str">
        <f t="shared" si="44"/>
        <v>2019</v>
      </c>
      <c r="E1471" s="12">
        <f t="shared" si="45"/>
        <v>2</v>
      </c>
      <c r="F1471" s="20" t="str">
        <f>VLOOKUP(A1471,_holidays!$A$2:$B$2107,2,1)</f>
        <v>N</v>
      </c>
      <c r="G1471" s="20" t="str">
        <f>VLOOKUP(A1471,_holidays!$A$2:$C$2107,3,1)</f>
        <v>N</v>
      </c>
      <c r="H1471" s="21">
        <v>16.100000000000001</v>
      </c>
      <c r="I1471" s="21">
        <v>20.5</v>
      </c>
      <c r="J1471" s="22">
        <v>28.4</v>
      </c>
      <c r="K1471" s="22">
        <v>0.6</v>
      </c>
      <c r="L1471" s="16">
        <v>105483.435</v>
      </c>
      <c r="M1471" s="17">
        <v>91.851546720000002</v>
      </c>
      <c r="N1471" s="17">
        <f>'Energy Demand'!$L1471*'Energy Demand'!$M1471</f>
        <v>9688816.6580885835</v>
      </c>
    </row>
    <row r="1472" spans="1:14" x14ac:dyDescent="0.6">
      <c r="A1472" s="10">
        <v>43475</v>
      </c>
      <c r="B1472" s="31" t="str">
        <f>TEXT('Energy Demand'!$A1472,"dddd")</f>
        <v>Thursday</v>
      </c>
      <c r="C1472" s="31" t="str">
        <f>TEXT('Energy Demand'!$A1472,"mmmm")</f>
        <v>January</v>
      </c>
      <c r="D1472" s="11" t="str">
        <f t="shared" si="44"/>
        <v>2019</v>
      </c>
      <c r="E1472" s="12">
        <f t="shared" si="45"/>
        <v>2</v>
      </c>
      <c r="F1472" s="13" t="str">
        <f>VLOOKUP(A1472,_holidays!$A$2:$B$2107,2,1)</f>
        <v>N</v>
      </c>
      <c r="G1472" s="13" t="str">
        <f>VLOOKUP(A1472,_holidays!$A$2:$C$2107,3,1)</f>
        <v>N</v>
      </c>
      <c r="H1472" s="14">
        <v>13.5</v>
      </c>
      <c r="I1472" s="14">
        <v>21.4</v>
      </c>
      <c r="J1472" s="15">
        <v>25.8</v>
      </c>
      <c r="K1472" s="15">
        <v>0</v>
      </c>
      <c r="L1472" s="16">
        <v>108078.69500000001</v>
      </c>
      <c r="M1472" s="17">
        <v>96.413742569999997</v>
      </c>
      <c r="N1472" s="17">
        <f>'Energy Demand'!$L1472*'Energy Demand'!$M1472</f>
        <v>10420271.477031546</v>
      </c>
    </row>
    <row r="1473" spans="1:14" x14ac:dyDescent="0.6">
      <c r="A1473" s="19">
        <v>43476</v>
      </c>
      <c r="B1473" s="32" t="str">
        <f>TEXT('Energy Demand'!$A1473,"dddd")</f>
        <v>Friday</v>
      </c>
      <c r="C1473" s="31" t="str">
        <f>TEXT('Energy Demand'!$A1473,"mmmm")</f>
        <v>January</v>
      </c>
      <c r="D1473" s="11" t="str">
        <f t="shared" si="44"/>
        <v>2019</v>
      </c>
      <c r="E1473" s="12">
        <f t="shared" si="45"/>
        <v>2</v>
      </c>
      <c r="F1473" s="20" t="str">
        <f>VLOOKUP(A1473,_holidays!$A$2:$B$2107,2,1)</f>
        <v>N</v>
      </c>
      <c r="G1473" s="20" t="str">
        <f>VLOOKUP(A1473,_holidays!$A$2:$C$2107,3,1)</f>
        <v>N</v>
      </c>
      <c r="H1473" s="21">
        <v>12.9</v>
      </c>
      <c r="I1473" s="21">
        <v>30.4</v>
      </c>
      <c r="J1473" s="22">
        <v>31.5</v>
      </c>
      <c r="K1473" s="22">
        <v>0</v>
      </c>
      <c r="L1473" s="16">
        <v>119728.63499999999</v>
      </c>
      <c r="M1473" s="17">
        <v>116.3056708</v>
      </c>
      <c r="N1473" s="17">
        <f>'Energy Demand'!$L1473*'Energy Demand'!$M1473</f>
        <v>13925119.207643358</v>
      </c>
    </row>
    <row r="1474" spans="1:14" x14ac:dyDescent="0.6">
      <c r="A1474" s="10">
        <v>43477</v>
      </c>
      <c r="B1474" s="31" t="str">
        <f>TEXT('Energy Demand'!$A1474,"dddd")</f>
        <v>Saturday</v>
      </c>
      <c r="C1474" s="31" t="str">
        <f>TEXT('Energy Demand'!$A1474,"mmmm")</f>
        <v>January</v>
      </c>
      <c r="D1474" s="11" t="str">
        <f t="shared" si="44"/>
        <v>2019</v>
      </c>
      <c r="E1474" s="12">
        <f t="shared" si="45"/>
        <v>2</v>
      </c>
      <c r="F1474" s="13" t="str">
        <f>VLOOKUP(A1474,_holidays!$A$2:$B$2107,2,1)</f>
        <v>N</v>
      </c>
      <c r="G1474" s="13" t="str">
        <f>VLOOKUP(A1474,_holidays!$A$2:$C$2107,3,1)</f>
        <v>N</v>
      </c>
      <c r="H1474" s="14">
        <v>17.7</v>
      </c>
      <c r="I1474" s="14">
        <v>24.7</v>
      </c>
      <c r="J1474" s="15">
        <v>28.6</v>
      </c>
      <c r="K1474" s="15">
        <v>0</v>
      </c>
      <c r="L1474" s="16">
        <v>108628.96</v>
      </c>
      <c r="M1474" s="17">
        <v>88.996642809999997</v>
      </c>
      <c r="N1474" s="17">
        <f>'Energy Demand'!$L1474*'Energy Demand'!$M1474</f>
        <v>9667612.7519417778</v>
      </c>
    </row>
    <row r="1475" spans="1:14" x14ac:dyDescent="0.6">
      <c r="A1475" s="19">
        <v>43478</v>
      </c>
      <c r="B1475" s="32" t="str">
        <f>TEXT('Energy Demand'!$A1475,"dddd")</f>
        <v>Sunday</v>
      </c>
      <c r="C1475" s="31" t="str">
        <f>TEXT('Energy Demand'!$A1475,"mmmm")</f>
        <v>January</v>
      </c>
      <c r="D1475" s="11" t="str">
        <f t="shared" ref="D1475:D1538" si="46">TEXT(A1475,"yyyy")</f>
        <v>2019</v>
      </c>
      <c r="E1475" s="12">
        <f t="shared" ref="E1475:E1538" si="47">WEEKNUM(A1475,1)</f>
        <v>3</v>
      </c>
      <c r="F1475" s="20" t="str">
        <f>VLOOKUP(A1475,_holidays!$A$2:$B$2107,2,1)</f>
        <v>N</v>
      </c>
      <c r="G1475" s="20" t="str">
        <f>VLOOKUP(A1475,_holidays!$A$2:$C$2107,3,1)</f>
        <v>N</v>
      </c>
      <c r="H1475" s="21">
        <v>14.4</v>
      </c>
      <c r="I1475" s="21">
        <v>30.5</v>
      </c>
      <c r="J1475" s="22">
        <v>31.3</v>
      </c>
      <c r="K1475" s="22">
        <v>0</v>
      </c>
      <c r="L1475" s="16">
        <v>101853.24</v>
      </c>
      <c r="M1475" s="17">
        <v>75.273023879999997</v>
      </c>
      <c r="N1475" s="17">
        <f>'Energy Demand'!$L1475*'Energy Demand'!$M1475</f>
        <v>7666801.3667753711</v>
      </c>
    </row>
    <row r="1476" spans="1:14" x14ac:dyDescent="0.6">
      <c r="A1476" s="10">
        <v>43479</v>
      </c>
      <c r="B1476" s="31" t="str">
        <f>TEXT('Energy Demand'!$A1476,"dddd")</f>
        <v>Monday</v>
      </c>
      <c r="C1476" s="31" t="str">
        <f>TEXT('Energy Demand'!$A1476,"mmmm")</f>
        <v>January</v>
      </c>
      <c r="D1476" s="11" t="str">
        <f t="shared" si="46"/>
        <v>2019</v>
      </c>
      <c r="E1476" s="12">
        <f t="shared" si="47"/>
        <v>3</v>
      </c>
      <c r="F1476" s="13" t="str">
        <f>VLOOKUP(A1476,_holidays!$A$2:$B$2107,2,1)</f>
        <v>N</v>
      </c>
      <c r="G1476" s="13" t="str">
        <f>VLOOKUP(A1476,_holidays!$A$2:$C$2107,3,1)</f>
        <v>N</v>
      </c>
      <c r="H1476" s="14">
        <v>18.7</v>
      </c>
      <c r="I1476" s="14">
        <v>32.299999999999997</v>
      </c>
      <c r="J1476" s="15">
        <v>31.1</v>
      </c>
      <c r="K1476" s="15">
        <v>0</v>
      </c>
      <c r="L1476" s="16">
        <v>147070.535</v>
      </c>
      <c r="M1476" s="17">
        <v>188.19764950000001</v>
      </c>
      <c r="N1476" s="17">
        <f>'Energy Demand'!$L1476*'Energy Demand'!$M1476</f>
        <v>27678328.997707486</v>
      </c>
    </row>
    <row r="1477" spans="1:14" x14ac:dyDescent="0.6">
      <c r="A1477" s="19">
        <v>43480</v>
      </c>
      <c r="B1477" s="32" t="str">
        <f>TEXT('Energy Demand'!$A1477,"dddd")</f>
        <v>Tuesday</v>
      </c>
      <c r="C1477" s="31" t="str">
        <f>TEXT('Energy Demand'!$A1477,"mmmm")</f>
        <v>January</v>
      </c>
      <c r="D1477" s="11" t="str">
        <f t="shared" si="46"/>
        <v>2019</v>
      </c>
      <c r="E1477" s="12">
        <f t="shared" si="47"/>
        <v>3</v>
      </c>
      <c r="F1477" s="20" t="str">
        <f>VLOOKUP(A1477,_holidays!$A$2:$B$2107,2,1)</f>
        <v>N</v>
      </c>
      <c r="G1477" s="20" t="str">
        <f>VLOOKUP(A1477,_holidays!$A$2:$C$2107,3,1)</f>
        <v>N</v>
      </c>
      <c r="H1477" s="21">
        <v>19.399999999999999</v>
      </c>
      <c r="I1477" s="21">
        <v>30.4</v>
      </c>
      <c r="J1477" s="22">
        <v>22.3</v>
      </c>
      <c r="K1477" s="22">
        <v>0</v>
      </c>
      <c r="L1477" s="16">
        <v>152496.245</v>
      </c>
      <c r="M1477" s="17">
        <v>222.43841900000001</v>
      </c>
      <c r="N1477" s="17">
        <f>'Energy Demand'!$L1477*'Energy Demand'!$M1477</f>
        <v>33921023.641236655</v>
      </c>
    </row>
    <row r="1478" spans="1:14" x14ac:dyDescent="0.6">
      <c r="A1478" s="10">
        <v>43481</v>
      </c>
      <c r="B1478" s="31" t="str">
        <f>TEXT('Energy Demand'!$A1478,"dddd")</f>
        <v>Wednesday</v>
      </c>
      <c r="C1478" s="31" t="str">
        <f>TEXT('Energy Demand'!$A1478,"mmmm")</f>
        <v>January</v>
      </c>
      <c r="D1478" s="11" t="str">
        <f t="shared" si="46"/>
        <v>2019</v>
      </c>
      <c r="E1478" s="12">
        <f t="shared" si="47"/>
        <v>3</v>
      </c>
      <c r="F1478" s="13" t="str">
        <f>VLOOKUP(A1478,_holidays!$A$2:$B$2107,2,1)</f>
        <v>N</v>
      </c>
      <c r="G1478" s="13" t="str">
        <f>VLOOKUP(A1478,_holidays!$A$2:$C$2107,3,1)</f>
        <v>N</v>
      </c>
      <c r="H1478" s="14">
        <v>19.8</v>
      </c>
      <c r="I1478" s="14">
        <v>26.7</v>
      </c>
      <c r="J1478" s="15">
        <v>17.5</v>
      </c>
      <c r="K1478" s="15">
        <v>0</v>
      </c>
      <c r="L1478" s="16">
        <v>136971.755</v>
      </c>
      <c r="M1478" s="17">
        <v>178.07967540000001</v>
      </c>
      <c r="N1478" s="17">
        <f>'Energy Demand'!$L1478*'Energy Demand'!$M1478</f>
        <v>24391885.66936833</v>
      </c>
    </row>
    <row r="1479" spans="1:14" x14ac:dyDescent="0.6">
      <c r="A1479" s="19">
        <v>43482</v>
      </c>
      <c r="B1479" s="32" t="str">
        <f>TEXT('Energy Demand'!$A1479,"dddd")</f>
        <v>Thursday</v>
      </c>
      <c r="C1479" s="31" t="str">
        <f>TEXT('Energy Demand'!$A1479,"mmmm")</f>
        <v>January</v>
      </c>
      <c r="D1479" s="11" t="str">
        <f t="shared" si="46"/>
        <v>2019</v>
      </c>
      <c r="E1479" s="12">
        <f t="shared" si="47"/>
        <v>3</v>
      </c>
      <c r="F1479" s="20" t="str">
        <f>VLOOKUP(A1479,_holidays!$A$2:$B$2107,2,1)</f>
        <v>N</v>
      </c>
      <c r="G1479" s="20" t="str">
        <f>VLOOKUP(A1479,_holidays!$A$2:$C$2107,3,1)</f>
        <v>N</v>
      </c>
      <c r="H1479" s="21">
        <v>20.7</v>
      </c>
      <c r="I1479" s="21">
        <v>32.5</v>
      </c>
      <c r="J1479" s="22">
        <v>6</v>
      </c>
      <c r="K1479" s="22">
        <v>0</v>
      </c>
      <c r="L1479" s="16">
        <v>145211.49</v>
      </c>
      <c r="M1479" s="17">
        <v>175.35289299999999</v>
      </c>
      <c r="N1479" s="17">
        <f>'Energy Demand'!$L1479*'Energy Demand'!$M1479</f>
        <v>25463254.868340567</v>
      </c>
    </row>
    <row r="1480" spans="1:14" x14ac:dyDescent="0.6">
      <c r="A1480" s="10">
        <v>43483</v>
      </c>
      <c r="B1480" s="31" t="str">
        <f>TEXT('Energy Demand'!$A1480,"dddd")</f>
        <v>Friday</v>
      </c>
      <c r="C1480" s="31" t="str">
        <f>TEXT('Energy Demand'!$A1480,"mmmm")</f>
        <v>January</v>
      </c>
      <c r="D1480" s="11" t="str">
        <f t="shared" si="46"/>
        <v>2019</v>
      </c>
      <c r="E1480" s="12">
        <f t="shared" si="47"/>
        <v>3</v>
      </c>
      <c r="F1480" s="13" t="str">
        <f>VLOOKUP(A1480,_holidays!$A$2:$B$2107,2,1)</f>
        <v>N</v>
      </c>
      <c r="G1480" s="13" t="str">
        <f>VLOOKUP(A1480,_holidays!$A$2:$C$2107,3,1)</f>
        <v>N</v>
      </c>
      <c r="H1480" s="14">
        <v>22.3</v>
      </c>
      <c r="I1480" s="14">
        <v>28.7</v>
      </c>
      <c r="J1480" s="15">
        <v>2.6</v>
      </c>
      <c r="K1480" s="15">
        <v>0.2</v>
      </c>
      <c r="L1480" s="16">
        <v>134898.21</v>
      </c>
      <c r="M1480" s="17">
        <v>137.8500262</v>
      </c>
      <c r="N1480" s="17">
        <f>'Energy Demand'!$L1480*'Energy Demand'!$M1480</f>
        <v>18595721.782833099</v>
      </c>
    </row>
    <row r="1481" spans="1:14" x14ac:dyDescent="0.6">
      <c r="A1481" s="19">
        <v>43484</v>
      </c>
      <c r="B1481" s="32" t="str">
        <f>TEXT('Energy Demand'!$A1481,"dddd")</f>
        <v>Saturday</v>
      </c>
      <c r="C1481" s="31" t="str">
        <f>TEXT('Energy Demand'!$A1481,"mmmm")</f>
        <v>January</v>
      </c>
      <c r="D1481" s="11" t="str">
        <f t="shared" si="46"/>
        <v>2019</v>
      </c>
      <c r="E1481" s="12">
        <f t="shared" si="47"/>
        <v>3</v>
      </c>
      <c r="F1481" s="20" t="str">
        <f>VLOOKUP(A1481,_holidays!$A$2:$B$2107,2,1)</f>
        <v>N</v>
      </c>
      <c r="G1481" s="20" t="str">
        <f>VLOOKUP(A1481,_holidays!$A$2:$C$2107,3,1)</f>
        <v>N</v>
      </c>
      <c r="H1481" s="21">
        <v>16.5</v>
      </c>
      <c r="I1481" s="21">
        <v>23.5</v>
      </c>
      <c r="J1481" s="22">
        <v>30.2</v>
      </c>
      <c r="K1481" s="22">
        <v>2</v>
      </c>
      <c r="L1481" s="16">
        <v>101692.45</v>
      </c>
      <c r="M1481" s="17">
        <v>80.786252489999995</v>
      </c>
      <c r="N1481" s="17">
        <f>'Energy Demand'!$L1481*'Energy Demand'!$M1481</f>
        <v>8215351.9420266999</v>
      </c>
    </row>
    <row r="1482" spans="1:14" x14ac:dyDescent="0.6">
      <c r="A1482" s="10">
        <v>43485</v>
      </c>
      <c r="B1482" s="31" t="str">
        <f>TEXT('Energy Demand'!$A1482,"dddd")</f>
        <v>Sunday</v>
      </c>
      <c r="C1482" s="31" t="str">
        <f>TEXT('Energy Demand'!$A1482,"mmmm")</f>
        <v>January</v>
      </c>
      <c r="D1482" s="11" t="str">
        <f t="shared" si="46"/>
        <v>2019</v>
      </c>
      <c r="E1482" s="12">
        <f t="shared" si="47"/>
        <v>4</v>
      </c>
      <c r="F1482" s="13" t="str">
        <f>VLOOKUP(A1482,_holidays!$A$2:$B$2107,2,1)</f>
        <v>N</v>
      </c>
      <c r="G1482" s="13" t="str">
        <f>VLOOKUP(A1482,_holidays!$A$2:$C$2107,3,1)</f>
        <v>N</v>
      </c>
      <c r="H1482" s="14">
        <v>15.2</v>
      </c>
      <c r="I1482" s="14">
        <v>22.9</v>
      </c>
      <c r="J1482" s="15">
        <v>29.2</v>
      </c>
      <c r="K1482" s="15">
        <v>0</v>
      </c>
      <c r="L1482" s="16">
        <v>102283.13</v>
      </c>
      <c r="M1482" s="17">
        <v>86.607900729999997</v>
      </c>
      <c r="N1482" s="17">
        <f>'Energy Demand'!$L1482*'Energy Demand'!$M1482</f>
        <v>8858527.1693936847</v>
      </c>
    </row>
    <row r="1483" spans="1:14" x14ac:dyDescent="0.6">
      <c r="A1483" s="19">
        <v>43486</v>
      </c>
      <c r="B1483" s="32" t="str">
        <f>TEXT('Energy Demand'!$A1483,"dddd")</f>
        <v>Monday</v>
      </c>
      <c r="C1483" s="31" t="str">
        <f>TEXT('Energy Demand'!$A1483,"mmmm")</f>
        <v>January</v>
      </c>
      <c r="D1483" s="11" t="str">
        <f t="shared" si="46"/>
        <v>2019</v>
      </c>
      <c r="E1483" s="12">
        <f t="shared" si="47"/>
        <v>4</v>
      </c>
      <c r="F1483" s="20" t="str">
        <f>VLOOKUP(A1483,_holidays!$A$2:$B$2107,2,1)</f>
        <v>N</v>
      </c>
      <c r="G1483" s="20" t="str">
        <f>VLOOKUP(A1483,_holidays!$A$2:$C$2107,3,1)</f>
        <v>N</v>
      </c>
      <c r="H1483" s="21">
        <v>18.399999999999999</v>
      </c>
      <c r="I1483" s="21">
        <v>25.1</v>
      </c>
      <c r="J1483" s="22">
        <v>28.2</v>
      </c>
      <c r="K1483" s="22">
        <v>0</v>
      </c>
      <c r="L1483" s="16">
        <v>130517.97</v>
      </c>
      <c r="M1483" s="17">
        <v>176.68995000000001</v>
      </c>
      <c r="N1483" s="17">
        <f>'Energy Demand'!$L1483*'Energy Demand'!$M1483</f>
        <v>23061213.593401503</v>
      </c>
    </row>
    <row r="1484" spans="1:14" x14ac:dyDescent="0.6">
      <c r="A1484" s="10">
        <v>43487</v>
      </c>
      <c r="B1484" s="31" t="str">
        <f>TEXT('Energy Demand'!$A1484,"dddd")</f>
        <v>Tuesday</v>
      </c>
      <c r="C1484" s="31" t="str">
        <f>TEXT('Energy Demand'!$A1484,"mmmm")</f>
        <v>January</v>
      </c>
      <c r="D1484" s="11" t="str">
        <f t="shared" si="46"/>
        <v>2019</v>
      </c>
      <c r="E1484" s="12">
        <f t="shared" si="47"/>
        <v>4</v>
      </c>
      <c r="F1484" s="13" t="str">
        <f>VLOOKUP(A1484,_holidays!$A$2:$B$2107,2,1)</f>
        <v>N</v>
      </c>
      <c r="G1484" s="13" t="str">
        <f>VLOOKUP(A1484,_holidays!$A$2:$C$2107,3,1)</f>
        <v>N</v>
      </c>
      <c r="H1484" s="14">
        <v>19</v>
      </c>
      <c r="I1484" s="14">
        <v>26.8</v>
      </c>
      <c r="J1484" s="15">
        <v>29.3</v>
      </c>
      <c r="K1484" s="15">
        <v>0</v>
      </c>
      <c r="L1484" s="16">
        <v>141444.78</v>
      </c>
      <c r="M1484" s="17">
        <v>278.77774349999999</v>
      </c>
      <c r="N1484" s="17">
        <f>'Energy Demand'!$L1484*'Energy Demand'!$M1484</f>
        <v>39431656.598253928</v>
      </c>
    </row>
    <row r="1485" spans="1:14" x14ac:dyDescent="0.6">
      <c r="A1485" s="19">
        <v>43488</v>
      </c>
      <c r="B1485" s="32" t="str">
        <f>TEXT('Energy Demand'!$A1485,"dddd")</f>
        <v>Wednesday</v>
      </c>
      <c r="C1485" s="31" t="str">
        <f>TEXT('Energy Demand'!$A1485,"mmmm")</f>
        <v>January</v>
      </c>
      <c r="D1485" s="11" t="str">
        <f t="shared" si="46"/>
        <v>2019</v>
      </c>
      <c r="E1485" s="12">
        <f t="shared" si="47"/>
        <v>4</v>
      </c>
      <c r="F1485" s="20" t="str">
        <f>VLOOKUP(A1485,_holidays!$A$2:$B$2107,2,1)</f>
        <v>N</v>
      </c>
      <c r="G1485" s="20" t="str">
        <f>VLOOKUP(A1485,_holidays!$A$2:$C$2107,3,1)</f>
        <v>N</v>
      </c>
      <c r="H1485" s="21">
        <v>18.7</v>
      </c>
      <c r="I1485" s="21">
        <v>23.9</v>
      </c>
      <c r="J1485" s="22">
        <v>27.4</v>
      </c>
      <c r="K1485" s="22">
        <v>0</v>
      </c>
      <c r="L1485" s="16">
        <v>125501.15</v>
      </c>
      <c r="M1485" s="17">
        <v>154.47314489999999</v>
      </c>
      <c r="N1485" s="17">
        <f>'Energy Demand'!$L1485*'Energy Demand'!$M1485</f>
        <v>19386557.329066634</v>
      </c>
    </row>
    <row r="1486" spans="1:14" x14ac:dyDescent="0.6">
      <c r="A1486" s="10">
        <v>43489</v>
      </c>
      <c r="B1486" s="31" t="str">
        <f>TEXT('Energy Demand'!$A1486,"dddd")</f>
        <v>Thursday</v>
      </c>
      <c r="C1486" s="31" t="str">
        <f>TEXT('Energy Demand'!$A1486,"mmmm")</f>
        <v>January</v>
      </c>
      <c r="D1486" s="11" t="str">
        <f t="shared" si="46"/>
        <v>2019</v>
      </c>
      <c r="E1486" s="12">
        <f t="shared" si="47"/>
        <v>4</v>
      </c>
      <c r="F1486" s="13" t="str">
        <f>VLOOKUP(A1486,_holidays!$A$2:$B$2107,2,1)</f>
        <v>N</v>
      </c>
      <c r="G1486" s="13" t="str">
        <f>VLOOKUP(A1486,_holidays!$A$2:$C$2107,3,1)</f>
        <v>N</v>
      </c>
      <c r="H1486" s="14">
        <v>17.3</v>
      </c>
      <c r="I1486" s="14">
        <v>40.799999999999997</v>
      </c>
      <c r="J1486" s="15">
        <v>30</v>
      </c>
      <c r="K1486" s="15">
        <v>0</v>
      </c>
      <c r="L1486" s="16">
        <v>155891.345</v>
      </c>
      <c r="M1486" s="17">
        <v>4549.6451049999996</v>
      </c>
      <c r="N1486" s="17">
        <f>'Energy Demand'!$L1486*'Energy Demand'!$M1486</f>
        <v>709250294.69111621</v>
      </c>
    </row>
    <row r="1487" spans="1:14" x14ac:dyDescent="0.6">
      <c r="A1487" s="19">
        <v>43490</v>
      </c>
      <c r="B1487" s="32" t="str">
        <f>TEXT('Energy Demand'!$A1487,"dddd")</f>
        <v>Friday</v>
      </c>
      <c r="C1487" s="31" t="str">
        <f>TEXT('Energy Demand'!$A1487,"mmmm")</f>
        <v>January</v>
      </c>
      <c r="D1487" s="11" t="str">
        <f t="shared" si="46"/>
        <v>2019</v>
      </c>
      <c r="E1487" s="12">
        <f t="shared" si="47"/>
        <v>4</v>
      </c>
      <c r="F1487" s="20" t="str">
        <f>VLOOKUP(A1487,_holidays!$A$2:$B$2107,2,1)</f>
        <v>N</v>
      </c>
      <c r="G1487" s="20" t="str">
        <f>VLOOKUP(A1487,_holidays!$A$2:$C$2107,3,1)</f>
        <v>N</v>
      </c>
      <c r="H1487" s="21">
        <v>21.1</v>
      </c>
      <c r="I1487" s="21">
        <v>42.8</v>
      </c>
      <c r="J1487" s="22">
        <v>25.3</v>
      </c>
      <c r="K1487" s="22">
        <v>0</v>
      </c>
      <c r="L1487" s="16">
        <v>168894.845</v>
      </c>
      <c r="M1487" s="17">
        <v>906.43723230000001</v>
      </c>
      <c r="N1487" s="17">
        <f>'Energy Demand'!$L1487*'Energy Demand'!$M1487</f>
        <v>153092575.8515375</v>
      </c>
    </row>
    <row r="1488" spans="1:14" x14ac:dyDescent="0.6">
      <c r="A1488" s="10">
        <v>43491</v>
      </c>
      <c r="B1488" s="31" t="str">
        <f>TEXT('Energy Demand'!$A1488,"dddd")</f>
        <v>Saturday</v>
      </c>
      <c r="C1488" s="31" t="str">
        <f>TEXT('Energy Demand'!$A1488,"mmmm")</f>
        <v>January</v>
      </c>
      <c r="D1488" s="11" t="str">
        <f t="shared" si="46"/>
        <v>2019</v>
      </c>
      <c r="E1488" s="12">
        <f t="shared" si="47"/>
        <v>4</v>
      </c>
      <c r="F1488" s="13" t="str">
        <f>VLOOKUP(A1488,_holidays!$A$2:$B$2107,2,1)</f>
        <v>N</v>
      </c>
      <c r="G1488" s="13" t="str">
        <f>VLOOKUP(A1488,_holidays!$A$2:$C$2107,3,1)</f>
        <v>Y</v>
      </c>
      <c r="H1488" s="14">
        <v>19.899999999999999</v>
      </c>
      <c r="I1488" s="14">
        <v>26.1</v>
      </c>
      <c r="J1488" s="15">
        <v>27.7</v>
      </c>
      <c r="K1488" s="15">
        <v>0</v>
      </c>
      <c r="L1488" s="16">
        <v>114818.66499999999</v>
      </c>
      <c r="M1488" s="17">
        <v>163.73362520000001</v>
      </c>
      <c r="N1488" s="17">
        <f>'Energy Demand'!$L1488*'Energy Demand'!$M1488</f>
        <v>18799676.261074357</v>
      </c>
    </row>
    <row r="1489" spans="1:14" x14ac:dyDescent="0.6">
      <c r="A1489" s="19">
        <v>43492</v>
      </c>
      <c r="B1489" s="32" t="str">
        <f>TEXT('Energy Demand'!$A1489,"dddd")</f>
        <v>Sunday</v>
      </c>
      <c r="C1489" s="31" t="str">
        <f>TEXT('Energy Demand'!$A1489,"mmmm")</f>
        <v>January</v>
      </c>
      <c r="D1489" s="11" t="str">
        <f t="shared" si="46"/>
        <v>2019</v>
      </c>
      <c r="E1489" s="12">
        <f t="shared" si="47"/>
        <v>5</v>
      </c>
      <c r="F1489" s="20" t="str">
        <f>VLOOKUP(A1489,_holidays!$A$2:$B$2107,2,1)</f>
        <v>N</v>
      </c>
      <c r="G1489" s="20" t="str">
        <f>VLOOKUP(A1489,_holidays!$A$2:$C$2107,3,1)</f>
        <v>N</v>
      </c>
      <c r="H1489" s="21">
        <v>18.399999999999999</v>
      </c>
      <c r="I1489" s="21">
        <v>27.8</v>
      </c>
      <c r="J1489" s="22">
        <v>21.1</v>
      </c>
      <c r="K1489" s="22">
        <v>0</v>
      </c>
      <c r="L1489" s="16">
        <v>99801.574999999997</v>
      </c>
      <c r="M1489" s="17">
        <v>86.396224309999994</v>
      </c>
      <c r="N1489" s="17">
        <f>'Energy Demand'!$L1489*'Energy Demand'!$M1489</f>
        <v>8622479.2601912878</v>
      </c>
    </row>
    <row r="1490" spans="1:14" x14ac:dyDescent="0.6">
      <c r="A1490" s="10">
        <v>43493</v>
      </c>
      <c r="B1490" s="31" t="str">
        <f>TEXT('Energy Demand'!$A1490,"dddd")</f>
        <v>Monday</v>
      </c>
      <c r="C1490" s="31" t="str">
        <f>TEXT('Energy Demand'!$A1490,"mmmm")</f>
        <v>January</v>
      </c>
      <c r="D1490" s="11" t="str">
        <f t="shared" si="46"/>
        <v>2019</v>
      </c>
      <c r="E1490" s="12">
        <f t="shared" si="47"/>
        <v>5</v>
      </c>
      <c r="F1490" s="13" t="str">
        <f>VLOOKUP(A1490,_holidays!$A$2:$B$2107,2,1)</f>
        <v>N</v>
      </c>
      <c r="G1490" s="13" t="str">
        <f>VLOOKUP(A1490,_holidays!$A$2:$C$2107,3,1)</f>
        <v>Y</v>
      </c>
      <c r="H1490" s="14">
        <v>15.5</v>
      </c>
      <c r="I1490" s="14">
        <v>34.5</v>
      </c>
      <c r="J1490" s="15">
        <v>29.4</v>
      </c>
      <c r="K1490" s="15">
        <v>0</v>
      </c>
      <c r="L1490" s="16">
        <v>112374.63</v>
      </c>
      <c r="M1490" s="17">
        <v>150.94848010000001</v>
      </c>
      <c r="N1490" s="17">
        <f>'Energy Demand'!$L1490*'Energy Demand'!$M1490</f>
        <v>16962779.600299865</v>
      </c>
    </row>
    <row r="1491" spans="1:14" x14ac:dyDescent="0.6">
      <c r="A1491" s="19">
        <v>43494</v>
      </c>
      <c r="B1491" s="32" t="str">
        <f>TEXT('Energy Demand'!$A1491,"dddd")</f>
        <v>Tuesday</v>
      </c>
      <c r="C1491" s="31" t="str">
        <f>TEXT('Energy Demand'!$A1491,"mmmm")</f>
        <v>January</v>
      </c>
      <c r="D1491" s="11" t="str">
        <f t="shared" si="46"/>
        <v>2019</v>
      </c>
      <c r="E1491" s="12">
        <f t="shared" si="47"/>
        <v>5</v>
      </c>
      <c r="F1491" s="20" t="str">
        <f>VLOOKUP(A1491,_holidays!$A$2:$B$2107,2,1)</f>
        <v>N</v>
      </c>
      <c r="G1491" s="20" t="str">
        <f>VLOOKUP(A1491,_holidays!$A$2:$C$2107,3,1)</f>
        <v>N</v>
      </c>
      <c r="H1491" s="21">
        <v>17.5</v>
      </c>
      <c r="I1491" s="21">
        <v>36.799999999999997</v>
      </c>
      <c r="J1491" s="22">
        <v>27.7</v>
      </c>
      <c r="K1491" s="22">
        <v>0</v>
      </c>
      <c r="L1491" s="16">
        <v>138455.45499999999</v>
      </c>
      <c r="M1491" s="17">
        <v>183.4002093</v>
      </c>
      <c r="N1491" s="17">
        <f>'Energy Demand'!$L1491*'Energy Demand'!$M1491</f>
        <v>25392759.42572673</v>
      </c>
    </row>
    <row r="1492" spans="1:14" x14ac:dyDescent="0.6">
      <c r="A1492" s="10">
        <v>43495</v>
      </c>
      <c r="B1492" s="31" t="str">
        <f>TEXT('Energy Demand'!$A1492,"dddd")</f>
        <v>Wednesday</v>
      </c>
      <c r="C1492" s="31" t="str">
        <f>TEXT('Energy Demand'!$A1492,"mmmm")</f>
        <v>January</v>
      </c>
      <c r="D1492" s="11" t="str">
        <f t="shared" si="46"/>
        <v>2019</v>
      </c>
      <c r="E1492" s="12">
        <f t="shared" si="47"/>
        <v>5</v>
      </c>
      <c r="F1492" s="13" t="str">
        <f>VLOOKUP(A1492,_holidays!$A$2:$B$2107,2,1)</f>
        <v>N</v>
      </c>
      <c r="G1492" s="13" t="str">
        <f>VLOOKUP(A1492,_holidays!$A$2:$C$2107,3,1)</f>
        <v>N</v>
      </c>
      <c r="H1492" s="14">
        <v>18</v>
      </c>
      <c r="I1492" s="14">
        <v>38.1</v>
      </c>
      <c r="J1492" s="15">
        <v>19.899999999999999</v>
      </c>
      <c r="K1492" s="15">
        <v>0</v>
      </c>
      <c r="L1492" s="16">
        <v>142113.375</v>
      </c>
      <c r="M1492" s="17">
        <v>188.74241950000001</v>
      </c>
      <c r="N1492" s="17">
        <f>'Energy Demand'!$L1492*'Energy Demand'!$M1492</f>
        <v>26822822.240810815</v>
      </c>
    </row>
    <row r="1493" spans="1:14" x14ac:dyDescent="0.6">
      <c r="A1493" s="19">
        <v>43496</v>
      </c>
      <c r="B1493" s="32" t="str">
        <f>TEXT('Energy Demand'!$A1493,"dddd")</f>
        <v>Thursday</v>
      </c>
      <c r="C1493" s="31" t="str">
        <f>TEXT('Energy Demand'!$A1493,"mmmm")</f>
        <v>January</v>
      </c>
      <c r="D1493" s="11" t="str">
        <f t="shared" si="46"/>
        <v>2019</v>
      </c>
      <c r="E1493" s="12">
        <f t="shared" si="47"/>
        <v>5</v>
      </c>
      <c r="F1493" s="20" t="str">
        <f>VLOOKUP(A1493,_holidays!$A$2:$B$2107,2,1)</f>
        <v>Y</v>
      </c>
      <c r="G1493" s="20" t="str">
        <f>VLOOKUP(A1493,_holidays!$A$2:$C$2107,3,1)</f>
        <v>N</v>
      </c>
      <c r="H1493" s="21">
        <v>17.2</v>
      </c>
      <c r="I1493" s="21">
        <v>21.5</v>
      </c>
      <c r="J1493" s="22">
        <v>27.8</v>
      </c>
      <c r="K1493" s="22">
        <v>6.6</v>
      </c>
      <c r="L1493" s="16">
        <v>110277.21</v>
      </c>
      <c r="M1493" s="17">
        <v>107.5212334</v>
      </c>
      <c r="N1493" s="17">
        <f>'Energy Demand'!$L1493*'Energy Demand'!$M1493</f>
        <v>11857141.635110814</v>
      </c>
    </row>
    <row r="1494" spans="1:14" x14ac:dyDescent="0.6">
      <c r="A1494" s="10">
        <v>43497</v>
      </c>
      <c r="B1494" s="31" t="str">
        <f>TEXT('Energy Demand'!$A1494,"dddd")</f>
        <v>Friday</v>
      </c>
      <c r="C1494" s="31" t="str">
        <f>TEXT('Energy Demand'!$A1494,"mmmm")</f>
        <v>February</v>
      </c>
      <c r="D1494" s="11" t="str">
        <f t="shared" si="46"/>
        <v>2019</v>
      </c>
      <c r="E1494" s="12">
        <f t="shared" si="47"/>
        <v>5</v>
      </c>
      <c r="F1494" s="13" t="str">
        <f>VLOOKUP(A1494,_holidays!$A$2:$B$2107,2,1)</f>
        <v>Y</v>
      </c>
      <c r="G1494" s="13" t="str">
        <f>VLOOKUP(A1494,_holidays!$A$2:$C$2107,3,1)</f>
        <v>N</v>
      </c>
      <c r="H1494" s="14">
        <v>12.6</v>
      </c>
      <c r="I1494" s="14">
        <v>24.2</v>
      </c>
      <c r="J1494" s="15">
        <v>28.8</v>
      </c>
      <c r="K1494" s="15">
        <v>0</v>
      </c>
      <c r="L1494" s="16">
        <v>104422.79</v>
      </c>
      <c r="M1494" s="17">
        <v>117.68273910000001</v>
      </c>
      <c r="N1494" s="17">
        <f>'Energy Demand'!$L1494*'Energy Demand'!$M1494</f>
        <v>12288759.951664088</v>
      </c>
    </row>
    <row r="1495" spans="1:14" x14ac:dyDescent="0.6">
      <c r="A1495" s="19">
        <v>43498</v>
      </c>
      <c r="B1495" s="32" t="str">
        <f>TEXT('Energy Demand'!$A1495,"dddd")</f>
        <v>Saturday</v>
      </c>
      <c r="C1495" s="31" t="str">
        <f>TEXT('Energy Demand'!$A1495,"mmmm")</f>
        <v>February</v>
      </c>
      <c r="D1495" s="11" t="str">
        <f t="shared" si="46"/>
        <v>2019</v>
      </c>
      <c r="E1495" s="12">
        <f t="shared" si="47"/>
        <v>5</v>
      </c>
      <c r="F1495" s="20" t="str">
        <f>VLOOKUP(A1495,_holidays!$A$2:$B$2107,2,1)</f>
        <v>Y</v>
      </c>
      <c r="G1495" s="20" t="str">
        <f>VLOOKUP(A1495,_holidays!$A$2:$C$2107,3,1)</f>
        <v>N</v>
      </c>
      <c r="H1495" s="21">
        <v>15</v>
      </c>
      <c r="I1495" s="21">
        <v>34.4</v>
      </c>
      <c r="J1495" s="22">
        <v>27.5</v>
      </c>
      <c r="K1495" s="22">
        <v>0</v>
      </c>
      <c r="L1495" s="16">
        <v>124749.065</v>
      </c>
      <c r="M1495" s="17">
        <v>240.9545239</v>
      </c>
      <c r="N1495" s="17">
        <f>'Energy Demand'!$L1495*'Energy Demand'!$M1495</f>
        <v>30058851.564045154</v>
      </c>
    </row>
    <row r="1496" spans="1:14" x14ac:dyDescent="0.6">
      <c r="A1496" s="10">
        <v>43499</v>
      </c>
      <c r="B1496" s="31" t="str">
        <f>TEXT('Energy Demand'!$A1496,"dddd")</f>
        <v>Sunday</v>
      </c>
      <c r="C1496" s="31" t="str">
        <f>TEXT('Energy Demand'!$A1496,"mmmm")</f>
        <v>February</v>
      </c>
      <c r="D1496" s="11" t="str">
        <f t="shared" si="46"/>
        <v>2019</v>
      </c>
      <c r="E1496" s="12">
        <f t="shared" si="47"/>
        <v>6</v>
      </c>
      <c r="F1496" s="13" t="str">
        <f>VLOOKUP(A1496,_holidays!$A$2:$B$2107,2,1)</f>
        <v>Y</v>
      </c>
      <c r="G1496" s="13" t="str">
        <f>VLOOKUP(A1496,_holidays!$A$2:$C$2107,3,1)</f>
        <v>N</v>
      </c>
      <c r="H1496" s="14">
        <v>19.100000000000001</v>
      </c>
      <c r="I1496" s="14">
        <v>38.200000000000003</v>
      </c>
      <c r="J1496" s="15">
        <v>26.1</v>
      </c>
      <c r="K1496" s="15">
        <v>0</v>
      </c>
      <c r="L1496" s="16">
        <v>133287.58499999999</v>
      </c>
      <c r="M1496" s="17">
        <v>186.91763220000001</v>
      </c>
      <c r="N1496" s="17">
        <f>'Energy Demand'!$L1496*'Energy Demand'!$M1496</f>
        <v>24913799.789856236</v>
      </c>
    </row>
    <row r="1497" spans="1:14" x14ac:dyDescent="0.6">
      <c r="A1497" s="19">
        <v>43500</v>
      </c>
      <c r="B1497" s="32" t="str">
        <f>TEXT('Energy Demand'!$A1497,"dddd")</f>
        <v>Monday</v>
      </c>
      <c r="C1497" s="31" t="str">
        <f>TEXT('Energy Demand'!$A1497,"mmmm")</f>
        <v>February</v>
      </c>
      <c r="D1497" s="11" t="str">
        <f t="shared" si="46"/>
        <v>2019</v>
      </c>
      <c r="E1497" s="12">
        <f t="shared" si="47"/>
        <v>6</v>
      </c>
      <c r="F1497" s="20" t="str">
        <f>VLOOKUP(A1497,_holidays!$A$2:$B$2107,2,1)</f>
        <v>Y</v>
      </c>
      <c r="G1497" s="20" t="str">
        <f>VLOOKUP(A1497,_holidays!$A$2:$C$2107,3,1)</f>
        <v>N</v>
      </c>
      <c r="H1497" s="21">
        <v>20</v>
      </c>
      <c r="I1497" s="21">
        <v>22.7</v>
      </c>
      <c r="J1497" s="22">
        <v>9.3000000000000007</v>
      </c>
      <c r="K1497" s="22">
        <v>0</v>
      </c>
      <c r="L1497" s="16">
        <v>119168.96000000001</v>
      </c>
      <c r="M1497" s="17">
        <v>110.1512267</v>
      </c>
      <c r="N1497" s="17">
        <f>'Energy Demand'!$L1497*'Energy Demand'!$M1497</f>
        <v>13126607.128563233</v>
      </c>
    </row>
    <row r="1498" spans="1:14" x14ac:dyDescent="0.6">
      <c r="A1498" s="10">
        <v>43501</v>
      </c>
      <c r="B1498" s="31" t="str">
        <f>TEXT('Energy Demand'!$A1498,"dddd")</f>
        <v>Tuesday</v>
      </c>
      <c r="C1498" s="31" t="str">
        <f>TEXT('Energy Demand'!$A1498,"mmmm")</f>
        <v>February</v>
      </c>
      <c r="D1498" s="11" t="str">
        <f t="shared" si="46"/>
        <v>2019</v>
      </c>
      <c r="E1498" s="12">
        <f t="shared" si="47"/>
        <v>6</v>
      </c>
      <c r="F1498" s="13" t="str">
        <f>VLOOKUP(A1498,_holidays!$A$2:$B$2107,2,1)</f>
        <v>Y</v>
      </c>
      <c r="G1498" s="13" t="str">
        <f>VLOOKUP(A1498,_holidays!$A$2:$C$2107,3,1)</f>
        <v>N</v>
      </c>
      <c r="H1498" s="14">
        <v>17.7</v>
      </c>
      <c r="I1498" s="14">
        <v>26.9</v>
      </c>
      <c r="J1498" s="15">
        <v>14.6</v>
      </c>
      <c r="K1498" s="15">
        <v>0</v>
      </c>
      <c r="L1498" s="16">
        <v>119702.045</v>
      </c>
      <c r="M1498" s="17">
        <v>92.701339529999998</v>
      </c>
      <c r="N1498" s="17">
        <f>'Energy Demand'!$L1498*'Energy Demand'!$M1498</f>
        <v>11096539.915980339</v>
      </c>
    </row>
    <row r="1499" spans="1:14" x14ac:dyDescent="0.6">
      <c r="A1499" s="19">
        <v>43502</v>
      </c>
      <c r="B1499" s="32" t="str">
        <f>TEXT('Energy Demand'!$A1499,"dddd")</f>
        <v>Wednesday</v>
      </c>
      <c r="C1499" s="31" t="str">
        <f>TEXT('Energy Demand'!$A1499,"mmmm")</f>
        <v>February</v>
      </c>
      <c r="D1499" s="11" t="str">
        <f t="shared" si="46"/>
        <v>2019</v>
      </c>
      <c r="E1499" s="12">
        <f t="shared" si="47"/>
        <v>6</v>
      </c>
      <c r="F1499" s="20" t="str">
        <f>VLOOKUP(A1499,_holidays!$A$2:$B$2107,2,1)</f>
        <v>Y</v>
      </c>
      <c r="G1499" s="20" t="str">
        <f>VLOOKUP(A1499,_holidays!$A$2:$C$2107,3,1)</f>
        <v>N</v>
      </c>
      <c r="H1499" s="21">
        <v>18.5</v>
      </c>
      <c r="I1499" s="21">
        <v>34.700000000000003</v>
      </c>
      <c r="J1499" s="22">
        <v>22.8</v>
      </c>
      <c r="K1499" s="22">
        <v>0</v>
      </c>
      <c r="L1499" s="16">
        <v>140497.815</v>
      </c>
      <c r="M1499" s="17">
        <v>143.45505610000001</v>
      </c>
      <c r="N1499" s="17">
        <f>'Energy Demand'!$L1499*'Energy Demand'!$M1499</f>
        <v>20155121.932752423</v>
      </c>
    </row>
    <row r="1500" spans="1:14" x14ac:dyDescent="0.6">
      <c r="A1500" s="10">
        <v>43503</v>
      </c>
      <c r="B1500" s="31" t="str">
        <f>TEXT('Energy Demand'!$A1500,"dddd")</f>
        <v>Thursday</v>
      </c>
      <c r="C1500" s="31" t="str">
        <f>TEXT('Energy Demand'!$A1500,"mmmm")</f>
        <v>February</v>
      </c>
      <c r="D1500" s="11" t="str">
        <f t="shared" si="46"/>
        <v>2019</v>
      </c>
      <c r="E1500" s="12">
        <f t="shared" si="47"/>
        <v>6</v>
      </c>
      <c r="F1500" s="13" t="str">
        <f>VLOOKUP(A1500,_holidays!$A$2:$B$2107,2,1)</f>
        <v>Y</v>
      </c>
      <c r="G1500" s="13" t="str">
        <f>VLOOKUP(A1500,_holidays!$A$2:$C$2107,3,1)</f>
        <v>N</v>
      </c>
      <c r="H1500" s="14">
        <v>20.7</v>
      </c>
      <c r="I1500" s="14">
        <v>28.3</v>
      </c>
      <c r="J1500" s="15">
        <v>25.1</v>
      </c>
      <c r="K1500" s="15">
        <v>11</v>
      </c>
      <c r="L1500" s="16">
        <v>141593.54500000001</v>
      </c>
      <c r="M1500" s="17">
        <v>147.68790949999999</v>
      </c>
      <c r="N1500" s="17">
        <f>'Energy Demand'!$L1500*'Energy Demand'!$M1500</f>
        <v>20911654.659744177</v>
      </c>
    </row>
    <row r="1501" spans="1:14" x14ac:dyDescent="0.6">
      <c r="A1501" s="19">
        <v>43504</v>
      </c>
      <c r="B1501" s="32" t="str">
        <f>TEXT('Energy Demand'!$A1501,"dddd")</f>
        <v>Friday</v>
      </c>
      <c r="C1501" s="31" t="str">
        <f>TEXT('Energy Demand'!$A1501,"mmmm")</f>
        <v>February</v>
      </c>
      <c r="D1501" s="11" t="str">
        <f t="shared" si="46"/>
        <v>2019</v>
      </c>
      <c r="E1501" s="12">
        <f t="shared" si="47"/>
        <v>6</v>
      </c>
      <c r="F1501" s="20" t="str">
        <f>VLOOKUP(A1501,_holidays!$A$2:$B$2107,2,1)</f>
        <v>Y</v>
      </c>
      <c r="G1501" s="20" t="str">
        <f>VLOOKUP(A1501,_holidays!$A$2:$C$2107,3,1)</f>
        <v>N</v>
      </c>
      <c r="H1501" s="21">
        <v>18.100000000000001</v>
      </c>
      <c r="I1501" s="21">
        <v>23.1</v>
      </c>
      <c r="J1501" s="22">
        <v>21.1</v>
      </c>
      <c r="K1501" s="22">
        <v>0</v>
      </c>
      <c r="L1501" s="16">
        <v>117327.495</v>
      </c>
      <c r="M1501" s="17">
        <v>107.8491587</v>
      </c>
      <c r="N1501" s="17">
        <f>'Energy Demand'!$L1501*'Energy Demand'!$M1501</f>
        <v>12653671.628128456</v>
      </c>
    </row>
    <row r="1502" spans="1:14" x14ac:dyDescent="0.6">
      <c r="A1502" s="10">
        <v>43505</v>
      </c>
      <c r="B1502" s="31" t="str">
        <f>TEXT('Energy Demand'!$A1502,"dddd")</f>
        <v>Saturday</v>
      </c>
      <c r="C1502" s="31" t="str">
        <f>TEXT('Energy Demand'!$A1502,"mmmm")</f>
        <v>February</v>
      </c>
      <c r="D1502" s="11" t="str">
        <f t="shared" si="46"/>
        <v>2019</v>
      </c>
      <c r="E1502" s="12">
        <f t="shared" si="47"/>
        <v>6</v>
      </c>
      <c r="F1502" s="13" t="str">
        <f>VLOOKUP(A1502,_holidays!$A$2:$B$2107,2,1)</f>
        <v>Y</v>
      </c>
      <c r="G1502" s="13" t="str">
        <f>VLOOKUP(A1502,_holidays!$A$2:$C$2107,3,1)</f>
        <v>N</v>
      </c>
      <c r="H1502" s="14">
        <v>14.6</v>
      </c>
      <c r="I1502" s="14">
        <v>19.7</v>
      </c>
      <c r="J1502" s="15">
        <v>13.6</v>
      </c>
      <c r="K1502" s="15">
        <v>0</v>
      </c>
      <c r="L1502" s="16">
        <v>95668.77</v>
      </c>
      <c r="M1502" s="17">
        <v>44.176311859999998</v>
      </c>
      <c r="N1502" s="17">
        <f>'Energy Demand'!$L1502*'Energy Demand'!$M1502</f>
        <v>4226293.4187826123</v>
      </c>
    </row>
    <row r="1503" spans="1:14" x14ac:dyDescent="0.6">
      <c r="A1503" s="19">
        <v>43506</v>
      </c>
      <c r="B1503" s="32" t="str">
        <f>TEXT('Energy Demand'!$A1503,"dddd")</f>
        <v>Sunday</v>
      </c>
      <c r="C1503" s="31" t="str">
        <f>TEXT('Energy Demand'!$A1503,"mmmm")</f>
        <v>February</v>
      </c>
      <c r="D1503" s="11" t="str">
        <f t="shared" si="46"/>
        <v>2019</v>
      </c>
      <c r="E1503" s="12">
        <f t="shared" si="47"/>
        <v>7</v>
      </c>
      <c r="F1503" s="20" t="str">
        <f>VLOOKUP(A1503,_holidays!$A$2:$B$2107,2,1)</f>
        <v>Y</v>
      </c>
      <c r="G1503" s="20" t="str">
        <f>VLOOKUP(A1503,_holidays!$A$2:$C$2107,3,1)</f>
        <v>N</v>
      </c>
      <c r="H1503" s="21">
        <v>13</v>
      </c>
      <c r="I1503" s="21">
        <v>23.3</v>
      </c>
      <c r="J1503" s="22">
        <v>23.5</v>
      </c>
      <c r="K1503" s="22">
        <v>4.8</v>
      </c>
      <c r="L1503" s="16">
        <v>94786.72</v>
      </c>
      <c r="M1503" s="17">
        <v>86.435775870000001</v>
      </c>
      <c r="N1503" s="17">
        <f>'Energy Demand'!$L1503*'Energy Demand'!$M1503</f>
        <v>8192963.6853724467</v>
      </c>
    </row>
    <row r="1504" spans="1:14" x14ac:dyDescent="0.6">
      <c r="A1504" s="10">
        <v>43507</v>
      </c>
      <c r="B1504" s="31" t="str">
        <f>TEXT('Energy Demand'!$A1504,"dddd")</f>
        <v>Monday</v>
      </c>
      <c r="C1504" s="31" t="str">
        <f>TEXT('Energy Demand'!$A1504,"mmmm")</f>
        <v>February</v>
      </c>
      <c r="D1504" s="11" t="str">
        <f t="shared" si="46"/>
        <v>2019</v>
      </c>
      <c r="E1504" s="12">
        <f t="shared" si="47"/>
        <v>7</v>
      </c>
      <c r="F1504" s="13" t="str">
        <f>VLOOKUP(A1504,_holidays!$A$2:$B$2107,2,1)</f>
        <v>Y</v>
      </c>
      <c r="G1504" s="13" t="str">
        <f>VLOOKUP(A1504,_holidays!$A$2:$C$2107,3,1)</f>
        <v>N</v>
      </c>
      <c r="H1504" s="14">
        <v>14.4</v>
      </c>
      <c r="I1504" s="14">
        <v>27.5</v>
      </c>
      <c r="J1504" s="15">
        <v>18.600000000000001</v>
      </c>
      <c r="K1504" s="15">
        <v>0</v>
      </c>
      <c r="L1504" s="16">
        <v>114085.645</v>
      </c>
      <c r="M1504" s="17">
        <v>97.715089509999999</v>
      </c>
      <c r="N1504" s="17">
        <f>'Energy Demand'!$L1504*'Energy Demand'!$M1504</f>
        <v>11147889.012981085</v>
      </c>
    </row>
    <row r="1505" spans="1:14" x14ac:dyDescent="0.6">
      <c r="A1505" s="19">
        <v>43508</v>
      </c>
      <c r="B1505" s="32" t="str">
        <f>TEXT('Energy Demand'!$A1505,"dddd")</f>
        <v>Tuesday</v>
      </c>
      <c r="C1505" s="31" t="str">
        <f>TEXT('Energy Demand'!$A1505,"mmmm")</f>
        <v>February</v>
      </c>
      <c r="D1505" s="11" t="str">
        <f t="shared" si="46"/>
        <v>2019</v>
      </c>
      <c r="E1505" s="12">
        <f t="shared" si="47"/>
        <v>7</v>
      </c>
      <c r="F1505" s="20" t="str">
        <f>VLOOKUP(A1505,_holidays!$A$2:$B$2107,2,1)</f>
        <v>Y</v>
      </c>
      <c r="G1505" s="20" t="str">
        <f>VLOOKUP(A1505,_holidays!$A$2:$C$2107,3,1)</f>
        <v>N</v>
      </c>
      <c r="H1505" s="21">
        <v>18.399999999999999</v>
      </c>
      <c r="I1505" s="21">
        <v>21.5</v>
      </c>
      <c r="J1505" s="22">
        <v>12.4</v>
      </c>
      <c r="K1505" s="22">
        <v>0</v>
      </c>
      <c r="L1505" s="16">
        <v>107697.205</v>
      </c>
      <c r="M1505" s="17">
        <v>57.338211940000001</v>
      </c>
      <c r="N1505" s="17">
        <f>'Energy Demand'!$L1505*'Energy Demand'!$M1505</f>
        <v>6175165.1656356277</v>
      </c>
    </row>
    <row r="1506" spans="1:14" x14ac:dyDescent="0.6">
      <c r="A1506" s="10">
        <v>43509</v>
      </c>
      <c r="B1506" s="31" t="str">
        <f>TEXT('Energy Demand'!$A1506,"dddd")</f>
        <v>Wednesday</v>
      </c>
      <c r="C1506" s="31" t="str">
        <f>TEXT('Energy Demand'!$A1506,"mmmm")</f>
        <v>February</v>
      </c>
      <c r="D1506" s="11" t="str">
        <f t="shared" si="46"/>
        <v>2019</v>
      </c>
      <c r="E1506" s="12">
        <f t="shared" si="47"/>
        <v>7</v>
      </c>
      <c r="F1506" s="13" t="str">
        <f>VLOOKUP(A1506,_holidays!$A$2:$B$2107,2,1)</f>
        <v>Y</v>
      </c>
      <c r="G1506" s="13" t="str">
        <f>VLOOKUP(A1506,_holidays!$A$2:$C$2107,3,1)</f>
        <v>N</v>
      </c>
      <c r="H1506" s="14">
        <v>11.8</v>
      </c>
      <c r="I1506" s="14">
        <v>19.2</v>
      </c>
      <c r="J1506" s="15">
        <v>23.7</v>
      </c>
      <c r="K1506" s="15">
        <v>2.8</v>
      </c>
      <c r="L1506" s="16">
        <v>106692.845</v>
      </c>
      <c r="M1506" s="17">
        <v>85.981483069999996</v>
      </c>
      <c r="N1506" s="17">
        <f>'Energy Demand'!$L1506*'Energy Demand'!$M1506</f>
        <v>9173609.0460576341</v>
      </c>
    </row>
    <row r="1507" spans="1:14" x14ac:dyDescent="0.6">
      <c r="A1507" s="19">
        <v>43510</v>
      </c>
      <c r="B1507" s="32" t="str">
        <f>TEXT('Energy Demand'!$A1507,"dddd")</f>
        <v>Thursday</v>
      </c>
      <c r="C1507" s="31" t="str">
        <f>TEXT('Energy Demand'!$A1507,"mmmm")</f>
        <v>February</v>
      </c>
      <c r="D1507" s="11" t="str">
        <f t="shared" si="46"/>
        <v>2019</v>
      </c>
      <c r="E1507" s="12">
        <f t="shared" si="47"/>
        <v>7</v>
      </c>
      <c r="F1507" s="20" t="str">
        <f>VLOOKUP(A1507,_holidays!$A$2:$B$2107,2,1)</f>
        <v>Y</v>
      </c>
      <c r="G1507" s="20" t="str">
        <f>VLOOKUP(A1507,_holidays!$A$2:$C$2107,3,1)</f>
        <v>N</v>
      </c>
      <c r="H1507" s="21">
        <v>12.3</v>
      </c>
      <c r="I1507" s="21">
        <v>23.2</v>
      </c>
      <c r="J1507" s="22">
        <v>24.2</v>
      </c>
      <c r="K1507" s="22">
        <v>0</v>
      </c>
      <c r="L1507" s="16">
        <v>107655.08</v>
      </c>
      <c r="M1507" s="17">
        <v>108.29071519999999</v>
      </c>
      <c r="N1507" s="17">
        <f>'Energy Demand'!$L1507*'Energy Demand'!$M1507</f>
        <v>11658045.608113216</v>
      </c>
    </row>
    <row r="1508" spans="1:14" x14ac:dyDescent="0.6">
      <c r="A1508" s="10">
        <v>43511</v>
      </c>
      <c r="B1508" s="31" t="str">
        <f>TEXT('Energy Demand'!$A1508,"dddd")</f>
        <v>Friday</v>
      </c>
      <c r="C1508" s="31" t="str">
        <f>TEXT('Energy Demand'!$A1508,"mmmm")</f>
        <v>February</v>
      </c>
      <c r="D1508" s="11" t="str">
        <f t="shared" si="46"/>
        <v>2019</v>
      </c>
      <c r="E1508" s="12">
        <f t="shared" si="47"/>
        <v>7</v>
      </c>
      <c r="F1508" s="13" t="str">
        <f>VLOOKUP(A1508,_holidays!$A$2:$B$2107,2,1)</f>
        <v>Y</v>
      </c>
      <c r="G1508" s="13" t="str">
        <f>VLOOKUP(A1508,_holidays!$A$2:$C$2107,3,1)</f>
        <v>N</v>
      </c>
      <c r="H1508" s="14">
        <v>14.8</v>
      </c>
      <c r="I1508" s="14">
        <v>22.8</v>
      </c>
      <c r="J1508" s="15">
        <v>23.1</v>
      </c>
      <c r="K1508" s="15">
        <v>0</v>
      </c>
      <c r="L1508" s="16">
        <v>113910.46</v>
      </c>
      <c r="M1508" s="17">
        <v>114.7685038</v>
      </c>
      <c r="N1508" s="17">
        <f>'Energy Demand'!$L1508*'Energy Demand'!$M1508</f>
        <v>13073333.061369749</v>
      </c>
    </row>
    <row r="1509" spans="1:14" x14ac:dyDescent="0.6">
      <c r="A1509" s="19">
        <v>43512</v>
      </c>
      <c r="B1509" s="32" t="str">
        <f>TEXT('Energy Demand'!$A1509,"dddd")</f>
        <v>Saturday</v>
      </c>
      <c r="C1509" s="31" t="str">
        <f>TEXT('Energy Demand'!$A1509,"mmmm")</f>
        <v>February</v>
      </c>
      <c r="D1509" s="11" t="str">
        <f t="shared" si="46"/>
        <v>2019</v>
      </c>
      <c r="E1509" s="12">
        <f t="shared" si="47"/>
        <v>7</v>
      </c>
      <c r="F1509" s="20" t="str">
        <f>VLOOKUP(A1509,_holidays!$A$2:$B$2107,2,1)</f>
        <v>Y</v>
      </c>
      <c r="G1509" s="20" t="str">
        <f>VLOOKUP(A1509,_holidays!$A$2:$C$2107,3,1)</f>
        <v>N</v>
      </c>
      <c r="H1509" s="21">
        <v>16.100000000000001</v>
      </c>
      <c r="I1509" s="21">
        <v>23.2</v>
      </c>
      <c r="J1509" s="22">
        <v>24.2</v>
      </c>
      <c r="K1509" s="22">
        <v>0</v>
      </c>
      <c r="L1509" s="16">
        <v>106467.235</v>
      </c>
      <c r="M1509" s="17">
        <v>127.4802754</v>
      </c>
      <c r="N1509" s="17">
        <f>'Energy Demand'!$L1509*'Energy Demand'!$M1509</f>
        <v>13572472.438876519</v>
      </c>
    </row>
    <row r="1510" spans="1:14" x14ac:dyDescent="0.6">
      <c r="A1510" s="10">
        <v>43513</v>
      </c>
      <c r="B1510" s="31" t="str">
        <f>TEXT('Energy Demand'!$A1510,"dddd")</f>
        <v>Sunday</v>
      </c>
      <c r="C1510" s="31" t="str">
        <f>TEXT('Energy Demand'!$A1510,"mmmm")</f>
        <v>February</v>
      </c>
      <c r="D1510" s="11" t="str">
        <f t="shared" si="46"/>
        <v>2019</v>
      </c>
      <c r="E1510" s="12">
        <f t="shared" si="47"/>
        <v>8</v>
      </c>
      <c r="F1510" s="13" t="str">
        <f>VLOOKUP(A1510,_holidays!$A$2:$B$2107,2,1)</f>
        <v>Y</v>
      </c>
      <c r="G1510" s="13" t="str">
        <f>VLOOKUP(A1510,_holidays!$A$2:$C$2107,3,1)</f>
        <v>N</v>
      </c>
      <c r="H1510" s="14">
        <v>15</v>
      </c>
      <c r="I1510" s="14">
        <v>29</v>
      </c>
      <c r="J1510" s="15">
        <v>20</v>
      </c>
      <c r="K1510" s="15">
        <v>0</v>
      </c>
      <c r="L1510" s="16">
        <v>108470.925</v>
      </c>
      <c r="M1510" s="17">
        <v>110.4895928</v>
      </c>
      <c r="N1510" s="17">
        <f>'Energy Demand'!$L1510*'Energy Demand'!$M1510</f>
        <v>11984908.333889339</v>
      </c>
    </row>
    <row r="1511" spans="1:14" x14ac:dyDescent="0.6">
      <c r="A1511" s="19">
        <v>43514</v>
      </c>
      <c r="B1511" s="32" t="str">
        <f>TEXT('Energy Demand'!$A1511,"dddd")</f>
        <v>Monday</v>
      </c>
      <c r="C1511" s="31" t="str">
        <f>TEXT('Energy Demand'!$A1511,"mmmm")</f>
        <v>February</v>
      </c>
      <c r="D1511" s="11" t="str">
        <f t="shared" si="46"/>
        <v>2019</v>
      </c>
      <c r="E1511" s="12">
        <f t="shared" si="47"/>
        <v>8</v>
      </c>
      <c r="F1511" s="20" t="str">
        <f>VLOOKUP(A1511,_holidays!$A$2:$B$2107,2,1)</f>
        <v>Y</v>
      </c>
      <c r="G1511" s="20" t="str">
        <f>VLOOKUP(A1511,_holidays!$A$2:$C$2107,3,1)</f>
        <v>N</v>
      </c>
      <c r="H1511" s="21">
        <v>18</v>
      </c>
      <c r="I1511" s="21">
        <v>23.6</v>
      </c>
      <c r="J1511" s="22">
        <v>16.899999999999999</v>
      </c>
      <c r="K1511" s="22">
        <v>0</v>
      </c>
      <c r="L1511" s="16">
        <v>116995.065</v>
      </c>
      <c r="M1511" s="17">
        <v>104.4634554</v>
      </c>
      <c r="N1511" s="17">
        <f>'Energy Demand'!$L1511*'Energy Demand'!$M1511</f>
        <v>12221708.754647601</v>
      </c>
    </row>
    <row r="1512" spans="1:14" x14ac:dyDescent="0.6">
      <c r="A1512" s="10">
        <v>43515</v>
      </c>
      <c r="B1512" s="31" t="str">
        <f>TEXT('Energy Demand'!$A1512,"dddd")</f>
        <v>Tuesday</v>
      </c>
      <c r="C1512" s="31" t="str">
        <f>TEXT('Energy Demand'!$A1512,"mmmm")</f>
        <v>February</v>
      </c>
      <c r="D1512" s="11" t="str">
        <f t="shared" si="46"/>
        <v>2019</v>
      </c>
      <c r="E1512" s="12">
        <f t="shared" si="47"/>
        <v>8</v>
      </c>
      <c r="F1512" s="13" t="str">
        <f>VLOOKUP(A1512,_holidays!$A$2:$B$2107,2,1)</f>
        <v>Y</v>
      </c>
      <c r="G1512" s="13" t="str">
        <f>VLOOKUP(A1512,_holidays!$A$2:$C$2107,3,1)</f>
        <v>N</v>
      </c>
      <c r="H1512" s="14">
        <v>13.7</v>
      </c>
      <c r="I1512" s="14">
        <v>20.2</v>
      </c>
      <c r="J1512" s="15">
        <v>21.4</v>
      </c>
      <c r="K1512" s="15">
        <v>0</v>
      </c>
      <c r="L1512" s="16">
        <v>110531.6</v>
      </c>
      <c r="M1512" s="17">
        <v>105.09817820000001</v>
      </c>
      <c r="N1512" s="17">
        <f>'Energy Demand'!$L1512*'Energy Demand'!$M1512</f>
        <v>11616669.793531122</v>
      </c>
    </row>
    <row r="1513" spans="1:14" x14ac:dyDescent="0.6">
      <c r="A1513" s="19">
        <v>43516</v>
      </c>
      <c r="B1513" s="32" t="str">
        <f>TEXT('Energy Demand'!$A1513,"dddd")</f>
        <v>Wednesday</v>
      </c>
      <c r="C1513" s="31" t="str">
        <f>TEXT('Energy Demand'!$A1513,"mmmm")</f>
        <v>February</v>
      </c>
      <c r="D1513" s="11" t="str">
        <f t="shared" si="46"/>
        <v>2019</v>
      </c>
      <c r="E1513" s="12">
        <f t="shared" si="47"/>
        <v>8</v>
      </c>
      <c r="F1513" s="20" t="str">
        <f>VLOOKUP(A1513,_holidays!$A$2:$B$2107,2,1)</f>
        <v>Y</v>
      </c>
      <c r="G1513" s="20" t="str">
        <f>VLOOKUP(A1513,_holidays!$A$2:$C$2107,3,1)</f>
        <v>N</v>
      </c>
      <c r="H1513" s="21">
        <v>13.5</v>
      </c>
      <c r="I1513" s="21">
        <v>23.2</v>
      </c>
      <c r="J1513" s="22">
        <v>20.8</v>
      </c>
      <c r="K1513" s="22">
        <v>0</v>
      </c>
      <c r="L1513" s="16">
        <v>108972.30499999999</v>
      </c>
      <c r="M1513" s="17">
        <v>111.0460243</v>
      </c>
      <c r="N1513" s="17">
        <f>'Energy Demand'!$L1513*'Energy Demand'!$M1513</f>
        <v>12100941.22905701</v>
      </c>
    </row>
    <row r="1514" spans="1:14" x14ac:dyDescent="0.6">
      <c r="A1514" s="10">
        <v>43517</v>
      </c>
      <c r="B1514" s="31" t="str">
        <f>TEXT('Energy Demand'!$A1514,"dddd")</f>
        <v>Thursday</v>
      </c>
      <c r="C1514" s="31" t="str">
        <f>TEXT('Energy Demand'!$A1514,"mmmm")</f>
        <v>February</v>
      </c>
      <c r="D1514" s="11" t="str">
        <f t="shared" si="46"/>
        <v>2019</v>
      </c>
      <c r="E1514" s="12">
        <f t="shared" si="47"/>
        <v>8</v>
      </c>
      <c r="F1514" s="13" t="str">
        <f>VLOOKUP(A1514,_holidays!$A$2:$B$2107,2,1)</f>
        <v>Y</v>
      </c>
      <c r="G1514" s="13" t="str">
        <f>VLOOKUP(A1514,_holidays!$A$2:$C$2107,3,1)</f>
        <v>N</v>
      </c>
      <c r="H1514" s="14">
        <v>14</v>
      </c>
      <c r="I1514" s="14">
        <v>20.399999999999999</v>
      </c>
      <c r="J1514" s="15">
        <v>16.2</v>
      </c>
      <c r="K1514" s="15">
        <v>0</v>
      </c>
      <c r="L1514" s="16">
        <v>110235.33500000001</v>
      </c>
      <c r="M1514" s="17">
        <v>114.360572</v>
      </c>
      <c r="N1514" s="17">
        <f>'Energy Demand'!$L1514*'Energy Demand'!$M1514</f>
        <v>12606575.965211621</v>
      </c>
    </row>
    <row r="1515" spans="1:14" x14ac:dyDescent="0.6">
      <c r="A1515" s="19">
        <v>43518</v>
      </c>
      <c r="B1515" s="32" t="str">
        <f>TEXT('Energy Demand'!$A1515,"dddd")</f>
        <v>Friday</v>
      </c>
      <c r="C1515" s="31" t="str">
        <f>TEXT('Energy Demand'!$A1515,"mmmm")</f>
        <v>February</v>
      </c>
      <c r="D1515" s="11" t="str">
        <f t="shared" si="46"/>
        <v>2019</v>
      </c>
      <c r="E1515" s="12">
        <f t="shared" si="47"/>
        <v>8</v>
      </c>
      <c r="F1515" s="20" t="str">
        <f>VLOOKUP(A1515,_holidays!$A$2:$B$2107,2,1)</f>
        <v>Y</v>
      </c>
      <c r="G1515" s="20" t="str">
        <f>VLOOKUP(A1515,_holidays!$A$2:$C$2107,3,1)</f>
        <v>N</v>
      </c>
      <c r="H1515" s="21">
        <v>15.5</v>
      </c>
      <c r="I1515" s="21">
        <v>21.2</v>
      </c>
      <c r="J1515" s="22">
        <v>23.9</v>
      </c>
      <c r="K1515" s="22">
        <v>0</v>
      </c>
      <c r="L1515" s="16">
        <v>109901.75999999999</v>
      </c>
      <c r="M1515" s="17">
        <v>103.0440629</v>
      </c>
      <c r="N1515" s="17">
        <f>'Energy Demand'!$L1515*'Energy Demand'!$M1515</f>
        <v>11324723.870260704</v>
      </c>
    </row>
    <row r="1516" spans="1:14" x14ac:dyDescent="0.6">
      <c r="A1516" s="10">
        <v>43519</v>
      </c>
      <c r="B1516" s="31" t="str">
        <f>TEXT('Energy Demand'!$A1516,"dddd")</f>
        <v>Saturday</v>
      </c>
      <c r="C1516" s="31" t="str">
        <f>TEXT('Energy Demand'!$A1516,"mmmm")</f>
        <v>February</v>
      </c>
      <c r="D1516" s="11" t="str">
        <f t="shared" si="46"/>
        <v>2019</v>
      </c>
      <c r="E1516" s="12">
        <f t="shared" si="47"/>
        <v>8</v>
      </c>
      <c r="F1516" s="13" t="str">
        <f>VLOOKUP(A1516,_holidays!$A$2:$B$2107,2,1)</f>
        <v>Y</v>
      </c>
      <c r="G1516" s="13" t="str">
        <f>VLOOKUP(A1516,_holidays!$A$2:$C$2107,3,1)</f>
        <v>N</v>
      </c>
      <c r="H1516" s="14">
        <v>16.399999999999999</v>
      </c>
      <c r="I1516" s="14">
        <v>25.8</v>
      </c>
      <c r="J1516" s="15">
        <v>24</v>
      </c>
      <c r="K1516" s="15">
        <v>0</v>
      </c>
      <c r="L1516" s="16">
        <v>99890.25</v>
      </c>
      <c r="M1516" s="17">
        <v>77.031403220000001</v>
      </c>
      <c r="N1516" s="17">
        <f>'Energy Demand'!$L1516*'Energy Demand'!$M1516</f>
        <v>7694686.1254966054</v>
      </c>
    </row>
    <row r="1517" spans="1:14" x14ac:dyDescent="0.6">
      <c r="A1517" s="19">
        <v>43520</v>
      </c>
      <c r="B1517" s="32" t="str">
        <f>TEXT('Energy Demand'!$A1517,"dddd")</f>
        <v>Sunday</v>
      </c>
      <c r="C1517" s="31" t="str">
        <f>TEXT('Energy Demand'!$A1517,"mmmm")</f>
        <v>February</v>
      </c>
      <c r="D1517" s="11" t="str">
        <f t="shared" si="46"/>
        <v>2019</v>
      </c>
      <c r="E1517" s="12">
        <f t="shared" si="47"/>
        <v>9</v>
      </c>
      <c r="F1517" s="20" t="str">
        <f>VLOOKUP(A1517,_holidays!$A$2:$B$2107,2,1)</f>
        <v>Y</v>
      </c>
      <c r="G1517" s="20" t="str">
        <f>VLOOKUP(A1517,_holidays!$A$2:$C$2107,3,1)</f>
        <v>N</v>
      </c>
      <c r="H1517" s="21">
        <v>13.8</v>
      </c>
      <c r="I1517" s="21">
        <v>32.9</v>
      </c>
      <c r="J1517" s="22">
        <v>24.6</v>
      </c>
      <c r="K1517" s="22">
        <v>0</v>
      </c>
      <c r="L1517" s="16">
        <v>106877.86500000001</v>
      </c>
      <c r="M1517" s="17">
        <v>87.180913380000007</v>
      </c>
      <c r="N1517" s="17">
        <f>'Energy Demand'!$L1517*'Energy Demand'!$M1517</f>
        <v>9317709.8908043355</v>
      </c>
    </row>
    <row r="1518" spans="1:14" x14ac:dyDescent="0.6">
      <c r="A1518" s="10">
        <v>43521</v>
      </c>
      <c r="B1518" s="31" t="str">
        <f>TEXT('Energy Demand'!$A1518,"dddd")</f>
        <v>Monday</v>
      </c>
      <c r="C1518" s="31" t="str">
        <f>TEXT('Energy Demand'!$A1518,"mmmm")</f>
        <v>February</v>
      </c>
      <c r="D1518" s="11" t="str">
        <f t="shared" si="46"/>
        <v>2019</v>
      </c>
      <c r="E1518" s="12">
        <f t="shared" si="47"/>
        <v>9</v>
      </c>
      <c r="F1518" s="13" t="str">
        <f>VLOOKUP(A1518,_holidays!$A$2:$B$2107,2,1)</f>
        <v>Y</v>
      </c>
      <c r="G1518" s="13" t="str">
        <f>VLOOKUP(A1518,_holidays!$A$2:$C$2107,3,1)</f>
        <v>N</v>
      </c>
      <c r="H1518" s="14">
        <v>18</v>
      </c>
      <c r="I1518" s="14">
        <v>34.200000000000003</v>
      </c>
      <c r="J1518" s="15">
        <v>24.4</v>
      </c>
      <c r="K1518" s="15">
        <v>0</v>
      </c>
      <c r="L1518" s="16">
        <v>133476.60500000001</v>
      </c>
      <c r="M1518" s="17">
        <v>139.95597699999999</v>
      </c>
      <c r="N1518" s="17">
        <f>'Energy Demand'!$L1518*'Energy Demand'!$M1518</f>
        <v>18680848.659418084</v>
      </c>
    </row>
    <row r="1519" spans="1:14" x14ac:dyDescent="0.6">
      <c r="A1519" s="19">
        <v>43522</v>
      </c>
      <c r="B1519" s="32" t="str">
        <f>TEXT('Energy Demand'!$A1519,"dddd")</f>
        <v>Tuesday</v>
      </c>
      <c r="C1519" s="31" t="str">
        <f>TEXT('Energy Demand'!$A1519,"mmmm")</f>
        <v>February</v>
      </c>
      <c r="D1519" s="11" t="str">
        <f t="shared" si="46"/>
        <v>2019</v>
      </c>
      <c r="E1519" s="12">
        <f t="shared" si="47"/>
        <v>9</v>
      </c>
      <c r="F1519" s="20" t="str">
        <f>VLOOKUP(A1519,_holidays!$A$2:$B$2107,2,1)</f>
        <v>Y</v>
      </c>
      <c r="G1519" s="20" t="str">
        <f>VLOOKUP(A1519,_holidays!$A$2:$C$2107,3,1)</f>
        <v>N</v>
      </c>
      <c r="H1519" s="21">
        <v>17.899999999999999</v>
      </c>
      <c r="I1519" s="21">
        <v>22.3</v>
      </c>
      <c r="J1519" s="22">
        <v>21</v>
      </c>
      <c r="K1519" s="22">
        <v>0</v>
      </c>
      <c r="L1519" s="16">
        <v>123114.11500000001</v>
      </c>
      <c r="M1519" s="17">
        <v>115.9396033</v>
      </c>
      <c r="N1519" s="17">
        <f>'Energy Demand'!$L1519*'Energy Demand'!$M1519</f>
        <v>14273801.653730581</v>
      </c>
    </row>
    <row r="1520" spans="1:14" x14ac:dyDescent="0.6">
      <c r="A1520" s="10">
        <v>43523</v>
      </c>
      <c r="B1520" s="31" t="str">
        <f>TEXT('Energy Demand'!$A1520,"dddd")</f>
        <v>Wednesday</v>
      </c>
      <c r="C1520" s="31" t="str">
        <f>TEXT('Energy Demand'!$A1520,"mmmm")</f>
        <v>February</v>
      </c>
      <c r="D1520" s="11" t="str">
        <f t="shared" si="46"/>
        <v>2019</v>
      </c>
      <c r="E1520" s="12">
        <f t="shared" si="47"/>
        <v>9</v>
      </c>
      <c r="F1520" s="13" t="str">
        <f>VLOOKUP(A1520,_holidays!$A$2:$B$2107,2,1)</f>
        <v>Y</v>
      </c>
      <c r="G1520" s="13" t="str">
        <f>VLOOKUP(A1520,_holidays!$A$2:$C$2107,3,1)</f>
        <v>N</v>
      </c>
      <c r="H1520" s="14">
        <v>12.9</v>
      </c>
      <c r="I1520" s="14">
        <v>25.7</v>
      </c>
      <c r="J1520" s="15">
        <v>24</v>
      </c>
      <c r="K1520" s="15">
        <v>0</v>
      </c>
      <c r="L1520" s="16">
        <v>125272.27</v>
      </c>
      <c r="M1520" s="17">
        <v>123.7875391</v>
      </c>
      <c r="N1520" s="17">
        <f>'Energy Demand'!$L1520*'Energy Demand'!$M1520</f>
        <v>15507146.020770758</v>
      </c>
    </row>
    <row r="1521" spans="1:14" x14ac:dyDescent="0.6">
      <c r="A1521" s="19">
        <v>43524</v>
      </c>
      <c r="B1521" s="32" t="str">
        <f>TEXT('Energy Demand'!$A1521,"dddd")</f>
        <v>Thursday</v>
      </c>
      <c r="C1521" s="31" t="str">
        <f>TEXT('Energy Demand'!$A1521,"mmmm")</f>
        <v>February</v>
      </c>
      <c r="D1521" s="11" t="str">
        <f t="shared" si="46"/>
        <v>2019</v>
      </c>
      <c r="E1521" s="12">
        <f t="shared" si="47"/>
        <v>9</v>
      </c>
      <c r="F1521" s="20" t="str">
        <f>VLOOKUP(A1521,_holidays!$A$2:$B$2107,2,1)</f>
        <v>Y</v>
      </c>
      <c r="G1521" s="20" t="str">
        <f>VLOOKUP(A1521,_holidays!$A$2:$C$2107,3,1)</f>
        <v>N</v>
      </c>
      <c r="H1521" s="21">
        <v>16.3</v>
      </c>
      <c r="I1521" s="21">
        <v>36.799999999999997</v>
      </c>
      <c r="J1521" s="22">
        <v>23.4</v>
      </c>
      <c r="K1521" s="22">
        <v>0</v>
      </c>
      <c r="L1521" s="16">
        <v>150472.255</v>
      </c>
      <c r="M1521" s="17">
        <v>160.93844870000001</v>
      </c>
      <c r="N1521" s="17">
        <f>'Energy Demand'!$L1521*'Energy Demand'!$M1521</f>
        <v>24216771.292090822</v>
      </c>
    </row>
    <row r="1522" spans="1:14" x14ac:dyDescent="0.6">
      <c r="A1522" s="10">
        <v>43525</v>
      </c>
      <c r="B1522" s="31" t="str">
        <f>TEXT('Energy Demand'!$A1522,"dddd")</f>
        <v>Friday</v>
      </c>
      <c r="C1522" s="31" t="str">
        <f>TEXT('Energy Demand'!$A1522,"mmmm")</f>
        <v>March</v>
      </c>
      <c r="D1522" s="11" t="str">
        <f t="shared" si="46"/>
        <v>2019</v>
      </c>
      <c r="E1522" s="12">
        <f t="shared" si="47"/>
        <v>9</v>
      </c>
      <c r="F1522" s="13" t="str">
        <f>VLOOKUP(A1522,_holidays!$A$2:$B$2107,2,1)</f>
        <v>Y</v>
      </c>
      <c r="G1522" s="13" t="str">
        <f>VLOOKUP(A1522,_holidays!$A$2:$C$2107,3,1)</f>
        <v>N</v>
      </c>
      <c r="H1522" s="14">
        <v>22.6</v>
      </c>
      <c r="I1522" s="14">
        <v>38.1</v>
      </c>
      <c r="J1522" s="15">
        <v>22.3</v>
      </c>
      <c r="K1522" s="15">
        <v>0</v>
      </c>
      <c r="L1522" s="16">
        <v>163682.04</v>
      </c>
      <c r="M1522" s="17">
        <v>1284.799876</v>
      </c>
      <c r="N1522" s="17">
        <f>'Energy Demand'!$L1522*'Energy Demand'!$M1522</f>
        <v>210298664.69542706</v>
      </c>
    </row>
    <row r="1523" spans="1:14" x14ac:dyDescent="0.6">
      <c r="A1523" s="19">
        <v>43526</v>
      </c>
      <c r="B1523" s="32" t="str">
        <f>TEXT('Energy Demand'!$A1523,"dddd")</f>
        <v>Saturday</v>
      </c>
      <c r="C1523" s="31" t="str">
        <f>TEXT('Energy Demand'!$A1523,"mmmm")</f>
        <v>March</v>
      </c>
      <c r="D1523" s="11" t="str">
        <f t="shared" si="46"/>
        <v>2019</v>
      </c>
      <c r="E1523" s="12">
        <f t="shared" si="47"/>
        <v>9</v>
      </c>
      <c r="F1523" s="20" t="str">
        <f>VLOOKUP(A1523,_holidays!$A$2:$B$2107,2,1)</f>
        <v>Y</v>
      </c>
      <c r="G1523" s="20" t="str">
        <f>VLOOKUP(A1523,_holidays!$A$2:$C$2107,3,1)</f>
        <v>N</v>
      </c>
      <c r="H1523" s="21">
        <v>22.3</v>
      </c>
      <c r="I1523" s="21">
        <v>36.299999999999997</v>
      </c>
      <c r="J1523" s="22">
        <v>23.4</v>
      </c>
      <c r="K1523" s="22">
        <v>0</v>
      </c>
      <c r="L1523" s="16">
        <v>146265.11499999999</v>
      </c>
      <c r="M1523" s="17">
        <v>132.49259040000001</v>
      </c>
      <c r="N1523" s="17">
        <f>'Energy Demand'!$L1523*'Energy Demand'!$M1523</f>
        <v>19379043.971503895</v>
      </c>
    </row>
    <row r="1524" spans="1:14" x14ac:dyDescent="0.6">
      <c r="A1524" s="10">
        <v>43527</v>
      </c>
      <c r="B1524" s="31" t="str">
        <f>TEXT('Energy Demand'!$A1524,"dddd")</f>
        <v>Sunday</v>
      </c>
      <c r="C1524" s="31" t="str">
        <f>TEXT('Energy Demand'!$A1524,"mmmm")</f>
        <v>March</v>
      </c>
      <c r="D1524" s="11" t="str">
        <f t="shared" si="46"/>
        <v>2019</v>
      </c>
      <c r="E1524" s="12">
        <f t="shared" si="47"/>
        <v>10</v>
      </c>
      <c r="F1524" s="13" t="str">
        <f>VLOOKUP(A1524,_holidays!$A$2:$B$2107,2,1)</f>
        <v>Y</v>
      </c>
      <c r="G1524" s="13" t="str">
        <f>VLOOKUP(A1524,_holidays!$A$2:$C$2107,3,1)</f>
        <v>N</v>
      </c>
      <c r="H1524" s="14">
        <v>25.1</v>
      </c>
      <c r="I1524" s="14">
        <v>36</v>
      </c>
      <c r="J1524" s="15">
        <v>14.4</v>
      </c>
      <c r="K1524" s="15">
        <v>0</v>
      </c>
      <c r="L1524" s="16">
        <v>138597.69</v>
      </c>
      <c r="M1524" s="17">
        <v>153.7842958</v>
      </c>
      <c r="N1524" s="17">
        <f>'Energy Demand'!$L1524*'Energy Demand'!$M1524</f>
        <v>21314148.1561567</v>
      </c>
    </row>
    <row r="1525" spans="1:14" x14ac:dyDescent="0.6">
      <c r="A1525" s="19">
        <v>43528</v>
      </c>
      <c r="B1525" s="32" t="str">
        <f>TEXT('Energy Demand'!$A1525,"dddd")</f>
        <v>Monday</v>
      </c>
      <c r="C1525" s="31" t="str">
        <f>TEXT('Energy Demand'!$A1525,"mmmm")</f>
        <v>March</v>
      </c>
      <c r="D1525" s="11" t="str">
        <f t="shared" si="46"/>
        <v>2019</v>
      </c>
      <c r="E1525" s="12">
        <f t="shared" si="47"/>
        <v>10</v>
      </c>
      <c r="F1525" s="20" t="str">
        <f>VLOOKUP(A1525,_holidays!$A$2:$B$2107,2,1)</f>
        <v>Y</v>
      </c>
      <c r="G1525" s="20" t="str">
        <f>VLOOKUP(A1525,_holidays!$A$2:$C$2107,3,1)</f>
        <v>N</v>
      </c>
      <c r="H1525" s="21">
        <v>19</v>
      </c>
      <c r="I1525" s="21">
        <v>24.6</v>
      </c>
      <c r="J1525" s="22">
        <v>21.8</v>
      </c>
      <c r="K1525" s="22">
        <v>0</v>
      </c>
      <c r="L1525" s="16">
        <v>136528.81</v>
      </c>
      <c r="M1525" s="17">
        <v>135.2064474</v>
      </c>
      <c r="N1525" s="17">
        <f>'Energy Demand'!$L1525*'Energy Demand'!$M1525</f>
        <v>18459575.367849592</v>
      </c>
    </row>
    <row r="1526" spans="1:14" x14ac:dyDescent="0.6">
      <c r="A1526" s="10">
        <v>43529</v>
      </c>
      <c r="B1526" s="31" t="str">
        <f>TEXT('Energy Demand'!$A1526,"dddd")</f>
        <v>Tuesday</v>
      </c>
      <c r="C1526" s="31" t="str">
        <f>TEXT('Energy Demand'!$A1526,"mmmm")</f>
        <v>March</v>
      </c>
      <c r="D1526" s="11" t="str">
        <f t="shared" si="46"/>
        <v>2019</v>
      </c>
      <c r="E1526" s="12">
        <f t="shared" si="47"/>
        <v>10</v>
      </c>
      <c r="F1526" s="13" t="str">
        <f>VLOOKUP(A1526,_holidays!$A$2:$B$2107,2,1)</f>
        <v>Y</v>
      </c>
      <c r="G1526" s="13" t="str">
        <f>VLOOKUP(A1526,_holidays!$A$2:$C$2107,3,1)</f>
        <v>N</v>
      </c>
      <c r="H1526" s="14">
        <v>18</v>
      </c>
      <c r="I1526" s="14">
        <v>24.3</v>
      </c>
      <c r="J1526" s="15">
        <v>15.5</v>
      </c>
      <c r="K1526" s="15">
        <v>0</v>
      </c>
      <c r="L1526" s="16">
        <v>126073.53</v>
      </c>
      <c r="M1526" s="17">
        <v>118.26194460000001</v>
      </c>
      <c r="N1526" s="17">
        <f>'Energy Demand'!$L1526*'Energy Demand'!$M1526</f>
        <v>14909700.82038644</v>
      </c>
    </row>
    <row r="1527" spans="1:14" x14ac:dyDescent="0.6">
      <c r="A1527" s="19">
        <v>43530</v>
      </c>
      <c r="B1527" s="32" t="str">
        <f>TEXT('Energy Demand'!$A1527,"dddd")</f>
        <v>Wednesday</v>
      </c>
      <c r="C1527" s="31" t="str">
        <f>TEXT('Energy Demand'!$A1527,"mmmm")</f>
        <v>March</v>
      </c>
      <c r="D1527" s="11" t="str">
        <f t="shared" si="46"/>
        <v>2019</v>
      </c>
      <c r="E1527" s="12">
        <f t="shared" si="47"/>
        <v>10</v>
      </c>
      <c r="F1527" s="20" t="str">
        <f>VLOOKUP(A1527,_holidays!$A$2:$B$2107,2,1)</f>
        <v>Y</v>
      </c>
      <c r="G1527" s="20" t="str">
        <f>VLOOKUP(A1527,_holidays!$A$2:$C$2107,3,1)</f>
        <v>N</v>
      </c>
      <c r="H1527" s="21">
        <v>13.2</v>
      </c>
      <c r="I1527" s="21">
        <v>17.2</v>
      </c>
      <c r="J1527" s="22">
        <v>19.5</v>
      </c>
      <c r="K1527" s="22">
        <v>1.6</v>
      </c>
      <c r="L1527" s="16">
        <v>108723.61500000001</v>
      </c>
      <c r="M1527" s="17">
        <v>75.981191370000005</v>
      </c>
      <c r="N1527" s="17">
        <f>'Energy Demand'!$L1527*'Energy Demand'!$M1527</f>
        <v>8260949.7977532037</v>
      </c>
    </row>
    <row r="1528" spans="1:14" x14ac:dyDescent="0.6">
      <c r="A1528" s="10">
        <v>43531</v>
      </c>
      <c r="B1528" s="31" t="str">
        <f>TEXT('Energy Demand'!$A1528,"dddd")</f>
        <v>Thursday</v>
      </c>
      <c r="C1528" s="31" t="str">
        <f>TEXT('Energy Demand'!$A1528,"mmmm")</f>
        <v>March</v>
      </c>
      <c r="D1528" s="11" t="str">
        <f t="shared" si="46"/>
        <v>2019</v>
      </c>
      <c r="E1528" s="12">
        <f t="shared" si="47"/>
        <v>10</v>
      </c>
      <c r="F1528" s="13" t="str">
        <f>VLOOKUP(A1528,_holidays!$A$2:$B$2107,2,1)</f>
        <v>Y</v>
      </c>
      <c r="G1528" s="13" t="str">
        <f>VLOOKUP(A1528,_holidays!$A$2:$C$2107,3,1)</f>
        <v>N</v>
      </c>
      <c r="H1528" s="14">
        <v>9.6999999999999993</v>
      </c>
      <c r="I1528" s="14">
        <v>22.1</v>
      </c>
      <c r="J1528" s="15">
        <v>21.2</v>
      </c>
      <c r="K1528" s="15">
        <v>2</v>
      </c>
      <c r="L1528" s="16">
        <v>114519.86500000001</v>
      </c>
      <c r="M1528" s="17">
        <v>103.1975585</v>
      </c>
      <c r="N1528" s="17">
        <f>'Energy Demand'!$L1528*'Energy Demand'!$M1528</f>
        <v>11818170.467749603</v>
      </c>
    </row>
    <row r="1529" spans="1:14" x14ac:dyDescent="0.6">
      <c r="A1529" s="19">
        <v>43532</v>
      </c>
      <c r="B1529" s="32" t="str">
        <f>TEXT('Energy Demand'!$A1529,"dddd")</f>
        <v>Friday</v>
      </c>
      <c r="C1529" s="31" t="str">
        <f>TEXT('Energy Demand'!$A1529,"mmmm")</f>
        <v>March</v>
      </c>
      <c r="D1529" s="11" t="str">
        <f t="shared" si="46"/>
        <v>2019</v>
      </c>
      <c r="E1529" s="12">
        <f t="shared" si="47"/>
        <v>10</v>
      </c>
      <c r="F1529" s="20" t="str">
        <f>VLOOKUP(A1529,_holidays!$A$2:$B$2107,2,1)</f>
        <v>Y</v>
      </c>
      <c r="G1529" s="20" t="str">
        <f>VLOOKUP(A1529,_holidays!$A$2:$C$2107,3,1)</f>
        <v>N</v>
      </c>
      <c r="H1529" s="21">
        <v>11.3</v>
      </c>
      <c r="I1529" s="21">
        <v>26.8</v>
      </c>
      <c r="J1529" s="22">
        <v>10.199999999999999</v>
      </c>
      <c r="K1529" s="22">
        <v>0</v>
      </c>
      <c r="L1529" s="16">
        <v>117281.2</v>
      </c>
      <c r="M1529" s="17">
        <v>106.9388027</v>
      </c>
      <c r="N1529" s="17">
        <f>'Energy Demand'!$L1529*'Energy Demand'!$M1529</f>
        <v>12541911.10721924</v>
      </c>
    </row>
    <row r="1530" spans="1:14" x14ac:dyDescent="0.6">
      <c r="A1530" s="10">
        <v>43533</v>
      </c>
      <c r="B1530" s="31" t="str">
        <f>TEXT('Energy Demand'!$A1530,"dddd")</f>
        <v>Saturday</v>
      </c>
      <c r="C1530" s="31" t="str">
        <f>TEXT('Energy Demand'!$A1530,"mmmm")</f>
        <v>March</v>
      </c>
      <c r="D1530" s="11" t="str">
        <f t="shared" si="46"/>
        <v>2019</v>
      </c>
      <c r="E1530" s="12">
        <f t="shared" si="47"/>
        <v>10</v>
      </c>
      <c r="F1530" s="13" t="str">
        <f>VLOOKUP(A1530,_holidays!$A$2:$B$2107,2,1)</f>
        <v>Y</v>
      </c>
      <c r="G1530" s="13" t="str">
        <f>VLOOKUP(A1530,_holidays!$A$2:$C$2107,3,1)</f>
        <v>N</v>
      </c>
      <c r="H1530" s="14">
        <v>13.9</v>
      </c>
      <c r="I1530" s="14">
        <v>24.7</v>
      </c>
      <c r="J1530" s="15">
        <v>20</v>
      </c>
      <c r="K1530" s="15">
        <v>0</v>
      </c>
      <c r="L1530" s="16">
        <v>106854.935</v>
      </c>
      <c r="M1530" s="17">
        <v>95.078424589999997</v>
      </c>
      <c r="N1530" s="17">
        <f>'Energy Demand'!$L1530*'Energy Demand'!$M1530</f>
        <v>10159598.87946685</v>
      </c>
    </row>
    <row r="1531" spans="1:14" x14ac:dyDescent="0.6">
      <c r="A1531" s="19">
        <v>43534</v>
      </c>
      <c r="B1531" s="32" t="str">
        <f>TEXT('Energy Demand'!$A1531,"dddd")</f>
        <v>Sunday</v>
      </c>
      <c r="C1531" s="31" t="str">
        <f>TEXT('Energy Demand'!$A1531,"mmmm")</f>
        <v>March</v>
      </c>
      <c r="D1531" s="11" t="str">
        <f t="shared" si="46"/>
        <v>2019</v>
      </c>
      <c r="E1531" s="12">
        <f t="shared" si="47"/>
        <v>11</v>
      </c>
      <c r="F1531" s="20" t="str">
        <f>VLOOKUP(A1531,_holidays!$A$2:$B$2107,2,1)</f>
        <v>Y</v>
      </c>
      <c r="G1531" s="20" t="str">
        <f>VLOOKUP(A1531,_holidays!$A$2:$C$2107,3,1)</f>
        <v>N</v>
      </c>
      <c r="H1531" s="21">
        <v>14.3</v>
      </c>
      <c r="I1531" s="21">
        <v>23.7</v>
      </c>
      <c r="J1531" s="22">
        <v>10.1</v>
      </c>
      <c r="K1531" s="22">
        <v>0</v>
      </c>
      <c r="L1531" s="16">
        <v>101994.05499999999</v>
      </c>
      <c r="M1531" s="17">
        <v>74.374932029999997</v>
      </c>
      <c r="N1531" s="17">
        <f>'Energy Demand'!$L1531*'Energy Demand'!$M1531</f>
        <v>7585800.9080890808</v>
      </c>
    </row>
    <row r="1532" spans="1:14" x14ac:dyDescent="0.6">
      <c r="A1532" s="10">
        <v>43535</v>
      </c>
      <c r="B1532" s="31" t="str">
        <f>TEXT('Energy Demand'!$A1532,"dddd")</f>
        <v>Monday</v>
      </c>
      <c r="C1532" s="31" t="str">
        <f>TEXT('Energy Demand'!$A1532,"mmmm")</f>
        <v>March</v>
      </c>
      <c r="D1532" s="11" t="str">
        <f t="shared" si="46"/>
        <v>2019</v>
      </c>
      <c r="E1532" s="12">
        <f t="shared" si="47"/>
        <v>11</v>
      </c>
      <c r="F1532" s="13" t="str">
        <f>VLOOKUP(A1532,_holidays!$A$2:$B$2107,2,1)</f>
        <v>Y</v>
      </c>
      <c r="G1532" s="13" t="str">
        <f>VLOOKUP(A1532,_holidays!$A$2:$C$2107,3,1)</f>
        <v>Y</v>
      </c>
      <c r="H1532" s="14">
        <v>15.9</v>
      </c>
      <c r="I1532" s="14">
        <v>21.8</v>
      </c>
      <c r="J1532" s="15">
        <v>18.600000000000001</v>
      </c>
      <c r="K1532" s="15">
        <v>0.2</v>
      </c>
      <c r="L1532" s="16">
        <v>103219.08</v>
      </c>
      <c r="M1532" s="17">
        <v>81.472040070000006</v>
      </c>
      <c r="N1532" s="17">
        <f>'Energy Demand'!$L1532*'Energy Demand'!$M1532</f>
        <v>8409469.0217485372</v>
      </c>
    </row>
    <row r="1533" spans="1:14" x14ac:dyDescent="0.6">
      <c r="A1533" s="19">
        <v>43536</v>
      </c>
      <c r="B1533" s="32" t="str">
        <f>TEXT('Energy Demand'!$A1533,"dddd")</f>
        <v>Tuesday</v>
      </c>
      <c r="C1533" s="31" t="str">
        <f>TEXT('Energy Demand'!$A1533,"mmmm")</f>
        <v>March</v>
      </c>
      <c r="D1533" s="11" t="str">
        <f t="shared" si="46"/>
        <v>2019</v>
      </c>
      <c r="E1533" s="12">
        <f t="shared" si="47"/>
        <v>11</v>
      </c>
      <c r="F1533" s="20" t="str">
        <f>VLOOKUP(A1533,_holidays!$A$2:$B$2107,2,1)</f>
        <v>Y</v>
      </c>
      <c r="G1533" s="20" t="str">
        <f>VLOOKUP(A1533,_holidays!$A$2:$C$2107,3,1)</f>
        <v>N</v>
      </c>
      <c r="H1533" s="21">
        <v>15.8</v>
      </c>
      <c r="I1533" s="21">
        <v>19.2</v>
      </c>
      <c r="J1533" s="22">
        <v>10.8</v>
      </c>
      <c r="K1533" s="22">
        <v>0</v>
      </c>
      <c r="L1533" s="16">
        <v>110086.7</v>
      </c>
      <c r="M1533" s="17">
        <v>76.971547959999995</v>
      </c>
      <c r="N1533" s="17">
        <f>'Energy Demand'!$L1533*'Energy Demand'!$M1533</f>
        <v>8473543.7088081315</v>
      </c>
    </row>
    <row r="1534" spans="1:14" x14ac:dyDescent="0.6">
      <c r="A1534" s="10">
        <v>43537</v>
      </c>
      <c r="B1534" s="31" t="str">
        <f>TEXT('Energy Demand'!$A1534,"dddd")</f>
        <v>Wednesday</v>
      </c>
      <c r="C1534" s="31" t="str">
        <f>TEXT('Energy Demand'!$A1534,"mmmm")</f>
        <v>March</v>
      </c>
      <c r="D1534" s="11" t="str">
        <f t="shared" si="46"/>
        <v>2019</v>
      </c>
      <c r="E1534" s="12">
        <f t="shared" si="47"/>
        <v>11</v>
      </c>
      <c r="F1534" s="13" t="str">
        <f>VLOOKUP(A1534,_holidays!$A$2:$B$2107,2,1)</f>
        <v>Y</v>
      </c>
      <c r="G1534" s="13" t="str">
        <f>VLOOKUP(A1534,_holidays!$A$2:$C$2107,3,1)</f>
        <v>N</v>
      </c>
      <c r="H1534" s="14">
        <v>11.9</v>
      </c>
      <c r="I1534" s="14">
        <v>18.600000000000001</v>
      </c>
      <c r="J1534" s="15">
        <v>15.1</v>
      </c>
      <c r="K1534" s="15">
        <v>0</v>
      </c>
      <c r="L1534" s="16">
        <v>114740.52</v>
      </c>
      <c r="M1534" s="17">
        <v>122.2385811</v>
      </c>
      <c r="N1534" s="17">
        <f>'Energy Demand'!$L1534*'Energy Demand'!$M1534</f>
        <v>14025718.359476173</v>
      </c>
    </row>
    <row r="1535" spans="1:14" x14ac:dyDescent="0.6">
      <c r="A1535" s="19">
        <v>43538</v>
      </c>
      <c r="B1535" s="32" t="str">
        <f>TEXT('Energy Demand'!$A1535,"dddd")</f>
        <v>Thursday</v>
      </c>
      <c r="C1535" s="31" t="str">
        <f>TEXT('Energy Demand'!$A1535,"mmmm")</f>
        <v>March</v>
      </c>
      <c r="D1535" s="11" t="str">
        <f t="shared" si="46"/>
        <v>2019</v>
      </c>
      <c r="E1535" s="12">
        <f t="shared" si="47"/>
        <v>11</v>
      </c>
      <c r="F1535" s="20" t="str">
        <f>VLOOKUP(A1535,_holidays!$A$2:$B$2107,2,1)</f>
        <v>Y</v>
      </c>
      <c r="G1535" s="20" t="str">
        <f>VLOOKUP(A1535,_holidays!$A$2:$C$2107,3,1)</f>
        <v>N</v>
      </c>
      <c r="H1535" s="21">
        <v>12.1</v>
      </c>
      <c r="I1535" s="21">
        <v>20.8</v>
      </c>
      <c r="J1535" s="22">
        <v>20.6</v>
      </c>
      <c r="K1535" s="22">
        <v>0.2</v>
      </c>
      <c r="L1535" s="16">
        <v>112785.78</v>
      </c>
      <c r="M1535" s="17">
        <v>126.7859571</v>
      </c>
      <c r="N1535" s="17">
        <f>'Energy Demand'!$L1535*'Energy Demand'!$M1535</f>
        <v>14299653.064570038</v>
      </c>
    </row>
    <row r="1536" spans="1:14" x14ac:dyDescent="0.6">
      <c r="A1536" s="10">
        <v>43539</v>
      </c>
      <c r="B1536" s="31" t="str">
        <f>TEXT('Energy Demand'!$A1536,"dddd")</f>
        <v>Friday</v>
      </c>
      <c r="C1536" s="31" t="str">
        <f>TEXT('Energy Demand'!$A1536,"mmmm")</f>
        <v>March</v>
      </c>
      <c r="D1536" s="11" t="str">
        <f t="shared" si="46"/>
        <v>2019</v>
      </c>
      <c r="E1536" s="12">
        <f t="shared" si="47"/>
        <v>11</v>
      </c>
      <c r="F1536" s="13" t="str">
        <f>VLOOKUP(A1536,_holidays!$A$2:$B$2107,2,1)</f>
        <v>Y</v>
      </c>
      <c r="G1536" s="13" t="str">
        <f>VLOOKUP(A1536,_holidays!$A$2:$C$2107,3,1)</f>
        <v>N</v>
      </c>
      <c r="H1536" s="14">
        <v>11.7</v>
      </c>
      <c r="I1536" s="14">
        <v>22.2</v>
      </c>
      <c r="J1536" s="15">
        <v>18.7</v>
      </c>
      <c r="K1536" s="15">
        <v>0</v>
      </c>
      <c r="L1536" s="16">
        <v>111179.125</v>
      </c>
      <c r="M1536" s="17">
        <v>102.60851510000001</v>
      </c>
      <c r="N1536" s="17">
        <f>'Energy Demand'!$L1536*'Energy Demand'!$M1536</f>
        <v>11407924.926367288</v>
      </c>
    </row>
    <row r="1537" spans="1:14" x14ac:dyDescent="0.6">
      <c r="A1537" s="19">
        <v>43540</v>
      </c>
      <c r="B1537" s="32" t="str">
        <f>TEXT('Energy Demand'!$A1537,"dddd")</f>
        <v>Saturday</v>
      </c>
      <c r="C1537" s="31" t="str">
        <f>TEXT('Energy Demand'!$A1537,"mmmm")</f>
        <v>March</v>
      </c>
      <c r="D1537" s="11" t="str">
        <f t="shared" si="46"/>
        <v>2019</v>
      </c>
      <c r="E1537" s="12">
        <f t="shared" si="47"/>
        <v>11</v>
      </c>
      <c r="F1537" s="20" t="str">
        <f>VLOOKUP(A1537,_holidays!$A$2:$B$2107,2,1)</f>
        <v>Y</v>
      </c>
      <c r="G1537" s="20" t="str">
        <f>VLOOKUP(A1537,_holidays!$A$2:$C$2107,3,1)</f>
        <v>N</v>
      </c>
      <c r="H1537" s="21">
        <v>12.2</v>
      </c>
      <c r="I1537" s="21">
        <v>25.6</v>
      </c>
      <c r="J1537" s="22">
        <v>20.100000000000001</v>
      </c>
      <c r="K1537" s="22">
        <v>0</v>
      </c>
      <c r="L1537" s="16">
        <v>105119.48</v>
      </c>
      <c r="M1537" s="17">
        <v>95.251187810000005</v>
      </c>
      <c r="N1537" s="17">
        <f>'Energy Demand'!$L1537*'Energy Demand'!$M1537</f>
        <v>10012755.331969539</v>
      </c>
    </row>
    <row r="1538" spans="1:14" x14ac:dyDescent="0.6">
      <c r="A1538" s="10">
        <v>43541</v>
      </c>
      <c r="B1538" s="31" t="str">
        <f>TEXT('Energy Demand'!$A1538,"dddd")</f>
        <v>Sunday</v>
      </c>
      <c r="C1538" s="31" t="str">
        <f>TEXT('Energy Demand'!$A1538,"mmmm")</f>
        <v>March</v>
      </c>
      <c r="D1538" s="11" t="str">
        <f t="shared" si="46"/>
        <v>2019</v>
      </c>
      <c r="E1538" s="12">
        <f t="shared" si="47"/>
        <v>12</v>
      </c>
      <c r="F1538" s="13" t="str">
        <f>VLOOKUP(A1538,_holidays!$A$2:$B$2107,2,1)</f>
        <v>Y</v>
      </c>
      <c r="G1538" s="13" t="str">
        <f>VLOOKUP(A1538,_holidays!$A$2:$C$2107,3,1)</f>
        <v>N</v>
      </c>
      <c r="H1538" s="14">
        <v>14.2</v>
      </c>
      <c r="I1538" s="14">
        <v>25.6</v>
      </c>
      <c r="J1538" s="15">
        <v>19.2</v>
      </c>
      <c r="K1538" s="15">
        <v>0</v>
      </c>
      <c r="L1538" s="16">
        <v>105669.045</v>
      </c>
      <c r="M1538" s="17">
        <v>103.9571924</v>
      </c>
      <c r="N1538" s="17">
        <f>'Energy Demand'!$L1538*'Energy Demand'!$M1538</f>
        <v>10985057.241789257</v>
      </c>
    </row>
    <row r="1539" spans="1:14" x14ac:dyDescent="0.6">
      <c r="A1539" s="19">
        <v>43542</v>
      </c>
      <c r="B1539" s="32" t="str">
        <f>TEXT('Energy Demand'!$A1539,"dddd")</f>
        <v>Monday</v>
      </c>
      <c r="C1539" s="31" t="str">
        <f>TEXT('Energy Demand'!$A1539,"mmmm")</f>
        <v>March</v>
      </c>
      <c r="D1539" s="11" t="str">
        <f t="shared" ref="D1539:D1602" si="48">TEXT(A1539,"yyyy")</f>
        <v>2019</v>
      </c>
      <c r="E1539" s="12">
        <f t="shared" ref="E1539:E1602" si="49">WEEKNUM(A1539,1)</f>
        <v>12</v>
      </c>
      <c r="F1539" s="20" t="str">
        <f>VLOOKUP(A1539,_holidays!$A$2:$B$2107,2,1)</f>
        <v>Y</v>
      </c>
      <c r="G1539" s="20" t="str">
        <f>VLOOKUP(A1539,_holidays!$A$2:$C$2107,3,1)</f>
        <v>N</v>
      </c>
      <c r="H1539" s="21">
        <v>16.5</v>
      </c>
      <c r="I1539" s="21">
        <v>28.2</v>
      </c>
      <c r="J1539" s="22">
        <v>18.899999999999999</v>
      </c>
      <c r="K1539" s="22">
        <v>0</v>
      </c>
      <c r="L1539" s="16">
        <v>121954.38499999999</v>
      </c>
      <c r="M1539" s="17">
        <v>111.14979460000001</v>
      </c>
      <c r="N1539" s="17">
        <f>'Energy Demand'!$L1539*'Energy Demand'!$M1539</f>
        <v>13555204.843319321</v>
      </c>
    </row>
    <row r="1540" spans="1:14" x14ac:dyDescent="0.6">
      <c r="A1540" s="10">
        <v>43543</v>
      </c>
      <c r="B1540" s="31" t="str">
        <f>TEXT('Energy Demand'!$A1540,"dddd")</f>
        <v>Tuesday</v>
      </c>
      <c r="C1540" s="31" t="str">
        <f>TEXT('Energy Demand'!$A1540,"mmmm")</f>
        <v>March</v>
      </c>
      <c r="D1540" s="11" t="str">
        <f t="shared" si="48"/>
        <v>2019</v>
      </c>
      <c r="E1540" s="12">
        <f t="shared" si="49"/>
        <v>12</v>
      </c>
      <c r="F1540" s="13" t="str">
        <f>VLOOKUP(A1540,_holidays!$A$2:$B$2107,2,1)</f>
        <v>Y</v>
      </c>
      <c r="G1540" s="13" t="str">
        <f>VLOOKUP(A1540,_holidays!$A$2:$C$2107,3,1)</f>
        <v>N</v>
      </c>
      <c r="H1540" s="14">
        <v>16.899999999999999</v>
      </c>
      <c r="I1540" s="14">
        <v>23.4</v>
      </c>
      <c r="J1540" s="15">
        <v>12.7</v>
      </c>
      <c r="K1540" s="15">
        <v>0</v>
      </c>
      <c r="L1540" s="16">
        <v>123290.83500000001</v>
      </c>
      <c r="M1540" s="17">
        <v>113.64477429999999</v>
      </c>
      <c r="N1540" s="17">
        <f>'Energy Demand'!$L1540*'Energy Demand'!$M1540</f>
        <v>14011359.11683354</v>
      </c>
    </row>
    <row r="1541" spans="1:14" x14ac:dyDescent="0.6">
      <c r="A1541" s="19">
        <v>43544</v>
      </c>
      <c r="B1541" s="32" t="str">
        <f>TEXT('Energy Demand'!$A1541,"dddd")</f>
        <v>Wednesday</v>
      </c>
      <c r="C1541" s="31" t="str">
        <f>TEXT('Energy Demand'!$A1541,"mmmm")</f>
        <v>March</v>
      </c>
      <c r="D1541" s="11" t="str">
        <f t="shared" si="48"/>
        <v>2019</v>
      </c>
      <c r="E1541" s="12">
        <f t="shared" si="49"/>
        <v>12</v>
      </c>
      <c r="F1541" s="20" t="str">
        <f>VLOOKUP(A1541,_holidays!$A$2:$B$2107,2,1)</f>
        <v>Y</v>
      </c>
      <c r="G1541" s="20" t="str">
        <f>VLOOKUP(A1541,_holidays!$A$2:$C$2107,3,1)</f>
        <v>N</v>
      </c>
      <c r="H1541" s="21">
        <v>19.3</v>
      </c>
      <c r="I1541" s="21">
        <v>23.4</v>
      </c>
      <c r="J1541" s="22">
        <v>11.1</v>
      </c>
      <c r="K1541" s="22">
        <v>0</v>
      </c>
      <c r="L1541" s="16">
        <v>123994.3</v>
      </c>
      <c r="M1541" s="17">
        <v>127.27659920000001</v>
      </c>
      <c r="N1541" s="17">
        <f>'Energy Demand'!$L1541*'Energy Demand'!$M1541</f>
        <v>15781572.824184561</v>
      </c>
    </row>
    <row r="1542" spans="1:14" x14ac:dyDescent="0.6">
      <c r="A1542" s="10">
        <v>43545</v>
      </c>
      <c r="B1542" s="31" t="str">
        <f>TEXT('Energy Demand'!$A1542,"dddd")</f>
        <v>Thursday</v>
      </c>
      <c r="C1542" s="31" t="str">
        <f>TEXT('Energy Demand'!$A1542,"mmmm")</f>
        <v>March</v>
      </c>
      <c r="D1542" s="11" t="str">
        <f t="shared" si="48"/>
        <v>2019</v>
      </c>
      <c r="E1542" s="12">
        <f t="shared" si="49"/>
        <v>12</v>
      </c>
      <c r="F1542" s="13" t="str">
        <f>VLOOKUP(A1542,_holidays!$A$2:$B$2107,2,1)</f>
        <v>Y</v>
      </c>
      <c r="G1542" s="13" t="str">
        <f>VLOOKUP(A1542,_holidays!$A$2:$C$2107,3,1)</f>
        <v>N</v>
      </c>
      <c r="H1542" s="14">
        <v>18.2</v>
      </c>
      <c r="I1542" s="14">
        <v>24.3</v>
      </c>
      <c r="J1542" s="15">
        <v>12.5</v>
      </c>
      <c r="K1542" s="15">
        <v>0</v>
      </c>
      <c r="L1542" s="16">
        <v>124181.405</v>
      </c>
      <c r="M1542" s="17">
        <v>115.460165</v>
      </c>
      <c r="N1542" s="17">
        <f>'Energy Demand'!$L1542*'Energy Demand'!$M1542</f>
        <v>14338005.511231825</v>
      </c>
    </row>
    <row r="1543" spans="1:14" x14ac:dyDescent="0.6">
      <c r="A1543" s="19">
        <v>43546</v>
      </c>
      <c r="B1543" s="32" t="str">
        <f>TEXT('Energy Demand'!$A1543,"dddd")</f>
        <v>Friday</v>
      </c>
      <c r="C1543" s="31" t="str">
        <f>TEXT('Energy Demand'!$A1543,"mmmm")</f>
        <v>March</v>
      </c>
      <c r="D1543" s="11" t="str">
        <f t="shared" si="48"/>
        <v>2019</v>
      </c>
      <c r="E1543" s="12">
        <f t="shared" si="49"/>
        <v>12</v>
      </c>
      <c r="F1543" s="20" t="str">
        <f>VLOOKUP(A1543,_holidays!$A$2:$B$2107,2,1)</f>
        <v>Y</v>
      </c>
      <c r="G1543" s="20" t="str">
        <f>VLOOKUP(A1543,_holidays!$A$2:$C$2107,3,1)</f>
        <v>N</v>
      </c>
      <c r="H1543" s="21">
        <v>18.7</v>
      </c>
      <c r="I1543" s="21">
        <v>28.6</v>
      </c>
      <c r="J1543" s="22">
        <v>15.3</v>
      </c>
      <c r="K1543" s="22">
        <v>0</v>
      </c>
      <c r="L1543" s="16">
        <v>128305.64</v>
      </c>
      <c r="M1543" s="17">
        <v>111.2407066</v>
      </c>
      <c r="N1543" s="17">
        <f>'Energy Demand'!$L1543*'Energy Demand'!$M1543</f>
        <v>14272810.054365223</v>
      </c>
    </row>
    <row r="1544" spans="1:14" x14ac:dyDescent="0.6">
      <c r="A1544" s="10">
        <v>43547</v>
      </c>
      <c r="B1544" s="31" t="str">
        <f>TEXT('Energy Demand'!$A1544,"dddd")</f>
        <v>Saturday</v>
      </c>
      <c r="C1544" s="31" t="str">
        <f>TEXT('Energy Demand'!$A1544,"mmmm")</f>
        <v>March</v>
      </c>
      <c r="D1544" s="11" t="str">
        <f t="shared" si="48"/>
        <v>2019</v>
      </c>
      <c r="E1544" s="12">
        <f t="shared" si="49"/>
        <v>12</v>
      </c>
      <c r="F1544" s="13" t="str">
        <f>VLOOKUP(A1544,_holidays!$A$2:$B$2107,2,1)</f>
        <v>Y</v>
      </c>
      <c r="G1544" s="13" t="str">
        <f>VLOOKUP(A1544,_holidays!$A$2:$C$2107,3,1)</f>
        <v>N</v>
      </c>
      <c r="H1544" s="14">
        <v>19.899999999999999</v>
      </c>
      <c r="I1544" s="14">
        <v>31.3</v>
      </c>
      <c r="J1544" s="15">
        <v>13.6</v>
      </c>
      <c r="K1544" s="15">
        <v>1.8</v>
      </c>
      <c r="L1544" s="16">
        <v>109147.65</v>
      </c>
      <c r="M1544" s="17">
        <v>98.954731719999998</v>
      </c>
      <c r="N1544" s="17">
        <f>'Energy Demand'!$L1544*'Energy Demand'!$M1544</f>
        <v>10800676.423618456</v>
      </c>
    </row>
    <row r="1545" spans="1:14" x14ac:dyDescent="0.6">
      <c r="A1545" s="19">
        <v>43548</v>
      </c>
      <c r="B1545" s="32" t="str">
        <f>TEXT('Energy Demand'!$A1545,"dddd")</f>
        <v>Sunday</v>
      </c>
      <c r="C1545" s="31" t="str">
        <f>TEXT('Energy Demand'!$A1545,"mmmm")</f>
        <v>March</v>
      </c>
      <c r="D1545" s="11" t="str">
        <f t="shared" si="48"/>
        <v>2019</v>
      </c>
      <c r="E1545" s="12">
        <f t="shared" si="49"/>
        <v>13</v>
      </c>
      <c r="F1545" s="20" t="str">
        <f>VLOOKUP(A1545,_holidays!$A$2:$B$2107,2,1)</f>
        <v>Y</v>
      </c>
      <c r="G1545" s="20" t="str">
        <f>VLOOKUP(A1545,_holidays!$A$2:$C$2107,3,1)</f>
        <v>N</v>
      </c>
      <c r="H1545" s="21">
        <v>16.5</v>
      </c>
      <c r="I1545" s="21">
        <v>29.3</v>
      </c>
      <c r="J1545" s="22">
        <v>16.899999999999999</v>
      </c>
      <c r="K1545" s="22">
        <v>2</v>
      </c>
      <c r="L1545" s="16">
        <v>104226.83</v>
      </c>
      <c r="M1545" s="17">
        <v>97.857599649999997</v>
      </c>
      <c r="N1545" s="17">
        <f>'Energy Demand'!$L1545*'Energy Demand'!$M1545</f>
        <v>10199387.402928609</v>
      </c>
    </row>
    <row r="1546" spans="1:14" x14ac:dyDescent="0.6">
      <c r="A1546" s="10">
        <v>43549</v>
      </c>
      <c r="B1546" s="31" t="str">
        <f>TEXT('Energy Demand'!$A1546,"dddd")</f>
        <v>Monday</v>
      </c>
      <c r="C1546" s="31" t="str">
        <f>TEXT('Energy Demand'!$A1546,"mmmm")</f>
        <v>March</v>
      </c>
      <c r="D1546" s="11" t="str">
        <f t="shared" si="48"/>
        <v>2019</v>
      </c>
      <c r="E1546" s="12">
        <f t="shared" si="49"/>
        <v>13</v>
      </c>
      <c r="F1546" s="13" t="str">
        <f>VLOOKUP(A1546,_holidays!$A$2:$B$2107,2,1)</f>
        <v>Y</v>
      </c>
      <c r="G1546" s="13" t="str">
        <f>VLOOKUP(A1546,_holidays!$A$2:$C$2107,3,1)</f>
        <v>N</v>
      </c>
      <c r="H1546" s="14">
        <v>14.8</v>
      </c>
      <c r="I1546" s="14">
        <v>19</v>
      </c>
      <c r="J1546" s="15">
        <v>13.6</v>
      </c>
      <c r="K1546" s="15">
        <v>0.2</v>
      </c>
      <c r="L1546" s="16">
        <v>107583.935</v>
      </c>
      <c r="M1546" s="17">
        <v>80.292927370000001</v>
      </c>
      <c r="N1546" s="17">
        <f>'Energy Demand'!$L1546*'Energy Demand'!$M1546</f>
        <v>8638229.0791338012</v>
      </c>
    </row>
    <row r="1547" spans="1:14" x14ac:dyDescent="0.6">
      <c r="A1547" s="19">
        <v>43550</v>
      </c>
      <c r="B1547" s="32" t="str">
        <f>TEXT('Energy Demand'!$A1547,"dddd")</f>
        <v>Tuesday</v>
      </c>
      <c r="C1547" s="31" t="str">
        <f>TEXT('Energy Demand'!$A1547,"mmmm")</f>
        <v>March</v>
      </c>
      <c r="D1547" s="11" t="str">
        <f t="shared" si="48"/>
        <v>2019</v>
      </c>
      <c r="E1547" s="12">
        <f t="shared" si="49"/>
        <v>13</v>
      </c>
      <c r="F1547" s="20" t="str">
        <f>VLOOKUP(A1547,_holidays!$A$2:$B$2107,2,1)</f>
        <v>Y</v>
      </c>
      <c r="G1547" s="20" t="str">
        <f>VLOOKUP(A1547,_holidays!$A$2:$C$2107,3,1)</f>
        <v>N</v>
      </c>
      <c r="H1547" s="21">
        <v>12.3</v>
      </c>
      <c r="I1547" s="21">
        <v>20.3</v>
      </c>
      <c r="J1547" s="22">
        <v>15.9</v>
      </c>
      <c r="K1547" s="22">
        <v>0</v>
      </c>
      <c r="L1547" s="16">
        <v>108840.18</v>
      </c>
      <c r="M1547" s="17">
        <v>95.567893560000002</v>
      </c>
      <c r="N1547" s="17">
        <f>'Energy Demand'!$L1547*'Energy Demand'!$M1547</f>
        <v>10401626.737291241</v>
      </c>
    </row>
    <row r="1548" spans="1:14" x14ac:dyDescent="0.6">
      <c r="A1548" s="10">
        <v>43551</v>
      </c>
      <c r="B1548" s="31" t="str">
        <f>TEXT('Energy Demand'!$A1548,"dddd")</f>
        <v>Wednesday</v>
      </c>
      <c r="C1548" s="31" t="str">
        <f>TEXT('Energy Demand'!$A1548,"mmmm")</f>
        <v>March</v>
      </c>
      <c r="D1548" s="11" t="str">
        <f t="shared" si="48"/>
        <v>2019</v>
      </c>
      <c r="E1548" s="12">
        <f t="shared" si="49"/>
        <v>13</v>
      </c>
      <c r="F1548" s="13" t="str">
        <f>VLOOKUP(A1548,_holidays!$A$2:$B$2107,2,1)</f>
        <v>Y</v>
      </c>
      <c r="G1548" s="13" t="str">
        <f>VLOOKUP(A1548,_holidays!$A$2:$C$2107,3,1)</f>
        <v>N</v>
      </c>
      <c r="H1548" s="14">
        <v>11.1</v>
      </c>
      <c r="I1548" s="14">
        <v>21.7</v>
      </c>
      <c r="J1548" s="15">
        <v>17.8</v>
      </c>
      <c r="K1548" s="15">
        <v>0</v>
      </c>
      <c r="L1548" s="16">
        <v>113307.595</v>
      </c>
      <c r="M1548" s="17">
        <v>114.1613715</v>
      </c>
      <c r="N1548" s="17">
        <f>'Energy Demand'!$L1548*'Energy Demand'!$M1548</f>
        <v>12935350.446566543</v>
      </c>
    </row>
    <row r="1549" spans="1:14" x14ac:dyDescent="0.6">
      <c r="A1549" s="19">
        <v>43552</v>
      </c>
      <c r="B1549" s="32" t="str">
        <f>TEXT('Energy Demand'!$A1549,"dddd")</f>
        <v>Thursday</v>
      </c>
      <c r="C1549" s="31" t="str">
        <f>TEXT('Energy Demand'!$A1549,"mmmm")</f>
        <v>March</v>
      </c>
      <c r="D1549" s="11" t="str">
        <f t="shared" si="48"/>
        <v>2019</v>
      </c>
      <c r="E1549" s="12">
        <f t="shared" si="49"/>
        <v>13</v>
      </c>
      <c r="F1549" s="20" t="str">
        <f>VLOOKUP(A1549,_holidays!$A$2:$B$2107,2,1)</f>
        <v>Y</v>
      </c>
      <c r="G1549" s="20" t="str">
        <f>VLOOKUP(A1549,_holidays!$A$2:$C$2107,3,1)</f>
        <v>N</v>
      </c>
      <c r="H1549" s="21">
        <v>11.6</v>
      </c>
      <c r="I1549" s="21">
        <v>27.9</v>
      </c>
      <c r="J1549" s="22">
        <v>17.8</v>
      </c>
      <c r="K1549" s="22">
        <v>0</v>
      </c>
      <c r="L1549" s="16">
        <v>113923.16</v>
      </c>
      <c r="M1549" s="17">
        <v>108.460275</v>
      </c>
      <c r="N1549" s="17">
        <f>'Energy Demand'!$L1549*'Energy Demand'!$M1549</f>
        <v>12356137.262468999</v>
      </c>
    </row>
    <row r="1550" spans="1:14" x14ac:dyDescent="0.6">
      <c r="A1550" s="10">
        <v>43553</v>
      </c>
      <c r="B1550" s="31" t="str">
        <f>TEXT('Energy Demand'!$A1550,"dddd")</f>
        <v>Friday</v>
      </c>
      <c r="C1550" s="31" t="str">
        <f>TEXT('Energy Demand'!$A1550,"mmmm")</f>
        <v>March</v>
      </c>
      <c r="D1550" s="11" t="str">
        <f t="shared" si="48"/>
        <v>2019</v>
      </c>
      <c r="E1550" s="12">
        <f t="shared" si="49"/>
        <v>13</v>
      </c>
      <c r="F1550" s="13" t="str">
        <f>VLOOKUP(A1550,_holidays!$A$2:$B$2107,2,1)</f>
        <v>Y</v>
      </c>
      <c r="G1550" s="13" t="str">
        <f>VLOOKUP(A1550,_holidays!$A$2:$C$2107,3,1)</f>
        <v>N</v>
      </c>
      <c r="H1550" s="14">
        <v>14.6</v>
      </c>
      <c r="I1550" s="14">
        <v>28.5</v>
      </c>
      <c r="J1550" s="15">
        <v>4.9000000000000004</v>
      </c>
      <c r="K1550" s="15">
        <v>0</v>
      </c>
      <c r="L1550" s="16">
        <v>110768.285</v>
      </c>
      <c r="M1550" s="17">
        <v>83.989537740000003</v>
      </c>
      <c r="N1550" s="17">
        <f>'Energy Demand'!$L1550*'Energy Demand'!$M1550</f>
        <v>9303377.0534025766</v>
      </c>
    </row>
    <row r="1551" spans="1:14" x14ac:dyDescent="0.6">
      <c r="A1551" s="19">
        <v>43554</v>
      </c>
      <c r="B1551" s="32" t="str">
        <f>TEXT('Energy Demand'!$A1551,"dddd")</f>
        <v>Saturday</v>
      </c>
      <c r="C1551" s="31" t="str">
        <f>TEXT('Energy Demand'!$A1551,"mmmm")</f>
        <v>March</v>
      </c>
      <c r="D1551" s="11" t="str">
        <f t="shared" si="48"/>
        <v>2019</v>
      </c>
      <c r="E1551" s="12">
        <f t="shared" si="49"/>
        <v>13</v>
      </c>
      <c r="F1551" s="20" t="str">
        <f>VLOOKUP(A1551,_holidays!$A$2:$B$2107,2,1)</f>
        <v>Y</v>
      </c>
      <c r="G1551" s="20" t="str">
        <f>VLOOKUP(A1551,_holidays!$A$2:$C$2107,3,1)</f>
        <v>N</v>
      </c>
      <c r="H1551" s="21">
        <v>9.1</v>
      </c>
      <c r="I1551" s="21">
        <v>15.6</v>
      </c>
      <c r="J1551" s="22">
        <v>11.4</v>
      </c>
      <c r="K1551" s="22">
        <v>1.8</v>
      </c>
      <c r="L1551" s="16">
        <v>101262.655</v>
      </c>
      <c r="M1551" s="17">
        <v>85.165934859999993</v>
      </c>
      <c r="N1551" s="17">
        <f>'Energy Demand'!$L1551*'Energy Demand'!$M1551</f>
        <v>8624128.6794806533</v>
      </c>
    </row>
    <row r="1552" spans="1:14" x14ac:dyDescent="0.6">
      <c r="A1552" s="10">
        <v>43555</v>
      </c>
      <c r="B1552" s="31" t="str">
        <f>TEXT('Energy Demand'!$A1552,"dddd")</f>
        <v>Sunday</v>
      </c>
      <c r="C1552" s="31" t="str">
        <f>TEXT('Energy Demand'!$A1552,"mmmm")</f>
        <v>March</v>
      </c>
      <c r="D1552" s="11" t="str">
        <f t="shared" si="48"/>
        <v>2019</v>
      </c>
      <c r="E1552" s="12">
        <f t="shared" si="49"/>
        <v>14</v>
      </c>
      <c r="F1552" s="13" t="str">
        <f>VLOOKUP(A1552,_holidays!$A$2:$B$2107,2,1)</f>
        <v>Y</v>
      </c>
      <c r="G1552" s="13" t="str">
        <f>VLOOKUP(A1552,_holidays!$A$2:$C$2107,3,1)</f>
        <v>N</v>
      </c>
      <c r="H1552" s="14">
        <v>9.4</v>
      </c>
      <c r="I1552" s="14">
        <v>18.5</v>
      </c>
      <c r="J1552" s="15">
        <v>8</v>
      </c>
      <c r="K1552" s="15">
        <v>2.2000000000000002</v>
      </c>
      <c r="L1552" s="16">
        <v>101119.83500000001</v>
      </c>
      <c r="M1552" s="17">
        <v>94.389588230000001</v>
      </c>
      <c r="N1552" s="17">
        <f>'Energy Demand'!$L1552*'Energy Demand'!$M1552</f>
        <v>9544659.5875355434</v>
      </c>
    </row>
    <row r="1553" spans="1:14" x14ac:dyDescent="0.6">
      <c r="A1553" s="19">
        <v>43556</v>
      </c>
      <c r="B1553" s="32" t="str">
        <f>TEXT('Energy Demand'!$A1553,"dddd")</f>
        <v>Monday</v>
      </c>
      <c r="C1553" s="31" t="str">
        <f>TEXT('Energy Demand'!$A1553,"mmmm")</f>
        <v>April</v>
      </c>
      <c r="D1553" s="11" t="str">
        <f t="shared" si="48"/>
        <v>2019</v>
      </c>
      <c r="E1553" s="12">
        <f t="shared" si="49"/>
        <v>14</v>
      </c>
      <c r="F1553" s="20" t="str">
        <f>VLOOKUP(A1553,_holidays!$A$2:$B$2107,2,1)</f>
        <v>Y</v>
      </c>
      <c r="G1553" s="20" t="str">
        <f>VLOOKUP(A1553,_holidays!$A$2:$C$2107,3,1)</f>
        <v>N</v>
      </c>
      <c r="H1553" s="21">
        <v>13</v>
      </c>
      <c r="I1553" s="21">
        <v>17.100000000000001</v>
      </c>
      <c r="J1553" s="22">
        <v>6.6</v>
      </c>
      <c r="K1553" s="22">
        <v>0.2</v>
      </c>
      <c r="L1553" s="16">
        <v>116817.43</v>
      </c>
      <c r="M1553" s="17">
        <v>131.3335309</v>
      </c>
      <c r="N1553" s="17">
        <f>'Energy Demand'!$L1553*'Energy Demand'!$M1553</f>
        <v>15342045.552563585</v>
      </c>
    </row>
    <row r="1554" spans="1:14" x14ac:dyDescent="0.6">
      <c r="A1554" s="10">
        <v>43557</v>
      </c>
      <c r="B1554" s="31" t="str">
        <f>TEXT('Energy Demand'!$A1554,"dddd")</f>
        <v>Tuesday</v>
      </c>
      <c r="C1554" s="31" t="str">
        <f>TEXT('Energy Demand'!$A1554,"mmmm")</f>
        <v>April</v>
      </c>
      <c r="D1554" s="11" t="str">
        <f t="shared" si="48"/>
        <v>2019</v>
      </c>
      <c r="E1554" s="12">
        <f t="shared" si="49"/>
        <v>14</v>
      </c>
      <c r="F1554" s="13" t="str">
        <f>VLOOKUP(A1554,_holidays!$A$2:$B$2107,2,1)</f>
        <v>Y</v>
      </c>
      <c r="G1554" s="13" t="str">
        <f>VLOOKUP(A1554,_holidays!$A$2:$C$2107,3,1)</f>
        <v>N</v>
      </c>
      <c r="H1554" s="14">
        <v>7.4</v>
      </c>
      <c r="I1554" s="14">
        <v>25.9</v>
      </c>
      <c r="J1554" s="15">
        <v>16.600000000000001</v>
      </c>
      <c r="K1554" s="15">
        <v>0</v>
      </c>
      <c r="L1554" s="16">
        <v>114927.205</v>
      </c>
      <c r="M1554" s="17">
        <v>119.3975507</v>
      </c>
      <c r="N1554" s="17">
        <f>'Energy Demand'!$L1554*'Energy Demand'!$M1554</f>
        <v>13722026.785796793</v>
      </c>
    </row>
    <row r="1555" spans="1:14" x14ac:dyDescent="0.6">
      <c r="A1555" s="19">
        <v>43558</v>
      </c>
      <c r="B1555" s="32" t="str">
        <f>TEXT('Energy Demand'!$A1555,"dddd")</f>
        <v>Wednesday</v>
      </c>
      <c r="C1555" s="31" t="str">
        <f>TEXT('Energy Demand'!$A1555,"mmmm")</f>
        <v>April</v>
      </c>
      <c r="D1555" s="11" t="str">
        <f t="shared" si="48"/>
        <v>2019</v>
      </c>
      <c r="E1555" s="12">
        <f t="shared" si="49"/>
        <v>14</v>
      </c>
      <c r="F1555" s="20" t="str">
        <f>VLOOKUP(A1555,_holidays!$A$2:$B$2107,2,1)</f>
        <v>Y</v>
      </c>
      <c r="G1555" s="20" t="str">
        <f>VLOOKUP(A1555,_holidays!$A$2:$C$2107,3,1)</f>
        <v>N</v>
      </c>
      <c r="H1555" s="21">
        <v>9.4</v>
      </c>
      <c r="I1555" s="21">
        <v>24.7</v>
      </c>
      <c r="J1555" s="22">
        <v>10.9</v>
      </c>
      <c r="K1555" s="22">
        <v>0</v>
      </c>
      <c r="L1555" s="16">
        <v>115188.76</v>
      </c>
      <c r="M1555" s="17">
        <v>112.9080676</v>
      </c>
      <c r="N1555" s="17">
        <f>'Energy Demand'!$L1555*'Energy Demand'!$M1555</f>
        <v>13005740.300840175</v>
      </c>
    </row>
    <row r="1556" spans="1:14" x14ac:dyDescent="0.6">
      <c r="A1556" s="10">
        <v>43559</v>
      </c>
      <c r="B1556" s="31" t="str">
        <f>TEXT('Energy Demand'!$A1556,"dddd")</f>
        <v>Thursday</v>
      </c>
      <c r="C1556" s="31" t="str">
        <f>TEXT('Energy Demand'!$A1556,"mmmm")</f>
        <v>April</v>
      </c>
      <c r="D1556" s="11" t="str">
        <f t="shared" si="48"/>
        <v>2019</v>
      </c>
      <c r="E1556" s="12">
        <f t="shared" si="49"/>
        <v>14</v>
      </c>
      <c r="F1556" s="13" t="str">
        <f>VLOOKUP(A1556,_holidays!$A$2:$B$2107,2,1)</f>
        <v>Y</v>
      </c>
      <c r="G1556" s="13" t="str">
        <f>VLOOKUP(A1556,_holidays!$A$2:$C$2107,3,1)</f>
        <v>N</v>
      </c>
      <c r="H1556" s="14">
        <v>13.3</v>
      </c>
      <c r="I1556" s="14">
        <v>21.9</v>
      </c>
      <c r="J1556" s="15">
        <v>13.9</v>
      </c>
      <c r="K1556" s="15">
        <v>0</v>
      </c>
      <c r="L1556" s="16">
        <v>113763.83500000001</v>
      </c>
      <c r="M1556" s="17">
        <v>116.75648839999999</v>
      </c>
      <c r="N1556" s="17">
        <f>'Energy Demand'!$L1556*'Energy Demand'!$M1556</f>
        <v>13282665.881517014</v>
      </c>
    </row>
    <row r="1557" spans="1:14" x14ac:dyDescent="0.6">
      <c r="A1557" s="19">
        <v>43560</v>
      </c>
      <c r="B1557" s="32" t="str">
        <f>TEXT('Energy Demand'!$A1557,"dddd")</f>
        <v>Friday</v>
      </c>
      <c r="C1557" s="31" t="str">
        <f>TEXT('Energy Demand'!$A1557,"mmmm")</f>
        <v>April</v>
      </c>
      <c r="D1557" s="11" t="str">
        <f t="shared" si="48"/>
        <v>2019</v>
      </c>
      <c r="E1557" s="12">
        <f t="shared" si="49"/>
        <v>14</v>
      </c>
      <c r="F1557" s="20" t="str">
        <f>VLOOKUP(A1557,_holidays!$A$2:$B$2107,2,1)</f>
        <v>N</v>
      </c>
      <c r="G1557" s="20" t="str">
        <f>VLOOKUP(A1557,_holidays!$A$2:$C$2107,3,1)</f>
        <v>N</v>
      </c>
      <c r="H1557" s="21">
        <v>14.4</v>
      </c>
      <c r="I1557" s="21">
        <v>28.5</v>
      </c>
      <c r="J1557" s="22">
        <v>15.3</v>
      </c>
      <c r="K1557" s="22">
        <v>0</v>
      </c>
      <c r="L1557" s="16">
        <v>111484.73</v>
      </c>
      <c r="M1557" s="17">
        <v>98.530301969999996</v>
      </c>
      <c r="N1557" s="17">
        <f>'Energy Demand'!$L1557*'Energy Demand'!$M1557</f>
        <v>10984624.111943917</v>
      </c>
    </row>
    <row r="1558" spans="1:14" x14ac:dyDescent="0.6">
      <c r="A1558" s="10">
        <v>43561</v>
      </c>
      <c r="B1558" s="31" t="str">
        <f>TEXT('Energy Demand'!$A1558,"dddd")</f>
        <v>Saturday</v>
      </c>
      <c r="C1558" s="31" t="str">
        <f>TEXT('Energy Demand'!$A1558,"mmmm")</f>
        <v>April</v>
      </c>
      <c r="D1558" s="11" t="str">
        <f t="shared" si="48"/>
        <v>2019</v>
      </c>
      <c r="E1558" s="12">
        <f t="shared" si="49"/>
        <v>14</v>
      </c>
      <c r="F1558" s="13" t="str">
        <f>VLOOKUP(A1558,_holidays!$A$2:$B$2107,2,1)</f>
        <v>N</v>
      </c>
      <c r="G1558" s="13" t="str">
        <f>VLOOKUP(A1558,_holidays!$A$2:$C$2107,3,1)</f>
        <v>N</v>
      </c>
      <c r="H1558" s="14">
        <v>16.5</v>
      </c>
      <c r="I1558" s="14">
        <v>20.100000000000001</v>
      </c>
      <c r="J1558" s="15">
        <v>12.4</v>
      </c>
      <c r="K1558" s="15">
        <v>0</v>
      </c>
      <c r="L1558" s="16">
        <v>102229.645</v>
      </c>
      <c r="M1558" s="17">
        <v>103.2729949</v>
      </c>
      <c r="N1558" s="17">
        <f>'Energy Demand'!$L1558*'Energy Demand'!$M1558</f>
        <v>10557561.606713811</v>
      </c>
    </row>
    <row r="1559" spans="1:14" x14ac:dyDescent="0.6">
      <c r="A1559" s="19">
        <v>43562</v>
      </c>
      <c r="B1559" s="32" t="str">
        <f>TEXT('Energy Demand'!$A1559,"dddd")</f>
        <v>Sunday</v>
      </c>
      <c r="C1559" s="31" t="str">
        <f>TEXT('Energy Demand'!$A1559,"mmmm")</f>
        <v>April</v>
      </c>
      <c r="D1559" s="11" t="str">
        <f t="shared" si="48"/>
        <v>2019</v>
      </c>
      <c r="E1559" s="12">
        <f t="shared" si="49"/>
        <v>15</v>
      </c>
      <c r="F1559" s="20" t="str">
        <f>VLOOKUP(A1559,_holidays!$A$2:$B$2107,2,1)</f>
        <v>N</v>
      </c>
      <c r="G1559" s="20" t="str">
        <f>VLOOKUP(A1559,_holidays!$A$2:$C$2107,3,1)</f>
        <v>N</v>
      </c>
      <c r="H1559" s="21">
        <v>9.5</v>
      </c>
      <c r="I1559" s="21">
        <v>26.5</v>
      </c>
      <c r="J1559" s="22">
        <v>15.9</v>
      </c>
      <c r="K1559" s="22">
        <v>0</v>
      </c>
      <c r="L1559" s="16">
        <v>93590.425000000003</v>
      </c>
      <c r="M1559" s="17">
        <v>86.802686010000002</v>
      </c>
      <c r="N1559" s="17">
        <f>'Energy Demand'!$L1559*'Energy Demand'!$M1559</f>
        <v>8123900.2748174546</v>
      </c>
    </row>
    <row r="1560" spans="1:14" x14ac:dyDescent="0.6">
      <c r="A1560" s="10">
        <v>43563</v>
      </c>
      <c r="B1560" s="31" t="str">
        <f>TEXT('Energy Demand'!$A1560,"dddd")</f>
        <v>Monday</v>
      </c>
      <c r="C1560" s="31" t="str">
        <f>TEXT('Energy Demand'!$A1560,"mmmm")</f>
        <v>April</v>
      </c>
      <c r="D1560" s="11" t="str">
        <f t="shared" si="48"/>
        <v>2019</v>
      </c>
      <c r="E1560" s="12">
        <f t="shared" si="49"/>
        <v>15</v>
      </c>
      <c r="F1560" s="13" t="str">
        <f>VLOOKUP(A1560,_holidays!$A$2:$B$2107,2,1)</f>
        <v>N</v>
      </c>
      <c r="G1560" s="13" t="str">
        <f>VLOOKUP(A1560,_holidays!$A$2:$C$2107,3,1)</f>
        <v>N</v>
      </c>
      <c r="H1560" s="14">
        <v>12.5</v>
      </c>
      <c r="I1560" s="14">
        <v>23.1</v>
      </c>
      <c r="J1560" s="15">
        <v>9</v>
      </c>
      <c r="K1560" s="15">
        <v>0</v>
      </c>
      <c r="L1560" s="16">
        <v>108543.63499999999</v>
      </c>
      <c r="M1560" s="17">
        <v>113.1340539</v>
      </c>
      <c r="N1560" s="17">
        <f>'Energy Demand'!$L1560*'Energy Demand'!$M1560</f>
        <v>12279981.452591926</v>
      </c>
    </row>
    <row r="1561" spans="1:14" x14ac:dyDescent="0.6">
      <c r="A1561" s="19">
        <v>43564</v>
      </c>
      <c r="B1561" s="32" t="str">
        <f>TEXT('Energy Demand'!$A1561,"dddd")</f>
        <v>Tuesday</v>
      </c>
      <c r="C1561" s="31" t="str">
        <f>TEXT('Energy Demand'!$A1561,"mmmm")</f>
        <v>April</v>
      </c>
      <c r="D1561" s="11" t="str">
        <f t="shared" si="48"/>
        <v>2019</v>
      </c>
      <c r="E1561" s="12">
        <f t="shared" si="49"/>
        <v>15</v>
      </c>
      <c r="F1561" s="20" t="str">
        <f>VLOOKUP(A1561,_holidays!$A$2:$B$2107,2,1)</f>
        <v>N</v>
      </c>
      <c r="G1561" s="20" t="str">
        <f>VLOOKUP(A1561,_holidays!$A$2:$C$2107,3,1)</f>
        <v>N</v>
      </c>
      <c r="H1561" s="21">
        <v>11.1</v>
      </c>
      <c r="I1561" s="21">
        <v>16.3</v>
      </c>
      <c r="J1561" s="22">
        <v>13.9</v>
      </c>
      <c r="K1561" s="22">
        <v>1.6</v>
      </c>
      <c r="L1561" s="16">
        <v>111999.03999999999</v>
      </c>
      <c r="M1561" s="17">
        <v>106.3359468</v>
      </c>
      <c r="N1561" s="17">
        <f>'Energy Demand'!$L1561*'Energy Demand'!$M1561</f>
        <v>11909523.959091071</v>
      </c>
    </row>
    <row r="1562" spans="1:14" x14ac:dyDescent="0.6">
      <c r="A1562" s="10">
        <v>43565</v>
      </c>
      <c r="B1562" s="31" t="str">
        <f>TEXT('Energy Demand'!$A1562,"dddd")</f>
        <v>Wednesday</v>
      </c>
      <c r="C1562" s="31" t="str">
        <f>TEXT('Energy Demand'!$A1562,"mmmm")</f>
        <v>April</v>
      </c>
      <c r="D1562" s="11" t="str">
        <f t="shared" si="48"/>
        <v>2019</v>
      </c>
      <c r="E1562" s="12">
        <f t="shared" si="49"/>
        <v>15</v>
      </c>
      <c r="F1562" s="13" t="str">
        <f>VLOOKUP(A1562,_holidays!$A$2:$B$2107,2,1)</f>
        <v>N</v>
      </c>
      <c r="G1562" s="13" t="str">
        <f>VLOOKUP(A1562,_holidays!$A$2:$C$2107,3,1)</f>
        <v>N</v>
      </c>
      <c r="H1562" s="14">
        <v>10.7</v>
      </c>
      <c r="I1562" s="14">
        <v>15.8</v>
      </c>
      <c r="J1562" s="15">
        <v>4.8</v>
      </c>
      <c r="K1562" s="15">
        <v>1.4</v>
      </c>
      <c r="L1562" s="16">
        <v>120858.98</v>
      </c>
      <c r="M1562" s="17">
        <v>121.87513629999999</v>
      </c>
      <c r="N1562" s="17">
        <f>'Energy Demand'!$L1562*'Energy Demand'!$M1562</f>
        <v>14729704.660578974</v>
      </c>
    </row>
    <row r="1563" spans="1:14" x14ac:dyDescent="0.6">
      <c r="A1563" s="19">
        <v>43566</v>
      </c>
      <c r="B1563" s="32" t="str">
        <f>TEXT('Energy Demand'!$A1563,"dddd")</f>
        <v>Thursday</v>
      </c>
      <c r="C1563" s="31" t="str">
        <f>TEXT('Energy Demand'!$A1563,"mmmm")</f>
        <v>April</v>
      </c>
      <c r="D1563" s="11" t="str">
        <f t="shared" si="48"/>
        <v>2019</v>
      </c>
      <c r="E1563" s="12">
        <f t="shared" si="49"/>
        <v>15</v>
      </c>
      <c r="F1563" s="20" t="str">
        <f>VLOOKUP(A1563,_holidays!$A$2:$B$2107,2,1)</f>
        <v>N</v>
      </c>
      <c r="G1563" s="20" t="str">
        <f>VLOOKUP(A1563,_holidays!$A$2:$C$2107,3,1)</f>
        <v>N</v>
      </c>
      <c r="H1563" s="21">
        <v>11.3</v>
      </c>
      <c r="I1563" s="21">
        <v>17.3</v>
      </c>
      <c r="J1563" s="22">
        <v>14.4</v>
      </c>
      <c r="K1563" s="22">
        <v>0</v>
      </c>
      <c r="L1563" s="16">
        <v>116890.61</v>
      </c>
      <c r="M1563" s="17">
        <v>126.8896051</v>
      </c>
      <c r="N1563" s="17">
        <f>'Energy Demand'!$L1563*'Energy Demand'!$M1563</f>
        <v>14832203.34279811</v>
      </c>
    </row>
    <row r="1564" spans="1:14" x14ac:dyDescent="0.6">
      <c r="A1564" s="10">
        <v>43567</v>
      </c>
      <c r="B1564" s="31" t="str">
        <f>TEXT('Energy Demand'!$A1564,"dddd")</f>
        <v>Friday</v>
      </c>
      <c r="C1564" s="31" t="str">
        <f>TEXT('Energy Demand'!$A1564,"mmmm")</f>
        <v>April</v>
      </c>
      <c r="D1564" s="11" t="str">
        <f t="shared" si="48"/>
        <v>2019</v>
      </c>
      <c r="E1564" s="12">
        <f t="shared" si="49"/>
        <v>15</v>
      </c>
      <c r="F1564" s="13" t="str">
        <f>VLOOKUP(A1564,_holidays!$A$2:$B$2107,2,1)</f>
        <v>N</v>
      </c>
      <c r="G1564" s="13" t="str">
        <f>VLOOKUP(A1564,_holidays!$A$2:$C$2107,3,1)</f>
        <v>N</v>
      </c>
      <c r="H1564" s="14">
        <v>6.7</v>
      </c>
      <c r="I1564" s="14">
        <v>24.9</v>
      </c>
      <c r="J1564" s="15">
        <v>15.3</v>
      </c>
      <c r="K1564" s="15">
        <v>0.2</v>
      </c>
      <c r="L1564" s="16">
        <v>114848.77</v>
      </c>
      <c r="M1564" s="17">
        <v>128.7232047</v>
      </c>
      <c r="N1564" s="17">
        <f>'Energy Demand'!$L1564*'Energy Demand'!$M1564</f>
        <v>14783701.73025322</v>
      </c>
    </row>
    <row r="1565" spans="1:14" x14ac:dyDescent="0.6">
      <c r="A1565" s="19">
        <v>43568</v>
      </c>
      <c r="B1565" s="32" t="str">
        <f>TEXT('Energy Demand'!$A1565,"dddd")</f>
        <v>Saturday</v>
      </c>
      <c r="C1565" s="31" t="str">
        <f>TEXT('Energy Demand'!$A1565,"mmmm")</f>
        <v>April</v>
      </c>
      <c r="D1565" s="11" t="str">
        <f t="shared" si="48"/>
        <v>2019</v>
      </c>
      <c r="E1565" s="12">
        <f t="shared" si="49"/>
        <v>15</v>
      </c>
      <c r="F1565" s="20" t="str">
        <f>VLOOKUP(A1565,_holidays!$A$2:$B$2107,2,1)</f>
        <v>N</v>
      </c>
      <c r="G1565" s="20" t="str">
        <f>VLOOKUP(A1565,_holidays!$A$2:$C$2107,3,1)</f>
        <v>N</v>
      </c>
      <c r="H1565" s="21">
        <v>10.5</v>
      </c>
      <c r="I1565" s="21">
        <v>20.7</v>
      </c>
      <c r="J1565" s="22">
        <v>10</v>
      </c>
      <c r="K1565" s="22">
        <v>0</v>
      </c>
      <c r="L1565" s="16">
        <v>105963.55499999999</v>
      </c>
      <c r="M1565" s="17">
        <v>122.44216059999999</v>
      </c>
      <c r="N1565" s="17">
        <f>'Energy Demand'!$L1565*'Energy Demand'!$M1565</f>
        <v>12974406.619056931</v>
      </c>
    </row>
    <row r="1566" spans="1:14" x14ac:dyDescent="0.6">
      <c r="A1566" s="10">
        <v>43569</v>
      </c>
      <c r="B1566" s="31" t="str">
        <f>TEXT('Energy Demand'!$A1566,"dddd")</f>
        <v>Sunday</v>
      </c>
      <c r="C1566" s="31" t="str">
        <f>TEXT('Energy Demand'!$A1566,"mmmm")</f>
        <v>April</v>
      </c>
      <c r="D1566" s="11" t="str">
        <f t="shared" si="48"/>
        <v>2019</v>
      </c>
      <c r="E1566" s="12">
        <f t="shared" si="49"/>
        <v>16</v>
      </c>
      <c r="F1566" s="13" t="str">
        <f>VLOOKUP(A1566,_holidays!$A$2:$B$2107,2,1)</f>
        <v>N</v>
      </c>
      <c r="G1566" s="13" t="str">
        <f>VLOOKUP(A1566,_holidays!$A$2:$C$2107,3,1)</f>
        <v>N</v>
      </c>
      <c r="H1566" s="14">
        <v>11.8</v>
      </c>
      <c r="I1566" s="14">
        <v>22.5</v>
      </c>
      <c r="J1566" s="15">
        <v>14.4</v>
      </c>
      <c r="K1566" s="15">
        <v>0</v>
      </c>
      <c r="L1566" s="16">
        <v>98680</v>
      </c>
      <c r="M1566" s="17">
        <v>111.731646</v>
      </c>
      <c r="N1566" s="17">
        <f>'Energy Demand'!$L1566*'Energy Demand'!$M1566</f>
        <v>11025678.82728</v>
      </c>
    </row>
    <row r="1567" spans="1:14" x14ac:dyDescent="0.6">
      <c r="A1567" s="19">
        <v>43570</v>
      </c>
      <c r="B1567" s="32" t="str">
        <f>TEXT('Energy Demand'!$A1567,"dddd")</f>
        <v>Monday</v>
      </c>
      <c r="C1567" s="31" t="str">
        <f>TEXT('Energy Demand'!$A1567,"mmmm")</f>
        <v>April</v>
      </c>
      <c r="D1567" s="11" t="str">
        <f t="shared" si="48"/>
        <v>2019</v>
      </c>
      <c r="E1567" s="12">
        <f t="shared" si="49"/>
        <v>16</v>
      </c>
      <c r="F1567" s="20" t="str">
        <f>VLOOKUP(A1567,_holidays!$A$2:$B$2107,2,1)</f>
        <v>N</v>
      </c>
      <c r="G1567" s="20" t="str">
        <f>VLOOKUP(A1567,_holidays!$A$2:$C$2107,3,1)</f>
        <v>N</v>
      </c>
      <c r="H1567" s="21">
        <v>12.9</v>
      </c>
      <c r="I1567" s="21">
        <v>27.4</v>
      </c>
      <c r="J1567" s="22">
        <v>10.9</v>
      </c>
      <c r="K1567" s="22">
        <v>0</v>
      </c>
      <c r="L1567" s="16">
        <v>114194.955</v>
      </c>
      <c r="M1567" s="17">
        <v>113.1121728</v>
      </c>
      <c r="N1567" s="17">
        <f>'Energy Demand'!$L1567*'Energy Demand'!$M1567</f>
        <v>12916839.482848223</v>
      </c>
    </row>
    <row r="1568" spans="1:14" x14ac:dyDescent="0.6">
      <c r="A1568" s="10">
        <v>43571</v>
      </c>
      <c r="B1568" s="31" t="str">
        <f>TEXT('Energy Demand'!$A1568,"dddd")</f>
        <v>Tuesday</v>
      </c>
      <c r="C1568" s="31" t="str">
        <f>TEXT('Energy Demand'!$A1568,"mmmm")</f>
        <v>April</v>
      </c>
      <c r="D1568" s="11" t="str">
        <f t="shared" si="48"/>
        <v>2019</v>
      </c>
      <c r="E1568" s="12">
        <f t="shared" si="49"/>
        <v>16</v>
      </c>
      <c r="F1568" s="13" t="str">
        <f>VLOOKUP(A1568,_holidays!$A$2:$B$2107,2,1)</f>
        <v>N</v>
      </c>
      <c r="G1568" s="13" t="str">
        <f>VLOOKUP(A1568,_holidays!$A$2:$C$2107,3,1)</f>
        <v>N</v>
      </c>
      <c r="H1568" s="14">
        <v>17.100000000000001</v>
      </c>
      <c r="I1568" s="14">
        <v>30.3</v>
      </c>
      <c r="J1568" s="15">
        <v>14.4</v>
      </c>
      <c r="K1568" s="15">
        <v>0</v>
      </c>
      <c r="L1568" s="16">
        <v>115392.875</v>
      </c>
      <c r="M1568" s="17">
        <v>100.00561740000001</v>
      </c>
      <c r="N1568" s="17">
        <f>'Energy Demand'!$L1568*'Energy Demand'!$M1568</f>
        <v>11539935.707936026</v>
      </c>
    </row>
    <row r="1569" spans="1:14" x14ac:dyDescent="0.6">
      <c r="A1569" s="19">
        <v>43572</v>
      </c>
      <c r="B1569" s="32" t="str">
        <f>TEXT('Energy Demand'!$A1569,"dddd")</f>
        <v>Wednesday</v>
      </c>
      <c r="C1569" s="31" t="str">
        <f>TEXT('Energy Demand'!$A1569,"mmmm")</f>
        <v>April</v>
      </c>
      <c r="D1569" s="11" t="str">
        <f t="shared" si="48"/>
        <v>2019</v>
      </c>
      <c r="E1569" s="12">
        <f t="shared" si="49"/>
        <v>16</v>
      </c>
      <c r="F1569" s="20" t="str">
        <f>VLOOKUP(A1569,_holidays!$A$2:$B$2107,2,1)</f>
        <v>N</v>
      </c>
      <c r="G1569" s="20" t="str">
        <f>VLOOKUP(A1569,_holidays!$A$2:$C$2107,3,1)</f>
        <v>N</v>
      </c>
      <c r="H1569" s="21">
        <v>22.1</v>
      </c>
      <c r="I1569" s="21">
        <v>30</v>
      </c>
      <c r="J1569" s="22">
        <v>12.8</v>
      </c>
      <c r="K1569" s="22">
        <v>0</v>
      </c>
      <c r="L1569" s="16">
        <v>117281.13</v>
      </c>
      <c r="M1569" s="17">
        <v>100.1096387</v>
      </c>
      <c r="N1569" s="17">
        <f>'Energy Demand'!$L1569*'Energy Demand'!$M1569</f>
        <v>11740971.550627733</v>
      </c>
    </row>
    <row r="1570" spans="1:14" x14ac:dyDescent="0.6">
      <c r="A1570" s="10">
        <v>43573</v>
      </c>
      <c r="B1570" s="31" t="str">
        <f>TEXT('Energy Demand'!$A1570,"dddd")</f>
        <v>Thursday</v>
      </c>
      <c r="C1570" s="31" t="str">
        <f>TEXT('Energy Demand'!$A1570,"mmmm")</f>
        <v>April</v>
      </c>
      <c r="D1570" s="11" t="str">
        <f t="shared" si="48"/>
        <v>2019</v>
      </c>
      <c r="E1570" s="12">
        <f t="shared" si="49"/>
        <v>16</v>
      </c>
      <c r="F1570" s="13" t="str">
        <f>VLOOKUP(A1570,_holidays!$A$2:$B$2107,2,1)</f>
        <v>N</v>
      </c>
      <c r="G1570" s="13" t="str">
        <f>VLOOKUP(A1570,_holidays!$A$2:$C$2107,3,1)</f>
        <v>N</v>
      </c>
      <c r="H1570" s="14">
        <v>13.2</v>
      </c>
      <c r="I1570" s="14">
        <v>17.7</v>
      </c>
      <c r="J1570" s="15">
        <v>12.8</v>
      </c>
      <c r="K1570" s="15">
        <v>0</v>
      </c>
      <c r="L1570" s="16">
        <v>111360.065</v>
      </c>
      <c r="M1570" s="17">
        <v>84.833863710000003</v>
      </c>
      <c r="N1570" s="17">
        <f>'Energy Demand'!$L1570*'Energy Demand'!$M1570</f>
        <v>9447104.576946741</v>
      </c>
    </row>
    <row r="1571" spans="1:14" x14ac:dyDescent="0.6">
      <c r="A1571" s="19">
        <v>43574</v>
      </c>
      <c r="B1571" s="32" t="str">
        <f>TEXT('Energy Demand'!$A1571,"dddd")</f>
        <v>Friday</v>
      </c>
      <c r="C1571" s="31" t="str">
        <f>TEXT('Energy Demand'!$A1571,"mmmm")</f>
        <v>April</v>
      </c>
      <c r="D1571" s="11" t="str">
        <f t="shared" si="48"/>
        <v>2019</v>
      </c>
      <c r="E1571" s="12">
        <f t="shared" si="49"/>
        <v>16</v>
      </c>
      <c r="F1571" s="20" t="str">
        <f>VLOOKUP(A1571,_holidays!$A$2:$B$2107,2,1)</f>
        <v>N</v>
      </c>
      <c r="G1571" s="20" t="str">
        <f>VLOOKUP(A1571,_holidays!$A$2:$C$2107,3,1)</f>
        <v>Y</v>
      </c>
      <c r="H1571" s="21">
        <v>8.6</v>
      </c>
      <c r="I1571" s="21">
        <v>22.1</v>
      </c>
      <c r="J1571" s="22">
        <v>14</v>
      </c>
      <c r="K1571" s="22">
        <v>0</v>
      </c>
      <c r="L1571" s="16">
        <v>95967.404999999999</v>
      </c>
      <c r="M1571" s="17">
        <v>78.14244558</v>
      </c>
      <c r="N1571" s="17">
        <f>'Energy Demand'!$L1571*'Energy Demand'!$M1571</f>
        <v>7499127.7226663195</v>
      </c>
    </row>
    <row r="1572" spans="1:14" x14ac:dyDescent="0.6">
      <c r="A1572" s="10">
        <v>43575</v>
      </c>
      <c r="B1572" s="31" t="str">
        <f>TEXT('Energy Demand'!$A1572,"dddd")</f>
        <v>Saturday</v>
      </c>
      <c r="C1572" s="31" t="str">
        <f>TEXT('Energy Demand'!$A1572,"mmmm")</f>
        <v>April</v>
      </c>
      <c r="D1572" s="11" t="str">
        <f t="shared" si="48"/>
        <v>2019</v>
      </c>
      <c r="E1572" s="12">
        <f t="shared" si="49"/>
        <v>16</v>
      </c>
      <c r="F1572" s="13" t="str">
        <f>VLOOKUP(A1572,_holidays!$A$2:$B$2107,2,1)</f>
        <v>N</v>
      </c>
      <c r="G1572" s="13" t="str">
        <f>VLOOKUP(A1572,_holidays!$A$2:$C$2107,3,1)</f>
        <v>Y</v>
      </c>
      <c r="H1572" s="14">
        <v>10.199999999999999</v>
      </c>
      <c r="I1572" s="14">
        <v>30.2</v>
      </c>
      <c r="J1572" s="15">
        <v>13.9</v>
      </c>
      <c r="K1572" s="15">
        <v>0</v>
      </c>
      <c r="L1572" s="16">
        <v>95654.36</v>
      </c>
      <c r="M1572" s="17">
        <v>66.874813889999999</v>
      </c>
      <c r="N1572" s="17">
        <f>'Energy Demand'!$L1572*'Energy Demand'!$M1572</f>
        <v>6396867.5227670604</v>
      </c>
    </row>
    <row r="1573" spans="1:14" x14ac:dyDescent="0.6">
      <c r="A1573" s="19">
        <v>43576</v>
      </c>
      <c r="B1573" s="32" t="str">
        <f>TEXT('Energy Demand'!$A1573,"dddd")</f>
        <v>Sunday</v>
      </c>
      <c r="C1573" s="31" t="str">
        <f>TEXT('Energy Demand'!$A1573,"mmmm")</f>
        <v>April</v>
      </c>
      <c r="D1573" s="11" t="str">
        <f t="shared" si="48"/>
        <v>2019</v>
      </c>
      <c r="E1573" s="12">
        <f t="shared" si="49"/>
        <v>17</v>
      </c>
      <c r="F1573" s="20" t="str">
        <f>VLOOKUP(A1573,_holidays!$A$2:$B$2107,2,1)</f>
        <v>N</v>
      </c>
      <c r="G1573" s="20" t="str">
        <f>VLOOKUP(A1573,_holidays!$A$2:$C$2107,3,1)</f>
        <v>Y</v>
      </c>
      <c r="H1573" s="21">
        <v>14.8</v>
      </c>
      <c r="I1573" s="21">
        <v>27</v>
      </c>
      <c r="J1573" s="22">
        <v>7.5</v>
      </c>
      <c r="K1573" s="22">
        <v>0</v>
      </c>
      <c r="L1573" s="16">
        <v>94810.664999999994</v>
      </c>
      <c r="M1573" s="17">
        <v>80.076258480000007</v>
      </c>
      <c r="N1573" s="17">
        <f>'Energy Demand'!$L1573*'Energy Demand'!$M1573</f>
        <v>7592083.3172006896</v>
      </c>
    </row>
    <row r="1574" spans="1:14" x14ac:dyDescent="0.6">
      <c r="A1574" s="10">
        <v>43577</v>
      </c>
      <c r="B1574" s="31" t="str">
        <f>TEXT('Energy Demand'!$A1574,"dddd")</f>
        <v>Monday</v>
      </c>
      <c r="C1574" s="31" t="str">
        <f>TEXT('Energy Demand'!$A1574,"mmmm")</f>
        <v>April</v>
      </c>
      <c r="D1574" s="11" t="str">
        <f t="shared" si="48"/>
        <v>2019</v>
      </c>
      <c r="E1574" s="12">
        <f t="shared" si="49"/>
        <v>17</v>
      </c>
      <c r="F1574" s="13" t="str">
        <f>VLOOKUP(A1574,_holidays!$A$2:$B$2107,2,1)</f>
        <v>N</v>
      </c>
      <c r="G1574" s="13" t="str">
        <f>VLOOKUP(A1574,_holidays!$A$2:$C$2107,3,1)</f>
        <v>Y</v>
      </c>
      <c r="H1574" s="14">
        <v>13.7</v>
      </c>
      <c r="I1574" s="14">
        <v>17.600000000000001</v>
      </c>
      <c r="J1574" s="15">
        <v>6</v>
      </c>
      <c r="K1574" s="15">
        <v>0.8</v>
      </c>
      <c r="L1574" s="16">
        <v>100246.51</v>
      </c>
      <c r="M1574" s="17">
        <v>95.107386919999996</v>
      </c>
      <c r="N1574" s="17">
        <f>'Energy Demand'!$L1574*'Energy Demand'!$M1574</f>
        <v>9534183.613949649</v>
      </c>
    </row>
    <row r="1575" spans="1:14" x14ac:dyDescent="0.6">
      <c r="A1575" s="19">
        <v>43578</v>
      </c>
      <c r="B1575" s="32" t="str">
        <f>TEXT('Energy Demand'!$A1575,"dddd")</f>
        <v>Tuesday</v>
      </c>
      <c r="C1575" s="31" t="str">
        <f>TEXT('Energy Demand'!$A1575,"mmmm")</f>
        <v>April</v>
      </c>
      <c r="D1575" s="11" t="str">
        <f t="shared" si="48"/>
        <v>2019</v>
      </c>
      <c r="E1575" s="12">
        <f t="shared" si="49"/>
        <v>17</v>
      </c>
      <c r="F1575" s="20" t="str">
        <f>VLOOKUP(A1575,_holidays!$A$2:$B$2107,2,1)</f>
        <v>N</v>
      </c>
      <c r="G1575" s="20" t="str">
        <f>VLOOKUP(A1575,_holidays!$A$2:$C$2107,3,1)</f>
        <v>N</v>
      </c>
      <c r="H1575" s="21">
        <v>11.1</v>
      </c>
      <c r="I1575" s="21">
        <v>18.5</v>
      </c>
      <c r="J1575" s="22">
        <v>8</v>
      </c>
      <c r="K1575" s="22">
        <v>0</v>
      </c>
      <c r="L1575" s="16">
        <v>114240.88499999999</v>
      </c>
      <c r="M1575" s="17">
        <v>89.628985839999999</v>
      </c>
      <c r="N1575" s="17">
        <f>'Energy Demand'!$L1575*'Energy Demand'!$M1575</f>
        <v>10239294.664014068</v>
      </c>
    </row>
    <row r="1576" spans="1:14" x14ac:dyDescent="0.6">
      <c r="A1576" s="10">
        <v>43579</v>
      </c>
      <c r="B1576" s="31" t="str">
        <f>TEXT('Energy Demand'!$A1576,"dddd")</f>
        <v>Wednesday</v>
      </c>
      <c r="C1576" s="31" t="str">
        <f>TEXT('Energy Demand'!$A1576,"mmmm")</f>
        <v>April</v>
      </c>
      <c r="D1576" s="11" t="str">
        <f t="shared" si="48"/>
        <v>2019</v>
      </c>
      <c r="E1576" s="12">
        <f t="shared" si="49"/>
        <v>17</v>
      </c>
      <c r="F1576" s="13" t="str">
        <f>VLOOKUP(A1576,_holidays!$A$2:$B$2107,2,1)</f>
        <v>Y</v>
      </c>
      <c r="G1576" s="13" t="str">
        <f>VLOOKUP(A1576,_holidays!$A$2:$C$2107,3,1)</f>
        <v>N</v>
      </c>
      <c r="H1576" s="14">
        <v>14.6</v>
      </c>
      <c r="I1576" s="14">
        <v>23.2</v>
      </c>
      <c r="J1576" s="15">
        <v>8.1999999999999993</v>
      </c>
      <c r="K1576" s="15">
        <v>0</v>
      </c>
      <c r="L1576" s="16">
        <v>113264.23</v>
      </c>
      <c r="M1576" s="17">
        <v>86.749292839999995</v>
      </c>
      <c r="N1576" s="17">
        <f>'Energy Demand'!$L1576*'Energy Demand'!$M1576</f>
        <v>9825591.8565671127</v>
      </c>
    </row>
    <row r="1577" spans="1:14" x14ac:dyDescent="0.6">
      <c r="A1577" s="19">
        <v>43580</v>
      </c>
      <c r="B1577" s="32" t="str">
        <f>TEXT('Energy Demand'!$A1577,"dddd")</f>
        <v>Thursday</v>
      </c>
      <c r="C1577" s="31" t="str">
        <f>TEXT('Energy Demand'!$A1577,"mmmm")</f>
        <v>April</v>
      </c>
      <c r="D1577" s="11" t="str">
        <f t="shared" si="48"/>
        <v>2019</v>
      </c>
      <c r="E1577" s="12">
        <f t="shared" si="49"/>
        <v>17</v>
      </c>
      <c r="F1577" s="20" t="str">
        <f>VLOOKUP(A1577,_holidays!$A$2:$B$2107,2,1)</f>
        <v>Y</v>
      </c>
      <c r="G1577" s="20" t="str">
        <f>VLOOKUP(A1577,_holidays!$A$2:$C$2107,3,1)</f>
        <v>Y</v>
      </c>
      <c r="H1577" s="21">
        <v>10.199999999999999</v>
      </c>
      <c r="I1577" s="21">
        <v>21.5</v>
      </c>
      <c r="J1577" s="22">
        <v>10.6</v>
      </c>
      <c r="K1577" s="22">
        <v>0</v>
      </c>
      <c r="L1577" s="16">
        <v>98112.464999999997</v>
      </c>
      <c r="M1577" s="17">
        <v>62.60573067</v>
      </c>
      <c r="N1577" s="17">
        <f>'Energy Demand'!$L1577*'Energy Demand'!$M1577</f>
        <v>6142402.5591598013</v>
      </c>
    </row>
    <row r="1578" spans="1:14" x14ac:dyDescent="0.6">
      <c r="A1578" s="10">
        <v>43581</v>
      </c>
      <c r="B1578" s="31" t="str">
        <f>TEXT('Energy Demand'!$A1578,"dddd")</f>
        <v>Friday</v>
      </c>
      <c r="C1578" s="31" t="str">
        <f>TEXT('Energy Demand'!$A1578,"mmmm")</f>
        <v>April</v>
      </c>
      <c r="D1578" s="11" t="str">
        <f t="shared" si="48"/>
        <v>2019</v>
      </c>
      <c r="E1578" s="12">
        <f t="shared" si="49"/>
        <v>17</v>
      </c>
      <c r="F1578" s="13" t="str">
        <f>VLOOKUP(A1578,_holidays!$A$2:$B$2107,2,1)</f>
        <v>Y</v>
      </c>
      <c r="G1578" s="13" t="str">
        <f>VLOOKUP(A1578,_holidays!$A$2:$C$2107,3,1)</f>
        <v>N</v>
      </c>
      <c r="H1578" s="14">
        <v>11.9</v>
      </c>
      <c r="I1578" s="14">
        <v>15.8</v>
      </c>
      <c r="J1578" s="15">
        <v>6.9</v>
      </c>
      <c r="K1578" s="15">
        <v>3</v>
      </c>
      <c r="L1578" s="16">
        <v>107226.59</v>
      </c>
      <c r="M1578" s="17">
        <v>60.918382540000003</v>
      </c>
      <c r="N1578" s="17">
        <f>'Energy Demand'!$L1578*'Energy Demand'!$M1578</f>
        <v>6532070.4280797383</v>
      </c>
    </row>
    <row r="1579" spans="1:14" x14ac:dyDescent="0.6">
      <c r="A1579" s="19">
        <v>43582</v>
      </c>
      <c r="B1579" s="32" t="str">
        <f>TEXT('Energy Demand'!$A1579,"dddd")</f>
        <v>Saturday</v>
      </c>
      <c r="C1579" s="31" t="str">
        <f>TEXT('Energy Demand'!$A1579,"mmmm")</f>
        <v>April</v>
      </c>
      <c r="D1579" s="11" t="str">
        <f t="shared" si="48"/>
        <v>2019</v>
      </c>
      <c r="E1579" s="12">
        <f t="shared" si="49"/>
        <v>17</v>
      </c>
      <c r="F1579" s="20" t="str">
        <f>VLOOKUP(A1579,_holidays!$A$2:$B$2107,2,1)</f>
        <v>Y</v>
      </c>
      <c r="G1579" s="20" t="str">
        <f>VLOOKUP(A1579,_holidays!$A$2:$C$2107,3,1)</f>
        <v>N</v>
      </c>
      <c r="H1579" s="21">
        <v>8.6999999999999993</v>
      </c>
      <c r="I1579" s="21">
        <v>16.2</v>
      </c>
      <c r="J1579" s="22">
        <v>8.5</v>
      </c>
      <c r="K1579" s="22">
        <v>0</v>
      </c>
      <c r="L1579" s="16">
        <v>105374.93</v>
      </c>
      <c r="M1579" s="17">
        <v>79.620085979999999</v>
      </c>
      <c r="N1579" s="17">
        <f>'Energy Demand'!$L1579*'Energy Demand'!$M1579</f>
        <v>8389960.9867364801</v>
      </c>
    </row>
    <row r="1580" spans="1:14" x14ac:dyDescent="0.6">
      <c r="A1580" s="10">
        <v>43583</v>
      </c>
      <c r="B1580" s="31" t="str">
        <f>TEXT('Energy Demand'!$A1580,"dddd")</f>
        <v>Sunday</v>
      </c>
      <c r="C1580" s="31" t="str">
        <f>TEXT('Energy Demand'!$A1580,"mmmm")</f>
        <v>April</v>
      </c>
      <c r="D1580" s="11" t="str">
        <f t="shared" si="48"/>
        <v>2019</v>
      </c>
      <c r="E1580" s="12">
        <f t="shared" si="49"/>
        <v>18</v>
      </c>
      <c r="F1580" s="13" t="str">
        <f>VLOOKUP(A1580,_holidays!$A$2:$B$2107,2,1)</f>
        <v>Y</v>
      </c>
      <c r="G1580" s="13" t="str">
        <f>VLOOKUP(A1580,_holidays!$A$2:$C$2107,3,1)</f>
        <v>N</v>
      </c>
      <c r="H1580" s="14">
        <v>12.4</v>
      </c>
      <c r="I1580" s="14">
        <v>17.399999999999999</v>
      </c>
      <c r="J1580" s="15">
        <v>5.2</v>
      </c>
      <c r="K1580" s="15">
        <v>0</v>
      </c>
      <c r="L1580" s="16">
        <v>101057.43</v>
      </c>
      <c r="M1580" s="17">
        <v>86.022860620000003</v>
      </c>
      <c r="N1580" s="17">
        <f>'Energy Demand'!$L1580*'Energy Demand'!$M1580</f>
        <v>8693249.2155054063</v>
      </c>
    </row>
    <row r="1581" spans="1:14" x14ac:dyDescent="0.6">
      <c r="A1581" s="19">
        <v>43584</v>
      </c>
      <c r="B1581" s="32" t="str">
        <f>TEXT('Energy Demand'!$A1581,"dddd")</f>
        <v>Monday</v>
      </c>
      <c r="C1581" s="31" t="str">
        <f>TEXT('Energy Demand'!$A1581,"mmmm")</f>
        <v>April</v>
      </c>
      <c r="D1581" s="11" t="str">
        <f t="shared" si="48"/>
        <v>2019</v>
      </c>
      <c r="E1581" s="12">
        <f t="shared" si="49"/>
        <v>18</v>
      </c>
      <c r="F1581" s="20" t="str">
        <f>VLOOKUP(A1581,_holidays!$A$2:$B$2107,2,1)</f>
        <v>Y</v>
      </c>
      <c r="G1581" s="20" t="str">
        <f>VLOOKUP(A1581,_holidays!$A$2:$C$2107,3,1)</f>
        <v>N</v>
      </c>
      <c r="H1581" s="21">
        <v>11.5</v>
      </c>
      <c r="I1581" s="21">
        <v>18.100000000000001</v>
      </c>
      <c r="J1581" s="22">
        <v>8.4</v>
      </c>
      <c r="K1581" s="22">
        <v>0</v>
      </c>
      <c r="L1581" s="16">
        <v>118307.52499999999</v>
      </c>
      <c r="M1581" s="17">
        <v>121.0296417</v>
      </c>
      <c r="N1581" s="17">
        <f>'Energy Demand'!$L1581*'Energy Demand'!$M1581</f>
        <v>14318717.361163791</v>
      </c>
    </row>
    <row r="1582" spans="1:14" x14ac:dyDescent="0.6">
      <c r="A1582" s="10">
        <v>43585</v>
      </c>
      <c r="B1582" s="31" t="str">
        <f>TEXT('Energy Demand'!$A1582,"dddd")</f>
        <v>Tuesday</v>
      </c>
      <c r="C1582" s="31" t="str">
        <f>TEXT('Energy Demand'!$A1582,"mmmm")</f>
        <v>April</v>
      </c>
      <c r="D1582" s="11" t="str">
        <f t="shared" si="48"/>
        <v>2019</v>
      </c>
      <c r="E1582" s="12">
        <f t="shared" si="49"/>
        <v>18</v>
      </c>
      <c r="F1582" s="13" t="str">
        <f>VLOOKUP(A1582,_holidays!$A$2:$B$2107,2,1)</f>
        <v>Y</v>
      </c>
      <c r="G1582" s="13" t="str">
        <f>VLOOKUP(A1582,_holidays!$A$2:$C$2107,3,1)</f>
        <v>N</v>
      </c>
      <c r="H1582" s="14">
        <v>7.9</v>
      </c>
      <c r="I1582" s="14">
        <v>23.1</v>
      </c>
      <c r="J1582" s="15">
        <v>11.7</v>
      </c>
      <c r="K1582" s="15">
        <v>0</v>
      </c>
      <c r="L1582" s="16">
        <v>110515.6</v>
      </c>
      <c r="M1582" s="17">
        <v>96.951705770000004</v>
      </c>
      <c r="N1582" s="17">
        <f>'Energy Demand'!$L1582*'Energy Demand'!$M1582</f>
        <v>10714675.934195014</v>
      </c>
    </row>
    <row r="1583" spans="1:14" x14ac:dyDescent="0.6">
      <c r="A1583" s="19">
        <v>43586</v>
      </c>
      <c r="B1583" s="32" t="str">
        <f>TEXT('Energy Demand'!$A1583,"dddd")</f>
        <v>Wednesday</v>
      </c>
      <c r="C1583" s="31" t="str">
        <f>TEXT('Energy Demand'!$A1583,"mmmm")</f>
        <v>May</v>
      </c>
      <c r="D1583" s="11" t="str">
        <f t="shared" si="48"/>
        <v>2019</v>
      </c>
      <c r="E1583" s="12">
        <f t="shared" si="49"/>
        <v>18</v>
      </c>
      <c r="F1583" s="20" t="str">
        <f>VLOOKUP(A1583,_holidays!$A$2:$B$2107,2,1)</f>
        <v>Y</v>
      </c>
      <c r="G1583" s="20" t="str">
        <f>VLOOKUP(A1583,_holidays!$A$2:$C$2107,3,1)</f>
        <v>N</v>
      </c>
      <c r="H1583" s="21">
        <v>15.6</v>
      </c>
      <c r="I1583" s="21">
        <v>22.8</v>
      </c>
      <c r="J1583" s="22">
        <v>7.8</v>
      </c>
      <c r="K1583" s="22">
        <v>0</v>
      </c>
      <c r="L1583" s="16">
        <v>111462.38499999999</v>
      </c>
      <c r="M1583" s="17">
        <v>90.563836899999998</v>
      </c>
      <c r="N1583" s="17">
        <f>'Energy Demand'!$L1583*'Energy Demand'!$M1583</f>
        <v>10094461.255625006</v>
      </c>
    </row>
    <row r="1584" spans="1:14" x14ac:dyDescent="0.6">
      <c r="A1584" s="10">
        <v>43587</v>
      </c>
      <c r="B1584" s="31" t="str">
        <f>TEXT('Energy Demand'!$A1584,"dddd")</f>
        <v>Thursday</v>
      </c>
      <c r="C1584" s="31" t="str">
        <f>TEXT('Energy Demand'!$A1584,"mmmm")</f>
        <v>May</v>
      </c>
      <c r="D1584" s="11" t="str">
        <f t="shared" si="48"/>
        <v>2019</v>
      </c>
      <c r="E1584" s="12">
        <f t="shared" si="49"/>
        <v>18</v>
      </c>
      <c r="F1584" s="13" t="str">
        <f>VLOOKUP(A1584,_holidays!$A$2:$B$2107,2,1)</f>
        <v>Y</v>
      </c>
      <c r="G1584" s="13" t="str">
        <f>VLOOKUP(A1584,_holidays!$A$2:$C$2107,3,1)</f>
        <v>N</v>
      </c>
      <c r="H1584" s="14">
        <v>17.100000000000001</v>
      </c>
      <c r="I1584" s="14">
        <v>20.2</v>
      </c>
      <c r="J1584" s="15">
        <v>6.2</v>
      </c>
      <c r="K1584" s="15">
        <v>3.6</v>
      </c>
      <c r="L1584" s="16">
        <v>112948.4</v>
      </c>
      <c r="M1584" s="17">
        <v>103.58661480000001</v>
      </c>
      <c r="N1584" s="17">
        <f>'Energy Demand'!$L1584*'Energy Demand'!$M1584</f>
        <v>11699942.403076321</v>
      </c>
    </row>
    <row r="1585" spans="1:14" x14ac:dyDescent="0.6">
      <c r="A1585" s="19">
        <v>43588</v>
      </c>
      <c r="B1585" s="32" t="str">
        <f>TEXT('Energy Demand'!$A1585,"dddd")</f>
        <v>Friday</v>
      </c>
      <c r="C1585" s="31" t="str">
        <f>TEXT('Energy Demand'!$A1585,"mmmm")</f>
        <v>May</v>
      </c>
      <c r="D1585" s="11" t="str">
        <f t="shared" si="48"/>
        <v>2019</v>
      </c>
      <c r="E1585" s="12">
        <f t="shared" si="49"/>
        <v>18</v>
      </c>
      <c r="F1585" s="20" t="str">
        <f>VLOOKUP(A1585,_holidays!$A$2:$B$2107,2,1)</f>
        <v>Y</v>
      </c>
      <c r="G1585" s="20" t="str">
        <f>VLOOKUP(A1585,_holidays!$A$2:$C$2107,3,1)</f>
        <v>N</v>
      </c>
      <c r="H1585" s="21">
        <v>11.8</v>
      </c>
      <c r="I1585" s="21">
        <v>20.7</v>
      </c>
      <c r="J1585" s="22">
        <v>9</v>
      </c>
      <c r="K1585" s="22">
        <v>0.2</v>
      </c>
      <c r="L1585" s="16">
        <v>110902.185</v>
      </c>
      <c r="M1585" s="17">
        <v>101.1629982</v>
      </c>
      <c r="N1585" s="17">
        <f>'Energy Demand'!$L1585*'Energy Demand'!$M1585</f>
        <v>11219197.541531067</v>
      </c>
    </row>
    <row r="1586" spans="1:14" x14ac:dyDescent="0.6">
      <c r="A1586" s="10">
        <v>43589</v>
      </c>
      <c r="B1586" s="31" t="str">
        <f>TEXT('Energy Demand'!$A1586,"dddd")</f>
        <v>Saturday</v>
      </c>
      <c r="C1586" s="31" t="str">
        <f>TEXT('Energy Demand'!$A1586,"mmmm")</f>
        <v>May</v>
      </c>
      <c r="D1586" s="11" t="str">
        <f t="shared" si="48"/>
        <v>2019</v>
      </c>
      <c r="E1586" s="12">
        <f t="shared" si="49"/>
        <v>18</v>
      </c>
      <c r="F1586" s="13" t="str">
        <f>VLOOKUP(A1586,_holidays!$A$2:$B$2107,2,1)</f>
        <v>Y</v>
      </c>
      <c r="G1586" s="13" t="str">
        <f>VLOOKUP(A1586,_holidays!$A$2:$C$2107,3,1)</f>
        <v>N</v>
      </c>
      <c r="H1586" s="14">
        <v>13</v>
      </c>
      <c r="I1586" s="14">
        <v>16.399999999999999</v>
      </c>
      <c r="J1586" s="15">
        <v>8.1999999999999993</v>
      </c>
      <c r="K1586" s="15">
        <v>0.2</v>
      </c>
      <c r="L1586" s="16">
        <v>103616.145</v>
      </c>
      <c r="M1586" s="17">
        <v>103.38349669999999</v>
      </c>
      <c r="N1586" s="17">
        <f>'Energy Demand'!$L1586*'Energy Demand'!$M1586</f>
        <v>10712199.384674221</v>
      </c>
    </row>
    <row r="1587" spans="1:14" x14ac:dyDescent="0.6">
      <c r="A1587" s="19">
        <v>43590</v>
      </c>
      <c r="B1587" s="32" t="str">
        <f>TEXT('Energy Demand'!$A1587,"dddd")</f>
        <v>Sunday</v>
      </c>
      <c r="C1587" s="31" t="str">
        <f>TEXT('Energy Demand'!$A1587,"mmmm")</f>
        <v>May</v>
      </c>
      <c r="D1587" s="11" t="str">
        <f t="shared" si="48"/>
        <v>2019</v>
      </c>
      <c r="E1587" s="12">
        <f t="shared" si="49"/>
        <v>19</v>
      </c>
      <c r="F1587" s="20" t="str">
        <f>VLOOKUP(A1587,_holidays!$A$2:$B$2107,2,1)</f>
        <v>Y</v>
      </c>
      <c r="G1587" s="20" t="str">
        <f>VLOOKUP(A1587,_holidays!$A$2:$C$2107,3,1)</f>
        <v>N</v>
      </c>
      <c r="H1587" s="21">
        <v>11.3</v>
      </c>
      <c r="I1587" s="21">
        <v>16.3</v>
      </c>
      <c r="J1587" s="22">
        <v>6.5</v>
      </c>
      <c r="K1587" s="22">
        <v>2</v>
      </c>
      <c r="L1587" s="16">
        <v>104770.705</v>
      </c>
      <c r="M1587" s="17">
        <v>108.09555589999999</v>
      </c>
      <c r="N1587" s="17">
        <f>'Energy Demand'!$L1587*'Energy Demand'!$M1587</f>
        <v>11325247.599009909</v>
      </c>
    </row>
    <row r="1588" spans="1:14" x14ac:dyDescent="0.6">
      <c r="A1588" s="10">
        <v>43591</v>
      </c>
      <c r="B1588" s="31" t="str">
        <f>TEXT('Energy Demand'!$A1588,"dddd")</f>
        <v>Monday</v>
      </c>
      <c r="C1588" s="31" t="str">
        <f>TEXT('Energy Demand'!$A1588,"mmmm")</f>
        <v>May</v>
      </c>
      <c r="D1588" s="11" t="str">
        <f t="shared" si="48"/>
        <v>2019</v>
      </c>
      <c r="E1588" s="12">
        <f t="shared" si="49"/>
        <v>19</v>
      </c>
      <c r="F1588" s="13" t="str">
        <f>VLOOKUP(A1588,_holidays!$A$2:$B$2107,2,1)</f>
        <v>Y</v>
      </c>
      <c r="G1588" s="13" t="str">
        <f>VLOOKUP(A1588,_holidays!$A$2:$C$2107,3,1)</f>
        <v>N</v>
      </c>
      <c r="H1588" s="14">
        <v>11.7</v>
      </c>
      <c r="I1588" s="14">
        <v>16.7</v>
      </c>
      <c r="J1588" s="15">
        <v>8.5</v>
      </c>
      <c r="K1588" s="15">
        <v>0.2</v>
      </c>
      <c r="L1588" s="16">
        <v>121535.485</v>
      </c>
      <c r="M1588" s="17">
        <v>112.50558460000001</v>
      </c>
      <c r="N1588" s="17">
        <f>'Energy Demand'!$L1588*'Energy Demand'!$M1588</f>
        <v>13673420.789569532</v>
      </c>
    </row>
    <row r="1589" spans="1:14" x14ac:dyDescent="0.6">
      <c r="A1589" s="19">
        <v>43592</v>
      </c>
      <c r="B1589" s="32" t="str">
        <f>TEXT('Energy Demand'!$A1589,"dddd")</f>
        <v>Tuesday</v>
      </c>
      <c r="C1589" s="31" t="str">
        <f>TEXT('Energy Demand'!$A1589,"mmmm")</f>
        <v>May</v>
      </c>
      <c r="D1589" s="11" t="str">
        <f t="shared" si="48"/>
        <v>2019</v>
      </c>
      <c r="E1589" s="12">
        <f t="shared" si="49"/>
        <v>19</v>
      </c>
      <c r="F1589" s="20" t="str">
        <f>VLOOKUP(A1589,_holidays!$A$2:$B$2107,2,1)</f>
        <v>Y</v>
      </c>
      <c r="G1589" s="20" t="str">
        <f>VLOOKUP(A1589,_holidays!$A$2:$C$2107,3,1)</f>
        <v>N</v>
      </c>
      <c r="H1589" s="21">
        <v>7.4</v>
      </c>
      <c r="I1589" s="21">
        <v>18.7</v>
      </c>
      <c r="J1589" s="22">
        <v>11.7</v>
      </c>
      <c r="K1589" s="22">
        <v>0</v>
      </c>
      <c r="L1589" s="16">
        <v>116318.435</v>
      </c>
      <c r="M1589" s="17">
        <v>94.753714479999999</v>
      </c>
      <c r="N1589" s="17">
        <f>'Energy Demand'!$L1589*'Energy Demand'!$M1589</f>
        <v>11021603.778750438</v>
      </c>
    </row>
    <row r="1590" spans="1:14" x14ac:dyDescent="0.6">
      <c r="A1590" s="10">
        <v>43593</v>
      </c>
      <c r="B1590" s="31" t="str">
        <f>TEXT('Energy Demand'!$A1590,"dddd")</f>
        <v>Wednesday</v>
      </c>
      <c r="C1590" s="31" t="str">
        <f>TEXT('Energy Demand'!$A1590,"mmmm")</f>
        <v>May</v>
      </c>
      <c r="D1590" s="11" t="str">
        <f t="shared" si="48"/>
        <v>2019</v>
      </c>
      <c r="E1590" s="12">
        <f t="shared" si="49"/>
        <v>19</v>
      </c>
      <c r="F1590" s="13" t="str">
        <f>VLOOKUP(A1590,_holidays!$A$2:$B$2107,2,1)</f>
        <v>Y</v>
      </c>
      <c r="G1590" s="13" t="str">
        <f>VLOOKUP(A1590,_holidays!$A$2:$C$2107,3,1)</f>
        <v>N</v>
      </c>
      <c r="H1590" s="14">
        <v>10.3</v>
      </c>
      <c r="I1590" s="14">
        <v>17.399999999999999</v>
      </c>
      <c r="J1590" s="15">
        <v>7.3</v>
      </c>
      <c r="K1590" s="15">
        <v>5.2</v>
      </c>
      <c r="L1590" s="16">
        <v>118801.84</v>
      </c>
      <c r="M1590" s="17">
        <v>114.5284513</v>
      </c>
      <c r="N1590" s="17">
        <f>'Energy Demand'!$L1590*'Energy Demand'!$M1590</f>
        <v>13606190.746790392</v>
      </c>
    </row>
    <row r="1591" spans="1:14" x14ac:dyDescent="0.6">
      <c r="A1591" s="19">
        <v>43594</v>
      </c>
      <c r="B1591" s="32" t="str">
        <f>TEXT('Energy Demand'!$A1591,"dddd")</f>
        <v>Thursday</v>
      </c>
      <c r="C1591" s="31" t="str">
        <f>TEXT('Energy Demand'!$A1591,"mmmm")</f>
        <v>May</v>
      </c>
      <c r="D1591" s="11" t="str">
        <f t="shared" si="48"/>
        <v>2019</v>
      </c>
      <c r="E1591" s="12">
        <f t="shared" si="49"/>
        <v>19</v>
      </c>
      <c r="F1591" s="20" t="str">
        <f>VLOOKUP(A1591,_holidays!$A$2:$B$2107,2,1)</f>
        <v>Y</v>
      </c>
      <c r="G1591" s="20" t="str">
        <f>VLOOKUP(A1591,_holidays!$A$2:$C$2107,3,1)</f>
        <v>N</v>
      </c>
      <c r="H1591" s="21">
        <v>9.6999999999999993</v>
      </c>
      <c r="I1591" s="21">
        <v>16.2</v>
      </c>
      <c r="J1591" s="22">
        <v>5.3</v>
      </c>
      <c r="K1591" s="22">
        <v>0.6</v>
      </c>
      <c r="L1591" s="16">
        <v>122003.33500000001</v>
      </c>
      <c r="M1591" s="17">
        <v>113.6303305</v>
      </c>
      <c r="N1591" s="17">
        <f>'Energy Demand'!$L1591*'Energy Demand'!$M1591</f>
        <v>13863279.278152218</v>
      </c>
    </row>
    <row r="1592" spans="1:14" x14ac:dyDescent="0.6">
      <c r="A1592" s="10">
        <v>43595</v>
      </c>
      <c r="B1592" s="31" t="str">
        <f>TEXT('Energy Demand'!$A1592,"dddd")</f>
        <v>Friday</v>
      </c>
      <c r="C1592" s="31" t="str">
        <f>TEXT('Energy Demand'!$A1592,"mmmm")</f>
        <v>May</v>
      </c>
      <c r="D1592" s="11" t="str">
        <f t="shared" si="48"/>
        <v>2019</v>
      </c>
      <c r="E1592" s="12">
        <f t="shared" si="49"/>
        <v>19</v>
      </c>
      <c r="F1592" s="13" t="str">
        <f>VLOOKUP(A1592,_holidays!$A$2:$B$2107,2,1)</f>
        <v>Y</v>
      </c>
      <c r="G1592" s="13" t="str">
        <f>VLOOKUP(A1592,_holidays!$A$2:$C$2107,3,1)</f>
        <v>N</v>
      </c>
      <c r="H1592" s="14">
        <v>10.199999999999999</v>
      </c>
      <c r="I1592" s="14">
        <v>14.2</v>
      </c>
      <c r="J1592" s="15">
        <v>2.8</v>
      </c>
      <c r="K1592" s="15">
        <v>7.2</v>
      </c>
      <c r="L1592" s="16">
        <v>123850.86</v>
      </c>
      <c r="M1592" s="17">
        <v>93.135276869999998</v>
      </c>
      <c r="N1592" s="17">
        <f>'Energy Demand'!$L1592*'Energy Demand'!$M1592</f>
        <v>11534884.136687608</v>
      </c>
    </row>
    <row r="1593" spans="1:14" x14ac:dyDescent="0.6">
      <c r="A1593" s="19">
        <v>43596</v>
      </c>
      <c r="B1593" s="32" t="str">
        <f>TEXT('Energy Demand'!$A1593,"dddd")</f>
        <v>Saturday</v>
      </c>
      <c r="C1593" s="31" t="str">
        <f>TEXT('Energy Demand'!$A1593,"mmmm")</f>
        <v>May</v>
      </c>
      <c r="D1593" s="11" t="str">
        <f t="shared" si="48"/>
        <v>2019</v>
      </c>
      <c r="E1593" s="12">
        <f t="shared" si="49"/>
        <v>19</v>
      </c>
      <c r="F1593" s="20" t="str">
        <f>VLOOKUP(A1593,_holidays!$A$2:$B$2107,2,1)</f>
        <v>Y</v>
      </c>
      <c r="G1593" s="20" t="str">
        <f>VLOOKUP(A1593,_holidays!$A$2:$C$2107,3,1)</f>
        <v>N</v>
      </c>
      <c r="H1593" s="21">
        <v>10.199999999999999</v>
      </c>
      <c r="I1593" s="21">
        <v>16.399999999999999</v>
      </c>
      <c r="J1593" s="22">
        <v>7.7</v>
      </c>
      <c r="K1593" s="22">
        <v>8.1999999999999993</v>
      </c>
      <c r="L1593" s="16">
        <v>113186.735</v>
      </c>
      <c r="M1593" s="17">
        <v>87.036533050000003</v>
      </c>
      <c r="N1593" s="17">
        <f>'Energy Demand'!$L1593*'Energy Demand'!$M1593</f>
        <v>9851381.0016490929</v>
      </c>
    </row>
    <row r="1594" spans="1:14" x14ac:dyDescent="0.6">
      <c r="A1594" s="10">
        <v>43597</v>
      </c>
      <c r="B1594" s="31" t="str">
        <f>TEXT('Energy Demand'!$A1594,"dddd")</f>
        <v>Sunday</v>
      </c>
      <c r="C1594" s="31" t="str">
        <f>TEXT('Energy Demand'!$A1594,"mmmm")</f>
        <v>May</v>
      </c>
      <c r="D1594" s="11" t="str">
        <f t="shared" si="48"/>
        <v>2019</v>
      </c>
      <c r="E1594" s="12">
        <f t="shared" si="49"/>
        <v>20</v>
      </c>
      <c r="F1594" s="13" t="str">
        <f>VLOOKUP(A1594,_holidays!$A$2:$B$2107,2,1)</f>
        <v>Y</v>
      </c>
      <c r="G1594" s="13" t="str">
        <f>VLOOKUP(A1594,_holidays!$A$2:$C$2107,3,1)</f>
        <v>N</v>
      </c>
      <c r="H1594" s="14">
        <v>12.2</v>
      </c>
      <c r="I1594" s="14">
        <v>17.7</v>
      </c>
      <c r="J1594" s="15">
        <v>6.6</v>
      </c>
      <c r="K1594" s="15">
        <v>0</v>
      </c>
      <c r="L1594" s="16">
        <v>110416.88</v>
      </c>
      <c r="M1594" s="17">
        <v>87.377381740000004</v>
      </c>
      <c r="N1594" s="17">
        <f>'Energy Demand'!$L1594*'Energy Demand'!$M1594</f>
        <v>9647937.8742997721</v>
      </c>
    </row>
    <row r="1595" spans="1:14" x14ac:dyDescent="0.6">
      <c r="A1595" s="19">
        <v>43598</v>
      </c>
      <c r="B1595" s="32" t="str">
        <f>TEXT('Energy Demand'!$A1595,"dddd")</f>
        <v>Monday</v>
      </c>
      <c r="C1595" s="31" t="str">
        <f>TEXT('Energy Demand'!$A1595,"mmmm")</f>
        <v>May</v>
      </c>
      <c r="D1595" s="11" t="str">
        <f t="shared" si="48"/>
        <v>2019</v>
      </c>
      <c r="E1595" s="12">
        <f t="shared" si="49"/>
        <v>20</v>
      </c>
      <c r="F1595" s="20" t="str">
        <f>VLOOKUP(A1595,_holidays!$A$2:$B$2107,2,1)</f>
        <v>Y</v>
      </c>
      <c r="G1595" s="20" t="str">
        <f>VLOOKUP(A1595,_holidays!$A$2:$C$2107,3,1)</f>
        <v>N</v>
      </c>
      <c r="H1595" s="21">
        <v>12.7</v>
      </c>
      <c r="I1595" s="21">
        <v>18.100000000000001</v>
      </c>
      <c r="J1595" s="22">
        <v>8.3000000000000007</v>
      </c>
      <c r="K1595" s="22">
        <v>0</v>
      </c>
      <c r="L1595" s="16">
        <v>119598.605</v>
      </c>
      <c r="M1595" s="17">
        <v>77.157376979999995</v>
      </c>
      <c r="N1595" s="17">
        <f>'Energy Demand'!$L1595*'Energy Demand'!$M1595</f>
        <v>9227914.6522671115</v>
      </c>
    </row>
    <row r="1596" spans="1:14" x14ac:dyDescent="0.6">
      <c r="A1596" s="10">
        <v>43599</v>
      </c>
      <c r="B1596" s="31" t="str">
        <f>TEXT('Energy Demand'!$A1596,"dddd")</f>
        <v>Tuesday</v>
      </c>
      <c r="C1596" s="31" t="str">
        <f>TEXT('Energy Demand'!$A1596,"mmmm")</f>
        <v>May</v>
      </c>
      <c r="D1596" s="11" t="str">
        <f t="shared" si="48"/>
        <v>2019</v>
      </c>
      <c r="E1596" s="12">
        <f t="shared" si="49"/>
        <v>20</v>
      </c>
      <c r="F1596" s="13" t="str">
        <f>VLOOKUP(A1596,_holidays!$A$2:$B$2107,2,1)</f>
        <v>Y</v>
      </c>
      <c r="G1596" s="13" t="str">
        <f>VLOOKUP(A1596,_holidays!$A$2:$C$2107,3,1)</f>
        <v>N</v>
      </c>
      <c r="H1596" s="14">
        <v>11.3</v>
      </c>
      <c r="I1596" s="14">
        <v>20.2</v>
      </c>
      <c r="J1596" s="15">
        <v>9</v>
      </c>
      <c r="K1596" s="15">
        <v>0</v>
      </c>
      <c r="L1596" s="16">
        <v>123005.31</v>
      </c>
      <c r="M1596" s="17">
        <v>89.82269178</v>
      </c>
      <c r="N1596" s="17">
        <f>'Energy Demand'!$L1596*'Energy Demand'!$M1596</f>
        <v>11048668.047433352</v>
      </c>
    </row>
    <row r="1597" spans="1:14" x14ac:dyDescent="0.6">
      <c r="A1597" s="19">
        <v>43600</v>
      </c>
      <c r="B1597" s="32" t="str">
        <f>TEXT('Energy Demand'!$A1597,"dddd")</f>
        <v>Wednesday</v>
      </c>
      <c r="C1597" s="31" t="str">
        <f>TEXT('Energy Demand'!$A1597,"mmmm")</f>
        <v>May</v>
      </c>
      <c r="D1597" s="11" t="str">
        <f t="shared" si="48"/>
        <v>2019</v>
      </c>
      <c r="E1597" s="12">
        <f t="shared" si="49"/>
        <v>20</v>
      </c>
      <c r="F1597" s="20" t="str">
        <f>VLOOKUP(A1597,_holidays!$A$2:$B$2107,2,1)</f>
        <v>Y</v>
      </c>
      <c r="G1597" s="20" t="str">
        <f>VLOOKUP(A1597,_holidays!$A$2:$C$2107,3,1)</f>
        <v>N</v>
      </c>
      <c r="H1597" s="21">
        <v>12</v>
      </c>
      <c r="I1597" s="21">
        <v>15.8</v>
      </c>
      <c r="J1597" s="22">
        <v>8</v>
      </c>
      <c r="K1597" s="22">
        <v>0</v>
      </c>
      <c r="L1597" s="16">
        <v>126264.77499999999</v>
      </c>
      <c r="M1597" s="17">
        <v>100.6447738</v>
      </c>
      <c r="N1597" s="17">
        <f>'Energy Demand'!$L1597*'Energy Demand'!$M1597</f>
        <v>12707889.718782894</v>
      </c>
    </row>
    <row r="1598" spans="1:14" x14ac:dyDescent="0.6">
      <c r="A1598" s="10">
        <v>43601</v>
      </c>
      <c r="B1598" s="31" t="str">
        <f>TEXT('Energy Demand'!$A1598,"dddd")</f>
        <v>Thursday</v>
      </c>
      <c r="C1598" s="31" t="str">
        <f>TEXT('Energy Demand'!$A1598,"mmmm")</f>
        <v>May</v>
      </c>
      <c r="D1598" s="11" t="str">
        <f t="shared" si="48"/>
        <v>2019</v>
      </c>
      <c r="E1598" s="12">
        <f t="shared" si="49"/>
        <v>20</v>
      </c>
      <c r="F1598" s="13" t="str">
        <f>VLOOKUP(A1598,_holidays!$A$2:$B$2107,2,1)</f>
        <v>Y</v>
      </c>
      <c r="G1598" s="13" t="str">
        <f>VLOOKUP(A1598,_holidays!$A$2:$C$2107,3,1)</f>
        <v>N</v>
      </c>
      <c r="H1598" s="14">
        <v>10.5</v>
      </c>
      <c r="I1598" s="14">
        <v>16.100000000000001</v>
      </c>
      <c r="J1598" s="15">
        <v>9.8000000000000007</v>
      </c>
      <c r="K1598" s="15">
        <v>0</v>
      </c>
      <c r="L1598" s="16">
        <v>127389.485</v>
      </c>
      <c r="M1598" s="17">
        <v>98.942964329999995</v>
      </c>
      <c r="N1598" s="17">
        <f>'Energy Demand'!$L1598*'Energy Demand'!$M1598</f>
        <v>12604293.27037207</v>
      </c>
    </row>
    <row r="1599" spans="1:14" x14ac:dyDescent="0.6">
      <c r="A1599" s="19">
        <v>43602</v>
      </c>
      <c r="B1599" s="32" t="str">
        <f>TEXT('Energy Demand'!$A1599,"dddd")</f>
        <v>Friday</v>
      </c>
      <c r="C1599" s="31" t="str">
        <f>TEXT('Energy Demand'!$A1599,"mmmm")</f>
        <v>May</v>
      </c>
      <c r="D1599" s="11" t="str">
        <f t="shared" si="48"/>
        <v>2019</v>
      </c>
      <c r="E1599" s="12">
        <f t="shared" si="49"/>
        <v>20</v>
      </c>
      <c r="F1599" s="20" t="str">
        <f>VLOOKUP(A1599,_holidays!$A$2:$B$2107,2,1)</f>
        <v>Y</v>
      </c>
      <c r="G1599" s="20" t="str">
        <f>VLOOKUP(A1599,_holidays!$A$2:$C$2107,3,1)</f>
        <v>N</v>
      </c>
      <c r="H1599" s="21">
        <v>6.5</v>
      </c>
      <c r="I1599" s="21">
        <v>18.600000000000001</v>
      </c>
      <c r="J1599" s="22">
        <v>10.7</v>
      </c>
      <c r="K1599" s="22">
        <v>0</v>
      </c>
      <c r="L1599" s="16">
        <v>126934.24</v>
      </c>
      <c r="M1599" s="17">
        <v>96.783858859999995</v>
      </c>
      <c r="N1599" s="17">
        <f>'Energy Demand'!$L1599*'Energy Demand'!$M1599</f>
        <v>12285185.568661366</v>
      </c>
    </row>
    <row r="1600" spans="1:14" x14ac:dyDescent="0.6">
      <c r="A1600" s="10">
        <v>43603</v>
      </c>
      <c r="B1600" s="31" t="str">
        <f>TEXT('Energy Demand'!$A1600,"dddd")</f>
        <v>Saturday</v>
      </c>
      <c r="C1600" s="31" t="str">
        <f>TEXT('Energy Demand'!$A1600,"mmmm")</f>
        <v>May</v>
      </c>
      <c r="D1600" s="11" t="str">
        <f t="shared" si="48"/>
        <v>2019</v>
      </c>
      <c r="E1600" s="12">
        <f t="shared" si="49"/>
        <v>20</v>
      </c>
      <c r="F1600" s="13" t="str">
        <f>VLOOKUP(A1600,_holidays!$A$2:$B$2107,2,1)</f>
        <v>Y</v>
      </c>
      <c r="G1600" s="13" t="str">
        <f>VLOOKUP(A1600,_holidays!$A$2:$C$2107,3,1)</f>
        <v>N</v>
      </c>
      <c r="H1600" s="14">
        <v>6.2</v>
      </c>
      <c r="I1600" s="14">
        <v>21.5</v>
      </c>
      <c r="J1600" s="15">
        <v>10.6</v>
      </c>
      <c r="K1600" s="15">
        <v>0</v>
      </c>
      <c r="L1600" s="16">
        <v>112990.63499999999</v>
      </c>
      <c r="M1600" s="17">
        <v>86.441785100000004</v>
      </c>
      <c r="N1600" s="17">
        <f>'Energy Demand'!$L1600*'Energy Demand'!$M1600</f>
        <v>9767112.1889825389</v>
      </c>
    </row>
    <row r="1601" spans="1:14" x14ac:dyDescent="0.6">
      <c r="A1601" s="19">
        <v>43604</v>
      </c>
      <c r="B1601" s="32" t="str">
        <f>TEXT('Energy Demand'!$A1601,"dddd")</f>
        <v>Sunday</v>
      </c>
      <c r="C1601" s="31" t="str">
        <f>TEXT('Energy Demand'!$A1601,"mmmm")</f>
        <v>May</v>
      </c>
      <c r="D1601" s="11" t="str">
        <f t="shared" si="48"/>
        <v>2019</v>
      </c>
      <c r="E1601" s="12">
        <f t="shared" si="49"/>
        <v>21</v>
      </c>
      <c r="F1601" s="20" t="str">
        <f>VLOOKUP(A1601,_holidays!$A$2:$B$2107,2,1)</f>
        <v>Y</v>
      </c>
      <c r="G1601" s="20" t="str">
        <f>VLOOKUP(A1601,_holidays!$A$2:$C$2107,3,1)</f>
        <v>N</v>
      </c>
      <c r="H1601" s="21">
        <v>8.9</v>
      </c>
      <c r="I1601" s="21">
        <v>21.8</v>
      </c>
      <c r="J1601" s="22">
        <v>10</v>
      </c>
      <c r="K1601" s="22">
        <v>0.2</v>
      </c>
      <c r="L1601" s="16">
        <v>104054.85</v>
      </c>
      <c r="M1601" s="17">
        <v>76.294168089999999</v>
      </c>
      <c r="N1601" s="17">
        <f>'Energy Demand'!$L1601*'Energy Demand'!$M1601</f>
        <v>7938778.2164797373</v>
      </c>
    </row>
    <row r="1602" spans="1:14" x14ac:dyDescent="0.6">
      <c r="A1602" s="10">
        <v>43605</v>
      </c>
      <c r="B1602" s="31" t="str">
        <f>TEXT('Energy Demand'!$A1602,"dddd")</f>
        <v>Monday</v>
      </c>
      <c r="C1602" s="31" t="str">
        <f>TEXT('Energy Demand'!$A1602,"mmmm")</f>
        <v>May</v>
      </c>
      <c r="D1602" s="11" t="str">
        <f t="shared" si="48"/>
        <v>2019</v>
      </c>
      <c r="E1602" s="12">
        <f t="shared" si="49"/>
        <v>21</v>
      </c>
      <c r="F1602" s="13" t="str">
        <f>VLOOKUP(A1602,_holidays!$A$2:$B$2107,2,1)</f>
        <v>Y</v>
      </c>
      <c r="G1602" s="13" t="str">
        <f>VLOOKUP(A1602,_holidays!$A$2:$C$2107,3,1)</f>
        <v>N</v>
      </c>
      <c r="H1602" s="14">
        <v>12</v>
      </c>
      <c r="I1602" s="14">
        <v>19.600000000000001</v>
      </c>
      <c r="J1602" s="15">
        <v>3.1</v>
      </c>
      <c r="K1602" s="15">
        <v>0.4</v>
      </c>
      <c r="L1602" s="16">
        <v>118733.42</v>
      </c>
      <c r="M1602" s="17">
        <v>93.344364299999995</v>
      </c>
      <c r="N1602" s="17">
        <f>'Energy Demand'!$L1602*'Energy Demand'!$M1602</f>
        <v>11083095.611064905</v>
      </c>
    </row>
    <row r="1603" spans="1:14" x14ac:dyDescent="0.6">
      <c r="A1603" s="19">
        <v>43606</v>
      </c>
      <c r="B1603" s="32" t="str">
        <f>TEXT('Energy Demand'!$A1603,"dddd")</f>
        <v>Tuesday</v>
      </c>
      <c r="C1603" s="31" t="str">
        <f>TEXT('Energy Demand'!$A1603,"mmmm")</f>
        <v>May</v>
      </c>
      <c r="D1603" s="11" t="str">
        <f t="shared" ref="D1603:D1666" si="50">TEXT(A1603,"yyyy")</f>
        <v>2019</v>
      </c>
      <c r="E1603" s="12">
        <f t="shared" ref="E1603:E1666" si="51">WEEKNUM(A1603,1)</f>
        <v>21</v>
      </c>
      <c r="F1603" s="20" t="str">
        <f>VLOOKUP(A1603,_holidays!$A$2:$B$2107,2,1)</f>
        <v>Y</v>
      </c>
      <c r="G1603" s="20" t="str">
        <f>VLOOKUP(A1603,_holidays!$A$2:$C$2107,3,1)</f>
        <v>N</v>
      </c>
      <c r="H1603" s="21">
        <v>11.1</v>
      </c>
      <c r="I1603" s="21">
        <v>20.399999999999999</v>
      </c>
      <c r="J1603" s="22">
        <v>6.9</v>
      </c>
      <c r="K1603" s="22">
        <v>0.4</v>
      </c>
      <c r="L1603" s="16">
        <v>121766.77</v>
      </c>
      <c r="M1603" s="17">
        <v>104.5578083</v>
      </c>
      <c r="N1603" s="17">
        <f>'Energy Demand'!$L1603*'Energy Demand'!$M1603</f>
        <v>12731666.594970193</v>
      </c>
    </row>
    <row r="1604" spans="1:14" x14ac:dyDescent="0.6">
      <c r="A1604" s="10">
        <v>43607</v>
      </c>
      <c r="B1604" s="31" t="str">
        <f>TEXT('Energy Demand'!$A1604,"dddd")</f>
        <v>Wednesday</v>
      </c>
      <c r="C1604" s="31" t="str">
        <f>TEXT('Energy Demand'!$A1604,"mmmm")</f>
        <v>May</v>
      </c>
      <c r="D1604" s="11" t="str">
        <f t="shared" si="50"/>
        <v>2019</v>
      </c>
      <c r="E1604" s="12">
        <f t="shared" si="51"/>
        <v>21</v>
      </c>
      <c r="F1604" s="13" t="str">
        <f>VLOOKUP(A1604,_holidays!$A$2:$B$2107,2,1)</f>
        <v>Y</v>
      </c>
      <c r="G1604" s="13" t="str">
        <f>VLOOKUP(A1604,_holidays!$A$2:$C$2107,3,1)</f>
        <v>N</v>
      </c>
      <c r="H1604" s="14">
        <v>10.7</v>
      </c>
      <c r="I1604" s="14">
        <v>22.3</v>
      </c>
      <c r="J1604" s="15">
        <v>10.3</v>
      </c>
      <c r="K1604" s="15">
        <v>0</v>
      </c>
      <c r="L1604" s="16">
        <v>122015.59</v>
      </c>
      <c r="M1604" s="17">
        <v>115.8944559</v>
      </c>
      <c r="N1604" s="17">
        <f>'Energy Demand'!$L1604*'Energy Demand'!$M1604</f>
        <v>14140930.41436748</v>
      </c>
    </row>
    <row r="1605" spans="1:14" x14ac:dyDescent="0.6">
      <c r="A1605" s="19">
        <v>43608</v>
      </c>
      <c r="B1605" s="32" t="str">
        <f>TEXT('Energy Demand'!$A1605,"dddd")</f>
        <v>Thursday</v>
      </c>
      <c r="C1605" s="31" t="str">
        <f>TEXT('Energy Demand'!$A1605,"mmmm")</f>
        <v>May</v>
      </c>
      <c r="D1605" s="11" t="str">
        <f t="shared" si="50"/>
        <v>2019</v>
      </c>
      <c r="E1605" s="12">
        <f t="shared" si="51"/>
        <v>21</v>
      </c>
      <c r="F1605" s="20" t="str">
        <f>VLOOKUP(A1605,_holidays!$A$2:$B$2107,2,1)</f>
        <v>Y</v>
      </c>
      <c r="G1605" s="20" t="str">
        <f>VLOOKUP(A1605,_holidays!$A$2:$C$2107,3,1)</f>
        <v>N</v>
      </c>
      <c r="H1605" s="21">
        <v>9.9</v>
      </c>
      <c r="I1605" s="21">
        <v>21.3</v>
      </c>
      <c r="J1605" s="22">
        <v>10.199999999999999</v>
      </c>
      <c r="K1605" s="22">
        <v>0</v>
      </c>
      <c r="L1605" s="16">
        <v>119118.11</v>
      </c>
      <c r="M1605" s="17">
        <v>88.387136190000007</v>
      </c>
      <c r="N1605" s="17">
        <f>'Energy Demand'!$L1605*'Energy Demand'!$M1605</f>
        <v>10528508.611265402</v>
      </c>
    </row>
    <row r="1606" spans="1:14" x14ac:dyDescent="0.6">
      <c r="A1606" s="10">
        <v>43609</v>
      </c>
      <c r="B1606" s="31" t="str">
        <f>TEXT('Energy Demand'!$A1606,"dddd")</f>
        <v>Friday</v>
      </c>
      <c r="C1606" s="31" t="str">
        <f>TEXT('Energy Demand'!$A1606,"mmmm")</f>
        <v>May</v>
      </c>
      <c r="D1606" s="11" t="str">
        <f t="shared" si="50"/>
        <v>2019</v>
      </c>
      <c r="E1606" s="12">
        <f t="shared" si="51"/>
        <v>21</v>
      </c>
      <c r="F1606" s="13" t="str">
        <f>VLOOKUP(A1606,_holidays!$A$2:$B$2107,2,1)</f>
        <v>Y</v>
      </c>
      <c r="G1606" s="13" t="str">
        <f>VLOOKUP(A1606,_holidays!$A$2:$C$2107,3,1)</f>
        <v>N</v>
      </c>
      <c r="H1606" s="14">
        <v>13.8</v>
      </c>
      <c r="I1606" s="14">
        <v>20.2</v>
      </c>
      <c r="J1606" s="15">
        <v>4.4000000000000004</v>
      </c>
      <c r="K1606" s="15">
        <v>0</v>
      </c>
      <c r="L1606" s="16">
        <v>118924.765</v>
      </c>
      <c r="M1606" s="17">
        <v>91.547124490000002</v>
      </c>
      <c r="N1606" s="17">
        <f>'Energy Demand'!$L1606*'Energy Demand'!$M1606</f>
        <v>10887220.266398994</v>
      </c>
    </row>
    <row r="1607" spans="1:14" x14ac:dyDescent="0.6">
      <c r="A1607" s="19">
        <v>43610</v>
      </c>
      <c r="B1607" s="32" t="str">
        <f>TEXT('Energy Demand'!$A1607,"dddd")</f>
        <v>Saturday</v>
      </c>
      <c r="C1607" s="31" t="str">
        <f>TEXT('Energy Demand'!$A1607,"mmmm")</f>
        <v>May</v>
      </c>
      <c r="D1607" s="11" t="str">
        <f t="shared" si="50"/>
        <v>2019</v>
      </c>
      <c r="E1607" s="12">
        <f t="shared" si="51"/>
        <v>21</v>
      </c>
      <c r="F1607" s="20" t="str">
        <f>VLOOKUP(A1607,_holidays!$A$2:$B$2107,2,1)</f>
        <v>Y</v>
      </c>
      <c r="G1607" s="20" t="str">
        <f>VLOOKUP(A1607,_holidays!$A$2:$C$2107,3,1)</f>
        <v>N</v>
      </c>
      <c r="H1607" s="21">
        <v>13.7</v>
      </c>
      <c r="I1607" s="21">
        <v>19.8</v>
      </c>
      <c r="J1607" s="22">
        <v>9.1</v>
      </c>
      <c r="K1607" s="22">
        <v>1.6</v>
      </c>
      <c r="L1607" s="16">
        <v>104949.95</v>
      </c>
      <c r="M1607" s="17">
        <v>74.262935119999995</v>
      </c>
      <c r="N1607" s="17">
        <f>'Energy Demand'!$L1607*'Energy Demand'!$M1607</f>
        <v>7793891.3276972435</v>
      </c>
    </row>
    <row r="1608" spans="1:14" x14ac:dyDescent="0.6">
      <c r="A1608" s="10">
        <v>43611</v>
      </c>
      <c r="B1608" s="31" t="str">
        <f>TEXT('Energy Demand'!$A1608,"dddd")</f>
        <v>Sunday</v>
      </c>
      <c r="C1608" s="31" t="str">
        <f>TEXT('Energy Demand'!$A1608,"mmmm")</f>
        <v>May</v>
      </c>
      <c r="D1608" s="11" t="str">
        <f t="shared" si="50"/>
        <v>2019</v>
      </c>
      <c r="E1608" s="12">
        <f t="shared" si="51"/>
        <v>22</v>
      </c>
      <c r="F1608" s="13" t="str">
        <f>VLOOKUP(A1608,_holidays!$A$2:$B$2107,2,1)</f>
        <v>Y</v>
      </c>
      <c r="G1608" s="13" t="str">
        <f>VLOOKUP(A1608,_holidays!$A$2:$C$2107,3,1)</f>
        <v>N</v>
      </c>
      <c r="H1608" s="14">
        <v>9.5</v>
      </c>
      <c r="I1608" s="14">
        <v>15.1</v>
      </c>
      <c r="J1608" s="15">
        <v>8.6</v>
      </c>
      <c r="K1608" s="15">
        <v>6.6</v>
      </c>
      <c r="L1608" s="16">
        <v>106153.43</v>
      </c>
      <c r="M1608" s="17">
        <v>63.903082140000002</v>
      </c>
      <c r="N1608" s="17">
        <f>'Energy Demand'!$L1608*'Energy Demand'!$M1608</f>
        <v>6783531.3567327401</v>
      </c>
    </row>
    <row r="1609" spans="1:14" x14ac:dyDescent="0.6">
      <c r="A1609" s="19">
        <v>43612</v>
      </c>
      <c r="B1609" s="32" t="str">
        <f>TEXT('Energy Demand'!$A1609,"dddd")</f>
        <v>Monday</v>
      </c>
      <c r="C1609" s="31" t="str">
        <f>TEXT('Energy Demand'!$A1609,"mmmm")</f>
        <v>May</v>
      </c>
      <c r="D1609" s="11" t="str">
        <f t="shared" si="50"/>
        <v>2019</v>
      </c>
      <c r="E1609" s="12">
        <f t="shared" si="51"/>
        <v>22</v>
      </c>
      <c r="F1609" s="20" t="str">
        <f>VLOOKUP(A1609,_holidays!$A$2:$B$2107,2,1)</f>
        <v>Y</v>
      </c>
      <c r="G1609" s="20" t="str">
        <f>VLOOKUP(A1609,_holidays!$A$2:$C$2107,3,1)</f>
        <v>N</v>
      </c>
      <c r="H1609" s="21">
        <v>7.8</v>
      </c>
      <c r="I1609" s="21">
        <v>14</v>
      </c>
      <c r="J1609" s="22">
        <v>7.2</v>
      </c>
      <c r="K1609" s="22">
        <v>8.1999999999999993</v>
      </c>
      <c r="L1609" s="16">
        <v>130229.295</v>
      </c>
      <c r="M1609" s="17">
        <v>87.611014030000007</v>
      </c>
      <c r="N1609" s="17">
        <f>'Energy Demand'!$L1609*'Energy Demand'!$M1609</f>
        <v>11409520.591362009</v>
      </c>
    </row>
    <row r="1610" spans="1:14" x14ac:dyDescent="0.6">
      <c r="A1610" s="10">
        <v>43613</v>
      </c>
      <c r="B1610" s="31" t="str">
        <f>TEXT('Energy Demand'!$A1610,"dddd")</f>
        <v>Tuesday</v>
      </c>
      <c r="C1610" s="31" t="str">
        <f>TEXT('Energy Demand'!$A1610,"mmmm")</f>
        <v>May</v>
      </c>
      <c r="D1610" s="11" t="str">
        <f t="shared" si="50"/>
        <v>2019</v>
      </c>
      <c r="E1610" s="12">
        <f t="shared" si="51"/>
        <v>22</v>
      </c>
      <c r="F1610" s="13" t="str">
        <f>VLOOKUP(A1610,_holidays!$A$2:$B$2107,2,1)</f>
        <v>Y</v>
      </c>
      <c r="G1610" s="13" t="str">
        <f>VLOOKUP(A1610,_holidays!$A$2:$C$2107,3,1)</f>
        <v>N</v>
      </c>
      <c r="H1610" s="14">
        <v>8.1999999999999993</v>
      </c>
      <c r="I1610" s="14">
        <v>15.7</v>
      </c>
      <c r="J1610" s="15">
        <v>3.3</v>
      </c>
      <c r="K1610" s="15">
        <v>0.2</v>
      </c>
      <c r="L1610" s="16">
        <v>133799.655</v>
      </c>
      <c r="M1610" s="17">
        <v>79.964774539999993</v>
      </c>
      <c r="N1610" s="17">
        <f>'Energy Demand'!$L1610*'Energy Demand'!$M1610</f>
        <v>10699259.245604783</v>
      </c>
    </row>
    <row r="1611" spans="1:14" x14ac:dyDescent="0.6">
      <c r="A1611" s="19">
        <v>43614</v>
      </c>
      <c r="B1611" s="32" t="str">
        <f>TEXT('Energy Demand'!$A1611,"dddd")</f>
        <v>Wednesday</v>
      </c>
      <c r="C1611" s="31" t="str">
        <f>TEXT('Energy Demand'!$A1611,"mmmm")</f>
        <v>May</v>
      </c>
      <c r="D1611" s="11" t="str">
        <f t="shared" si="50"/>
        <v>2019</v>
      </c>
      <c r="E1611" s="12">
        <f t="shared" si="51"/>
        <v>22</v>
      </c>
      <c r="F1611" s="20" t="str">
        <f>VLOOKUP(A1611,_holidays!$A$2:$B$2107,2,1)</f>
        <v>Y</v>
      </c>
      <c r="G1611" s="20" t="str">
        <f>VLOOKUP(A1611,_holidays!$A$2:$C$2107,3,1)</f>
        <v>N</v>
      </c>
      <c r="H1611" s="21">
        <v>8.6999999999999993</v>
      </c>
      <c r="I1611" s="21">
        <v>10.6</v>
      </c>
      <c r="J1611" s="22">
        <v>7.9</v>
      </c>
      <c r="K1611" s="22">
        <v>1.2</v>
      </c>
      <c r="L1611" s="16">
        <v>136301.49</v>
      </c>
      <c r="M1611" s="17">
        <v>85.003942199999997</v>
      </c>
      <c r="N1611" s="17">
        <f>'Energy Demand'!$L1611*'Energy Demand'!$M1611</f>
        <v>11586163.977733877</v>
      </c>
    </row>
    <row r="1612" spans="1:14" x14ac:dyDescent="0.6">
      <c r="A1612" s="10">
        <v>43615</v>
      </c>
      <c r="B1612" s="31" t="str">
        <f>TEXT('Energy Demand'!$A1612,"dddd")</f>
        <v>Thursday</v>
      </c>
      <c r="C1612" s="31" t="str">
        <f>TEXT('Energy Demand'!$A1612,"mmmm")</f>
        <v>May</v>
      </c>
      <c r="D1612" s="11" t="str">
        <f t="shared" si="50"/>
        <v>2019</v>
      </c>
      <c r="E1612" s="12">
        <f t="shared" si="51"/>
        <v>22</v>
      </c>
      <c r="F1612" s="13" t="str">
        <f>VLOOKUP(A1612,_holidays!$A$2:$B$2107,2,1)</f>
        <v>Y</v>
      </c>
      <c r="G1612" s="13" t="str">
        <f>VLOOKUP(A1612,_holidays!$A$2:$C$2107,3,1)</f>
        <v>N</v>
      </c>
      <c r="H1612" s="14">
        <v>6.7</v>
      </c>
      <c r="I1612" s="14">
        <v>13.3</v>
      </c>
      <c r="J1612" s="15">
        <v>5.8</v>
      </c>
      <c r="K1612" s="15">
        <v>5.8</v>
      </c>
      <c r="L1612" s="16">
        <v>138857.13500000001</v>
      </c>
      <c r="M1612" s="17">
        <v>100.0150103</v>
      </c>
      <c r="N1612" s="17">
        <f>'Energy Demand'!$L1612*'Energy Demand'!$M1612</f>
        <v>13887797.787253492</v>
      </c>
    </row>
    <row r="1613" spans="1:14" x14ac:dyDescent="0.6">
      <c r="A1613" s="19">
        <v>43616</v>
      </c>
      <c r="B1613" s="32" t="str">
        <f>TEXT('Energy Demand'!$A1613,"dddd")</f>
        <v>Friday</v>
      </c>
      <c r="C1613" s="31" t="str">
        <f>TEXT('Energy Demand'!$A1613,"mmmm")</f>
        <v>May</v>
      </c>
      <c r="D1613" s="11" t="str">
        <f t="shared" si="50"/>
        <v>2019</v>
      </c>
      <c r="E1613" s="12">
        <f t="shared" si="51"/>
        <v>22</v>
      </c>
      <c r="F1613" s="20" t="str">
        <f>VLOOKUP(A1613,_holidays!$A$2:$B$2107,2,1)</f>
        <v>Y</v>
      </c>
      <c r="G1613" s="20" t="str">
        <f>VLOOKUP(A1613,_holidays!$A$2:$C$2107,3,1)</f>
        <v>N</v>
      </c>
      <c r="H1613" s="21">
        <v>8.5</v>
      </c>
      <c r="I1613" s="21">
        <v>14.3</v>
      </c>
      <c r="J1613" s="22">
        <v>5.7</v>
      </c>
      <c r="K1613" s="22">
        <v>1.4</v>
      </c>
      <c r="L1613" s="16">
        <v>133869.14000000001</v>
      </c>
      <c r="M1613" s="17">
        <v>100.7077503</v>
      </c>
      <c r="N1613" s="17">
        <f>'Energy Demand'!$L1613*'Energy Demand'!$M1613</f>
        <v>13481659.923995743</v>
      </c>
    </row>
    <row r="1614" spans="1:14" x14ac:dyDescent="0.6">
      <c r="A1614" s="10">
        <v>43617</v>
      </c>
      <c r="B1614" s="31" t="str">
        <f>TEXT('Energy Demand'!$A1614,"dddd")</f>
        <v>Saturday</v>
      </c>
      <c r="C1614" s="31" t="str">
        <f>TEXT('Energy Demand'!$A1614,"mmmm")</f>
        <v>June</v>
      </c>
      <c r="D1614" s="11" t="str">
        <f t="shared" si="50"/>
        <v>2019</v>
      </c>
      <c r="E1614" s="12">
        <f t="shared" si="51"/>
        <v>22</v>
      </c>
      <c r="F1614" s="13" t="str">
        <f>VLOOKUP(A1614,_holidays!$A$2:$B$2107,2,1)</f>
        <v>Y</v>
      </c>
      <c r="G1614" s="13" t="str">
        <f>VLOOKUP(A1614,_holidays!$A$2:$C$2107,3,1)</f>
        <v>N</v>
      </c>
      <c r="H1614" s="14">
        <v>11.7</v>
      </c>
      <c r="I1614" s="14">
        <v>14.6</v>
      </c>
      <c r="J1614" s="15">
        <v>5.8</v>
      </c>
      <c r="K1614" s="15">
        <v>2.4</v>
      </c>
      <c r="L1614" s="16">
        <v>120653.435</v>
      </c>
      <c r="M1614" s="17">
        <v>113.2446372</v>
      </c>
      <c r="N1614" s="17">
        <f>'Energy Demand'!$L1614*'Energy Demand'!$M1614</f>
        <v>13663354.473508781</v>
      </c>
    </row>
    <row r="1615" spans="1:14" x14ac:dyDescent="0.6">
      <c r="A1615" s="19">
        <v>43618</v>
      </c>
      <c r="B1615" s="32" t="str">
        <f>TEXT('Energy Demand'!$A1615,"dddd")</f>
        <v>Sunday</v>
      </c>
      <c r="C1615" s="31" t="str">
        <f>TEXT('Energy Demand'!$A1615,"mmmm")</f>
        <v>June</v>
      </c>
      <c r="D1615" s="11" t="str">
        <f t="shared" si="50"/>
        <v>2019</v>
      </c>
      <c r="E1615" s="12">
        <f t="shared" si="51"/>
        <v>23</v>
      </c>
      <c r="F1615" s="20" t="str">
        <f>VLOOKUP(A1615,_holidays!$A$2:$B$2107,2,1)</f>
        <v>Y</v>
      </c>
      <c r="G1615" s="20" t="str">
        <f>VLOOKUP(A1615,_holidays!$A$2:$C$2107,3,1)</f>
        <v>N</v>
      </c>
      <c r="H1615" s="21">
        <v>11</v>
      </c>
      <c r="I1615" s="21">
        <v>14.5</v>
      </c>
      <c r="J1615" s="22">
        <v>6.7</v>
      </c>
      <c r="K1615" s="22">
        <v>0</v>
      </c>
      <c r="L1615" s="16">
        <v>118086.93</v>
      </c>
      <c r="M1615" s="17">
        <v>108.9225857</v>
      </c>
      <c r="N1615" s="17">
        <f>'Energy Demand'!$L1615*'Energy Demand'!$M1615</f>
        <v>12862333.752974899</v>
      </c>
    </row>
    <row r="1616" spans="1:14" x14ac:dyDescent="0.6">
      <c r="A1616" s="10">
        <v>43619</v>
      </c>
      <c r="B1616" s="31" t="str">
        <f>TEXT('Energy Demand'!$A1616,"dddd")</f>
        <v>Monday</v>
      </c>
      <c r="C1616" s="31" t="str">
        <f>TEXT('Energy Demand'!$A1616,"mmmm")</f>
        <v>June</v>
      </c>
      <c r="D1616" s="11" t="str">
        <f t="shared" si="50"/>
        <v>2019</v>
      </c>
      <c r="E1616" s="12">
        <f t="shared" si="51"/>
        <v>23</v>
      </c>
      <c r="F1616" s="13" t="str">
        <f>VLOOKUP(A1616,_holidays!$A$2:$B$2107,2,1)</f>
        <v>Y</v>
      </c>
      <c r="G1616" s="13" t="str">
        <f>VLOOKUP(A1616,_holidays!$A$2:$C$2107,3,1)</f>
        <v>N</v>
      </c>
      <c r="H1616" s="14">
        <v>8.1999999999999993</v>
      </c>
      <c r="I1616" s="14">
        <v>12</v>
      </c>
      <c r="J1616" s="15">
        <v>3.8</v>
      </c>
      <c r="K1616" s="15">
        <v>15.4</v>
      </c>
      <c r="L1616" s="16">
        <v>135437.85</v>
      </c>
      <c r="M1616" s="17">
        <v>115.7252699</v>
      </c>
      <c r="N1616" s="17">
        <f>'Energy Demand'!$L1616*'Energy Demand'!$M1616</f>
        <v>15673581.745925715</v>
      </c>
    </row>
    <row r="1617" spans="1:14" x14ac:dyDescent="0.6">
      <c r="A1617" s="19">
        <v>43620</v>
      </c>
      <c r="B1617" s="32" t="str">
        <f>TEXT('Energy Demand'!$A1617,"dddd")</f>
        <v>Tuesday</v>
      </c>
      <c r="C1617" s="31" t="str">
        <f>TEXT('Energy Demand'!$A1617,"mmmm")</f>
        <v>June</v>
      </c>
      <c r="D1617" s="11" t="str">
        <f t="shared" si="50"/>
        <v>2019</v>
      </c>
      <c r="E1617" s="12">
        <f t="shared" si="51"/>
        <v>23</v>
      </c>
      <c r="F1617" s="20" t="str">
        <f>VLOOKUP(A1617,_holidays!$A$2:$B$2107,2,1)</f>
        <v>Y</v>
      </c>
      <c r="G1617" s="20" t="str">
        <f>VLOOKUP(A1617,_holidays!$A$2:$C$2107,3,1)</f>
        <v>N</v>
      </c>
      <c r="H1617" s="21">
        <v>8.4</v>
      </c>
      <c r="I1617" s="21">
        <v>12.9</v>
      </c>
      <c r="J1617" s="22">
        <v>7.9</v>
      </c>
      <c r="K1617" s="22">
        <v>3.2</v>
      </c>
      <c r="L1617" s="16">
        <v>136149.125</v>
      </c>
      <c r="M1617" s="17">
        <v>149.11844379999999</v>
      </c>
      <c r="N1617" s="17">
        <f>'Energy Demand'!$L1617*'Energy Demand'!$M1617</f>
        <v>20302345.644731674</v>
      </c>
    </row>
    <row r="1618" spans="1:14" x14ac:dyDescent="0.6">
      <c r="A1618" s="10">
        <v>43621</v>
      </c>
      <c r="B1618" s="31" t="str">
        <f>TEXT('Energy Demand'!$A1618,"dddd")</f>
        <v>Wednesday</v>
      </c>
      <c r="C1618" s="31" t="str">
        <f>TEXT('Energy Demand'!$A1618,"mmmm")</f>
        <v>June</v>
      </c>
      <c r="D1618" s="11" t="str">
        <f t="shared" si="50"/>
        <v>2019</v>
      </c>
      <c r="E1618" s="12">
        <f t="shared" si="51"/>
        <v>23</v>
      </c>
      <c r="F1618" s="13" t="str">
        <f>VLOOKUP(A1618,_holidays!$A$2:$B$2107,2,1)</f>
        <v>Y</v>
      </c>
      <c r="G1618" s="13" t="str">
        <f>VLOOKUP(A1618,_holidays!$A$2:$C$2107,3,1)</f>
        <v>N</v>
      </c>
      <c r="H1618" s="14">
        <v>8.6</v>
      </c>
      <c r="I1618" s="14">
        <v>13</v>
      </c>
      <c r="J1618" s="15">
        <v>5.7</v>
      </c>
      <c r="K1618" s="15">
        <v>0</v>
      </c>
      <c r="L1618" s="16">
        <v>137844.815</v>
      </c>
      <c r="M1618" s="17">
        <v>155.98832920000001</v>
      </c>
      <c r="N1618" s="17">
        <f>'Energy Demand'!$L1618*'Energy Demand'!$M1618</f>
        <v>21502182.380733099</v>
      </c>
    </row>
    <row r="1619" spans="1:14" x14ac:dyDescent="0.6">
      <c r="A1619" s="19">
        <v>43622</v>
      </c>
      <c r="B1619" s="32" t="str">
        <f>TEXT('Energy Demand'!$A1619,"dddd")</f>
        <v>Thursday</v>
      </c>
      <c r="C1619" s="31" t="str">
        <f>TEXT('Energy Demand'!$A1619,"mmmm")</f>
        <v>June</v>
      </c>
      <c r="D1619" s="11" t="str">
        <f t="shared" si="50"/>
        <v>2019</v>
      </c>
      <c r="E1619" s="12">
        <f t="shared" si="51"/>
        <v>23</v>
      </c>
      <c r="F1619" s="20" t="str">
        <f>VLOOKUP(A1619,_holidays!$A$2:$B$2107,2,1)</f>
        <v>Y</v>
      </c>
      <c r="G1619" s="20" t="str">
        <f>VLOOKUP(A1619,_holidays!$A$2:$C$2107,3,1)</f>
        <v>N</v>
      </c>
      <c r="H1619" s="21">
        <v>10.199999999999999</v>
      </c>
      <c r="I1619" s="21">
        <v>14.8</v>
      </c>
      <c r="J1619" s="22">
        <v>7.9</v>
      </c>
      <c r="K1619" s="22">
        <v>0</v>
      </c>
      <c r="L1619" s="16">
        <v>134971.77499999999</v>
      </c>
      <c r="M1619" s="17">
        <v>162.49199490000001</v>
      </c>
      <c r="N1619" s="17">
        <f>'Energy Demand'!$L1619*'Energy Demand'!$M1619</f>
        <v>21931832.974943947</v>
      </c>
    </row>
    <row r="1620" spans="1:14" x14ac:dyDescent="0.6">
      <c r="A1620" s="10">
        <v>43623</v>
      </c>
      <c r="B1620" s="31" t="str">
        <f>TEXT('Energy Demand'!$A1620,"dddd")</f>
        <v>Friday</v>
      </c>
      <c r="C1620" s="31" t="str">
        <f>TEXT('Energy Demand'!$A1620,"mmmm")</f>
        <v>June</v>
      </c>
      <c r="D1620" s="11" t="str">
        <f t="shared" si="50"/>
        <v>2019</v>
      </c>
      <c r="E1620" s="12">
        <f t="shared" si="51"/>
        <v>23</v>
      </c>
      <c r="F1620" s="13" t="str">
        <f>VLOOKUP(A1620,_holidays!$A$2:$B$2107,2,1)</f>
        <v>Y</v>
      </c>
      <c r="G1620" s="13" t="str">
        <f>VLOOKUP(A1620,_holidays!$A$2:$C$2107,3,1)</f>
        <v>N</v>
      </c>
      <c r="H1620" s="14">
        <v>11.7</v>
      </c>
      <c r="I1620" s="14">
        <v>16.600000000000001</v>
      </c>
      <c r="J1620" s="15">
        <v>8</v>
      </c>
      <c r="K1620" s="15">
        <v>0</v>
      </c>
      <c r="L1620" s="16">
        <v>132003.44</v>
      </c>
      <c r="M1620" s="17">
        <v>139.20081619999999</v>
      </c>
      <c r="N1620" s="17">
        <f>'Energy Demand'!$L1620*'Energy Demand'!$M1620</f>
        <v>18374986.589207727</v>
      </c>
    </row>
    <row r="1621" spans="1:14" x14ac:dyDescent="0.6">
      <c r="A1621" s="19">
        <v>43624</v>
      </c>
      <c r="B1621" s="32" t="str">
        <f>TEXT('Energy Demand'!$A1621,"dddd")</f>
        <v>Saturday</v>
      </c>
      <c r="C1621" s="31" t="str">
        <f>TEXT('Energy Demand'!$A1621,"mmmm")</f>
        <v>June</v>
      </c>
      <c r="D1621" s="11" t="str">
        <f t="shared" si="50"/>
        <v>2019</v>
      </c>
      <c r="E1621" s="12">
        <f t="shared" si="51"/>
        <v>23</v>
      </c>
      <c r="F1621" s="20" t="str">
        <f>VLOOKUP(A1621,_holidays!$A$2:$B$2107,2,1)</f>
        <v>Y</v>
      </c>
      <c r="G1621" s="20" t="str">
        <f>VLOOKUP(A1621,_holidays!$A$2:$C$2107,3,1)</f>
        <v>N</v>
      </c>
      <c r="H1621" s="21">
        <v>6.7</v>
      </c>
      <c r="I1621" s="21">
        <v>18.7</v>
      </c>
      <c r="J1621" s="22">
        <v>9.3000000000000007</v>
      </c>
      <c r="K1621" s="22">
        <v>0</v>
      </c>
      <c r="L1621" s="16">
        <v>117243.63</v>
      </c>
      <c r="M1621" s="17">
        <v>102.4160856</v>
      </c>
      <c r="N1621" s="17">
        <f>'Energy Demand'!$L1621*'Energy Demand'!$M1621</f>
        <v>12007633.646134729</v>
      </c>
    </row>
    <row r="1622" spans="1:14" x14ac:dyDescent="0.6">
      <c r="A1622" s="10">
        <v>43625</v>
      </c>
      <c r="B1622" s="31" t="str">
        <f>TEXT('Energy Demand'!$A1622,"dddd")</f>
        <v>Sunday</v>
      </c>
      <c r="C1622" s="31" t="str">
        <f>TEXT('Energy Demand'!$A1622,"mmmm")</f>
        <v>June</v>
      </c>
      <c r="D1622" s="11" t="str">
        <f t="shared" si="50"/>
        <v>2019</v>
      </c>
      <c r="E1622" s="12">
        <f t="shared" si="51"/>
        <v>24</v>
      </c>
      <c r="F1622" s="13" t="str">
        <f>VLOOKUP(A1622,_holidays!$A$2:$B$2107,2,1)</f>
        <v>Y</v>
      </c>
      <c r="G1622" s="13" t="str">
        <f>VLOOKUP(A1622,_holidays!$A$2:$C$2107,3,1)</f>
        <v>N</v>
      </c>
      <c r="H1622" s="14">
        <v>7.8</v>
      </c>
      <c r="I1622" s="14">
        <v>18</v>
      </c>
      <c r="J1622" s="15">
        <v>8</v>
      </c>
      <c r="K1622" s="15">
        <v>0</v>
      </c>
      <c r="L1622" s="16">
        <v>110669.42</v>
      </c>
      <c r="M1622" s="17">
        <v>69.561305970000006</v>
      </c>
      <c r="N1622" s="17">
        <f>'Energy Demand'!$L1622*'Energy Demand'!$M1622</f>
        <v>7698309.3861424383</v>
      </c>
    </row>
    <row r="1623" spans="1:14" x14ac:dyDescent="0.6">
      <c r="A1623" s="19">
        <v>43626</v>
      </c>
      <c r="B1623" s="32" t="str">
        <f>TEXT('Energy Demand'!$A1623,"dddd")</f>
        <v>Monday</v>
      </c>
      <c r="C1623" s="31" t="str">
        <f>TEXT('Energy Demand'!$A1623,"mmmm")</f>
        <v>June</v>
      </c>
      <c r="D1623" s="11" t="str">
        <f t="shared" si="50"/>
        <v>2019</v>
      </c>
      <c r="E1623" s="12">
        <f t="shared" si="51"/>
        <v>24</v>
      </c>
      <c r="F1623" s="20" t="str">
        <f>VLOOKUP(A1623,_holidays!$A$2:$B$2107,2,1)</f>
        <v>Y</v>
      </c>
      <c r="G1623" s="20" t="str">
        <f>VLOOKUP(A1623,_holidays!$A$2:$C$2107,3,1)</f>
        <v>Y</v>
      </c>
      <c r="H1623" s="21">
        <v>12</v>
      </c>
      <c r="I1623" s="21">
        <v>19.2</v>
      </c>
      <c r="J1623" s="22">
        <v>7.6</v>
      </c>
      <c r="K1623" s="22">
        <v>3</v>
      </c>
      <c r="L1623" s="16">
        <v>108133.03</v>
      </c>
      <c r="M1623" s="17">
        <v>47.487874040000001</v>
      </c>
      <c r="N1623" s="17">
        <f>'Energy Demand'!$L1623*'Energy Demand'!$M1623</f>
        <v>5135007.7082035411</v>
      </c>
    </row>
    <row r="1624" spans="1:14" x14ac:dyDescent="0.6">
      <c r="A1624" s="10">
        <v>43627</v>
      </c>
      <c r="B1624" s="31" t="str">
        <f>TEXT('Energy Demand'!$A1624,"dddd")</f>
        <v>Tuesday</v>
      </c>
      <c r="C1624" s="31" t="str">
        <f>TEXT('Energy Demand'!$A1624,"mmmm")</f>
        <v>June</v>
      </c>
      <c r="D1624" s="11" t="str">
        <f t="shared" si="50"/>
        <v>2019</v>
      </c>
      <c r="E1624" s="12">
        <f t="shared" si="51"/>
        <v>24</v>
      </c>
      <c r="F1624" s="13" t="str">
        <f>VLOOKUP(A1624,_holidays!$A$2:$B$2107,2,1)</f>
        <v>Y</v>
      </c>
      <c r="G1624" s="13" t="str">
        <f>VLOOKUP(A1624,_holidays!$A$2:$C$2107,3,1)</f>
        <v>N</v>
      </c>
      <c r="H1624" s="14">
        <v>9.6</v>
      </c>
      <c r="I1624" s="14">
        <v>17.899999999999999</v>
      </c>
      <c r="J1624" s="15">
        <v>9.1999999999999993</v>
      </c>
      <c r="K1624" s="15">
        <v>0</v>
      </c>
      <c r="L1624" s="16">
        <v>122760.92</v>
      </c>
      <c r="M1624" s="17">
        <v>73.078081710000006</v>
      </c>
      <c r="N1624" s="17">
        <f>'Energy Demand'!$L1624*'Energy Demand'!$M1624</f>
        <v>8971132.5425547734</v>
      </c>
    </row>
    <row r="1625" spans="1:14" x14ac:dyDescent="0.6">
      <c r="A1625" s="19">
        <v>43628</v>
      </c>
      <c r="B1625" s="32" t="str">
        <f>TEXT('Energy Demand'!$A1625,"dddd")</f>
        <v>Wednesday</v>
      </c>
      <c r="C1625" s="31" t="str">
        <f>TEXT('Energy Demand'!$A1625,"mmmm")</f>
        <v>June</v>
      </c>
      <c r="D1625" s="11" t="str">
        <f t="shared" si="50"/>
        <v>2019</v>
      </c>
      <c r="E1625" s="12">
        <f t="shared" si="51"/>
        <v>24</v>
      </c>
      <c r="F1625" s="20" t="str">
        <f>VLOOKUP(A1625,_holidays!$A$2:$B$2107,2,1)</f>
        <v>Y</v>
      </c>
      <c r="G1625" s="20" t="str">
        <f>VLOOKUP(A1625,_holidays!$A$2:$C$2107,3,1)</f>
        <v>N</v>
      </c>
      <c r="H1625" s="21">
        <v>11.9</v>
      </c>
      <c r="I1625" s="21">
        <v>16.5</v>
      </c>
      <c r="J1625" s="22">
        <v>1.3</v>
      </c>
      <c r="K1625" s="22">
        <v>0.6</v>
      </c>
      <c r="L1625" s="16">
        <v>128127.75</v>
      </c>
      <c r="M1625" s="17">
        <v>85.792690070000006</v>
      </c>
      <c r="N1625" s="17">
        <f>'Energy Demand'!$L1625*'Energy Demand'!$M1625</f>
        <v>10992424.345116444</v>
      </c>
    </row>
    <row r="1626" spans="1:14" x14ac:dyDescent="0.6">
      <c r="A1626" s="10">
        <v>43629</v>
      </c>
      <c r="B1626" s="31" t="str">
        <f>TEXT('Energy Demand'!$A1626,"dddd")</f>
        <v>Thursday</v>
      </c>
      <c r="C1626" s="31" t="str">
        <f>TEXT('Energy Demand'!$A1626,"mmmm")</f>
        <v>June</v>
      </c>
      <c r="D1626" s="11" t="str">
        <f t="shared" si="50"/>
        <v>2019</v>
      </c>
      <c r="E1626" s="12">
        <f t="shared" si="51"/>
        <v>24</v>
      </c>
      <c r="F1626" s="13" t="str">
        <f>VLOOKUP(A1626,_holidays!$A$2:$B$2107,2,1)</f>
        <v>Y</v>
      </c>
      <c r="G1626" s="13" t="str">
        <f>VLOOKUP(A1626,_holidays!$A$2:$C$2107,3,1)</f>
        <v>N</v>
      </c>
      <c r="H1626" s="14">
        <v>8.8000000000000007</v>
      </c>
      <c r="I1626" s="14">
        <v>17.399999999999999</v>
      </c>
      <c r="J1626" s="15">
        <v>8.9</v>
      </c>
      <c r="K1626" s="15">
        <v>2.6</v>
      </c>
      <c r="L1626" s="16">
        <v>128535.19</v>
      </c>
      <c r="M1626" s="17">
        <v>79.516251400000002</v>
      </c>
      <c r="N1626" s="17">
        <f>'Energy Demand'!$L1626*'Energy Demand'!$M1626</f>
        <v>10220636.481786767</v>
      </c>
    </row>
    <row r="1627" spans="1:14" x14ac:dyDescent="0.6">
      <c r="A1627" s="19">
        <v>43630</v>
      </c>
      <c r="B1627" s="32" t="str">
        <f>TEXT('Energy Demand'!$A1627,"dddd")</f>
        <v>Friday</v>
      </c>
      <c r="C1627" s="31" t="str">
        <f>TEXT('Energy Demand'!$A1627,"mmmm")</f>
        <v>June</v>
      </c>
      <c r="D1627" s="11" t="str">
        <f t="shared" si="50"/>
        <v>2019</v>
      </c>
      <c r="E1627" s="12">
        <f t="shared" si="51"/>
        <v>24</v>
      </c>
      <c r="F1627" s="20" t="str">
        <f>VLOOKUP(A1627,_holidays!$A$2:$B$2107,2,1)</f>
        <v>Y</v>
      </c>
      <c r="G1627" s="20" t="str">
        <f>VLOOKUP(A1627,_holidays!$A$2:$C$2107,3,1)</f>
        <v>N</v>
      </c>
      <c r="H1627" s="21">
        <v>10</v>
      </c>
      <c r="I1627" s="21">
        <v>17.3</v>
      </c>
      <c r="J1627" s="22">
        <v>7</v>
      </c>
      <c r="K1627" s="22">
        <v>2.2000000000000002</v>
      </c>
      <c r="L1627" s="16">
        <v>128153.19500000001</v>
      </c>
      <c r="M1627" s="17">
        <v>86.655464210000005</v>
      </c>
      <c r="N1627" s="17">
        <f>'Energy Demand'!$L1627*'Energy Demand'!$M1627</f>
        <v>11105174.602719652</v>
      </c>
    </row>
    <row r="1628" spans="1:14" x14ac:dyDescent="0.6">
      <c r="A1628" s="10">
        <v>43631</v>
      </c>
      <c r="B1628" s="31" t="str">
        <f>TEXT('Energy Demand'!$A1628,"dddd")</f>
        <v>Saturday</v>
      </c>
      <c r="C1628" s="31" t="str">
        <f>TEXT('Energy Demand'!$A1628,"mmmm")</f>
        <v>June</v>
      </c>
      <c r="D1628" s="11" t="str">
        <f t="shared" si="50"/>
        <v>2019</v>
      </c>
      <c r="E1628" s="12">
        <f t="shared" si="51"/>
        <v>24</v>
      </c>
      <c r="F1628" s="13" t="str">
        <f>VLOOKUP(A1628,_holidays!$A$2:$B$2107,2,1)</f>
        <v>Y</v>
      </c>
      <c r="G1628" s="13" t="str">
        <f>VLOOKUP(A1628,_holidays!$A$2:$C$2107,3,1)</f>
        <v>N</v>
      </c>
      <c r="H1628" s="14">
        <v>9</v>
      </c>
      <c r="I1628" s="14">
        <v>15.2</v>
      </c>
      <c r="J1628" s="15">
        <v>6.4</v>
      </c>
      <c r="K1628" s="15">
        <v>2.6</v>
      </c>
      <c r="L1628" s="16">
        <v>121097.845</v>
      </c>
      <c r="M1628" s="17">
        <v>104.43185029999999</v>
      </c>
      <c r="N1628" s="17">
        <f>'Energy Demand'!$L1628*'Energy Demand'!$M1628</f>
        <v>12646472.020692604</v>
      </c>
    </row>
    <row r="1629" spans="1:14" x14ac:dyDescent="0.6">
      <c r="A1629" s="19">
        <v>43632</v>
      </c>
      <c r="B1629" s="32" t="str">
        <f>TEXT('Energy Demand'!$A1629,"dddd")</f>
        <v>Sunday</v>
      </c>
      <c r="C1629" s="31" t="str">
        <f>TEXT('Energy Demand'!$A1629,"mmmm")</f>
        <v>June</v>
      </c>
      <c r="D1629" s="11" t="str">
        <f t="shared" si="50"/>
        <v>2019</v>
      </c>
      <c r="E1629" s="12">
        <f t="shared" si="51"/>
        <v>25</v>
      </c>
      <c r="F1629" s="20" t="str">
        <f>VLOOKUP(A1629,_holidays!$A$2:$B$2107,2,1)</f>
        <v>Y</v>
      </c>
      <c r="G1629" s="20" t="str">
        <f>VLOOKUP(A1629,_holidays!$A$2:$C$2107,3,1)</f>
        <v>N</v>
      </c>
      <c r="H1629" s="21">
        <v>8.6</v>
      </c>
      <c r="I1629" s="21">
        <v>16.7</v>
      </c>
      <c r="J1629" s="22">
        <v>7.5</v>
      </c>
      <c r="K1629" s="22">
        <v>0</v>
      </c>
      <c r="L1629" s="16">
        <v>116811.39</v>
      </c>
      <c r="M1629" s="17">
        <v>111.2767338</v>
      </c>
      <c r="N1629" s="17">
        <f>'Energy Demand'!$L1629*'Energy Demand'!$M1629</f>
        <v>12998389.949837983</v>
      </c>
    </row>
    <row r="1630" spans="1:14" x14ac:dyDescent="0.6">
      <c r="A1630" s="10">
        <v>43633</v>
      </c>
      <c r="B1630" s="31" t="str">
        <f>TEXT('Energy Demand'!$A1630,"dddd")</f>
        <v>Monday</v>
      </c>
      <c r="C1630" s="31" t="str">
        <f>TEXT('Energy Demand'!$A1630,"mmmm")</f>
        <v>June</v>
      </c>
      <c r="D1630" s="11" t="str">
        <f t="shared" si="50"/>
        <v>2019</v>
      </c>
      <c r="E1630" s="12">
        <f t="shared" si="51"/>
        <v>25</v>
      </c>
      <c r="F1630" s="13" t="str">
        <f>VLOOKUP(A1630,_holidays!$A$2:$B$2107,2,1)</f>
        <v>Y</v>
      </c>
      <c r="G1630" s="13" t="str">
        <f>VLOOKUP(A1630,_holidays!$A$2:$C$2107,3,1)</f>
        <v>N</v>
      </c>
      <c r="H1630" s="14">
        <v>6.3</v>
      </c>
      <c r="I1630" s="14">
        <v>17.899999999999999</v>
      </c>
      <c r="J1630" s="15">
        <v>8.6</v>
      </c>
      <c r="K1630" s="15">
        <v>3.4</v>
      </c>
      <c r="L1630" s="16">
        <v>129972.91499999999</v>
      </c>
      <c r="M1630" s="17">
        <v>108.7466958</v>
      </c>
      <c r="N1630" s="17">
        <f>'Energy Demand'!$L1630*'Energy Demand'!$M1630</f>
        <v>14134125.049744256</v>
      </c>
    </row>
    <row r="1631" spans="1:14" x14ac:dyDescent="0.6">
      <c r="A1631" s="19">
        <v>43634</v>
      </c>
      <c r="B1631" s="32" t="str">
        <f>TEXT('Energy Demand'!$A1631,"dddd")</f>
        <v>Tuesday</v>
      </c>
      <c r="C1631" s="31" t="str">
        <f>TEXT('Energy Demand'!$A1631,"mmmm")</f>
        <v>June</v>
      </c>
      <c r="D1631" s="11" t="str">
        <f t="shared" si="50"/>
        <v>2019</v>
      </c>
      <c r="E1631" s="12">
        <f t="shared" si="51"/>
        <v>25</v>
      </c>
      <c r="F1631" s="20" t="str">
        <f>VLOOKUP(A1631,_holidays!$A$2:$B$2107,2,1)</f>
        <v>Y</v>
      </c>
      <c r="G1631" s="20" t="str">
        <f>VLOOKUP(A1631,_holidays!$A$2:$C$2107,3,1)</f>
        <v>N</v>
      </c>
      <c r="H1631" s="21">
        <v>8</v>
      </c>
      <c r="I1631" s="21">
        <v>13.7</v>
      </c>
      <c r="J1631" s="22">
        <v>5.2</v>
      </c>
      <c r="K1631" s="22">
        <v>0</v>
      </c>
      <c r="L1631" s="16">
        <v>137922.22</v>
      </c>
      <c r="M1631" s="17">
        <v>101.3953781</v>
      </c>
      <c r="N1631" s="17">
        <f>'Energy Demand'!$L1631*'Energy Demand'!$M1631</f>
        <v>13984675.645291382</v>
      </c>
    </row>
    <row r="1632" spans="1:14" x14ac:dyDescent="0.6">
      <c r="A1632" s="10">
        <v>43635</v>
      </c>
      <c r="B1632" s="31" t="str">
        <f>TEXT('Energy Demand'!$A1632,"dddd")</f>
        <v>Wednesday</v>
      </c>
      <c r="C1632" s="31" t="str">
        <f>TEXT('Energy Demand'!$A1632,"mmmm")</f>
        <v>June</v>
      </c>
      <c r="D1632" s="11" t="str">
        <f t="shared" si="50"/>
        <v>2019</v>
      </c>
      <c r="E1632" s="12">
        <f t="shared" si="51"/>
        <v>25</v>
      </c>
      <c r="F1632" s="13" t="str">
        <f>VLOOKUP(A1632,_holidays!$A$2:$B$2107,2,1)</f>
        <v>Y</v>
      </c>
      <c r="G1632" s="13" t="str">
        <f>VLOOKUP(A1632,_holidays!$A$2:$C$2107,3,1)</f>
        <v>N</v>
      </c>
      <c r="H1632" s="14">
        <v>6.6</v>
      </c>
      <c r="I1632" s="14">
        <v>11.9</v>
      </c>
      <c r="J1632" s="15">
        <v>7</v>
      </c>
      <c r="K1632" s="15">
        <v>0.8</v>
      </c>
      <c r="L1632" s="16">
        <v>144737.12</v>
      </c>
      <c r="M1632" s="17">
        <v>157.02604099999999</v>
      </c>
      <c r="N1632" s="17">
        <f>'Energy Demand'!$L1632*'Energy Demand'!$M1632</f>
        <v>22727496.939341918</v>
      </c>
    </row>
    <row r="1633" spans="1:14" x14ac:dyDescent="0.6">
      <c r="A1633" s="19">
        <v>43636</v>
      </c>
      <c r="B1633" s="32" t="str">
        <f>TEXT('Energy Demand'!$A1633,"dddd")</f>
        <v>Thursday</v>
      </c>
      <c r="C1633" s="31" t="str">
        <f>TEXT('Energy Demand'!$A1633,"mmmm")</f>
        <v>June</v>
      </c>
      <c r="D1633" s="11" t="str">
        <f t="shared" si="50"/>
        <v>2019</v>
      </c>
      <c r="E1633" s="12">
        <f t="shared" si="51"/>
        <v>25</v>
      </c>
      <c r="F1633" s="20" t="str">
        <f>VLOOKUP(A1633,_holidays!$A$2:$B$2107,2,1)</f>
        <v>Y</v>
      </c>
      <c r="G1633" s="20" t="str">
        <f>VLOOKUP(A1633,_holidays!$A$2:$C$2107,3,1)</f>
        <v>N</v>
      </c>
      <c r="H1633" s="21">
        <v>6.4</v>
      </c>
      <c r="I1633" s="21">
        <v>11.3</v>
      </c>
      <c r="J1633" s="22">
        <v>6.4</v>
      </c>
      <c r="K1633" s="22">
        <v>1.6</v>
      </c>
      <c r="L1633" s="16">
        <v>148609.595</v>
      </c>
      <c r="M1633" s="17">
        <v>141.97958589999999</v>
      </c>
      <c r="N1633" s="17">
        <f>'Energy Demand'!$L1633*'Energy Demand'!$M1633</f>
        <v>21099528.758866709</v>
      </c>
    </row>
    <row r="1634" spans="1:14" x14ac:dyDescent="0.6">
      <c r="A1634" s="10">
        <v>43637</v>
      </c>
      <c r="B1634" s="31" t="str">
        <f>TEXT('Energy Demand'!$A1634,"dddd")</f>
        <v>Friday</v>
      </c>
      <c r="C1634" s="31" t="str">
        <f>TEXT('Energy Demand'!$A1634,"mmmm")</f>
        <v>June</v>
      </c>
      <c r="D1634" s="11" t="str">
        <f t="shared" si="50"/>
        <v>2019</v>
      </c>
      <c r="E1634" s="12">
        <f t="shared" si="51"/>
        <v>25</v>
      </c>
      <c r="F1634" s="13" t="str">
        <f>VLOOKUP(A1634,_holidays!$A$2:$B$2107,2,1)</f>
        <v>Y</v>
      </c>
      <c r="G1634" s="13" t="str">
        <f>VLOOKUP(A1634,_holidays!$A$2:$C$2107,3,1)</f>
        <v>N</v>
      </c>
      <c r="H1634" s="14">
        <v>6.5</v>
      </c>
      <c r="I1634" s="14">
        <v>12.6</v>
      </c>
      <c r="J1634" s="15">
        <v>8.5</v>
      </c>
      <c r="K1634" s="15">
        <v>3</v>
      </c>
      <c r="L1634" s="16">
        <v>144504.32999999999</v>
      </c>
      <c r="M1634" s="17">
        <v>123.80971169999999</v>
      </c>
      <c r="N1634" s="17">
        <f>'Energy Demand'!$L1634*'Energy Demand'!$M1634</f>
        <v>17891039.436701659</v>
      </c>
    </row>
    <row r="1635" spans="1:14" x14ac:dyDescent="0.6">
      <c r="A1635" s="19">
        <v>43638</v>
      </c>
      <c r="B1635" s="32" t="str">
        <f>TEXT('Energy Demand'!$A1635,"dddd")</f>
        <v>Saturday</v>
      </c>
      <c r="C1635" s="31" t="str">
        <f>TEXT('Energy Demand'!$A1635,"mmmm")</f>
        <v>June</v>
      </c>
      <c r="D1635" s="11" t="str">
        <f t="shared" si="50"/>
        <v>2019</v>
      </c>
      <c r="E1635" s="12">
        <f t="shared" si="51"/>
        <v>25</v>
      </c>
      <c r="F1635" s="20" t="str">
        <f>VLOOKUP(A1635,_holidays!$A$2:$B$2107,2,1)</f>
        <v>Y</v>
      </c>
      <c r="G1635" s="20" t="str">
        <f>VLOOKUP(A1635,_holidays!$A$2:$C$2107,3,1)</f>
        <v>N</v>
      </c>
      <c r="H1635" s="21">
        <v>6.8</v>
      </c>
      <c r="I1635" s="21">
        <v>11.8</v>
      </c>
      <c r="J1635" s="22">
        <v>7.3</v>
      </c>
      <c r="K1635" s="22">
        <v>0.4</v>
      </c>
      <c r="L1635" s="16">
        <v>132829.29</v>
      </c>
      <c r="M1635" s="17">
        <v>111.60986149999999</v>
      </c>
      <c r="N1635" s="17">
        <f>'Energy Demand'!$L1635*'Energy Demand'!$M1635</f>
        <v>14825058.660043335</v>
      </c>
    </row>
    <row r="1636" spans="1:14" x14ac:dyDescent="0.6">
      <c r="A1636" s="10">
        <v>43639</v>
      </c>
      <c r="B1636" s="31" t="str">
        <f>TEXT('Energy Demand'!$A1636,"dddd")</f>
        <v>Sunday</v>
      </c>
      <c r="C1636" s="31" t="str">
        <f>TEXT('Energy Demand'!$A1636,"mmmm")</f>
        <v>June</v>
      </c>
      <c r="D1636" s="11" t="str">
        <f t="shared" si="50"/>
        <v>2019</v>
      </c>
      <c r="E1636" s="12">
        <f t="shared" si="51"/>
        <v>26</v>
      </c>
      <c r="F1636" s="13" t="str">
        <f>VLOOKUP(A1636,_holidays!$A$2:$B$2107,2,1)</f>
        <v>Y</v>
      </c>
      <c r="G1636" s="13" t="str">
        <f>VLOOKUP(A1636,_holidays!$A$2:$C$2107,3,1)</f>
        <v>N</v>
      </c>
      <c r="H1636" s="14">
        <v>3.6</v>
      </c>
      <c r="I1636" s="14">
        <v>9.6</v>
      </c>
      <c r="J1636" s="15">
        <v>5.9</v>
      </c>
      <c r="K1636" s="15">
        <v>1.2</v>
      </c>
      <c r="L1636" s="16">
        <v>133525.32</v>
      </c>
      <c r="M1636" s="17">
        <v>127.6019028</v>
      </c>
      <c r="N1636" s="17">
        <f>'Energy Demand'!$L1636*'Energy Demand'!$M1636</f>
        <v>17038084.903978899</v>
      </c>
    </row>
    <row r="1637" spans="1:14" x14ac:dyDescent="0.6">
      <c r="A1637" s="19">
        <v>43640</v>
      </c>
      <c r="B1637" s="32" t="str">
        <f>TEXT('Energy Demand'!$A1637,"dddd")</f>
        <v>Monday</v>
      </c>
      <c r="C1637" s="31" t="str">
        <f>TEXT('Energy Demand'!$A1637,"mmmm")</f>
        <v>June</v>
      </c>
      <c r="D1637" s="11" t="str">
        <f t="shared" si="50"/>
        <v>2019</v>
      </c>
      <c r="E1637" s="12">
        <f t="shared" si="51"/>
        <v>26</v>
      </c>
      <c r="F1637" s="20" t="str">
        <f>VLOOKUP(A1637,_holidays!$A$2:$B$2107,2,1)</f>
        <v>Y</v>
      </c>
      <c r="G1637" s="20" t="str">
        <f>VLOOKUP(A1637,_holidays!$A$2:$C$2107,3,1)</f>
        <v>N</v>
      </c>
      <c r="H1637" s="21">
        <v>4.2</v>
      </c>
      <c r="I1637" s="21">
        <v>16</v>
      </c>
      <c r="J1637" s="22">
        <v>9</v>
      </c>
      <c r="K1637" s="22">
        <v>0</v>
      </c>
      <c r="L1637" s="16">
        <v>146856.79999999999</v>
      </c>
      <c r="M1637" s="17">
        <v>117.51896069999999</v>
      </c>
      <c r="N1637" s="17">
        <f>'Energy Demand'!$L1637*'Energy Demand'!$M1637</f>
        <v>17258458.507727757</v>
      </c>
    </row>
    <row r="1638" spans="1:14" x14ac:dyDescent="0.6">
      <c r="A1638" s="10">
        <v>43641</v>
      </c>
      <c r="B1638" s="31" t="str">
        <f>TEXT('Energy Demand'!$A1638,"dddd")</f>
        <v>Tuesday</v>
      </c>
      <c r="C1638" s="31" t="str">
        <f>TEXT('Energy Demand'!$A1638,"mmmm")</f>
        <v>June</v>
      </c>
      <c r="D1638" s="11" t="str">
        <f t="shared" si="50"/>
        <v>2019</v>
      </c>
      <c r="E1638" s="12">
        <f t="shared" si="51"/>
        <v>26</v>
      </c>
      <c r="F1638" s="13" t="str">
        <f>VLOOKUP(A1638,_holidays!$A$2:$B$2107,2,1)</f>
        <v>Y</v>
      </c>
      <c r="G1638" s="13" t="str">
        <f>VLOOKUP(A1638,_holidays!$A$2:$C$2107,3,1)</f>
        <v>N</v>
      </c>
      <c r="H1638" s="14">
        <v>3.5</v>
      </c>
      <c r="I1638" s="14">
        <v>17</v>
      </c>
      <c r="J1638" s="15">
        <v>8.9</v>
      </c>
      <c r="K1638" s="15">
        <v>0</v>
      </c>
      <c r="L1638" s="16">
        <v>145807.25</v>
      </c>
      <c r="M1638" s="17">
        <v>124.05127779999999</v>
      </c>
      <c r="N1638" s="17">
        <f>'Energy Demand'!$L1638*'Energy Demand'!$M1638</f>
        <v>18087575.67500405</v>
      </c>
    </row>
    <row r="1639" spans="1:14" x14ac:dyDescent="0.6">
      <c r="A1639" s="19">
        <v>43642</v>
      </c>
      <c r="B1639" s="32" t="str">
        <f>TEXT('Energy Demand'!$A1639,"dddd")</f>
        <v>Wednesday</v>
      </c>
      <c r="C1639" s="31" t="str">
        <f>TEXT('Energy Demand'!$A1639,"mmmm")</f>
        <v>June</v>
      </c>
      <c r="D1639" s="11" t="str">
        <f t="shared" si="50"/>
        <v>2019</v>
      </c>
      <c r="E1639" s="12">
        <f t="shared" si="51"/>
        <v>26</v>
      </c>
      <c r="F1639" s="20" t="str">
        <f>VLOOKUP(A1639,_holidays!$A$2:$B$2107,2,1)</f>
        <v>Y</v>
      </c>
      <c r="G1639" s="20" t="str">
        <f>VLOOKUP(A1639,_holidays!$A$2:$C$2107,3,1)</f>
        <v>N</v>
      </c>
      <c r="H1639" s="21">
        <v>4.5999999999999996</v>
      </c>
      <c r="I1639" s="21">
        <v>18</v>
      </c>
      <c r="J1639" s="22">
        <v>9.1999999999999993</v>
      </c>
      <c r="K1639" s="22">
        <v>0.2</v>
      </c>
      <c r="L1639" s="16">
        <v>139351.56</v>
      </c>
      <c r="M1639" s="17">
        <v>106.19914</v>
      </c>
      <c r="N1639" s="17">
        <f>'Energy Demand'!$L1639*'Energy Demand'!$M1639</f>
        <v>14799015.8296584</v>
      </c>
    </row>
    <row r="1640" spans="1:14" x14ac:dyDescent="0.6">
      <c r="A1640" s="10">
        <v>43643</v>
      </c>
      <c r="B1640" s="31" t="str">
        <f>TEXT('Energy Demand'!$A1640,"dddd")</f>
        <v>Thursday</v>
      </c>
      <c r="C1640" s="31" t="str">
        <f>TEXT('Energy Demand'!$A1640,"mmmm")</f>
        <v>June</v>
      </c>
      <c r="D1640" s="11" t="str">
        <f t="shared" si="50"/>
        <v>2019</v>
      </c>
      <c r="E1640" s="12">
        <f t="shared" si="51"/>
        <v>26</v>
      </c>
      <c r="F1640" s="13" t="str">
        <f>VLOOKUP(A1640,_holidays!$A$2:$B$2107,2,1)</f>
        <v>Y</v>
      </c>
      <c r="G1640" s="13" t="str">
        <f>VLOOKUP(A1640,_holidays!$A$2:$C$2107,3,1)</f>
        <v>N</v>
      </c>
      <c r="H1640" s="14">
        <v>5.9</v>
      </c>
      <c r="I1640" s="14">
        <v>17.5</v>
      </c>
      <c r="J1640" s="15">
        <v>9.1999999999999993</v>
      </c>
      <c r="K1640" s="15">
        <v>0</v>
      </c>
      <c r="L1640" s="16">
        <v>131023.66</v>
      </c>
      <c r="M1640" s="17">
        <v>77.671129440000001</v>
      </c>
      <c r="N1640" s="17">
        <f>'Energy Demand'!$L1640*'Energy Demand'!$M1640</f>
        <v>10176755.655562552</v>
      </c>
    </row>
    <row r="1641" spans="1:14" x14ac:dyDescent="0.6">
      <c r="A1641" s="19">
        <v>43644</v>
      </c>
      <c r="B1641" s="32" t="str">
        <f>TEXT('Energy Demand'!$A1641,"dddd")</f>
        <v>Friday</v>
      </c>
      <c r="C1641" s="31" t="str">
        <f>TEXT('Energy Demand'!$A1641,"mmmm")</f>
        <v>June</v>
      </c>
      <c r="D1641" s="11" t="str">
        <f t="shared" si="50"/>
        <v>2019</v>
      </c>
      <c r="E1641" s="12">
        <f t="shared" si="51"/>
        <v>26</v>
      </c>
      <c r="F1641" s="20" t="str">
        <f>VLOOKUP(A1641,_holidays!$A$2:$B$2107,2,1)</f>
        <v>N</v>
      </c>
      <c r="G1641" s="20" t="str">
        <f>VLOOKUP(A1641,_holidays!$A$2:$C$2107,3,1)</f>
        <v>N</v>
      </c>
      <c r="H1641" s="21">
        <v>10.7</v>
      </c>
      <c r="I1641" s="21">
        <v>19.5</v>
      </c>
      <c r="J1641" s="22">
        <v>9.1999999999999993</v>
      </c>
      <c r="K1641" s="22">
        <v>0</v>
      </c>
      <c r="L1641" s="16">
        <v>123546.62</v>
      </c>
      <c r="M1641" s="17">
        <v>61.815155930000003</v>
      </c>
      <c r="N1641" s="17">
        <f>'Energy Demand'!$L1641*'Energy Demand'!$M1641</f>
        <v>7637053.5799244568</v>
      </c>
    </row>
    <row r="1642" spans="1:14" x14ac:dyDescent="0.6">
      <c r="A1642" s="10">
        <v>43645</v>
      </c>
      <c r="B1642" s="31" t="str">
        <f>TEXT('Energy Demand'!$A1642,"dddd")</f>
        <v>Saturday</v>
      </c>
      <c r="C1642" s="31" t="str">
        <f>TEXT('Energy Demand'!$A1642,"mmmm")</f>
        <v>June</v>
      </c>
      <c r="D1642" s="11" t="str">
        <f t="shared" si="50"/>
        <v>2019</v>
      </c>
      <c r="E1642" s="12">
        <f t="shared" si="51"/>
        <v>26</v>
      </c>
      <c r="F1642" s="13" t="str">
        <f>VLOOKUP(A1642,_holidays!$A$2:$B$2107,2,1)</f>
        <v>N</v>
      </c>
      <c r="G1642" s="13" t="str">
        <f>VLOOKUP(A1642,_holidays!$A$2:$C$2107,3,1)</f>
        <v>N</v>
      </c>
      <c r="H1642" s="14">
        <v>13</v>
      </c>
      <c r="I1642" s="14">
        <v>17.600000000000001</v>
      </c>
      <c r="J1642" s="15">
        <v>2.6</v>
      </c>
      <c r="K1642" s="15">
        <v>0.8</v>
      </c>
      <c r="L1642" s="16">
        <v>117924.13</v>
      </c>
      <c r="M1642" s="17">
        <v>52.91240414</v>
      </c>
      <c r="N1642" s="17">
        <f>'Energy Demand'!$L1642*'Energy Demand'!$M1642</f>
        <v>6239649.2244178988</v>
      </c>
    </row>
    <row r="1643" spans="1:14" x14ac:dyDescent="0.6">
      <c r="A1643" s="19">
        <v>43646</v>
      </c>
      <c r="B1643" s="32" t="str">
        <f>TEXT('Energy Demand'!$A1643,"dddd")</f>
        <v>Sunday</v>
      </c>
      <c r="C1643" s="31" t="str">
        <f>TEXT('Energy Demand'!$A1643,"mmmm")</f>
        <v>June</v>
      </c>
      <c r="D1643" s="11" t="str">
        <f t="shared" si="50"/>
        <v>2019</v>
      </c>
      <c r="E1643" s="12">
        <f t="shared" si="51"/>
        <v>27</v>
      </c>
      <c r="F1643" s="20" t="str">
        <f>VLOOKUP(A1643,_holidays!$A$2:$B$2107,2,1)</f>
        <v>N</v>
      </c>
      <c r="G1643" s="20" t="str">
        <f>VLOOKUP(A1643,_holidays!$A$2:$C$2107,3,1)</f>
        <v>N</v>
      </c>
      <c r="H1643" s="21">
        <v>8.1</v>
      </c>
      <c r="I1643" s="21">
        <v>14.5</v>
      </c>
      <c r="J1643" s="22">
        <v>8.5</v>
      </c>
      <c r="K1643" s="22">
        <v>6.4</v>
      </c>
      <c r="L1643" s="16">
        <v>116150.91499999999</v>
      </c>
      <c r="M1643" s="17">
        <v>51.901149879999998</v>
      </c>
      <c r="N1643" s="17">
        <f>'Energy Demand'!$L1643*'Energy Demand'!$M1643</f>
        <v>6028366.0481141396</v>
      </c>
    </row>
    <row r="1644" spans="1:14" x14ac:dyDescent="0.6">
      <c r="A1644" s="10">
        <v>43647</v>
      </c>
      <c r="B1644" s="31" t="str">
        <f>TEXT('Energy Demand'!$A1644,"dddd")</f>
        <v>Monday</v>
      </c>
      <c r="C1644" s="31" t="str">
        <f>TEXT('Energy Demand'!$A1644,"mmmm")</f>
        <v>July</v>
      </c>
      <c r="D1644" s="11" t="str">
        <f t="shared" si="50"/>
        <v>2019</v>
      </c>
      <c r="E1644" s="12">
        <f t="shared" si="51"/>
        <v>27</v>
      </c>
      <c r="F1644" s="13" t="str">
        <f>VLOOKUP(A1644,_holidays!$A$2:$B$2107,2,1)</f>
        <v>N</v>
      </c>
      <c r="G1644" s="13" t="str">
        <f>VLOOKUP(A1644,_holidays!$A$2:$C$2107,3,1)</f>
        <v>N</v>
      </c>
      <c r="H1644" s="14">
        <v>9.5</v>
      </c>
      <c r="I1644" s="14">
        <v>14.1</v>
      </c>
      <c r="J1644" s="15">
        <v>8.3000000000000007</v>
      </c>
      <c r="K1644" s="15">
        <v>0</v>
      </c>
      <c r="L1644" s="16">
        <v>130565.58</v>
      </c>
      <c r="M1644" s="17">
        <v>67.195464610000002</v>
      </c>
      <c r="N1644" s="17">
        <f>'Energy Demand'!$L1644*'Energy Demand'!$M1644</f>
        <v>8773414.8101741243</v>
      </c>
    </row>
    <row r="1645" spans="1:14" x14ac:dyDescent="0.6">
      <c r="A1645" s="19">
        <v>43648</v>
      </c>
      <c r="B1645" s="32" t="str">
        <f>TEXT('Energy Demand'!$A1645,"dddd")</f>
        <v>Tuesday</v>
      </c>
      <c r="C1645" s="31" t="str">
        <f>TEXT('Energy Demand'!$A1645,"mmmm")</f>
        <v>July</v>
      </c>
      <c r="D1645" s="11" t="str">
        <f t="shared" si="50"/>
        <v>2019</v>
      </c>
      <c r="E1645" s="12">
        <f t="shared" si="51"/>
        <v>27</v>
      </c>
      <c r="F1645" s="20" t="str">
        <f>VLOOKUP(A1645,_holidays!$A$2:$B$2107,2,1)</f>
        <v>N</v>
      </c>
      <c r="G1645" s="20" t="str">
        <f>VLOOKUP(A1645,_holidays!$A$2:$C$2107,3,1)</f>
        <v>N</v>
      </c>
      <c r="H1645" s="21">
        <v>8.6</v>
      </c>
      <c r="I1645" s="21">
        <v>15.9</v>
      </c>
      <c r="J1645" s="22">
        <v>6.6</v>
      </c>
      <c r="K1645" s="22">
        <v>0</v>
      </c>
      <c r="L1645" s="16">
        <v>135866.75</v>
      </c>
      <c r="M1645" s="17">
        <v>93.110674299999999</v>
      </c>
      <c r="N1645" s="17">
        <f>'Energy Demand'!$L1645*'Energy Demand'!$M1645</f>
        <v>12650644.707449526</v>
      </c>
    </row>
    <row r="1646" spans="1:14" x14ac:dyDescent="0.6">
      <c r="A1646" s="10">
        <v>43649</v>
      </c>
      <c r="B1646" s="31" t="str">
        <f>TEXT('Energy Demand'!$A1646,"dddd")</f>
        <v>Wednesday</v>
      </c>
      <c r="C1646" s="31" t="str">
        <f>TEXT('Energy Demand'!$A1646,"mmmm")</f>
        <v>July</v>
      </c>
      <c r="D1646" s="11" t="str">
        <f t="shared" si="50"/>
        <v>2019</v>
      </c>
      <c r="E1646" s="12">
        <f t="shared" si="51"/>
        <v>27</v>
      </c>
      <c r="F1646" s="13" t="str">
        <f>VLOOKUP(A1646,_holidays!$A$2:$B$2107,2,1)</f>
        <v>N</v>
      </c>
      <c r="G1646" s="13" t="str">
        <f>VLOOKUP(A1646,_holidays!$A$2:$C$2107,3,1)</f>
        <v>N</v>
      </c>
      <c r="H1646" s="14">
        <v>8.1999999999999993</v>
      </c>
      <c r="I1646" s="14">
        <v>13.7</v>
      </c>
      <c r="J1646" s="15">
        <v>7.5</v>
      </c>
      <c r="K1646" s="15">
        <v>0</v>
      </c>
      <c r="L1646" s="16">
        <v>137327.70000000001</v>
      </c>
      <c r="M1646" s="17">
        <v>97.287999810000002</v>
      </c>
      <c r="N1646" s="17">
        <f>'Energy Demand'!$L1646*'Energy Demand'!$M1646</f>
        <v>13360337.251507739</v>
      </c>
    </row>
    <row r="1647" spans="1:14" x14ac:dyDescent="0.6">
      <c r="A1647" s="19">
        <v>43650</v>
      </c>
      <c r="B1647" s="32" t="str">
        <f>TEXT('Energy Demand'!$A1647,"dddd")</f>
        <v>Thursday</v>
      </c>
      <c r="C1647" s="31" t="str">
        <f>TEXT('Energy Demand'!$A1647,"mmmm")</f>
        <v>July</v>
      </c>
      <c r="D1647" s="11" t="str">
        <f t="shared" si="50"/>
        <v>2019</v>
      </c>
      <c r="E1647" s="12">
        <f t="shared" si="51"/>
        <v>27</v>
      </c>
      <c r="F1647" s="20" t="str">
        <f>VLOOKUP(A1647,_holidays!$A$2:$B$2107,2,1)</f>
        <v>N</v>
      </c>
      <c r="G1647" s="20" t="str">
        <f>VLOOKUP(A1647,_holidays!$A$2:$C$2107,3,1)</f>
        <v>N</v>
      </c>
      <c r="H1647" s="21">
        <v>5.3</v>
      </c>
      <c r="I1647" s="21">
        <v>13.5</v>
      </c>
      <c r="J1647" s="22">
        <v>6.9</v>
      </c>
      <c r="K1647" s="22">
        <v>0</v>
      </c>
      <c r="L1647" s="16">
        <v>135182.72500000001</v>
      </c>
      <c r="M1647" s="17">
        <v>85.901782639999993</v>
      </c>
      <c r="N1647" s="17">
        <f>'Energy Demand'!$L1647*'Energy Demand'!$M1647</f>
        <v>11612437.059632894</v>
      </c>
    </row>
    <row r="1648" spans="1:14" x14ac:dyDescent="0.6">
      <c r="A1648" s="10">
        <v>43651</v>
      </c>
      <c r="B1648" s="31" t="str">
        <f>TEXT('Energy Demand'!$A1648,"dddd")</f>
        <v>Friday</v>
      </c>
      <c r="C1648" s="31" t="str">
        <f>TEXT('Energy Demand'!$A1648,"mmmm")</f>
        <v>July</v>
      </c>
      <c r="D1648" s="11" t="str">
        <f t="shared" si="50"/>
        <v>2019</v>
      </c>
      <c r="E1648" s="12">
        <f t="shared" si="51"/>
        <v>27</v>
      </c>
      <c r="F1648" s="13" t="str">
        <f>VLOOKUP(A1648,_holidays!$A$2:$B$2107,2,1)</f>
        <v>N</v>
      </c>
      <c r="G1648" s="13" t="str">
        <f>VLOOKUP(A1648,_holidays!$A$2:$C$2107,3,1)</f>
        <v>N</v>
      </c>
      <c r="H1648" s="14">
        <v>3.5</v>
      </c>
      <c r="I1648" s="14">
        <v>19.100000000000001</v>
      </c>
      <c r="J1648" s="15">
        <v>9</v>
      </c>
      <c r="K1648" s="15">
        <v>0</v>
      </c>
      <c r="L1648" s="16">
        <v>132774.29500000001</v>
      </c>
      <c r="M1648" s="17">
        <v>78.719066029999993</v>
      </c>
      <c r="N1648" s="17">
        <f>'Energy Demand'!$L1648*'Energy Demand'!$M1648</f>
        <v>10451868.495191699</v>
      </c>
    </row>
    <row r="1649" spans="1:14" x14ac:dyDescent="0.6">
      <c r="A1649" s="19">
        <v>43652</v>
      </c>
      <c r="B1649" s="32" t="str">
        <f>TEXT('Energy Demand'!$A1649,"dddd")</f>
        <v>Saturday</v>
      </c>
      <c r="C1649" s="31" t="str">
        <f>TEXT('Energy Demand'!$A1649,"mmmm")</f>
        <v>July</v>
      </c>
      <c r="D1649" s="11" t="str">
        <f t="shared" si="50"/>
        <v>2019</v>
      </c>
      <c r="E1649" s="12">
        <f t="shared" si="51"/>
        <v>27</v>
      </c>
      <c r="F1649" s="20" t="str">
        <f>VLOOKUP(A1649,_holidays!$A$2:$B$2107,2,1)</f>
        <v>N</v>
      </c>
      <c r="G1649" s="20" t="str">
        <f>VLOOKUP(A1649,_holidays!$A$2:$C$2107,3,1)</f>
        <v>N</v>
      </c>
      <c r="H1649" s="21">
        <v>6</v>
      </c>
      <c r="I1649" s="21">
        <v>19.399999999999999</v>
      </c>
      <c r="J1649" s="22">
        <v>9.3000000000000007</v>
      </c>
      <c r="K1649" s="22">
        <v>0</v>
      </c>
      <c r="L1649" s="16">
        <v>114660.9</v>
      </c>
      <c r="M1649" s="17">
        <v>64.992904050000007</v>
      </c>
      <c r="N1649" s="17">
        <f>'Energy Demand'!$L1649*'Energy Demand'!$M1649</f>
        <v>7452144.8719866453</v>
      </c>
    </row>
    <row r="1650" spans="1:14" x14ac:dyDescent="0.6">
      <c r="A1650" s="10">
        <v>43653</v>
      </c>
      <c r="B1650" s="31" t="str">
        <f>TEXT('Energy Demand'!$A1650,"dddd")</f>
        <v>Sunday</v>
      </c>
      <c r="C1650" s="31" t="str">
        <f>TEXT('Energy Demand'!$A1650,"mmmm")</f>
        <v>July</v>
      </c>
      <c r="D1650" s="11" t="str">
        <f t="shared" si="50"/>
        <v>2019</v>
      </c>
      <c r="E1650" s="12">
        <f t="shared" si="51"/>
        <v>28</v>
      </c>
      <c r="F1650" s="13" t="str">
        <f>VLOOKUP(A1650,_holidays!$A$2:$B$2107,2,1)</f>
        <v>N</v>
      </c>
      <c r="G1650" s="13" t="str">
        <f>VLOOKUP(A1650,_holidays!$A$2:$C$2107,3,1)</f>
        <v>N</v>
      </c>
      <c r="H1650" s="14">
        <v>9</v>
      </c>
      <c r="I1650" s="14">
        <v>18.2</v>
      </c>
      <c r="J1650" s="15">
        <v>6.1</v>
      </c>
      <c r="K1650" s="15">
        <v>0.2</v>
      </c>
      <c r="L1650" s="16">
        <v>114469.88</v>
      </c>
      <c r="M1650" s="17">
        <v>87.747186549999995</v>
      </c>
      <c r="N1650" s="17">
        <f>'Energy Demand'!$L1650*'Energy Demand'!$M1650</f>
        <v>10044409.914716113</v>
      </c>
    </row>
    <row r="1651" spans="1:14" x14ac:dyDescent="0.6">
      <c r="A1651" s="19">
        <v>43654</v>
      </c>
      <c r="B1651" s="32" t="str">
        <f>TEXT('Energy Demand'!$A1651,"dddd")</f>
        <v>Monday</v>
      </c>
      <c r="C1651" s="31" t="str">
        <f>TEXT('Energy Demand'!$A1651,"mmmm")</f>
        <v>July</v>
      </c>
      <c r="D1651" s="11" t="str">
        <f t="shared" si="50"/>
        <v>2019</v>
      </c>
      <c r="E1651" s="12">
        <f t="shared" si="51"/>
        <v>28</v>
      </c>
      <c r="F1651" s="20" t="str">
        <f>VLOOKUP(A1651,_holidays!$A$2:$B$2107,2,1)</f>
        <v>N</v>
      </c>
      <c r="G1651" s="20" t="str">
        <f>VLOOKUP(A1651,_holidays!$A$2:$C$2107,3,1)</f>
        <v>N</v>
      </c>
      <c r="H1651" s="21">
        <v>11</v>
      </c>
      <c r="I1651" s="21">
        <v>16</v>
      </c>
      <c r="J1651" s="22">
        <v>8.1999999999999993</v>
      </c>
      <c r="K1651" s="22">
        <v>5.2</v>
      </c>
      <c r="L1651" s="16">
        <v>127307.26</v>
      </c>
      <c r="M1651" s="17">
        <v>101.94417129999999</v>
      </c>
      <c r="N1651" s="17">
        <f>'Energy Demand'!$L1651*'Energy Demand'!$M1651</f>
        <v>12978233.121173637</v>
      </c>
    </row>
    <row r="1652" spans="1:14" x14ac:dyDescent="0.6">
      <c r="A1652" s="10">
        <v>43655</v>
      </c>
      <c r="B1652" s="31" t="str">
        <f>TEXT('Energy Demand'!$A1652,"dddd")</f>
        <v>Tuesday</v>
      </c>
      <c r="C1652" s="31" t="str">
        <f>TEXT('Energy Demand'!$A1652,"mmmm")</f>
        <v>July</v>
      </c>
      <c r="D1652" s="11" t="str">
        <f t="shared" si="50"/>
        <v>2019</v>
      </c>
      <c r="E1652" s="12">
        <f t="shared" si="51"/>
        <v>28</v>
      </c>
      <c r="F1652" s="13" t="str">
        <f>VLOOKUP(A1652,_holidays!$A$2:$B$2107,2,1)</f>
        <v>N</v>
      </c>
      <c r="G1652" s="13" t="str">
        <f>VLOOKUP(A1652,_holidays!$A$2:$C$2107,3,1)</f>
        <v>N</v>
      </c>
      <c r="H1652" s="14">
        <v>6.8</v>
      </c>
      <c r="I1652" s="14">
        <v>15</v>
      </c>
      <c r="J1652" s="15">
        <v>7.2</v>
      </c>
      <c r="K1652" s="15">
        <v>0.2</v>
      </c>
      <c r="L1652" s="16">
        <v>133803.98499999999</v>
      </c>
      <c r="M1652" s="17">
        <v>125.0990315</v>
      </c>
      <c r="N1652" s="17">
        <f>'Energy Demand'!$L1652*'Energy Demand'!$M1652</f>
        <v>16738748.934340525</v>
      </c>
    </row>
    <row r="1653" spans="1:14" x14ac:dyDescent="0.6">
      <c r="A1653" s="19">
        <v>43656</v>
      </c>
      <c r="B1653" s="32" t="str">
        <f>TEXT('Energy Demand'!$A1653,"dddd")</f>
        <v>Wednesday</v>
      </c>
      <c r="C1653" s="31" t="str">
        <f>TEXT('Energy Demand'!$A1653,"mmmm")</f>
        <v>July</v>
      </c>
      <c r="D1653" s="11" t="str">
        <f t="shared" si="50"/>
        <v>2019</v>
      </c>
      <c r="E1653" s="12">
        <f t="shared" si="51"/>
        <v>28</v>
      </c>
      <c r="F1653" s="20" t="str">
        <f>VLOOKUP(A1653,_holidays!$A$2:$B$2107,2,1)</f>
        <v>N</v>
      </c>
      <c r="G1653" s="20" t="str">
        <f>VLOOKUP(A1653,_holidays!$A$2:$C$2107,3,1)</f>
        <v>N</v>
      </c>
      <c r="H1653" s="21">
        <v>9.5</v>
      </c>
      <c r="I1653" s="21">
        <v>15.4</v>
      </c>
      <c r="J1653" s="22">
        <v>6.7</v>
      </c>
      <c r="K1653" s="22">
        <v>0.2</v>
      </c>
      <c r="L1653" s="16">
        <v>127092.715</v>
      </c>
      <c r="M1653" s="17">
        <v>84.780694909999994</v>
      </c>
      <c r="N1653" s="17">
        <f>'Energy Demand'!$L1653*'Energy Demand'!$M1653</f>
        <v>10775008.69569858</v>
      </c>
    </row>
    <row r="1654" spans="1:14" x14ac:dyDescent="0.6">
      <c r="A1654" s="10">
        <v>43657</v>
      </c>
      <c r="B1654" s="31" t="str">
        <f>TEXT('Energy Demand'!$A1654,"dddd")</f>
        <v>Thursday</v>
      </c>
      <c r="C1654" s="31" t="str">
        <f>TEXT('Energy Demand'!$A1654,"mmmm")</f>
        <v>July</v>
      </c>
      <c r="D1654" s="11" t="str">
        <f t="shared" si="50"/>
        <v>2019</v>
      </c>
      <c r="E1654" s="12">
        <f t="shared" si="51"/>
        <v>28</v>
      </c>
      <c r="F1654" s="13" t="str">
        <f>VLOOKUP(A1654,_holidays!$A$2:$B$2107,2,1)</f>
        <v>N</v>
      </c>
      <c r="G1654" s="13" t="str">
        <f>VLOOKUP(A1654,_holidays!$A$2:$C$2107,3,1)</f>
        <v>N</v>
      </c>
      <c r="H1654" s="14">
        <v>7.8</v>
      </c>
      <c r="I1654" s="14">
        <v>14.3</v>
      </c>
      <c r="J1654" s="15">
        <v>4.5999999999999996</v>
      </c>
      <c r="K1654" s="15">
        <v>6.4</v>
      </c>
      <c r="L1654" s="16">
        <v>133131.51999999999</v>
      </c>
      <c r="M1654" s="17">
        <v>89.217705280000004</v>
      </c>
      <c r="N1654" s="17">
        <f>'Energy Demand'!$L1654*'Energy Demand'!$M1654</f>
        <v>11877688.714838425</v>
      </c>
    </row>
    <row r="1655" spans="1:14" x14ac:dyDescent="0.6">
      <c r="A1655" s="19">
        <v>43658</v>
      </c>
      <c r="B1655" s="32" t="str">
        <f>TEXT('Energy Demand'!$A1655,"dddd")</f>
        <v>Friday</v>
      </c>
      <c r="C1655" s="31" t="str">
        <f>TEXT('Energy Demand'!$A1655,"mmmm")</f>
        <v>July</v>
      </c>
      <c r="D1655" s="11" t="str">
        <f t="shared" si="50"/>
        <v>2019</v>
      </c>
      <c r="E1655" s="12">
        <f t="shared" si="51"/>
        <v>28</v>
      </c>
      <c r="F1655" s="20" t="str">
        <f>VLOOKUP(A1655,_holidays!$A$2:$B$2107,2,1)</f>
        <v>N</v>
      </c>
      <c r="G1655" s="20" t="str">
        <f>VLOOKUP(A1655,_holidays!$A$2:$C$2107,3,1)</f>
        <v>N</v>
      </c>
      <c r="H1655" s="21">
        <v>10.1</v>
      </c>
      <c r="I1655" s="21">
        <v>15.7</v>
      </c>
      <c r="J1655" s="22">
        <v>6.2</v>
      </c>
      <c r="K1655" s="22">
        <v>2.4</v>
      </c>
      <c r="L1655" s="16">
        <v>128384.14</v>
      </c>
      <c r="M1655" s="17">
        <v>90.969699500000004</v>
      </c>
      <c r="N1655" s="17">
        <f>'Energy Demand'!$L1655*'Energy Demand'!$M1655</f>
        <v>11679066.63636593</v>
      </c>
    </row>
    <row r="1656" spans="1:14" x14ac:dyDescent="0.6">
      <c r="A1656" s="10">
        <v>43659</v>
      </c>
      <c r="B1656" s="31" t="str">
        <f>TEXT('Energy Demand'!$A1656,"dddd")</f>
        <v>Saturday</v>
      </c>
      <c r="C1656" s="31" t="str">
        <f>TEXT('Energy Demand'!$A1656,"mmmm")</f>
        <v>July</v>
      </c>
      <c r="D1656" s="11" t="str">
        <f t="shared" si="50"/>
        <v>2019</v>
      </c>
      <c r="E1656" s="12">
        <f t="shared" si="51"/>
        <v>28</v>
      </c>
      <c r="F1656" s="13" t="str">
        <f>VLOOKUP(A1656,_holidays!$A$2:$B$2107,2,1)</f>
        <v>N</v>
      </c>
      <c r="G1656" s="13" t="str">
        <f>VLOOKUP(A1656,_holidays!$A$2:$C$2107,3,1)</f>
        <v>N</v>
      </c>
      <c r="H1656" s="14">
        <v>7</v>
      </c>
      <c r="I1656" s="14">
        <v>12</v>
      </c>
      <c r="J1656" s="15">
        <v>8.3000000000000007</v>
      </c>
      <c r="K1656" s="15">
        <v>4.4000000000000004</v>
      </c>
      <c r="L1656" s="16">
        <v>123954.31</v>
      </c>
      <c r="M1656" s="17">
        <v>82.190068789999998</v>
      </c>
      <c r="N1656" s="17">
        <f>'Energy Demand'!$L1656*'Energy Demand'!$M1656</f>
        <v>10187813.265716985</v>
      </c>
    </row>
    <row r="1657" spans="1:14" x14ac:dyDescent="0.6">
      <c r="A1657" s="19">
        <v>43660</v>
      </c>
      <c r="B1657" s="32" t="str">
        <f>TEXT('Energy Demand'!$A1657,"dddd")</f>
        <v>Sunday</v>
      </c>
      <c r="C1657" s="31" t="str">
        <f>TEXT('Energy Demand'!$A1657,"mmmm")</f>
        <v>July</v>
      </c>
      <c r="D1657" s="11" t="str">
        <f t="shared" si="50"/>
        <v>2019</v>
      </c>
      <c r="E1657" s="12">
        <f t="shared" si="51"/>
        <v>29</v>
      </c>
      <c r="F1657" s="20" t="str">
        <f>VLOOKUP(A1657,_holidays!$A$2:$B$2107,2,1)</f>
        <v>N</v>
      </c>
      <c r="G1657" s="20" t="str">
        <f>VLOOKUP(A1657,_holidays!$A$2:$C$2107,3,1)</f>
        <v>N</v>
      </c>
      <c r="H1657" s="21">
        <v>7.1</v>
      </c>
      <c r="I1657" s="21">
        <v>13.1</v>
      </c>
      <c r="J1657" s="22">
        <v>3.8</v>
      </c>
      <c r="K1657" s="22">
        <v>0.8</v>
      </c>
      <c r="L1657" s="16">
        <v>123740.265</v>
      </c>
      <c r="M1657" s="17">
        <v>81.784996430000007</v>
      </c>
      <c r="N1657" s="17">
        <f>'Energy Demand'!$L1657*'Energy Demand'!$M1657</f>
        <v>10120097.131272255</v>
      </c>
    </row>
    <row r="1658" spans="1:14" x14ac:dyDescent="0.6">
      <c r="A1658" s="10">
        <v>43661</v>
      </c>
      <c r="B1658" s="31" t="str">
        <f>TEXT('Energy Demand'!$A1658,"dddd")</f>
        <v>Monday</v>
      </c>
      <c r="C1658" s="31" t="str">
        <f>TEXT('Energy Demand'!$A1658,"mmmm")</f>
        <v>July</v>
      </c>
      <c r="D1658" s="11" t="str">
        <f t="shared" si="50"/>
        <v>2019</v>
      </c>
      <c r="E1658" s="12">
        <f t="shared" si="51"/>
        <v>29</v>
      </c>
      <c r="F1658" s="13" t="str">
        <f>VLOOKUP(A1658,_holidays!$A$2:$B$2107,2,1)</f>
        <v>N</v>
      </c>
      <c r="G1658" s="13" t="str">
        <f>VLOOKUP(A1658,_holidays!$A$2:$C$2107,3,1)</f>
        <v>N</v>
      </c>
      <c r="H1658" s="14">
        <v>8.9</v>
      </c>
      <c r="I1658" s="14">
        <v>14.3</v>
      </c>
      <c r="J1658" s="15">
        <v>7.6</v>
      </c>
      <c r="K1658" s="15">
        <v>4.4000000000000004</v>
      </c>
      <c r="L1658" s="16">
        <v>131739.20000000001</v>
      </c>
      <c r="M1658" s="17">
        <v>92.269993139999997</v>
      </c>
      <c r="N1658" s="17">
        <f>'Energy Demand'!$L1658*'Energy Demand'!$M1658</f>
        <v>12155575.080269089</v>
      </c>
    </row>
    <row r="1659" spans="1:14" x14ac:dyDescent="0.6">
      <c r="A1659" s="19">
        <v>43662</v>
      </c>
      <c r="B1659" s="32" t="str">
        <f>TEXT('Energy Demand'!$A1659,"dddd")</f>
        <v>Tuesday</v>
      </c>
      <c r="C1659" s="31" t="str">
        <f>TEXT('Energy Demand'!$A1659,"mmmm")</f>
        <v>July</v>
      </c>
      <c r="D1659" s="11" t="str">
        <f t="shared" si="50"/>
        <v>2019</v>
      </c>
      <c r="E1659" s="12">
        <f t="shared" si="51"/>
        <v>29</v>
      </c>
      <c r="F1659" s="20" t="str">
        <f>VLOOKUP(A1659,_holidays!$A$2:$B$2107,2,1)</f>
        <v>Y</v>
      </c>
      <c r="G1659" s="20" t="str">
        <f>VLOOKUP(A1659,_holidays!$A$2:$C$2107,3,1)</f>
        <v>N</v>
      </c>
      <c r="H1659" s="21">
        <v>9.9</v>
      </c>
      <c r="I1659" s="21">
        <v>13.9</v>
      </c>
      <c r="J1659" s="22">
        <v>6.4</v>
      </c>
      <c r="K1659" s="22">
        <v>1.8</v>
      </c>
      <c r="L1659" s="16">
        <v>132941.76999999999</v>
      </c>
      <c r="M1659" s="17">
        <v>114.6004499</v>
      </c>
      <c r="N1659" s="17">
        <f>'Energy Demand'!$L1659*'Energy Demand'!$M1659</f>
        <v>15235186.652502323</v>
      </c>
    </row>
    <row r="1660" spans="1:14" x14ac:dyDescent="0.6">
      <c r="A1660" s="10">
        <v>43663</v>
      </c>
      <c r="B1660" s="31" t="str">
        <f>TEXT('Energy Demand'!$A1660,"dddd")</f>
        <v>Wednesday</v>
      </c>
      <c r="C1660" s="31" t="str">
        <f>TEXT('Energy Demand'!$A1660,"mmmm")</f>
        <v>July</v>
      </c>
      <c r="D1660" s="11" t="str">
        <f t="shared" si="50"/>
        <v>2019</v>
      </c>
      <c r="E1660" s="12">
        <f t="shared" si="51"/>
        <v>29</v>
      </c>
      <c r="F1660" s="13" t="str">
        <f>VLOOKUP(A1660,_holidays!$A$2:$B$2107,2,1)</f>
        <v>Y</v>
      </c>
      <c r="G1660" s="13" t="str">
        <f>VLOOKUP(A1660,_holidays!$A$2:$C$2107,3,1)</f>
        <v>N</v>
      </c>
      <c r="H1660" s="14">
        <v>9.6999999999999993</v>
      </c>
      <c r="I1660" s="14">
        <v>13.7</v>
      </c>
      <c r="J1660" s="15">
        <v>3.6</v>
      </c>
      <c r="K1660" s="15">
        <v>0</v>
      </c>
      <c r="L1660" s="16">
        <v>135339.82</v>
      </c>
      <c r="M1660" s="17">
        <v>91.545886449999998</v>
      </c>
      <c r="N1660" s="17">
        <f>'Energy Demand'!$L1660*'Energy Demand'!$M1660</f>
        <v>12389803.793883439</v>
      </c>
    </row>
    <row r="1661" spans="1:14" x14ac:dyDescent="0.6">
      <c r="A1661" s="19">
        <v>43664</v>
      </c>
      <c r="B1661" s="32" t="str">
        <f>TEXT('Energy Demand'!$A1661,"dddd")</f>
        <v>Thursday</v>
      </c>
      <c r="C1661" s="31" t="str">
        <f>TEXT('Energy Demand'!$A1661,"mmmm")</f>
        <v>July</v>
      </c>
      <c r="D1661" s="11" t="str">
        <f t="shared" si="50"/>
        <v>2019</v>
      </c>
      <c r="E1661" s="12">
        <f t="shared" si="51"/>
        <v>29</v>
      </c>
      <c r="F1661" s="20" t="str">
        <f>VLOOKUP(A1661,_holidays!$A$2:$B$2107,2,1)</f>
        <v>Y</v>
      </c>
      <c r="G1661" s="20" t="str">
        <f>VLOOKUP(A1661,_holidays!$A$2:$C$2107,3,1)</f>
        <v>N</v>
      </c>
      <c r="H1661" s="21">
        <v>9</v>
      </c>
      <c r="I1661" s="21">
        <v>14.3</v>
      </c>
      <c r="J1661" s="22">
        <v>7.9</v>
      </c>
      <c r="K1661" s="22">
        <v>0.4</v>
      </c>
      <c r="L1661" s="16">
        <v>134119.14000000001</v>
      </c>
      <c r="M1661" s="17">
        <v>85.918878829999997</v>
      </c>
      <c r="N1661" s="17">
        <f>'Energy Demand'!$L1661*'Energy Demand'!$M1661</f>
        <v>11523366.138443807</v>
      </c>
    </row>
    <row r="1662" spans="1:14" x14ac:dyDescent="0.6">
      <c r="A1662" s="10">
        <v>43665</v>
      </c>
      <c r="B1662" s="31" t="str">
        <f>TEXT('Energy Demand'!$A1662,"dddd")</f>
        <v>Friday</v>
      </c>
      <c r="C1662" s="31" t="str">
        <f>TEXT('Energy Demand'!$A1662,"mmmm")</f>
        <v>July</v>
      </c>
      <c r="D1662" s="11" t="str">
        <f t="shared" si="50"/>
        <v>2019</v>
      </c>
      <c r="E1662" s="12">
        <f t="shared" si="51"/>
        <v>29</v>
      </c>
      <c r="F1662" s="13" t="str">
        <f>VLOOKUP(A1662,_holidays!$A$2:$B$2107,2,1)</f>
        <v>Y</v>
      </c>
      <c r="G1662" s="13" t="str">
        <f>VLOOKUP(A1662,_holidays!$A$2:$C$2107,3,1)</f>
        <v>N</v>
      </c>
      <c r="H1662" s="14">
        <v>7.5</v>
      </c>
      <c r="I1662" s="14">
        <v>15.7</v>
      </c>
      <c r="J1662" s="15">
        <v>9.6</v>
      </c>
      <c r="K1662" s="15">
        <v>1.6</v>
      </c>
      <c r="L1662" s="16">
        <v>132101.85999999999</v>
      </c>
      <c r="M1662" s="17">
        <v>101.5731984</v>
      </c>
      <c r="N1662" s="17">
        <f>'Energy Demand'!$L1662*'Energy Demand'!$M1662</f>
        <v>13418008.434789022</v>
      </c>
    </row>
    <row r="1663" spans="1:14" x14ac:dyDescent="0.6">
      <c r="A1663" s="19">
        <v>43666</v>
      </c>
      <c r="B1663" s="32" t="str">
        <f>TEXT('Energy Demand'!$A1663,"dddd")</f>
        <v>Saturday</v>
      </c>
      <c r="C1663" s="31" t="str">
        <f>TEXT('Energy Demand'!$A1663,"mmmm")</f>
        <v>July</v>
      </c>
      <c r="D1663" s="11" t="str">
        <f t="shared" si="50"/>
        <v>2019</v>
      </c>
      <c r="E1663" s="12">
        <f t="shared" si="51"/>
        <v>29</v>
      </c>
      <c r="F1663" s="20" t="str">
        <f>VLOOKUP(A1663,_holidays!$A$2:$B$2107,2,1)</f>
        <v>Y</v>
      </c>
      <c r="G1663" s="20" t="str">
        <f>VLOOKUP(A1663,_holidays!$A$2:$C$2107,3,1)</f>
        <v>N</v>
      </c>
      <c r="H1663" s="21">
        <v>8</v>
      </c>
      <c r="I1663" s="21">
        <v>17.100000000000001</v>
      </c>
      <c r="J1663" s="22">
        <v>10.3</v>
      </c>
      <c r="K1663" s="22">
        <v>0</v>
      </c>
      <c r="L1663" s="16">
        <v>111288.905</v>
      </c>
      <c r="M1663" s="17">
        <v>52.5253199</v>
      </c>
      <c r="N1663" s="17">
        <f>'Energy Demand'!$L1663*'Energy Demand'!$M1663</f>
        <v>5845485.3364457097</v>
      </c>
    </row>
    <row r="1664" spans="1:14" x14ac:dyDescent="0.6">
      <c r="A1664" s="10">
        <v>43667</v>
      </c>
      <c r="B1664" s="31" t="str">
        <f>TEXT('Energy Demand'!$A1664,"dddd")</f>
        <v>Sunday</v>
      </c>
      <c r="C1664" s="31" t="str">
        <f>TEXT('Energy Demand'!$A1664,"mmmm")</f>
        <v>July</v>
      </c>
      <c r="D1664" s="11" t="str">
        <f t="shared" si="50"/>
        <v>2019</v>
      </c>
      <c r="E1664" s="12">
        <f t="shared" si="51"/>
        <v>30</v>
      </c>
      <c r="F1664" s="13" t="str">
        <f>VLOOKUP(A1664,_holidays!$A$2:$B$2107,2,1)</f>
        <v>Y</v>
      </c>
      <c r="G1664" s="13" t="str">
        <f>VLOOKUP(A1664,_holidays!$A$2:$C$2107,3,1)</f>
        <v>N</v>
      </c>
      <c r="H1664" s="14">
        <v>11.3</v>
      </c>
      <c r="I1664" s="14">
        <v>16.600000000000001</v>
      </c>
      <c r="J1664" s="15">
        <v>8.1</v>
      </c>
      <c r="K1664" s="15">
        <v>0</v>
      </c>
      <c r="L1664" s="16">
        <v>111293.15</v>
      </c>
      <c r="M1664" s="17">
        <v>60.156590430000001</v>
      </c>
      <c r="N1664" s="17">
        <f>'Energy Demand'!$L1664*'Energy Demand'!$M1664</f>
        <v>6695016.4422145542</v>
      </c>
    </row>
    <row r="1665" spans="1:14" x14ac:dyDescent="0.6">
      <c r="A1665" s="19">
        <v>43668</v>
      </c>
      <c r="B1665" s="32" t="str">
        <f>TEXT('Energy Demand'!$A1665,"dddd")</f>
        <v>Monday</v>
      </c>
      <c r="C1665" s="31" t="str">
        <f>TEXT('Energy Demand'!$A1665,"mmmm")</f>
        <v>July</v>
      </c>
      <c r="D1665" s="11" t="str">
        <f t="shared" si="50"/>
        <v>2019</v>
      </c>
      <c r="E1665" s="12">
        <f t="shared" si="51"/>
        <v>30</v>
      </c>
      <c r="F1665" s="20" t="str">
        <f>VLOOKUP(A1665,_holidays!$A$2:$B$2107,2,1)</f>
        <v>Y</v>
      </c>
      <c r="G1665" s="20" t="str">
        <f>VLOOKUP(A1665,_holidays!$A$2:$C$2107,3,1)</f>
        <v>N</v>
      </c>
      <c r="H1665" s="21">
        <v>7.9</v>
      </c>
      <c r="I1665" s="21">
        <v>15.6</v>
      </c>
      <c r="J1665" s="22">
        <v>10.6</v>
      </c>
      <c r="K1665" s="22">
        <v>0</v>
      </c>
      <c r="L1665" s="16">
        <v>123618.42</v>
      </c>
      <c r="M1665" s="17">
        <v>64.585343089999995</v>
      </c>
      <c r="N1665" s="17">
        <f>'Energy Demand'!$L1665*'Energy Demand'!$M1665</f>
        <v>7983938.0679437174</v>
      </c>
    </row>
    <row r="1666" spans="1:14" x14ac:dyDescent="0.6">
      <c r="A1666" s="10">
        <v>43669</v>
      </c>
      <c r="B1666" s="31" t="str">
        <f>TEXT('Energy Demand'!$A1666,"dddd")</f>
        <v>Tuesday</v>
      </c>
      <c r="C1666" s="31" t="str">
        <f>TEXT('Energy Demand'!$A1666,"mmmm")</f>
        <v>July</v>
      </c>
      <c r="D1666" s="11" t="str">
        <f t="shared" si="50"/>
        <v>2019</v>
      </c>
      <c r="E1666" s="12">
        <f t="shared" si="51"/>
        <v>30</v>
      </c>
      <c r="F1666" s="13" t="str">
        <f>VLOOKUP(A1666,_holidays!$A$2:$B$2107,2,1)</f>
        <v>Y</v>
      </c>
      <c r="G1666" s="13" t="str">
        <f>VLOOKUP(A1666,_holidays!$A$2:$C$2107,3,1)</f>
        <v>N</v>
      </c>
      <c r="H1666" s="14">
        <v>9.9</v>
      </c>
      <c r="I1666" s="14">
        <v>15.2</v>
      </c>
      <c r="J1666" s="15">
        <v>8.1999999999999993</v>
      </c>
      <c r="K1666" s="15">
        <v>1.6</v>
      </c>
      <c r="L1666" s="16">
        <v>129008.62</v>
      </c>
      <c r="M1666" s="17">
        <v>69.864795830000006</v>
      </c>
      <c r="N1666" s="17">
        <f>'Energy Demand'!$L1666*'Energy Demand'!$M1666</f>
        <v>9013160.8966100551</v>
      </c>
    </row>
    <row r="1667" spans="1:14" x14ac:dyDescent="0.6">
      <c r="A1667" s="19">
        <v>43670</v>
      </c>
      <c r="B1667" s="32" t="str">
        <f>TEXT('Energy Demand'!$A1667,"dddd")</f>
        <v>Wednesday</v>
      </c>
      <c r="C1667" s="31" t="str">
        <f>TEXT('Energy Demand'!$A1667,"mmmm")</f>
        <v>July</v>
      </c>
      <c r="D1667" s="11" t="str">
        <f t="shared" ref="D1667:D1730" si="52">TEXT(A1667,"yyyy")</f>
        <v>2019</v>
      </c>
      <c r="E1667" s="12">
        <f t="shared" ref="E1667:E1730" si="53">WEEKNUM(A1667,1)</f>
        <v>30</v>
      </c>
      <c r="F1667" s="20" t="str">
        <f>VLOOKUP(A1667,_holidays!$A$2:$B$2107,2,1)</f>
        <v>Y</v>
      </c>
      <c r="G1667" s="20" t="str">
        <f>VLOOKUP(A1667,_holidays!$A$2:$C$2107,3,1)</f>
        <v>N</v>
      </c>
      <c r="H1667" s="21">
        <v>7</v>
      </c>
      <c r="I1667" s="21">
        <v>14.4</v>
      </c>
      <c r="J1667" s="22">
        <v>7.8</v>
      </c>
      <c r="K1667" s="22">
        <v>8</v>
      </c>
      <c r="L1667" s="16">
        <v>135782.54500000001</v>
      </c>
      <c r="M1667" s="17">
        <v>87.256299299999995</v>
      </c>
      <c r="N1667" s="17">
        <f>'Energy Demand'!$L1667*'Energy Demand'!$M1667</f>
        <v>11847882.38623572</v>
      </c>
    </row>
    <row r="1668" spans="1:14" x14ac:dyDescent="0.6">
      <c r="A1668" s="10">
        <v>43671</v>
      </c>
      <c r="B1668" s="31" t="str">
        <f>TEXT('Energy Demand'!$A1668,"dddd")</f>
        <v>Thursday</v>
      </c>
      <c r="C1668" s="31" t="str">
        <f>TEXT('Energy Demand'!$A1668,"mmmm")</f>
        <v>July</v>
      </c>
      <c r="D1668" s="11" t="str">
        <f t="shared" si="52"/>
        <v>2019</v>
      </c>
      <c r="E1668" s="12">
        <f t="shared" si="53"/>
        <v>30</v>
      </c>
      <c r="F1668" s="13" t="str">
        <f>VLOOKUP(A1668,_holidays!$A$2:$B$2107,2,1)</f>
        <v>Y</v>
      </c>
      <c r="G1668" s="13" t="str">
        <f>VLOOKUP(A1668,_holidays!$A$2:$C$2107,3,1)</f>
        <v>N</v>
      </c>
      <c r="H1668" s="14">
        <v>9.1999999999999993</v>
      </c>
      <c r="I1668" s="14">
        <v>14.8</v>
      </c>
      <c r="J1668" s="15">
        <v>5.2</v>
      </c>
      <c r="K1668" s="15">
        <v>0</v>
      </c>
      <c r="L1668" s="16">
        <v>132940.63</v>
      </c>
      <c r="M1668" s="17">
        <v>84.076210110000005</v>
      </c>
      <c r="N1668" s="17">
        <f>'Energy Demand'!$L1668*'Energy Demand'!$M1668</f>
        <v>11177144.34003577</v>
      </c>
    </row>
    <row r="1669" spans="1:14" x14ac:dyDescent="0.6">
      <c r="A1669" s="19">
        <v>43672</v>
      </c>
      <c r="B1669" s="32" t="str">
        <f>TEXT('Energy Demand'!$A1669,"dddd")</f>
        <v>Friday</v>
      </c>
      <c r="C1669" s="31" t="str">
        <f>TEXT('Energy Demand'!$A1669,"mmmm")</f>
        <v>July</v>
      </c>
      <c r="D1669" s="11" t="str">
        <f t="shared" si="52"/>
        <v>2019</v>
      </c>
      <c r="E1669" s="12">
        <f t="shared" si="53"/>
        <v>30</v>
      </c>
      <c r="F1669" s="20" t="str">
        <f>VLOOKUP(A1669,_holidays!$A$2:$B$2107,2,1)</f>
        <v>Y</v>
      </c>
      <c r="G1669" s="20" t="str">
        <f>VLOOKUP(A1669,_holidays!$A$2:$C$2107,3,1)</f>
        <v>N</v>
      </c>
      <c r="H1669" s="21">
        <v>11</v>
      </c>
      <c r="I1669" s="21">
        <v>14</v>
      </c>
      <c r="J1669" s="22">
        <v>5.9</v>
      </c>
      <c r="K1669" s="22">
        <v>0</v>
      </c>
      <c r="L1669" s="16">
        <v>136493.13</v>
      </c>
      <c r="M1669" s="17">
        <v>95.233217850000003</v>
      </c>
      <c r="N1669" s="17">
        <f>'Energy Demand'!$L1669*'Energy Demand'!$M1669</f>
        <v>12998679.984318372</v>
      </c>
    </row>
    <row r="1670" spans="1:14" x14ac:dyDescent="0.6">
      <c r="A1670" s="10">
        <v>43673</v>
      </c>
      <c r="B1670" s="31" t="str">
        <f>TEXT('Energy Demand'!$A1670,"dddd")</f>
        <v>Saturday</v>
      </c>
      <c r="C1670" s="31" t="str">
        <f>TEXT('Energy Demand'!$A1670,"mmmm")</f>
        <v>July</v>
      </c>
      <c r="D1670" s="11" t="str">
        <f t="shared" si="52"/>
        <v>2019</v>
      </c>
      <c r="E1670" s="12">
        <f t="shared" si="53"/>
        <v>30</v>
      </c>
      <c r="F1670" s="13" t="str">
        <f>VLOOKUP(A1670,_holidays!$A$2:$B$2107,2,1)</f>
        <v>Y</v>
      </c>
      <c r="G1670" s="13" t="str">
        <f>VLOOKUP(A1670,_holidays!$A$2:$C$2107,3,1)</f>
        <v>N</v>
      </c>
      <c r="H1670" s="14">
        <v>9.8000000000000007</v>
      </c>
      <c r="I1670" s="14">
        <v>15.3</v>
      </c>
      <c r="J1670" s="15">
        <v>8.6999999999999993</v>
      </c>
      <c r="K1670" s="15">
        <v>6.8</v>
      </c>
      <c r="L1670" s="16">
        <v>121958.69</v>
      </c>
      <c r="M1670" s="17">
        <v>94.375867150000005</v>
      </c>
      <c r="N1670" s="17">
        <f>'Energy Demand'!$L1670*'Energy Demand'!$M1670</f>
        <v>11509957.125228034</v>
      </c>
    </row>
    <row r="1671" spans="1:14" x14ac:dyDescent="0.6">
      <c r="A1671" s="19">
        <v>43674</v>
      </c>
      <c r="B1671" s="32" t="str">
        <f>TEXT('Energy Demand'!$A1671,"dddd")</f>
        <v>Sunday</v>
      </c>
      <c r="C1671" s="31" t="str">
        <f>TEXT('Energy Demand'!$A1671,"mmmm")</f>
        <v>July</v>
      </c>
      <c r="D1671" s="11" t="str">
        <f t="shared" si="52"/>
        <v>2019</v>
      </c>
      <c r="E1671" s="12">
        <f t="shared" si="53"/>
        <v>31</v>
      </c>
      <c r="F1671" s="20" t="str">
        <f>VLOOKUP(A1671,_holidays!$A$2:$B$2107,2,1)</f>
        <v>Y</v>
      </c>
      <c r="G1671" s="20" t="str">
        <f>VLOOKUP(A1671,_holidays!$A$2:$C$2107,3,1)</f>
        <v>N</v>
      </c>
      <c r="H1671" s="21">
        <v>6.6</v>
      </c>
      <c r="I1671" s="21">
        <v>15.1</v>
      </c>
      <c r="J1671" s="22">
        <v>10.199999999999999</v>
      </c>
      <c r="K1671" s="22">
        <v>0</v>
      </c>
      <c r="L1671" s="16">
        <v>118413.13499999999</v>
      </c>
      <c r="M1671" s="17">
        <v>85.712073040000007</v>
      </c>
      <c r="N1671" s="17">
        <f>'Energy Demand'!$L1671*'Energy Demand'!$M1671</f>
        <v>10149435.27601538</v>
      </c>
    </row>
    <row r="1672" spans="1:14" x14ac:dyDescent="0.6">
      <c r="A1672" s="10">
        <v>43675</v>
      </c>
      <c r="B1672" s="31" t="str">
        <f>TEXT('Energy Demand'!$A1672,"dddd")</f>
        <v>Monday</v>
      </c>
      <c r="C1672" s="31" t="str">
        <f>TEXT('Energy Demand'!$A1672,"mmmm")</f>
        <v>July</v>
      </c>
      <c r="D1672" s="11" t="str">
        <f t="shared" si="52"/>
        <v>2019</v>
      </c>
      <c r="E1672" s="12">
        <f t="shared" si="53"/>
        <v>31</v>
      </c>
      <c r="F1672" s="13" t="str">
        <f>VLOOKUP(A1672,_holidays!$A$2:$B$2107,2,1)</f>
        <v>Y</v>
      </c>
      <c r="G1672" s="13" t="str">
        <f>VLOOKUP(A1672,_holidays!$A$2:$C$2107,3,1)</f>
        <v>N</v>
      </c>
      <c r="H1672" s="14">
        <v>8.9</v>
      </c>
      <c r="I1672" s="14">
        <v>14.6</v>
      </c>
      <c r="J1672" s="15">
        <v>9.9</v>
      </c>
      <c r="K1672" s="15">
        <v>0</v>
      </c>
      <c r="L1672" s="16">
        <v>133205.18</v>
      </c>
      <c r="M1672" s="17">
        <v>95.873752800000005</v>
      </c>
      <c r="N1672" s="17">
        <f>'Energy Demand'!$L1672*'Energy Demand'!$M1672</f>
        <v>12770880.498999504</v>
      </c>
    </row>
    <row r="1673" spans="1:14" x14ac:dyDescent="0.6">
      <c r="A1673" s="19">
        <v>43676</v>
      </c>
      <c r="B1673" s="32" t="str">
        <f>TEXT('Energy Demand'!$A1673,"dddd")</f>
        <v>Tuesday</v>
      </c>
      <c r="C1673" s="31" t="str">
        <f>TEXT('Energy Demand'!$A1673,"mmmm")</f>
        <v>July</v>
      </c>
      <c r="D1673" s="11" t="str">
        <f t="shared" si="52"/>
        <v>2019</v>
      </c>
      <c r="E1673" s="12">
        <f t="shared" si="53"/>
        <v>31</v>
      </c>
      <c r="F1673" s="20" t="str">
        <f>VLOOKUP(A1673,_holidays!$A$2:$B$2107,2,1)</f>
        <v>Y</v>
      </c>
      <c r="G1673" s="20" t="str">
        <f>VLOOKUP(A1673,_holidays!$A$2:$C$2107,3,1)</f>
        <v>N</v>
      </c>
      <c r="H1673" s="21">
        <v>7.9</v>
      </c>
      <c r="I1673" s="21">
        <v>12.5</v>
      </c>
      <c r="J1673" s="22">
        <v>8.6999999999999993</v>
      </c>
      <c r="K1673" s="22">
        <v>0.8</v>
      </c>
      <c r="L1673" s="16">
        <v>138858.04500000001</v>
      </c>
      <c r="M1673" s="17">
        <v>110.4700594</v>
      </c>
      <c r="N1673" s="17">
        <f>'Energy Demand'!$L1673*'Energy Demand'!$M1673</f>
        <v>15339656.479317874</v>
      </c>
    </row>
    <row r="1674" spans="1:14" x14ac:dyDescent="0.6">
      <c r="A1674" s="10">
        <v>43677</v>
      </c>
      <c r="B1674" s="31" t="str">
        <f>TEXT('Energy Demand'!$A1674,"dddd")</f>
        <v>Wednesday</v>
      </c>
      <c r="C1674" s="31" t="str">
        <f>TEXT('Energy Demand'!$A1674,"mmmm")</f>
        <v>July</v>
      </c>
      <c r="D1674" s="11" t="str">
        <f t="shared" si="52"/>
        <v>2019</v>
      </c>
      <c r="E1674" s="12">
        <f t="shared" si="53"/>
        <v>31</v>
      </c>
      <c r="F1674" s="13" t="str">
        <f>VLOOKUP(A1674,_holidays!$A$2:$B$2107,2,1)</f>
        <v>Y</v>
      </c>
      <c r="G1674" s="13" t="str">
        <f>VLOOKUP(A1674,_holidays!$A$2:$C$2107,3,1)</f>
        <v>N</v>
      </c>
      <c r="H1674" s="14">
        <v>3</v>
      </c>
      <c r="I1674" s="14">
        <v>12.5</v>
      </c>
      <c r="J1674" s="15">
        <v>11.3</v>
      </c>
      <c r="K1674" s="15">
        <v>0</v>
      </c>
      <c r="L1674" s="16">
        <v>140275.82999999999</v>
      </c>
      <c r="M1674" s="17">
        <v>153.26684940000001</v>
      </c>
      <c r="N1674" s="17">
        <f>'Energy Demand'!$L1674*'Energy Demand'!$M1674</f>
        <v>21499634.511070002</v>
      </c>
    </row>
    <row r="1675" spans="1:14" x14ac:dyDescent="0.6">
      <c r="A1675" s="19">
        <v>43678</v>
      </c>
      <c r="B1675" s="32" t="str">
        <f>TEXT('Energy Demand'!$A1675,"dddd")</f>
        <v>Thursday</v>
      </c>
      <c r="C1675" s="31" t="str">
        <f>TEXT('Energy Demand'!$A1675,"mmmm")</f>
        <v>August</v>
      </c>
      <c r="D1675" s="11" t="str">
        <f t="shared" si="52"/>
        <v>2019</v>
      </c>
      <c r="E1675" s="12">
        <f t="shared" si="53"/>
        <v>31</v>
      </c>
      <c r="F1675" s="20" t="str">
        <f>VLOOKUP(A1675,_holidays!$A$2:$B$2107,2,1)</f>
        <v>Y</v>
      </c>
      <c r="G1675" s="20" t="str">
        <f>VLOOKUP(A1675,_holidays!$A$2:$C$2107,3,1)</f>
        <v>N</v>
      </c>
      <c r="H1675" s="21">
        <v>5.8</v>
      </c>
      <c r="I1675" s="21">
        <v>13.8</v>
      </c>
      <c r="J1675" s="22">
        <v>8.6</v>
      </c>
      <c r="K1675" s="22">
        <v>0</v>
      </c>
      <c r="L1675" s="16">
        <v>137651.13500000001</v>
      </c>
      <c r="M1675" s="17">
        <v>98.967005540000002</v>
      </c>
      <c r="N1675" s="17">
        <f>'Energy Demand'!$L1675*'Energy Demand'!$M1675</f>
        <v>13622920.640132289</v>
      </c>
    </row>
    <row r="1676" spans="1:14" x14ac:dyDescent="0.6">
      <c r="A1676" s="10">
        <v>43679</v>
      </c>
      <c r="B1676" s="31" t="str">
        <f>TEXT('Energy Demand'!$A1676,"dddd")</f>
        <v>Friday</v>
      </c>
      <c r="C1676" s="31" t="str">
        <f>TEXT('Energy Demand'!$A1676,"mmmm")</f>
        <v>August</v>
      </c>
      <c r="D1676" s="11" t="str">
        <f t="shared" si="52"/>
        <v>2019</v>
      </c>
      <c r="E1676" s="12">
        <f t="shared" si="53"/>
        <v>31</v>
      </c>
      <c r="F1676" s="13" t="str">
        <f>VLOOKUP(A1676,_holidays!$A$2:$B$2107,2,1)</f>
        <v>Y</v>
      </c>
      <c r="G1676" s="13" t="str">
        <f>VLOOKUP(A1676,_holidays!$A$2:$C$2107,3,1)</f>
        <v>N</v>
      </c>
      <c r="H1676" s="14">
        <v>9.6999999999999993</v>
      </c>
      <c r="I1676" s="14">
        <v>12.7</v>
      </c>
      <c r="J1676" s="15">
        <v>7.4</v>
      </c>
      <c r="K1676" s="15">
        <v>0.4</v>
      </c>
      <c r="L1676" s="16">
        <v>135633.89000000001</v>
      </c>
      <c r="M1676" s="17">
        <v>106.56821669999999</v>
      </c>
      <c r="N1676" s="17">
        <f>'Energy Demand'!$L1676*'Energy Demand'!$M1676</f>
        <v>14454261.781383963</v>
      </c>
    </row>
    <row r="1677" spans="1:14" x14ac:dyDescent="0.6">
      <c r="A1677" s="19">
        <v>43680</v>
      </c>
      <c r="B1677" s="32" t="str">
        <f>TEXT('Energy Demand'!$A1677,"dddd")</f>
        <v>Saturday</v>
      </c>
      <c r="C1677" s="31" t="str">
        <f>TEXT('Energy Demand'!$A1677,"mmmm")</f>
        <v>August</v>
      </c>
      <c r="D1677" s="11" t="str">
        <f t="shared" si="52"/>
        <v>2019</v>
      </c>
      <c r="E1677" s="12">
        <f t="shared" si="53"/>
        <v>31</v>
      </c>
      <c r="F1677" s="20" t="str">
        <f>VLOOKUP(A1677,_holidays!$A$2:$B$2107,2,1)</f>
        <v>Y</v>
      </c>
      <c r="G1677" s="20" t="str">
        <f>VLOOKUP(A1677,_holidays!$A$2:$C$2107,3,1)</f>
        <v>N</v>
      </c>
      <c r="H1677" s="21">
        <v>10</v>
      </c>
      <c r="I1677" s="21">
        <v>13.9</v>
      </c>
      <c r="J1677" s="22">
        <v>6.2</v>
      </c>
      <c r="K1677" s="22">
        <v>0</v>
      </c>
      <c r="L1677" s="16">
        <v>119933.7</v>
      </c>
      <c r="M1677" s="17">
        <v>121.53235650000001</v>
      </c>
      <c r="N1677" s="17">
        <f>'Energy Demand'!$L1677*'Energy Demand'!$M1677</f>
        <v>14575825.18476405</v>
      </c>
    </row>
    <row r="1678" spans="1:14" x14ac:dyDescent="0.6">
      <c r="A1678" s="10">
        <v>43681</v>
      </c>
      <c r="B1678" s="31" t="str">
        <f>TEXT('Energy Demand'!$A1678,"dddd")</f>
        <v>Sunday</v>
      </c>
      <c r="C1678" s="31" t="str">
        <f>TEXT('Energy Demand'!$A1678,"mmmm")</f>
        <v>August</v>
      </c>
      <c r="D1678" s="11" t="str">
        <f t="shared" si="52"/>
        <v>2019</v>
      </c>
      <c r="E1678" s="12">
        <f t="shared" si="53"/>
        <v>32</v>
      </c>
      <c r="F1678" s="13" t="str">
        <f>VLOOKUP(A1678,_holidays!$A$2:$B$2107,2,1)</f>
        <v>Y</v>
      </c>
      <c r="G1678" s="13" t="str">
        <f>VLOOKUP(A1678,_holidays!$A$2:$C$2107,3,1)</f>
        <v>N</v>
      </c>
      <c r="H1678" s="14">
        <v>9.1999999999999993</v>
      </c>
      <c r="I1678" s="14">
        <v>13.1</v>
      </c>
      <c r="J1678" s="15">
        <v>7.2</v>
      </c>
      <c r="K1678" s="15">
        <v>1</v>
      </c>
      <c r="L1678" s="16">
        <v>120350.215</v>
      </c>
      <c r="M1678" s="17">
        <v>127.8811699</v>
      </c>
      <c r="N1678" s="17">
        <f>'Energy Demand'!$L1678*'Energy Demand'!$M1678</f>
        <v>15390526.291916529</v>
      </c>
    </row>
    <row r="1679" spans="1:14" x14ac:dyDescent="0.6">
      <c r="A1679" s="19">
        <v>43682</v>
      </c>
      <c r="B1679" s="32" t="str">
        <f>TEXT('Energy Demand'!$A1679,"dddd")</f>
        <v>Monday</v>
      </c>
      <c r="C1679" s="31" t="str">
        <f>TEXT('Energy Demand'!$A1679,"mmmm")</f>
        <v>August</v>
      </c>
      <c r="D1679" s="11" t="str">
        <f t="shared" si="52"/>
        <v>2019</v>
      </c>
      <c r="E1679" s="12">
        <f t="shared" si="53"/>
        <v>32</v>
      </c>
      <c r="F1679" s="20" t="str">
        <f>VLOOKUP(A1679,_holidays!$A$2:$B$2107,2,1)</f>
        <v>Y</v>
      </c>
      <c r="G1679" s="20" t="str">
        <f>VLOOKUP(A1679,_holidays!$A$2:$C$2107,3,1)</f>
        <v>N</v>
      </c>
      <c r="H1679" s="21">
        <v>10</v>
      </c>
      <c r="I1679" s="21">
        <v>15.8</v>
      </c>
      <c r="J1679" s="22">
        <v>10.7</v>
      </c>
      <c r="K1679" s="22">
        <v>0</v>
      </c>
      <c r="L1679" s="16">
        <v>125652.05499999999</v>
      </c>
      <c r="M1679" s="17">
        <v>108.4969239</v>
      </c>
      <c r="N1679" s="17">
        <f>'Energy Demand'!$L1679*'Energy Demand'!$M1679</f>
        <v>13632861.449213613</v>
      </c>
    </row>
    <row r="1680" spans="1:14" x14ac:dyDescent="0.6">
      <c r="A1680" s="10">
        <v>43683</v>
      </c>
      <c r="B1680" s="31" t="str">
        <f>TEXT('Energy Demand'!$A1680,"dddd")</f>
        <v>Tuesday</v>
      </c>
      <c r="C1680" s="31" t="str">
        <f>TEXT('Energy Demand'!$A1680,"mmmm")</f>
        <v>August</v>
      </c>
      <c r="D1680" s="11" t="str">
        <f t="shared" si="52"/>
        <v>2019</v>
      </c>
      <c r="E1680" s="12">
        <f t="shared" si="53"/>
        <v>32</v>
      </c>
      <c r="F1680" s="13" t="str">
        <f>VLOOKUP(A1680,_holidays!$A$2:$B$2107,2,1)</f>
        <v>Y</v>
      </c>
      <c r="G1680" s="13" t="str">
        <f>VLOOKUP(A1680,_holidays!$A$2:$C$2107,3,1)</f>
        <v>N</v>
      </c>
      <c r="H1680" s="14">
        <v>9.1</v>
      </c>
      <c r="I1680" s="14">
        <v>13.5</v>
      </c>
      <c r="J1680" s="15">
        <v>4.5</v>
      </c>
      <c r="K1680" s="15">
        <v>0.4</v>
      </c>
      <c r="L1680" s="16">
        <v>132120.39000000001</v>
      </c>
      <c r="M1680" s="17">
        <v>89.427805109999994</v>
      </c>
      <c r="N1680" s="17">
        <f>'Energy Demand'!$L1680*'Energy Demand'!$M1680</f>
        <v>11815236.487977194</v>
      </c>
    </row>
    <row r="1681" spans="1:14" x14ac:dyDescent="0.6">
      <c r="A1681" s="19">
        <v>43684</v>
      </c>
      <c r="B1681" s="32" t="str">
        <f>TEXT('Energy Demand'!$A1681,"dddd")</f>
        <v>Wednesday</v>
      </c>
      <c r="C1681" s="31" t="str">
        <f>TEXT('Energy Demand'!$A1681,"mmmm")</f>
        <v>August</v>
      </c>
      <c r="D1681" s="11" t="str">
        <f t="shared" si="52"/>
        <v>2019</v>
      </c>
      <c r="E1681" s="12">
        <f t="shared" si="53"/>
        <v>32</v>
      </c>
      <c r="F1681" s="20" t="str">
        <f>VLOOKUP(A1681,_holidays!$A$2:$B$2107,2,1)</f>
        <v>Y</v>
      </c>
      <c r="G1681" s="20" t="str">
        <f>VLOOKUP(A1681,_holidays!$A$2:$C$2107,3,1)</f>
        <v>N</v>
      </c>
      <c r="H1681" s="21">
        <v>9.3000000000000007</v>
      </c>
      <c r="I1681" s="21">
        <v>14.1</v>
      </c>
      <c r="J1681" s="22">
        <v>7.5</v>
      </c>
      <c r="K1681" s="22">
        <v>0</v>
      </c>
      <c r="L1681" s="16">
        <v>136315.38</v>
      </c>
      <c r="M1681" s="17">
        <v>129.26252919999999</v>
      </c>
      <c r="N1681" s="17">
        <f>'Energy Demand'!$L1681*'Energy Demand'!$M1681</f>
        <v>17620470.787659094</v>
      </c>
    </row>
    <row r="1682" spans="1:14" x14ac:dyDescent="0.6">
      <c r="A1682" s="10">
        <v>43685</v>
      </c>
      <c r="B1682" s="31" t="str">
        <f>TEXT('Energy Demand'!$A1682,"dddd")</f>
        <v>Thursday</v>
      </c>
      <c r="C1682" s="31" t="str">
        <f>TEXT('Energy Demand'!$A1682,"mmmm")</f>
        <v>August</v>
      </c>
      <c r="D1682" s="11" t="str">
        <f t="shared" si="52"/>
        <v>2019</v>
      </c>
      <c r="E1682" s="12">
        <f t="shared" si="53"/>
        <v>32</v>
      </c>
      <c r="F1682" s="13" t="str">
        <f>VLOOKUP(A1682,_holidays!$A$2:$B$2107,2,1)</f>
        <v>Y</v>
      </c>
      <c r="G1682" s="13" t="str">
        <f>VLOOKUP(A1682,_holidays!$A$2:$C$2107,3,1)</f>
        <v>N</v>
      </c>
      <c r="H1682" s="14">
        <v>6.7</v>
      </c>
      <c r="I1682" s="14">
        <v>13.9</v>
      </c>
      <c r="J1682" s="15">
        <v>9.6</v>
      </c>
      <c r="K1682" s="15">
        <v>10.8</v>
      </c>
      <c r="L1682" s="16">
        <v>133004.73000000001</v>
      </c>
      <c r="M1682" s="17">
        <v>95.454195279999993</v>
      </c>
      <c r="N1682" s="17">
        <f>'Energy Demand'!$L1682*'Energy Demand'!$M1682</f>
        <v>12695859.470583675</v>
      </c>
    </row>
    <row r="1683" spans="1:14" x14ac:dyDescent="0.6">
      <c r="A1683" s="19">
        <v>43686</v>
      </c>
      <c r="B1683" s="32" t="str">
        <f>TEXT('Energy Demand'!$A1683,"dddd")</f>
        <v>Friday</v>
      </c>
      <c r="C1683" s="31" t="str">
        <f>TEXT('Energy Demand'!$A1683,"mmmm")</f>
        <v>August</v>
      </c>
      <c r="D1683" s="11" t="str">
        <f t="shared" si="52"/>
        <v>2019</v>
      </c>
      <c r="E1683" s="12">
        <f t="shared" si="53"/>
        <v>32</v>
      </c>
      <c r="F1683" s="20" t="str">
        <f>VLOOKUP(A1683,_holidays!$A$2:$B$2107,2,1)</f>
        <v>Y</v>
      </c>
      <c r="G1683" s="20" t="str">
        <f>VLOOKUP(A1683,_holidays!$A$2:$C$2107,3,1)</f>
        <v>N</v>
      </c>
      <c r="H1683" s="21">
        <v>7.8</v>
      </c>
      <c r="I1683" s="21">
        <v>10.1</v>
      </c>
      <c r="J1683" s="22">
        <v>7.3</v>
      </c>
      <c r="K1683" s="22">
        <v>2</v>
      </c>
      <c r="L1683" s="16">
        <v>142555.10500000001</v>
      </c>
      <c r="M1683" s="17">
        <v>119.9574815</v>
      </c>
      <c r="N1683" s="17">
        <f>'Energy Demand'!$L1683*'Energy Demand'!$M1683</f>
        <v>17100551.370768059</v>
      </c>
    </row>
    <row r="1684" spans="1:14" x14ac:dyDescent="0.6">
      <c r="A1684" s="10">
        <v>43687</v>
      </c>
      <c r="B1684" s="31" t="str">
        <f>TEXT('Energy Demand'!$A1684,"dddd")</f>
        <v>Saturday</v>
      </c>
      <c r="C1684" s="31" t="str">
        <f>TEXT('Energy Demand'!$A1684,"mmmm")</f>
        <v>August</v>
      </c>
      <c r="D1684" s="11" t="str">
        <f t="shared" si="52"/>
        <v>2019</v>
      </c>
      <c r="E1684" s="12">
        <f t="shared" si="53"/>
        <v>32</v>
      </c>
      <c r="F1684" s="13" t="str">
        <f>VLOOKUP(A1684,_holidays!$A$2:$B$2107,2,1)</f>
        <v>Y</v>
      </c>
      <c r="G1684" s="13" t="str">
        <f>VLOOKUP(A1684,_holidays!$A$2:$C$2107,3,1)</f>
        <v>N</v>
      </c>
      <c r="H1684" s="14">
        <v>5.2</v>
      </c>
      <c r="I1684" s="14">
        <v>12.5</v>
      </c>
      <c r="J1684" s="15">
        <v>6.6</v>
      </c>
      <c r="K1684" s="15">
        <v>4.2</v>
      </c>
      <c r="L1684" s="16">
        <v>128554.605</v>
      </c>
      <c r="M1684" s="17">
        <v>94.668808780000006</v>
      </c>
      <c r="N1684" s="17">
        <f>'Energy Demand'!$L1684*'Energy Demand'!$M1684</f>
        <v>12170111.318533432</v>
      </c>
    </row>
    <row r="1685" spans="1:14" x14ac:dyDescent="0.6">
      <c r="A1685" s="19">
        <v>43688</v>
      </c>
      <c r="B1685" s="32" t="str">
        <f>TEXT('Energy Demand'!$A1685,"dddd")</f>
        <v>Sunday</v>
      </c>
      <c r="C1685" s="31" t="str">
        <f>TEXT('Energy Demand'!$A1685,"mmmm")</f>
        <v>August</v>
      </c>
      <c r="D1685" s="11" t="str">
        <f t="shared" si="52"/>
        <v>2019</v>
      </c>
      <c r="E1685" s="12">
        <f t="shared" si="53"/>
        <v>33</v>
      </c>
      <c r="F1685" s="20" t="str">
        <f>VLOOKUP(A1685,_holidays!$A$2:$B$2107,2,1)</f>
        <v>Y</v>
      </c>
      <c r="G1685" s="20" t="str">
        <f>VLOOKUP(A1685,_holidays!$A$2:$C$2107,3,1)</f>
        <v>N</v>
      </c>
      <c r="H1685" s="21">
        <v>4.8</v>
      </c>
      <c r="I1685" s="21">
        <v>12.9</v>
      </c>
      <c r="J1685" s="22">
        <v>11.4</v>
      </c>
      <c r="K1685" s="22">
        <v>6</v>
      </c>
      <c r="L1685" s="16">
        <v>121028.325</v>
      </c>
      <c r="M1685" s="17">
        <v>98.101093950000006</v>
      </c>
      <c r="N1685" s="17">
        <f>'Energy Demand'!$L1685*'Energy Demand'!$M1685</f>
        <v>11873011.081436135</v>
      </c>
    </row>
    <row r="1686" spans="1:14" x14ac:dyDescent="0.6">
      <c r="A1686" s="10">
        <v>43689</v>
      </c>
      <c r="B1686" s="31" t="str">
        <f>TEXT('Energy Demand'!$A1686,"dddd")</f>
        <v>Monday</v>
      </c>
      <c r="C1686" s="31" t="str">
        <f>TEXT('Energy Demand'!$A1686,"mmmm")</f>
        <v>August</v>
      </c>
      <c r="D1686" s="11" t="str">
        <f t="shared" si="52"/>
        <v>2019</v>
      </c>
      <c r="E1686" s="12">
        <f t="shared" si="53"/>
        <v>33</v>
      </c>
      <c r="F1686" s="13" t="str">
        <f>VLOOKUP(A1686,_holidays!$A$2:$B$2107,2,1)</f>
        <v>Y</v>
      </c>
      <c r="G1686" s="13" t="str">
        <f>VLOOKUP(A1686,_holidays!$A$2:$C$2107,3,1)</f>
        <v>N</v>
      </c>
      <c r="H1686" s="14">
        <v>6.3</v>
      </c>
      <c r="I1686" s="14">
        <v>12</v>
      </c>
      <c r="J1686" s="15">
        <v>9.9</v>
      </c>
      <c r="K1686" s="15">
        <v>8.8000000000000007</v>
      </c>
      <c r="L1686" s="16">
        <v>136683.4</v>
      </c>
      <c r="M1686" s="17">
        <v>163.36163669999999</v>
      </c>
      <c r="N1686" s="17">
        <f>'Energy Demand'!$L1686*'Energy Demand'!$M1686</f>
        <v>22328823.933720779</v>
      </c>
    </row>
    <row r="1687" spans="1:14" x14ac:dyDescent="0.6">
      <c r="A1687" s="19">
        <v>43690</v>
      </c>
      <c r="B1687" s="32" t="str">
        <f>TEXT('Energy Demand'!$A1687,"dddd")</f>
        <v>Tuesday</v>
      </c>
      <c r="C1687" s="31" t="str">
        <f>TEXT('Energy Demand'!$A1687,"mmmm")</f>
        <v>August</v>
      </c>
      <c r="D1687" s="11" t="str">
        <f t="shared" si="52"/>
        <v>2019</v>
      </c>
      <c r="E1687" s="12">
        <f t="shared" si="53"/>
        <v>33</v>
      </c>
      <c r="F1687" s="20" t="str">
        <f>VLOOKUP(A1687,_holidays!$A$2:$B$2107,2,1)</f>
        <v>Y</v>
      </c>
      <c r="G1687" s="20" t="str">
        <f>VLOOKUP(A1687,_holidays!$A$2:$C$2107,3,1)</f>
        <v>N</v>
      </c>
      <c r="H1687" s="21">
        <v>8.8000000000000007</v>
      </c>
      <c r="I1687" s="21">
        <v>13.1</v>
      </c>
      <c r="J1687" s="22">
        <v>7</v>
      </c>
      <c r="K1687" s="22">
        <v>0</v>
      </c>
      <c r="L1687" s="16">
        <v>141474.26500000001</v>
      </c>
      <c r="M1687" s="17">
        <v>267.34764990000002</v>
      </c>
      <c r="N1687" s="17">
        <f>'Energy Demand'!$L1687*'Energy Demand'!$M1687</f>
        <v>37822812.269079827</v>
      </c>
    </row>
    <row r="1688" spans="1:14" x14ac:dyDescent="0.6">
      <c r="A1688" s="10">
        <v>43691</v>
      </c>
      <c r="B1688" s="31" t="str">
        <f>TEXT('Energy Demand'!$A1688,"dddd")</f>
        <v>Wednesday</v>
      </c>
      <c r="C1688" s="31" t="str">
        <f>TEXT('Energy Demand'!$A1688,"mmmm")</f>
        <v>August</v>
      </c>
      <c r="D1688" s="11" t="str">
        <f t="shared" si="52"/>
        <v>2019</v>
      </c>
      <c r="E1688" s="12">
        <f t="shared" si="53"/>
        <v>33</v>
      </c>
      <c r="F1688" s="13" t="str">
        <f>VLOOKUP(A1688,_holidays!$A$2:$B$2107,2,1)</f>
        <v>Y</v>
      </c>
      <c r="G1688" s="13" t="str">
        <f>VLOOKUP(A1688,_holidays!$A$2:$C$2107,3,1)</f>
        <v>N</v>
      </c>
      <c r="H1688" s="14">
        <v>9.1</v>
      </c>
      <c r="I1688" s="14">
        <v>13.8</v>
      </c>
      <c r="J1688" s="15">
        <v>6.7</v>
      </c>
      <c r="K1688" s="15">
        <v>0.2</v>
      </c>
      <c r="L1688" s="16">
        <v>134681.435</v>
      </c>
      <c r="M1688" s="17">
        <v>123.8521422</v>
      </c>
      <c r="N1688" s="17">
        <f>'Energy Demand'!$L1688*'Energy Demand'!$M1688</f>
        <v>16680584.239320057</v>
      </c>
    </row>
    <row r="1689" spans="1:14" x14ac:dyDescent="0.6">
      <c r="A1689" s="19">
        <v>43692</v>
      </c>
      <c r="B1689" s="32" t="str">
        <f>TEXT('Energy Demand'!$A1689,"dddd")</f>
        <v>Thursday</v>
      </c>
      <c r="C1689" s="31" t="str">
        <f>TEXT('Energy Demand'!$A1689,"mmmm")</f>
        <v>August</v>
      </c>
      <c r="D1689" s="11" t="str">
        <f t="shared" si="52"/>
        <v>2019</v>
      </c>
      <c r="E1689" s="12">
        <f t="shared" si="53"/>
        <v>33</v>
      </c>
      <c r="F1689" s="20" t="str">
        <f>VLOOKUP(A1689,_holidays!$A$2:$B$2107,2,1)</f>
        <v>Y</v>
      </c>
      <c r="G1689" s="20" t="str">
        <f>VLOOKUP(A1689,_holidays!$A$2:$C$2107,3,1)</f>
        <v>N</v>
      </c>
      <c r="H1689" s="21">
        <v>7.3</v>
      </c>
      <c r="I1689" s="21">
        <v>16.2</v>
      </c>
      <c r="J1689" s="22">
        <v>10.5</v>
      </c>
      <c r="K1689" s="22">
        <v>0</v>
      </c>
      <c r="L1689" s="16">
        <v>128119.715</v>
      </c>
      <c r="M1689" s="17">
        <v>76.350980870000001</v>
      </c>
      <c r="N1689" s="17">
        <f>'Energy Demand'!$L1689*'Energy Demand'!$M1689</f>
        <v>9782065.9090348519</v>
      </c>
    </row>
    <row r="1690" spans="1:14" x14ac:dyDescent="0.6">
      <c r="A1690" s="10">
        <v>43693</v>
      </c>
      <c r="B1690" s="31" t="str">
        <f>TEXT('Energy Demand'!$A1690,"dddd")</f>
        <v>Friday</v>
      </c>
      <c r="C1690" s="31" t="str">
        <f>TEXT('Energy Demand'!$A1690,"mmmm")</f>
        <v>August</v>
      </c>
      <c r="D1690" s="11" t="str">
        <f t="shared" si="52"/>
        <v>2019</v>
      </c>
      <c r="E1690" s="12">
        <f t="shared" si="53"/>
        <v>33</v>
      </c>
      <c r="F1690" s="13" t="str">
        <f>VLOOKUP(A1690,_holidays!$A$2:$B$2107,2,1)</f>
        <v>Y</v>
      </c>
      <c r="G1690" s="13" t="str">
        <f>VLOOKUP(A1690,_holidays!$A$2:$C$2107,3,1)</f>
        <v>N</v>
      </c>
      <c r="H1690" s="14">
        <v>10.6</v>
      </c>
      <c r="I1690" s="14">
        <v>16.899999999999999</v>
      </c>
      <c r="J1690" s="15">
        <v>6.3</v>
      </c>
      <c r="K1690" s="15">
        <v>0</v>
      </c>
      <c r="L1690" s="16">
        <v>129781.155</v>
      </c>
      <c r="M1690" s="17">
        <v>100.0115921</v>
      </c>
      <c r="N1690" s="17">
        <f>'Energy Demand'!$L1690*'Energy Demand'!$M1690</f>
        <v>12979619.936126875</v>
      </c>
    </row>
    <row r="1691" spans="1:14" x14ac:dyDescent="0.6">
      <c r="A1691" s="19">
        <v>43694</v>
      </c>
      <c r="B1691" s="32" t="str">
        <f>TEXT('Energy Demand'!$A1691,"dddd")</f>
        <v>Saturday</v>
      </c>
      <c r="C1691" s="31" t="str">
        <f>TEXT('Energy Demand'!$A1691,"mmmm")</f>
        <v>August</v>
      </c>
      <c r="D1691" s="11" t="str">
        <f t="shared" si="52"/>
        <v>2019</v>
      </c>
      <c r="E1691" s="12">
        <f t="shared" si="53"/>
        <v>33</v>
      </c>
      <c r="F1691" s="20" t="str">
        <f>VLOOKUP(A1691,_holidays!$A$2:$B$2107,2,1)</f>
        <v>Y</v>
      </c>
      <c r="G1691" s="20" t="str">
        <f>VLOOKUP(A1691,_holidays!$A$2:$C$2107,3,1)</f>
        <v>N</v>
      </c>
      <c r="H1691" s="21">
        <v>7</v>
      </c>
      <c r="I1691" s="21">
        <v>16.5</v>
      </c>
      <c r="J1691" s="22">
        <v>13.4</v>
      </c>
      <c r="K1691" s="22">
        <v>3.8</v>
      </c>
      <c r="L1691" s="16">
        <v>115460.6</v>
      </c>
      <c r="M1691" s="17">
        <v>75.491413320000007</v>
      </c>
      <c r="N1691" s="17">
        <f>'Energy Demand'!$L1691*'Energy Demand'!$M1691</f>
        <v>8716283.876775194</v>
      </c>
    </row>
    <row r="1692" spans="1:14" x14ac:dyDescent="0.6">
      <c r="A1692" s="10">
        <v>43695</v>
      </c>
      <c r="B1692" s="31" t="str">
        <f>TEXT('Energy Demand'!$A1692,"dddd")</f>
        <v>Sunday</v>
      </c>
      <c r="C1692" s="31" t="str">
        <f>TEXT('Energy Demand'!$A1692,"mmmm")</f>
        <v>August</v>
      </c>
      <c r="D1692" s="11" t="str">
        <f t="shared" si="52"/>
        <v>2019</v>
      </c>
      <c r="E1692" s="12">
        <f t="shared" si="53"/>
        <v>34</v>
      </c>
      <c r="F1692" s="13" t="str">
        <f>VLOOKUP(A1692,_holidays!$A$2:$B$2107,2,1)</f>
        <v>Y</v>
      </c>
      <c r="G1692" s="13" t="str">
        <f>VLOOKUP(A1692,_holidays!$A$2:$C$2107,3,1)</f>
        <v>N</v>
      </c>
      <c r="H1692" s="14">
        <v>8.8000000000000007</v>
      </c>
      <c r="I1692" s="14">
        <v>19.399999999999999</v>
      </c>
      <c r="J1692" s="15">
        <v>9.3000000000000007</v>
      </c>
      <c r="K1692" s="15">
        <v>0</v>
      </c>
      <c r="L1692" s="16">
        <v>110816.375</v>
      </c>
      <c r="M1692" s="17">
        <v>52.024492690000002</v>
      </c>
      <c r="N1692" s="17">
        <f>'Energy Demand'!$L1692*'Energy Demand'!$M1692</f>
        <v>5765165.6911197994</v>
      </c>
    </row>
    <row r="1693" spans="1:14" x14ac:dyDescent="0.6">
      <c r="A1693" s="19">
        <v>43696</v>
      </c>
      <c r="B1693" s="32" t="str">
        <f>TEXT('Energy Demand'!$A1693,"dddd")</f>
        <v>Monday</v>
      </c>
      <c r="C1693" s="31" t="str">
        <f>TEXT('Energy Demand'!$A1693,"mmmm")</f>
        <v>August</v>
      </c>
      <c r="D1693" s="11" t="str">
        <f t="shared" si="52"/>
        <v>2019</v>
      </c>
      <c r="E1693" s="12">
        <f t="shared" si="53"/>
        <v>34</v>
      </c>
      <c r="F1693" s="20" t="str">
        <f>VLOOKUP(A1693,_holidays!$A$2:$B$2107,2,1)</f>
        <v>Y</v>
      </c>
      <c r="G1693" s="20" t="str">
        <f>VLOOKUP(A1693,_holidays!$A$2:$C$2107,3,1)</f>
        <v>N</v>
      </c>
      <c r="H1693" s="21">
        <v>5.8</v>
      </c>
      <c r="I1693" s="21">
        <v>12.3</v>
      </c>
      <c r="J1693" s="22">
        <v>12.8</v>
      </c>
      <c r="K1693" s="22">
        <v>4</v>
      </c>
      <c r="L1693" s="16">
        <v>131067.25</v>
      </c>
      <c r="M1693" s="17">
        <v>81.723625240000004</v>
      </c>
      <c r="N1693" s="17">
        <f>'Energy Demand'!$L1693*'Energy Demand'!$M1693</f>
        <v>10711290.820237391</v>
      </c>
    </row>
    <row r="1694" spans="1:14" x14ac:dyDescent="0.6">
      <c r="A1694" s="10">
        <v>43697</v>
      </c>
      <c r="B1694" s="31" t="str">
        <f>TEXT('Energy Demand'!$A1694,"dddd")</f>
        <v>Tuesday</v>
      </c>
      <c r="C1694" s="31" t="str">
        <f>TEXT('Energy Demand'!$A1694,"mmmm")</f>
        <v>August</v>
      </c>
      <c r="D1694" s="11" t="str">
        <f t="shared" si="52"/>
        <v>2019</v>
      </c>
      <c r="E1694" s="12">
        <f t="shared" si="53"/>
        <v>34</v>
      </c>
      <c r="F1694" s="13" t="str">
        <f>VLOOKUP(A1694,_holidays!$A$2:$B$2107,2,1)</f>
        <v>Y</v>
      </c>
      <c r="G1694" s="13" t="str">
        <f>VLOOKUP(A1694,_holidays!$A$2:$C$2107,3,1)</f>
        <v>N</v>
      </c>
      <c r="H1694" s="14">
        <v>7.6</v>
      </c>
      <c r="I1694" s="14">
        <v>17</v>
      </c>
      <c r="J1694" s="15">
        <v>7.2</v>
      </c>
      <c r="K1694" s="15">
        <v>0.4</v>
      </c>
      <c r="L1694" s="16">
        <v>131438.54999999999</v>
      </c>
      <c r="M1694" s="17">
        <v>61.926547419999999</v>
      </c>
      <c r="N1694" s="17">
        <f>'Energy Demand'!$L1694*'Energy Demand'!$M1694</f>
        <v>8139535.5993910404</v>
      </c>
    </row>
    <row r="1695" spans="1:14" x14ac:dyDescent="0.6">
      <c r="A1695" s="19">
        <v>43698</v>
      </c>
      <c r="B1695" s="32" t="str">
        <f>TEXT('Energy Demand'!$A1695,"dddd")</f>
        <v>Wednesday</v>
      </c>
      <c r="C1695" s="31" t="str">
        <f>TEXT('Energy Demand'!$A1695,"mmmm")</f>
        <v>August</v>
      </c>
      <c r="D1695" s="11" t="str">
        <f t="shared" si="52"/>
        <v>2019</v>
      </c>
      <c r="E1695" s="12">
        <f t="shared" si="53"/>
        <v>34</v>
      </c>
      <c r="F1695" s="20" t="str">
        <f>VLOOKUP(A1695,_holidays!$A$2:$B$2107,2,1)</f>
        <v>Y</v>
      </c>
      <c r="G1695" s="20" t="str">
        <f>VLOOKUP(A1695,_holidays!$A$2:$C$2107,3,1)</f>
        <v>N</v>
      </c>
      <c r="H1695" s="21">
        <v>11.5</v>
      </c>
      <c r="I1695" s="21">
        <v>16.600000000000001</v>
      </c>
      <c r="J1695" s="22">
        <v>11.5</v>
      </c>
      <c r="K1695" s="22">
        <v>0.2</v>
      </c>
      <c r="L1695" s="16">
        <v>120747.08</v>
      </c>
      <c r="M1695" s="17">
        <v>54.386880320000003</v>
      </c>
      <c r="N1695" s="17">
        <f>'Energy Demand'!$L1695*'Energy Demand'!$M1695</f>
        <v>6567056.9889494665</v>
      </c>
    </row>
    <row r="1696" spans="1:14" x14ac:dyDescent="0.6">
      <c r="A1696" s="10">
        <v>43699</v>
      </c>
      <c r="B1696" s="31" t="str">
        <f>TEXT('Energy Demand'!$A1696,"dddd")</f>
        <v>Thursday</v>
      </c>
      <c r="C1696" s="31" t="str">
        <f>TEXT('Energy Demand'!$A1696,"mmmm")</f>
        <v>August</v>
      </c>
      <c r="D1696" s="11" t="str">
        <f t="shared" si="52"/>
        <v>2019</v>
      </c>
      <c r="E1696" s="12">
        <f t="shared" si="53"/>
        <v>34</v>
      </c>
      <c r="F1696" s="13" t="str">
        <f>VLOOKUP(A1696,_holidays!$A$2:$B$2107,2,1)</f>
        <v>Y</v>
      </c>
      <c r="G1696" s="13" t="str">
        <f>VLOOKUP(A1696,_holidays!$A$2:$C$2107,3,1)</f>
        <v>N</v>
      </c>
      <c r="H1696" s="14">
        <v>9.6</v>
      </c>
      <c r="I1696" s="14">
        <v>13</v>
      </c>
      <c r="J1696" s="15">
        <v>11.3</v>
      </c>
      <c r="K1696" s="15">
        <v>1.6</v>
      </c>
      <c r="L1696" s="16">
        <v>127697.99</v>
      </c>
      <c r="M1696" s="17">
        <v>89.139147589999993</v>
      </c>
      <c r="N1696" s="17">
        <f>'Energy Demand'!$L1696*'Energy Demand'!$M1696</f>
        <v>11382889.977556344</v>
      </c>
    </row>
    <row r="1697" spans="1:14" x14ac:dyDescent="0.6">
      <c r="A1697" s="19">
        <v>43700</v>
      </c>
      <c r="B1697" s="32" t="str">
        <f>TEXT('Energy Demand'!$A1697,"dddd")</f>
        <v>Friday</v>
      </c>
      <c r="C1697" s="31" t="str">
        <f>TEXT('Energy Demand'!$A1697,"mmmm")</f>
        <v>August</v>
      </c>
      <c r="D1697" s="11" t="str">
        <f t="shared" si="52"/>
        <v>2019</v>
      </c>
      <c r="E1697" s="12">
        <f t="shared" si="53"/>
        <v>34</v>
      </c>
      <c r="F1697" s="20" t="str">
        <f>VLOOKUP(A1697,_holidays!$A$2:$B$2107,2,1)</f>
        <v>Y</v>
      </c>
      <c r="G1697" s="20" t="str">
        <f>VLOOKUP(A1697,_holidays!$A$2:$C$2107,3,1)</f>
        <v>N</v>
      </c>
      <c r="H1697" s="21">
        <v>3.8</v>
      </c>
      <c r="I1697" s="21">
        <v>15.1</v>
      </c>
      <c r="J1697" s="22">
        <v>14.5</v>
      </c>
      <c r="K1697" s="22">
        <v>0</v>
      </c>
      <c r="L1697" s="16">
        <v>126763.36500000001</v>
      </c>
      <c r="M1697" s="17">
        <v>91.098931109999995</v>
      </c>
      <c r="N1697" s="17">
        <f>'Energy Demand'!$L1697*'Energy Demand'!$M1697</f>
        <v>11548007.055406785</v>
      </c>
    </row>
    <row r="1698" spans="1:14" x14ac:dyDescent="0.6">
      <c r="A1698" s="10">
        <v>43701</v>
      </c>
      <c r="B1698" s="31" t="str">
        <f>TEXT('Energy Demand'!$A1698,"dddd")</f>
        <v>Saturday</v>
      </c>
      <c r="C1698" s="31" t="str">
        <f>TEXT('Energy Demand'!$A1698,"mmmm")</f>
        <v>August</v>
      </c>
      <c r="D1698" s="11" t="str">
        <f t="shared" si="52"/>
        <v>2019</v>
      </c>
      <c r="E1698" s="12">
        <f t="shared" si="53"/>
        <v>34</v>
      </c>
      <c r="F1698" s="13" t="str">
        <f>VLOOKUP(A1698,_holidays!$A$2:$B$2107,2,1)</f>
        <v>Y</v>
      </c>
      <c r="G1698" s="13" t="str">
        <f>VLOOKUP(A1698,_holidays!$A$2:$C$2107,3,1)</f>
        <v>N</v>
      </c>
      <c r="H1698" s="14">
        <v>7.9</v>
      </c>
      <c r="I1698" s="14">
        <v>18</v>
      </c>
      <c r="J1698" s="15">
        <v>13</v>
      </c>
      <c r="K1698" s="15">
        <v>0</v>
      </c>
      <c r="L1698" s="16">
        <v>107303.47500000001</v>
      </c>
      <c r="M1698" s="17">
        <v>55.149898819999997</v>
      </c>
      <c r="N1698" s="17">
        <f>'Energy Demand'!$L1698*'Energy Demand'!$M1698</f>
        <v>5917775.7892843997</v>
      </c>
    </row>
    <row r="1699" spans="1:14" x14ac:dyDescent="0.6">
      <c r="A1699" s="19">
        <v>43702</v>
      </c>
      <c r="B1699" s="32" t="str">
        <f>TEXT('Energy Demand'!$A1699,"dddd")</f>
        <v>Sunday</v>
      </c>
      <c r="C1699" s="31" t="str">
        <f>TEXT('Energy Demand'!$A1699,"mmmm")</f>
        <v>August</v>
      </c>
      <c r="D1699" s="11" t="str">
        <f t="shared" si="52"/>
        <v>2019</v>
      </c>
      <c r="E1699" s="12">
        <f t="shared" si="53"/>
        <v>35</v>
      </c>
      <c r="F1699" s="20" t="str">
        <f>VLOOKUP(A1699,_holidays!$A$2:$B$2107,2,1)</f>
        <v>Y</v>
      </c>
      <c r="G1699" s="20" t="str">
        <f>VLOOKUP(A1699,_holidays!$A$2:$C$2107,3,1)</f>
        <v>N</v>
      </c>
      <c r="H1699" s="21">
        <v>6.5</v>
      </c>
      <c r="I1699" s="21">
        <v>12.9</v>
      </c>
      <c r="J1699" s="22">
        <v>13.9</v>
      </c>
      <c r="K1699" s="22">
        <v>1.2</v>
      </c>
      <c r="L1699" s="16">
        <v>113980.3</v>
      </c>
      <c r="M1699" s="17">
        <v>119.3055933</v>
      </c>
      <c r="N1699" s="17">
        <f>'Energy Demand'!$L1699*'Energy Demand'!$M1699</f>
        <v>13598487.316011989</v>
      </c>
    </row>
    <row r="1700" spans="1:14" x14ac:dyDescent="0.6">
      <c r="A1700" s="10">
        <v>43703</v>
      </c>
      <c r="B1700" s="31" t="str">
        <f>TEXT('Energy Demand'!$A1700,"dddd")</f>
        <v>Monday</v>
      </c>
      <c r="C1700" s="31" t="str">
        <f>TEXT('Energy Demand'!$A1700,"mmmm")</f>
        <v>August</v>
      </c>
      <c r="D1700" s="11" t="str">
        <f t="shared" si="52"/>
        <v>2019</v>
      </c>
      <c r="E1700" s="12">
        <f t="shared" si="53"/>
        <v>35</v>
      </c>
      <c r="F1700" s="13" t="str">
        <f>VLOOKUP(A1700,_holidays!$A$2:$B$2107,2,1)</f>
        <v>Y</v>
      </c>
      <c r="G1700" s="13" t="str">
        <f>VLOOKUP(A1700,_holidays!$A$2:$C$2107,3,1)</f>
        <v>N</v>
      </c>
      <c r="H1700" s="14">
        <v>5.3</v>
      </c>
      <c r="I1700" s="14">
        <v>14.4</v>
      </c>
      <c r="J1700" s="15">
        <v>14.7</v>
      </c>
      <c r="K1700" s="15">
        <v>0</v>
      </c>
      <c r="L1700" s="16">
        <v>132704.36499999999</v>
      </c>
      <c r="M1700" s="17">
        <v>142.18481030000001</v>
      </c>
      <c r="N1700" s="17">
        <f>'Energy Demand'!$L1700*'Energy Demand'!$M1700</f>
        <v>18868544.963506959</v>
      </c>
    </row>
    <row r="1701" spans="1:14" x14ac:dyDescent="0.6">
      <c r="A1701" s="19">
        <v>43704</v>
      </c>
      <c r="B1701" s="32" t="str">
        <f>TEXT('Energy Demand'!$A1701,"dddd")</f>
        <v>Tuesday</v>
      </c>
      <c r="C1701" s="31" t="str">
        <f>TEXT('Energy Demand'!$A1701,"mmmm")</f>
        <v>August</v>
      </c>
      <c r="D1701" s="11" t="str">
        <f t="shared" si="52"/>
        <v>2019</v>
      </c>
      <c r="E1701" s="12">
        <f t="shared" si="53"/>
        <v>35</v>
      </c>
      <c r="F1701" s="20" t="str">
        <f>VLOOKUP(A1701,_holidays!$A$2:$B$2107,2,1)</f>
        <v>Y</v>
      </c>
      <c r="G1701" s="20" t="str">
        <f>VLOOKUP(A1701,_holidays!$A$2:$C$2107,3,1)</f>
        <v>N</v>
      </c>
      <c r="H1701" s="21">
        <v>4.2</v>
      </c>
      <c r="I1701" s="21">
        <v>15.3</v>
      </c>
      <c r="J1701" s="22">
        <v>12.9</v>
      </c>
      <c r="K1701" s="22">
        <v>0</v>
      </c>
      <c r="L1701" s="16">
        <v>130964.88499999999</v>
      </c>
      <c r="M1701" s="17">
        <v>131.1074194</v>
      </c>
      <c r="N1701" s="17">
        <f>'Energy Demand'!$L1701*'Energy Demand'!$M1701</f>
        <v>17170468.104367767</v>
      </c>
    </row>
    <row r="1702" spans="1:14" x14ac:dyDescent="0.6">
      <c r="A1702" s="10">
        <v>43705</v>
      </c>
      <c r="B1702" s="31" t="str">
        <f>TEXT('Energy Demand'!$A1702,"dddd")</f>
        <v>Wednesday</v>
      </c>
      <c r="C1702" s="31" t="str">
        <f>TEXT('Energy Demand'!$A1702,"mmmm")</f>
        <v>August</v>
      </c>
      <c r="D1702" s="11" t="str">
        <f t="shared" si="52"/>
        <v>2019</v>
      </c>
      <c r="E1702" s="12">
        <f t="shared" si="53"/>
        <v>35</v>
      </c>
      <c r="F1702" s="13" t="str">
        <f>VLOOKUP(A1702,_holidays!$A$2:$B$2107,2,1)</f>
        <v>Y</v>
      </c>
      <c r="G1702" s="13" t="str">
        <f>VLOOKUP(A1702,_holidays!$A$2:$C$2107,3,1)</f>
        <v>N</v>
      </c>
      <c r="H1702" s="14">
        <v>8.3000000000000007</v>
      </c>
      <c r="I1702" s="14">
        <v>13.4</v>
      </c>
      <c r="J1702" s="15">
        <v>5</v>
      </c>
      <c r="K1702" s="15">
        <v>0</v>
      </c>
      <c r="L1702" s="16">
        <v>137660.94</v>
      </c>
      <c r="M1702" s="17">
        <v>140.94202110000001</v>
      </c>
      <c r="N1702" s="17">
        <f>'Energy Demand'!$L1702*'Energy Demand'!$M1702</f>
        <v>19402211.110125836</v>
      </c>
    </row>
    <row r="1703" spans="1:14" x14ac:dyDescent="0.6">
      <c r="A1703" s="19">
        <v>43706</v>
      </c>
      <c r="B1703" s="32" t="str">
        <f>TEXT('Energy Demand'!$A1703,"dddd")</f>
        <v>Thursday</v>
      </c>
      <c r="C1703" s="31" t="str">
        <f>TEXT('Energy Demand'!$A1703,"mmmm")</f>
        <v>August</v>
      </c>
      <c r="D1703" s="11" t="str">
        <f t="shared" si="52"/>
        <v>2019</v>
      </c>
      <c r="E1703" s="12">
        <f t="shared" si="53"/>
        <v>35</v>
      </c>
      <c r="F1703" s="20" t="str">
        <f>VLOOKUP(A1703,_holidays!$A$2:$B$2107,2,1)</f>
        <v>Y</v>
      </c>
      <c r="G1703" s="20" t="str">
        <f>VLOOKUP(A1703,_holidays!$A$2:$C$2107,3,1)</f>
        <v>N</v>
      </c>
      <c r="H1703" s="21">
        <v>6.1</v>
      </c>
      <c r="I1703" s="21">
        <v>13</v>
      </c>
      <c r="J1703" s="22">
        <v>13.2</v>
      </c>
      <c r="K1703" s="22">
        <v>6.2</v>
      </c>
      <c r="L1703" s="16">
        <v>134233.345</v>
      </c>
      <c r="M1703" s="17">
        <v>135.2468604</v>
      </c>
      <c r="N1703" s="17">
        <f>'Energy Demand'!$L1703*'Energy Demand'!$M1703</f>
        <v>18154638.472240038</v>
      </c>
    </row>
    <row r="1704" spans="1:14" x14ac:dyDescent="0.6">
      <c r="A1704" s="10">
        <v>43707</v>
      </c>
      <c r="B1704" s="31" t="str">
        <f>TEXT('Energy Demand'!$A1704,"dddd")</f>
        <v>Friday</v>
      </c>
      <c r="C1704" s="31" t="str">
        <f>TEXT('Energy Demand'!$A1704,"mmmm")</f>
        <v>August</v>
      </c>
      <c r="D1704" s="11" t="str">
        <f t="shared" si="52"/>
        <v>2019</v>
      </c>
      <c r="E1704" s="12">
        <f t="shared" si="53"/>
        <v>35</v>
      </c>
      <c r="F1704" s="13" t="str">
        <f>VLOOKUP(A1704,_holidays!$A$2:$B$2107,2,1)</f>
        <v>Y</v>
      </c>
      <c r="G1704" s="13" t="str">
        <f>VLOOKUP(A1704,_holidays!$A$2:$C$2107,3,1)</f>
        <v>N</v>
      </c>
      <c r="H1704" s="14">
        <v>2.2999999999999998</v>
      </c>
      <c r="I1704" s="14">
        <v>15.3</v>
      </c>
      <c r="J1704" s="15">
        <v>15.6</v>
      </c>
      <c r="K1704" s="15">
        <v>0.2</v>
      </c>
      <c r="L1704" s="16">
        <v>131871.07999999999</v>
      </c>
      <c r="M1704" s="17">
        <v>185.2052836</v>
      </c>
      <c r="N1704" s="17">
        <f>'Energy Demand'!$L1704*'Energy Demand'!$M1704</f>
        <v>24423220.770038284</v>
      </c>
    </row>
    <row r="1705" spans="1:14" x14ac:dyDescent="0.6">
      <c r="A1705" s="19">
        <v>43708</v>
      </c>
      <c r="B1705" s="32" t="str">
        <f>TEXT('Energy Demand'!$A1705,"dddd")</f>
        <v>Saturday</v>
      </c>
      <c r="C1705" s="31" t="str">
        <f>TEXT('Energy Demand'!$A1705,"mmmm")</f>
        <v>August</v>
      </c>
      <c r="D1705" s="11" t="str">
        <f t="shared" si="52"/>
        <v>2019</v>
      </c>
      <c r="E1705" s="12">
        <f t="shared" si="53"/>
        <v>35</v>
      </c>
      <c r="F1705" s="20" t="str">
        <f>VLOOKUP(A1705,_holidays!$A$2:$B$2107,2,1)</f>
        <v>Y</v>
      </c>
      <c r="G1705" s="20" t="str">
        <f>VLOOKUP(A1705,_holidays!$A$2:$C$2107,3,1)</f>
        <v>N</v>
      </c>
      <c r="H1705" s="21">
        <v>5</v>
      </c>
      <c r="I1705" s="21">
        <v>18.2</v>
      </c>
      <c r="J1705" s="22">
        <v>15.8</v>
      </c>
      <c r="K1705" s="22">
        <v>0</v>
      </c>
      <c r="L1705" s="16">
        <v>107616.03</v>
      </c>
      <c r="M1705" s="17">
        <v>79.347198370000001</v>
      </c>
      <c r="N1705" s="17">
        <f>'Energy Demand'!$L1705*'Energy Demand'!$M1705</f>
        <v>8539030.4802018702</v>
      </c>
    </row>
    <row r="1706" spans="1:14" x14ac:dyDescent="0.6">
      <c r="A1706" s="10">
        <v>43709</v>
      </c>
      <c r="B1706" s="31" t="str">
        <f>TEXT('Energy Demand'!$A1706,"dddd")</f>
        <v>Sunday</v>
      </c>
      <c r="C1706" s="31" t="str">
        <f>TEXT('Energy Demand'!$A1706,"mmmm")</f>
        <v>September</v>
      </c>
      <c r="D1706" s="11" t="str">
        <f t="shared" si="52"/>
        <v>2019</v>
      </c>
      <c r="E1706" s="12">
        <f t="shared" si="53"/>
        <v>36</v>
      </c>
      <c r="F1706" s="13" t="str">
        <f>VLOOKUP(A1706,_holidays!$A$2:$B$2107,2,1)</f>
        <v>Y</v>
      </c>
      <c r="G1706" s="13" t="str">
        <f>VLOOKUP(A1706,_holidays!$A$2:$C$2107,3,1)</f>
        <v>N</v>
      </c>
      <c r="H1706" s="14">
        <v>11.1</v>
      </c>
      <c r="I1706" s="14">
        <v>19.600000000000001</v>
      </c>
      <c r="J1706" s="15">
        <v>9.4</v>
      </c>
      <c r="K1706" s="15">
        <v>0</v>
      </c>
      <c r="L1706" s="16">
        <v>106779.47500000001</v>
      </c>
      <c r="M1706" s="17">
        <v>75.512741539999993</v>
      </c>
      <c r="N1706" s="17">
        <f>'Energy Demand'!$L1706*'Energy Demand'!$M1706</f>
        <v>8063210.8974518916</v>
      </c>
    </row>
    <row r="1707" spans="1:14" x14ac:dyDescent="0.6">
      <c r="A1707" s="19">
        <v>43710</v>
      </c>
      <c r="B1707" s="32" t="str">
        <f>TEXT('Energy Demand'!$A1707,"dddd")</f>
        <v>Monday</v>
      </c>
      <c r="C1707" s="31" t="str">
        <f>TEXT('Energy Demand'!$A1707,"mmmm")</f>
        <v>September</v>
      </c>
      <c r="D1707" s="11" t="str">
        <f t="shared" si="52"/>
        <v>2019</v>
      </c>
      <c r="E1707" s="12">
        <f t="shared" si="53"/>
        <v>36</v>
      </c>
      <c r="F1707" s="20" t="str">
        <f>VLOOKUP(A1707,_holidays!$A$2:$B$2107,2,1)</f>
        <v>Y</v>
      </c>
      <c r="G1707" s="20" t="str">
        <f>VLOOKUP(A1707,_holidays!$A$2:$C$2107,3,1)</f>
        <v>N</v>
      </c>
      <c r="H1707" s="21">
        <v>10.199999999999999</v>
      </c>
      <c r="I1707" s="21">
        <v>17.600000000000001</v>
      </c>
      <c r="J1707" s="22">
        <v>13.8</v>
      </c>
      <c r="K1707" s="22">
        <v>2.4</v>
      </c>
      <c r="L1707" s="16">
        <v>121697.38</v>
      </c>
      <c r="M1707" s="17">
        <v>92.691088919999999</v>
      </c>
      <c r="N1707" s="17">
        <f>'Energy Demand'!$L1707*'Energy Demand'!$M1707</f>
        <v>11280262.670911029</v>
      </c>
    </row>
    <row r="1708" spans="1:14" x14ac:dyDescent="0.6">
      <c r="A1708" s="10">
        <v>43711</v>
      </c>
      <c r="B1708" s="31" t="str">
        <f>TEXT('Energy Demand'!$A1708,"dddd")</f>
        <v>Tuesday</v>
      </c>
      <c r="C1708" s="31" t="str">
        <f>TEXT('Energy Demand'!$A1708,"mmmm")</f>
        <v>September</v>
      </c>
      <c r="D1708" s="11" t="str">
        <f t="shared" si="52"/>
        <v>2019</v>
      </c>
      <c r="E1708" s="12">
        <f t="shared" si="53"/>
        <v>36</v>
      </c>
      <c r="F1708" s="13" t="str">
        <f>VLOOKUP(A1708,_holidays!$A$2:$B$2107,2,1)</f>
        <v>Y</v>
      </c>
      <c r="G1708" s="13" t="str">
        <f>VLOOKUP(A1708,_holidays!$A$2:$C$2107,3,1)</f>
        <v>N</v>
      </c>
      <c r="H1708" s="14">
        <v>9.1999999999999993</v>
      </c>
      <c r="I1708" s="14">
        <v>19.600000000000001</v>
      </c>
      <c r="J1708" s="15">
        <v>16.399999999999999</v>
      </c>
      <c r="K1708" s="15">
        <v>0.6</v>
      </c>
      <c r="L1708" s="16">
        <v>118871.215</v>
      </c>
      <c r="M1708" s="17">
        <v>114.88625949999999</v>
      </c>
      <c r="N1708" s="17">
        <f>'Energy Demand'!$L1708*'Energy Demand'!$M1708</f>
        <v>13656669.253570292</v>
      </c>
    </row>
    <row r="1709" spans="1:14" x14ac:dyDescent="0.6">
      <c r="A1709" s="19">
        <v>43712</v>
      </c>
      <c r="B1709" s="32" t="str">
        <f>TEXT('Energy Demand'!$A1709,"dddd")</f>
        <v>Wednesday</v>
      </c>
      <c r="C1709" s="31" t="str">
        <f>TEXT('Energy Demand'!$A1709,"mmmm")</f>
        <v>September</v>
      </c>
      <c r="D1709" s="11" t="str">
        <f t="shared" si="52"/>
        <v>2019</v>
      </c>
      <c r="E1709" s="12">
        <f t="shared" si="53"/>
        <v>36</v>
      </c>
      <c r="F1709" s="20" t="str">
        <f>VLOOKUP(A1709,_holidays!$A$2:$B$2107,2,1)</f>
        <v>Y</v>
      </c>
      <c r="G1709" s="20" t="str">
        <f>VLOOKUP(A1709,_holidays!$A$2:$C$2107,3,1)</f>
        <v>N</v>
      </c>
      <c r="H1709" s="21">
        <v>8.1999999999999993</v>
      </c>
      <c r="I1709" s="21">
        <v>18.7</v>
      </c>
      <c r="J1709" s="22">
        <v>15.1</v>
      </c>
      <c r="K1709" s="22">
        <v>0</v>
      </c>
      <c r="L1709" s="16">
        <v>122652.81</v>
      </c>
      <c r="M1709" s="17">
        <v>144.39343450000001</v>
      </c>
      <c r="N1709" s="17">
        <f>'Energy Demand'!$L1709*'Energy Demand'!$M1709</f>
        <v>17710260.486975946</v>
      </c>
    </row>
    <row r="1710" spans="1:14" x14ac:dyDescent="0.6">
      <c r="A1710" s="10">
        <v>43713</v>
      </c>
      <c r="B1710" s="31" t="str">
        <f>TEXT('Energy Demand'!$A1710,"dddd")</f>
        <v>Thursday</v>
      </c>
      <c r="C1710" s="31" t="str">
        <f>TEXT('Energy Demand'!$A1710,"mmmm")</f>
        <v>September</v>
      </c>
      <c r="D1710" s="11" t="str">
        <f t="shared" si="52"/>
        <v>2019</v>
      </c>
      <c r="E1710" s="12">
        <f t="shared" si="53"/>
        <v>36</v>
      </c>
      <c r="F1710" s="13" t="str">
        <f>VLOOKUP(A1710,_holidays!$A$2:$B$2107,2,1)</f>
        <v>Y</v>
      </c>
      <c r="G1710" s="13" t="str">
        <f>VLOOKUP(A1710,_holidays!$A$2:$C$2107,3,1)</f>
        <v>N</v>
      </c>
      <c r="H1710" s="14">
        <v>8.6999999999999993</v>
      </c>
      <c r="I1710" s="14">
        <v>21.2</v>
      </c>
      <c r="J1710" s="15">
        <v>14.8</v>
      </c>
      <c r="K1710" s="15">
        <v>3.4</v>
      </c>
      <c r="L1710" s="16">
        <v>120223.175</v>
      </c>
      <c r="M1710" s="17">
        <v>99.345443470000006</v>
      </c>
      <c r="N1710" s="17">
        <f>'Energy Demand'!$L1710*'Energy Demand'!$M1710</f>
        <v>11943624.635746418</v>
      </c>
    </row>
    <row r="1711" spans="1:14" x14ac:dyDescent="0.6">
      <c r="A1711" s="19">
        <v>43714</v>
      </c>
      <c r="B1711" s="32" t="str">
        <f>TEXT('Energy Demand'!$A1711,"dddd")</f>
        <v>Friday</v>
      </c>
      <c r="C1711" s="31" t="str">
        <f>TEXT('Energy Demand'!$A1711,"mmmm")</f>
        <v>September</v>
      </c>
      <c r="D1711" s="11" t="str">
        <f t="shared" si="52"/>
        <v>2019</v>
      </c>
      <c r="E1711" s="12">
        <f t="shared" si="53"/>
        <v>36</v>
      </c>
      <c r="F1711" s="20" t="str">
        <f>VLOOKUP(A1711,_holidays!$A$2:$B$2107,2,1)</f>
        <v>Y</v>
      </c>
      <c r="G1711" s="20" t="str">
        <f>VLOOKUP(A1711,_holidays!$A$2:$C$2107,3,1)</f>
        <v>N</v>
      </c>
      <c r="H1711" s="21">
        <v>11.3</v>
      </c>
      <c r="I1711" s="21">
        <v>16</v>
      </c>
      <c r="J1711" s="22">
        <v>10.4</v>
      </c>
      <c r="K1711" s="22">
        <v>2</v>
      </c>
      <c r="L1711" s="16">
        <v>122222.69</v>
      </c>
      <c r="M1711" s="17">
        <v>67.972754190000003</v>
      </c>
      <c r="N1711" s="17">
        <f>'Energy Demand'!$L1711*'Energy Demand'!$M1711</f>
        <v>8307812.8638105718</v>
      </c>
    </row>
    <row r="1712" spans="1:14" x14ac:dyDescent="0.6">
      <c r="A1712" s="10">
        <v>43715</v>
      </c>
      <c r="B1712" s="31" t="str">
        <f>TEXT('Energy Demand'!$A1712,"dddd")</f>
        <v>Saturday</v>
      </c>
      <c r="C1712" s="31" t="str">
        <f>TEXT('Energy Demand'!$A1712,"mmmm")</f>
        <v>September</v>
      </c>
      <c r="D1712" s="11" t="str">
        <f t="shared" si="52"/>
        <v>2019</v>
      </c>
      <c r="E1712" s="12">
        <f t="shared" si="53"/>
        <v>36</v>
      </c>
      <c r="F1712" s="13" t="str">
        <f>VLOOKUP(A1712,_holidays!$A$2:$B$2107,2,1)</f>
        <v>Y</v>
      </c>
      <c r="G1712" s="13" t="str">
        <f>VLOOKUP(A1712,_holidays!$A$2:$C$2107,3,1)</f>
        <v>N</v>
      </c>
      <c r="H1712" s="14">
        <v>8.8000000000000007</v>
      </c>
      <c r="I1712" s="14">
        <v>12.9</v>
      </c>
      <c r="J1712" s="15">
        <v>11.3</v>
      </c>
      <c r="K1712" s="15">
        <v>1</v>
      </c>
      <c r="L1712" s="16">
        <v>115200.19</v>
      </c>
      <c r="M1712" s="17">
        <v>73.467962999999997</v>
      </c>
      <c r="N1712" s="17">
        <f>'Energy Demand'!$L1712*'Energy Demand'!$M1712</f>
        <v>8463523.2965129707</v>
      </c>
    </row>
    <row r="1713" spans="1:14" x14ac:dyDescent="0.6">
      <c r="A1713" s="19">
        <v>43716</v>
      </c>
      <c r="B1713" s="32" t="str">
        <f>TEXT('Energy Demand'!$A1713,"dddd")</f>
        <v>Sunday</v>
      </c>
      <c r="C1713" s="31" t="str">
        <f>TEXT('Energy Demand'!$A1713,"mmmm")</f>
        <v>September</v>
      </c>
      <c r="D1713" s="11" t="str">
        <f t="shared" si="52"/>
        <v>2019</v>
      </c>
      <c r="E1713" s="12">
        <f t="shared" si="53"/>
        <v>37</v>
      </c>
      <c r="F1713" s="20" t="str">
        <f>VLOOKUP(A1713,_holidays!$A$2:$B$2107,2,1)</f>
        <v>Y</v>
      </c>
      <c r="G1713" s="20" t="str">
        <f>VLOOKUP(A1713,_holidays!$A$2:$C$2107,3,1)</f>
        <v>N</v>
      </c>
      <c r="H1713" s="21">
        <v>8.1999999999999993</v>
      </c>
      <c r="I1713" s="21">
        <v>15.1</v>
      </c>
      <c r="J1713" s="22">
        <v>9.5</v>
      </c>
      <c r="K1713" s="22">
        <v>0.6</v>
      </c>
      <c r="L1713" s="16">
        <v>116999.07</v>
      </c>
      <c r="M1713" s="17">
        <v>65.376438919999998</v>
      </c>
      <c r="N1713" s="17">
        <f>'Energy Demand'!$L1713*'Energy Demand'!$M1713</f>
        <v>7648982.5535518043</v>
      </c>
    </row>
    <row r="1714" spans="1:14" x14ac:dyDescent="0.6">
      <c r="A1714" s="10">
        <v>43717</v>
      </c>
      <c r="B1714" s="31" t="str">
        <f>TEXT('Energy Demand'!$A1714,"dddd")</f>
        <v>Monday</v>
      </c>
      <c r="C1714" s="31" t="str">
        <f>TEXT('Energy Demand'!$A1714,"mmmm")</f>
        <v>September</v>
      </c>
      <c r="D1714" s="11" t="str">
        <f t="shared" si="52"/>
        <v>2019</v>
      </c>
      <c r="E1714" s="12">
        <f t="shared" si="53"/>
        <v>37</v>
      </c>
      <c r="F1714" s="13" t="str">
        <f>VLOOKUP(A1714,_holidays!$A$2:$B$2107,2,1)</f>
        <v>Y</v>
      </c>
      <c r="G1714" s="13" t="str">
        <f>VLOOKUP(A1714,_holidays!$A$2:$C$2107,3,1)</f>
        <v>N</v>
      </c>
      <c r="H1714" s="14">
        <v>6.8</v>
      </c>
      <c r="I1714" s="14">
        <v>12.8</v>
      </c>
      <c r="J1714" s="15">
        <v>14.4</v>
      </c>
      <c r="K1714" s="15">
        <v>5.6</v>
      </c>
      <c r="L1714" s="16">
        <v>130448.11500000001</v>
      </c>
      <c r="M1714" s="17">
        <v>92.613968850000006</v>
      </c>
      <c r="N1714" s="17">
        <f>'Energy Demand'!$L1714*'Energy Demand'!$M1714</f>
        <v>12081317.659151219</v>
      </c>
    </row>
    <row r="1715" spans="1:14" x14ac:dyDescent="0.6">
      <c r="A1715" s="19">
        <v>43718</v>
      </c>
      <c r="B1715" s="32" t="str">
        <f>TEXT('Energy Demand'!$A1715,"dddd")</f>
        <v>Tuesday</v>
      </c>
      <c r="C1715" s="31" t="str">
        <f>TEXT('Energy Demand'!$A1715,"mmmm")</f>
        <v>September</v>
      </c>
      <c r="D1715" s="11" t="str">
        <f t="shared" si="52"/>
        <v>2019</v>
      </c>
      <c r="E1715" s="12">
        <f t="shared" si="53"/>
        <v>37</v>
      </c>
      <c r="F1715" s="20" t="str">
        <f>VLOOKUP(A1715,_holidays!$A$2:$B$2107,2,1)</f>
        <v>Y</v>
      </c>
      <c r="G1715" s="20" t="str">
        <f>VLOOKUP(A1715,_holidays!$A$2:$C$2107,3,1)</f>
        <v>N</v>
      </c>
      <c r="H1715" s="21">
        <v>7.7</v>
      </c>
      <c r="I1715" s="21">
        <v>14.8</v>
      </c>
      <c r="J1715" s="22">
        <v>16.100000000000001</v>
      </c>
      <c r="K1715" s="22">
        <v>2.6</v>
      </c>
      <c r="L1715" s="16">
        <v>131665.01500000001</v>
      </c>
      <c r="M1715" s="17">
        <v>150.02796119999999</v>
      </c>
      <c r="N1715" s="17">
        <f>'Energy Demand'!$L1715*'Energy Demand'!$M1715</f>
        <v>19753433.761817418</v>
      </c>
    </row>
    <row r="1716" spans="1:14" x14ac:dyDescent="0.6">
      <c r="A1716" s="10">
        <v>43719</v>
      </c>
      <c r="B1716" s="31" t="str">
        <f>TEXT('Energy Demand'!$A1716,"dddd")</f>
        <v>Wednesday</v>
      </c>
      <c r="C1716" s="31" t="str">
        <f>TEXT('Energy Demand'!$A1716,"mmmm")</f>
        <v>September</v>
      </c>
      <c r="D1716" s="11" t="str">
        <f t="shared" si="52"/>
        <v>2019</v>
      </c>
      <c r="E1716" s="12">
        <f t="shared" si="53"/>
        <v>37</v>
      </c>
      <c r="F1716" s="13" t="str">
        <f>VLOOKUP(A1716,_holidays!$A$2:$B$2107,2,1)</f>
        <v>Y</v>
      </c>
      <c r="G1716" s="13" t="str">
        <f>VLOOKUP(A1716,_holidays!$A$2:$C$2107,3,1)</f>
        <v>N</v>
      </c>
      <c r="H1716" s="14">
        <v>5</v>
      </c>
      <c r="I1716" s="14">
        <v>20.8</v>
      </c>
      <c r="J1716" s="15">
        <v>17.8</v>
      </c>
      <c r="K1716" s="15">
        <v>0</v>
      </c>
      <c r="L1716" s="16">
        <v>121100.045</v>
      </c>
      <c r="M1716" s="17">
        <v>83.052148279999997</v>
      </c>
      <c r="N1716" s="17">
        <f>'Energy Demand'!$L1716*'Energy Demand'!$M1716</f>
        <v>10057618.894054672</v>
      </c>
    </row>
    <row r="1717" spans="1:14" x14ac:dyDescent="0.6">
      <c r="A1717" s="19">
        <v>43720</v>
      </c>
      <c r="B1717" s="32" t="str">
        <f>TEXT('Energy Demand'!$A1717,"dddd")</f>
        <v>Thursday</v>
      </c>
      <c r="C1717" s="31" t="str">
        <f>TEXT('Energy Demand'!$A1717,"mmmm")</f>
        <v>September</v>
      </c>
      <c r="D1717" s="11" t="str">
        <f t="shared" si="52"/>
        <v>2019</v>
      </c>
      <c r="E1717" s="12">
        <f t="shared" si="53"/>
        <v>37</v>
      </c>
      <c r="F1717" s="20" t="str">
        <f>VLOOKUP(A1717,_holidays!$A$2:$B$2107,2,1)</f>
        <v>Y</v>
      </c>
      <c r="G1717" s="20" t="str">
        <f>VLOOKUP(A1717,_holidays!$A$2:$C$2107,3,1)</f>
        <v>N</v>
      </c>
      <c r="H1717" s="21">
        <v>11.1</v>
      </c>
      <c r="I1717" s="21">
        <v>20.8</v>
      </c>
      <c r="J1717" s="22">
        <v>11.8</v>
      </c>
      <c r="K1717" s="22">
        <v>0</v>
      </c>
      <c r="L1717" s="16">
        <v>118723.07</v>
      </c>
      <c r="M1717" s="17">
        <v>76.526618920000004</v>
      </c>
      <c r="N1717" s="17">
        <f>'Energy Demand'!$L1717*'Energy Demand'!$M1717</f>
        <v>9085475.1349024847</v>
      </c>
    </row>
    <row r="1718" spans="1:14" x14ac:dyDescent="0.6">
      <c r="A1718" s="10">
        <v>43721</v>
      </c>
      <c r="B1718" s="31" t="str">
        <f>TEXT('Energy Demand'!$A1718,"dddd")</f>
        <v>Friday</v>
      </c>
      <c r="C1718" s="31" t="str">
        <f>TEXT('Energy Demand'!$A1718,"mmmm")</f>
        <v>September</v>
      </c>
      <c r="D1718" s="11" t="str">
        <f t="shared" si="52"/>
        <v>2019</v>
      </c>
      <c r="E1718" s="12">
        <f t="shared" si="53"/>
        <v>37</v>
      </c>
      <c r="F1718" s="13" t="str">
        <f>VLOOKUP(A1718,_holidays!$A$2:$B$2107,2,1)</f>
        <v>Y</v>
      </c>
      <c r="G1718" s="13" t="str">
        <f>VLOOKUP(A1718,_holidays!$A$2:$C$2107,3,1)</f>
        <v>N</v>
      </c>
      <c r="H1718" s="14">
        <v>7.7</v>
      </c>
      <c r="I1718" s="14">
        <v>18.600000000000001</v>
      </c>
      <c r="J1718" s="15">
        <v>14</v>
      </c>
      <c r="K1718" s="15">
        <v>0</v>
      </c>
      <c r="L1718" s="16">
        <v>120349.015</v>
      </c>
      <c r="M1718" s="17">
        <v>108.21402329999999</v>
      </c>
      <c r="N1718" s="17">
        <f>'Energy Demand'!$L1718*'Energy Demand'!$M1718</f>
        <v>13023451.113342049</v>
      </c>
    </row>
    <row r="1719" spans="1:14" x14ac:dyDescent="0.6">
      <c r="A1719" s="19">
        <v>43722</v>
      </c>
      <c r="B1719" s="32" t="str">
        <f>TEXT('Energy Demand'!$A1719,"dddd")</f>
        <v>Saturday</v>
      </c>
      <c r="C1719" s="31" t="str">
        <f>TEXT('Energy Demand'!$A1719,"mmmm")</f>
        <v>September</v>
      </c>
      <c r="D1719" s="11" t="str">
        <f t="shared" si="52"/>
        <v>2019</v>
      </c>
      <c r="E1719" s="12">
        <f t="shared" si="53"/>
        <v>37</v>
      </c>
      <c r="F1719" s="20" t="str">
        <f>VLOOKUP(A1719,_holidays!$A$2:$B$2107,2,1)</f>
        <v>Y</v>
      </c>
      <c r="G1719" s="20" t="str">
        <f>VLOOKUP(A1719,_holidays!$A$2:$C$2107,3,1)</f>
        <v>N</v>
      </c>
      <c r="H1719" s="21">
        <v>9.3000000000000007</v>
      </c>
      <c r="I1719" s="21">
        <v>20</v>
      </c>
      <c r="J1719" s="22">
        <v>18.3</v>
      </c>
      <c r="K1719" s="22">
        <v>0</v>
      </c>
      <c r="L1719" s="16">
        <v>103500.955</v>
      </c>
      <c r="M1719" s="17">
        <v>106.46105230000001</v>
      </c>
      <c r="N1719" s="17">
        <f>'Energy Demand'!$L1719*'Energy Demand'!$M1719</f>
        <v>11018820.583354948</v>
      </c>
    </row>
    <row r="1720" spans="1:14" x14ac:dyDescent="0.6">
      <c r="A1720" s="10">
        <v>43723</v>
      </c>
      <c r="B1720" s="31" t="str">
        <f>TEXT('Energy Demand'!$A1720,"dddd")</f>
        <v>Sunday</v>
      </c>
      <c r="C1720" s="31" t="str">
        <f>TEXT('Energy Demand'!$A1720,"mmmm")</f>
        <v>September</v>
      </c>
      <c r="D1720" s="11" t="str">
        <f t="shared" si="52"/>
        <v>2019</v>
      </c>
      <c r="E1720" s="12">
        <f t="shared" si="53"/>
        <v>38</v>
      </c>
      <c r="F1720" s="13" t="str">
        <f>VLOOKUP(A1720,_holidays!$A$2:$B$2107,2,1)</f>
        <v>Y</v>
      </c>
      <c r="G1720" s="13" t="str">
        <f>VLOOKUP(A1720,_holidays!$A$2:$C$2107,3,1)</f>
        <v>N</v>
      </c>
      <c r="H1720" s="14">
        <v>12.4</v>
      </c>
      <c r="I1720" s="14">
        <v>21.8</v>
      </c>
      <c r="J1720" s="15">
        <v>8.4</v>
      </c>
      <c r="K1720" s="15">
        <v>1.6</v>
      </c>
      <c r="L1720" s="16">
        <v>105149.02</v>
      </c>
      <c r="M1720" s="17">
        <v>87.630074989999997</v>
      </c>
      <c r="N1720" s="17">
        <f>'Energy Demand'!$L1720*'Energy Demand'!$M1720</f>
        <v>9214216.5077250097</v>
      </c>
    </row>
    <row r="1721" spans="1:14" x14ac:dyDescent="0.6">
      <c r="A1721" s="19">
        <v>43724</v>
      </c>
      <c r="B1721" s="32" t="str">
        <f>TEXT('Energy Demand'!$A1721,"dddd")</f>
        <v>Monday</v>
      </c>
      <c r="C1721" s="31" t="str">
        <f>TEXT('Energy Demand'!$A1721,"mmmm")</f>
        <v>September</v>
      </c>
      <c r="D1721" s="11" t="str">
        <f t="shared" si="52"/>
        <v>2019</v>
      </c>
      <c r="E1721" s="12">
        <f t="shared" si="53"/>
        <v>38</v>
      </c>
      <c r="F1721" s="20" t="str">
        <f>VLOOKUP(A1721,_holidays!$A$2:$B$2107,2,1)</f>
        <v>Y</v>
      </c>
      <c r="G1721" s="20" t="str">
        <f>VLOOKUP(A1721,_holidays!$A$2:$C$2107,3,1)</f>
        <v>N</v>
      </c>
      <c r="H1721" s="21">
        <v>9.6999999999999993</v>
      </c>
      <c r="I1721" s="21">
        <v>12.8</v>
      </c>
      <c r="J1721" s="22">
        <v>17.7</v>
      </c>
      <c r="K1721" s="22">
        <v>13</v>
      </c>
      <c r="L1721" s="16">
        <v>119362.235</v>
      </c>
      <c r="M1721" s="17">
        <v>137.46735670000001</v>
      </c>
      <c r="N1721" s="17">
        <f>'Energy Demand'!$L1721*'Energy Demand'!$M1721</f>
        <v>16408410.935254226</v>
      </c>
    </row>
    <row r="1722" spans="1:14" x14ac:dyDescent="0.6">
      <c r="A1722" s="10">
        <v>43725</v>
      </c>
      <c r="B1722" s="31" t="str">
        <f>TEXT('Energy Demand'!$A1722,"dddd")</f>
        <v>Tuesday</v>
      </c>
      <c r="C1722" s="31" t="str">
        <f>TEXT('Energy Demand'!$A1722,"mmmm")</f>
        <v>September</v>
      </c>
      <c r="D1722" s="11" t="str">
        <f t="shared" si="52"/>
        <v>2019</v>
      </c>
      <c r="E1722" s="12">
        <f t="shared" si="53"/>
        <v>38</v>
      </c>
      <c r="F1722" s="13" t="str">
        <f>VLOOKUP(A1722,_holidays!$A$2:$B$2107,2,1)</f>
        <v>Y</v>
      </c>
      <c r="G1722" s="13" t="str">
        <f>VLOOKUP(A1722,_holidays!$A$2:$C$2107,3,1)</f>
        <v>N</v>
      </c>
      <c r="H1722" s="14">
        <v>3.6</v>
      </c>
      <c r="I1722" s="14">
        <v>14.8</v>
      </c>
      <c r="J1722" s="15">
        <v>19</v>
      </c>
      <c r="K1722" s="15">
        <v>0</v>
      </c>
      <c r="L1722" s="16">
        <v>124129.44</v>
      </c>
      <c r="M1722" s="17">
        <v>149.599176</v>
      </c>
      <c r="N1722" s="17">
        <f>'Energy Demand'!$L1722*'Energy Demand'!$M1722</f>
        <v>18569661.941341441</v>
      </c>
    </row>
    <row r="1723" spans="1:14" x14ac:dyDescent="0.6">
      <c r="A1723" s="19">
        <v>43726</v>
      </c>
      <c r="B1723" s="32" t="str">
        <f>TEXT('Energy Demand'!$A1723,"dddd")</f>
        <v>Wednesday</v>
      </c>
      <c r="C1723" s="31" t="str">
        <f>TEXT('Energy Demand'!$A1723,"mmmm")</f>
        <v>September</v>
      </c>
      <c r="D1723" s="11" t="str">
        <f t="shared" si="52"/>
        <v>2019</v>
      </c>
      <c r="E1723" s="12">
        <f t="shared" si="53"/>
        <v>38</v>
      </c>
      <c r="F1723" s="20" t="str">
        <f>VLOOKUP(A1723,_holidays!$A$2:$B$2107,2,1)</f>
        <v>Y</v>
      </c>
      <c r="G1723" s="20" t="str">
        <f>VLOOKUP(A1723,_holidays!$A$2:$C$2107,3,1)</f>
        <v>N</v>
      </c>
      <c r="H1723" s="21">
        <v>4.3</v>
      </c>
      <c r="I1723" s="21">
        <v>18.899999999999999</v>
      </c>
      <c r="J1723" s="22">
        <v>19.2</v>
      </c>
      <c r="K1723" s="22">
        <v>0</v>
      </c>
      <c r="L1723" s="16">
        <v>119715.705</v>
      </c>
      <c r="M1723" s="17">
        <v>151.2558046</v>
      </c>
      <c r="N1723" s="17">
        <f>'Energy Demand'!$L1723*'Energy Demand'!$M1723</f>
        <v>18107695.283031244</v>
      </c>
    </row>
    <row r="1724" spans="1:14" x14ac:dyDescent="0.6">
      <c r="A1724" s="10">
        <v>43727</v>
      </c>
      <c r="B1724" s="31" t="str">
        <f>TEXT('Energy Demand'!$A1724,"dddd")</f>
        <v>Thursday</v>
      </c>
      <c r="C1724" s="31" t="str">
        <f>TEXT('Energy Demand'!$A1724,"mmmm")</f>
        <v>September</v>
      </c>
      <c r="D1724" s="11" t="str">
        <f t="shared" si="52"/>
        <v>2019</v>
      </c>
      <c r="E1724" s="12">
        <f t="shared" si="53"/>
        <v>38</v>
      </c>
      <c r="F1724" s="13" t="str">
        <f>VLOOKUP(A1724,_holidays!$A$2:$B$2107,2,1)</f>
        <v>Y</v>
      </c>
      <c r="G1724" s="13" t="str">
        <f>VLOOKUP(A1724,_holidays!$A$2:$C$2107,3,1)</f>
        <v>N</v>
      </c>
      <c r="H1724" s="14">
        <v>8.1999999999999993</v>
      </c>
      <c r="I1724" s="14">
        <v>24</v>
      </c>
      <c r="J1724" s="15">
        <v>19.399999999999999</v>
      </c>
      <c r="K1724" s="15">
        <v>0</v>
      </c>
      <c r="L1724" s="16">
        <v>108102.56</v>
      </c>
      <c r="M1724" s="17">
        <v>82.43824146</v>
      </c>
      <c r="N1724" s="17">
        <f>'Energy Demand'!$L1724*'Energy Demand'!$M1724</f>
        <v>8911784.9437241368</v>
      </c>
    </row>
    <row r="1725" spans="1:14" x14ac:dyDescent="0.6">
      <c r="A1725" s="19">
        <v>43728</v>
      </c>
      <c r="B1725" s="32" t="str">
        <f>TEXT('Energy Demand'!$A1725,"dddd")</f>
        <v>Friday</v>
      </c>
      <c r="C1725" s="31" t="str">
        <f>TEXT('Energy Demand'!$A1725,"mmmm")</f>
        <v>September</v>
      </c>
      <c r="D1725" s="11" t="str">
        <f t="shared" si="52"/>
        <v>2019</v>
      </c>
      <c r="E1725" s="12">
        <f t="shared" si="53"/>
        <v>38</v>
      </c>
      <c r="F1725" s="20" t="str">
        <f>VLOOKUP(A1725,_holidays!$A$2:$B$2107,2,1)</f>
        <v>N</v>
      </c>
      <c r="G1725" s="20" t="str">
        <f>VLOOKUP(A1725,_holidays!$A$2:$C$2107,3,1)</f>
        <v>N</v>
      </c>
      <c r="H1725" s="21">
        <v>15.7</v>
      </c>
      <c r="I1725" s="21">
        <v>26.2</v>
      </c>
      <c r="J1725" s="22">
        <v>14.4</v>
      </c>
      <c r="K1725" s="22">
        <v>0</v>
      </c>
      <c r="L1725" s="16">
        <v>107222.345</v>
      </c>
      <c r="M1725" s="17">
        <v>106.2793137</v>
      </c>
      <c r="N1725" s="17">
        <f>'Energy Demand'!$L1725*'Energy Demand'!$M1725</f>
        <v>11395517.239904627</v>
      </c>
    </row>
    <row r="1726" spans="1:14" x14ac:dyDescent="0.6">
      <c r="A1726" s="10">
        <v>43729</v>
      </c>
      <c r="B1726" s="31" t="str">
        <f>TEXT('Energy Demand'!$A1726,"dddd")</f>
        <v>Saturday</v>
      </c>
      <c r="C1726" s="31" t="str">
        <f>TEXT('Energy Demand'!$A1726,"mmmm")</f>
        <v>September</v>
      </c>
      <c r="D1726" s="11" t="str">
        <f t="shared" si="52"/>
        <v>2019</v>
      </c>
      <c r="E1726" s="12">
        <f t="shared" si="53"/>
        <v>38</v>
      </c>
      <c r="F1726" s="13" t="str">
        <f>VLOOKUP(A1726,_holidays!$A$2:$B$2107,2,1)</f>
        <v>N</v>
      </c>
      <c r="G1726" s="13" t="str">
        <f>VLOOKUP(A1726,_holidays!$A$2:$C$2107,3,1)</f>
        <v>N</v>
      </c>
      <c r="H1726" s="14">
        <v>14.5</v>
      </c>
      <c r="I1726" s="14">
        <v>19.399999999999999</v>
      </c>
      <c r="J1726" s="15">
        <v>10.5</v>
      </c>
      <c r="K1726" s="15">
        <v>0</v>
      </c>
      <c r="L1726" s="16">
        <v>101348.35</v>
      </c>
      <c r="M1726" s="17">
        <v>112.25774509999999</v>
      </c>
      <c r="N1726" s="17">
        <f>'Energy Demand'!$L1726*'Energy Demand'!$M1726</f>
        <v>11377137.240605585</v>
      </c>
    </row>
    <row r="1727" spans="1:14" x14ac:dyDescent="0.6">
      <c r="A1727" s="19">
        <v>43730</v>
      </c>
      <c r="B1727" s="32" t="str">
        <f>TEXT('Energy Demand'!$A1727,"dddd")</f>
        <v>Sunday</v>
      </c>
      <c r="C1727" s="31" t="str">
        <f>TEXT('Energy Demand'!$A1727,"mmmm")</f>
        <v>September</v>
      </c>
      <c r="D1727" s="11" t="str">
        <f t="shared" si="52"/>
        <v>2019</v>
      </c>
      <c r="E1727" s="12">
        <f t="shared" si="53"/>
        <v>39</v>
      </c>
      <c r="F1727" s="20" t="str">
        <f>VLOOKUP(A1727,_holidays!$A$2:$B$2107,2,1)</f>
        <v>N</v>
      </c>
      <c r="G1727" s="20" t="str">
        <f>VLOOKUP(A1727,_holidays!$A$2:$C$2107,3,1)</f>
        <v>N</v>
      </c>
      <c r="H1727" s="21">
        <v>7.9</v>
      </c>
      <c r="I1727" s="21">
        <v>15.5</v>
      </c>
      <c r="J1727" s="22">
        <v>13.6</v>
      </c>
      <c r="K1727" s="22">
        <v>4.5999999999999996</v>
      </c>
      <c r="L1727" s="16">
        <v>102386.52499999999</v>
      </c>
      <c r="M1727" s="17">
        <v>103.2310155</v>
      </c>
      <c r="N1727" s="17">
        <f>'Energy Demand'!$L1727*'Energy Demand'!$M1727</f>
        <v>10569464.949266138</v>
      </c>
    </row>
    <row r="1728" spans="1:14" x14ac:dyDescent="0.6">
      <c r="A1728" s="10">
        <v>43731</v>
      </c>
      <c r="B1728" s="31" t="str">
        <f>TEXT('Energy Demand'!$A1728,"dddd")</f>
        <v>Monday</v>
      </c>
      <c r="C1728" s="31" t="str">
        <f>TEXT('Energy Demand'!$A1728,"mmmm")</f>
        <v>September</v>
      </c>
      <c r="D1728" s="11" t="str">
        <f t="shared" si="52"/>
        <v>2019</v>
      </c>
      <c r="E1728" s="12">
        <f t="shared" si="53"/>
        <v>39</v>
      </c>
      <c r="F1728" s="13" t="str">
        <f>VLOOKUP(A1728,_holidays!$A$2:$B$2107,2,1)</f>
        <v>N</v>
      </c>
      <c r="G1728" s="13" t="str">
        <f>VLOOKUP(A1728,_holidays!$A$2:$C$2107,3,1)</f>
        <v>N</v>
      </c>
      <c r="H1728" s="14">
        <v>8.9</v>
      </c>
      <c r="I1728" s="14">
        <v>15.2</v>
      </c>
      <c r="J1728" s="15">
        <v>13.9</v>
      </c>
      <c r="K1728" s="15">
        <v>2</v>
      </c>
      <c r="L1728" s="16">
        <v>121862.88499999999</v>
      </c>
      <c r="M1728" s="17">
        <v>109.7326738</v>
      </c>
      <c r="N1728" s="17">
        <f>'Energy Demand'!$L1728*'Energy Demand'!$M1728</f>
        <v>13372340.208031913</v>
      </c>
    </row>
    <row r="1729" spans="1:14" x14ac:dyDescent="0.6">
      <c r="A1729" s="19">
        <v>43732</v>
      </c>
      <c r="B1729" s="32" t="str">
        <f>TEXT('Energy Demand'!$A1729,"dddd")</f>
        <v>Tuesday</v>
      </c>
      <c r="C1729" s="31" t="str">
        <f>TEXT('Energy Demand'!$A1729,"mmmm")</f>
        <v>September</v>
      </c>
      <c r="D1729" s="11" t="str">
        <f t="shared" si="52"/>
        <v>2019</v>
      </c>
      <c r="E1729" s="12">
        <f t="shared" si="53"/>
        <v>39</v>
      </c>
      <c r="F1729" s="20" t="str">
        <f>VLOOKUP(A1729,_holidays!$A$2:$B$2107,2,1)</f>
        <v>N</v>
      </c>
      <c r="G1729" s="20" t="str">
        <f>VLOOKUP(A1729,_holidays!$A$2:$C$2107,3,1)</f>
        <v>N</v>
      </c>
      <c r="H1729" s="21">
        <v>8.3000000000000007</v>
      </c>
      <c r="I1729" s="21">
        <v>15.1</v>
      </c>
      <c r="J1729" s="22">
        <v>13.3</v>
      </c>
      <c r="K1729" s="22">
        <v>1.4</v>
      </c>
      <c r="L1729" s="16">
        <v>125787.33</v>
      </c>
      <c r="M1729" s="17">
        <v>148.22983249999999</v>
      </c>
      <c r="N1729" s="17">
        <f>'Energy Demand'!$L1729*'Energy Demand'!$M1729</f>
        <v>18645434.856522225</v>
      </c>
    </row>
    <row r="1730" spans="1:14" x14ac:dyDescent="0.6">
      <c r="A1730" s="10">
        <v>43733</v>
      </c>
      <c r="B1730" s="31" t="str">
        <f>TEXT('Energy Demand'!$A1730,"dddd")</f>
        <v>Wednesday</v>
      </c>
      <c r="C1730" s="31" t="str">
        <f>TEXT('Energy Demand'!$A1730,"mmmm")</f>
        <v>September</v>
      </c>
      <c r="D1730" s="11" t="str">
        <f t="shared" si="52"/>
        <v>2019</v>
      </c>
      <c r="E1730" s="12">
        <f t="shared" si="53"/>
        <v>39</v>
      </c>
      <c r="F1730" s="13" t="str">
        <f>VLOOKUP(A1730,_holidays!$A$2:$B$2107,2,1)</f>
        <v>N</v>
      </c>
      <c r="G1730" s="13" t="str">
        <f>VLOOKUP(A1730,_holidays!$A$2:$C$2107,3,1)</f>
        <v>N</v>
      </c>
      <c r="H1730" s="14">
        <v>8.6999999999999993</v>
      </c>
      <c r="I1730" s="14">
        <v>16.600000000000001</v>
      </c>
      <c r="J1730" s="15">
        <v>13.1</v>
      </c>
      <c r="K1730" s="15">
        <v>0</v>
      </c>
      <c r="L1730" s="16">
        <v>124302.93</v>
      </c>
      <c r="M1730" s="17">
        <v>192.4850347</v>
      </c>
      <c r="N1730" s="17">
        <f>'Energy Demand'!$L1730*'Energy Demand'!$M1730</f>
        <v>23926453.79436167</v>
      </c>
    </row>
    <row r="1731" spans="1:14" x14ac:dyDescent="0.6">
      <c r="A1731" s="19">
        <v>43734</v>
      </c>
      <c r="B1731" s="32" t="str">
        <f>TEXT('Energy Demand'!$A1731,"dddd")</f>
        <v>Thursday</v>
      </c>
      <c r="C1731" s="31" t="str">
        <f>TEXT('Energy Demand'!$A1731,"mmmm")</f>
        <v>September</v>
      </c>
      <c r="D1731" s="11" t="str">
        <f t="shared" ref="D1731:D1794" si="54">TEXT(A1731,"yyyy")</f>
        <v>2019</v>
      </c>
      <c r="E1731" s="12">
        <f t="shared" ref="E1731:E1794" si="55">WEEKNUM(A1731,1)</f>
        <v>39</v>
      </c>
      <c r="F1731" s="20" t="str">
        <f>VLOOKUP(A1731,_holidays!$A$2:$B$2107,2,1)</f>
        <v>N</v>
      </c>
      <c r="G1731" s="20" t="str">
        <f>VLOOKUP(A1731,_holidays!$A$2:$C$2107,3,1)</f>
        <v>N</v>
      </c>
      <c r="H1731" s="21">
        <v>8.3000000000000007</v>
      </c>
      <c r="I1731" s="21">
        <v>20.3</v>
      </c>
      <c r="J1731" s="22">
        <v>19.600000000000001</v>
      </c>
      <c r="K1731" s="22">
        <v>0</v>
      </c>
      <c r="L1731" s="16">
        <v>117320.175</v>
      </c>
      <c r="M1731" s="17">
        <v>139.4994437</v>
      </c>
      <c r="N1731" s="17">
        <f>'Energy Demand'!$L1731*'Energy Demand'!$M1731</f>
        <v>16366099.147286648</v>
      </c>
    </row>
    <row r="1732" spans="1:14" x14ac:dyDescent="0.6">
      <c r="A1732" s="10">
        <v>43735</v>
      </c>
      <c r="B1732" s="31" t="str">
        <f>TEXT('Energy Demand'!$A1732,"dddd")</f>
        <v>Friday</v>
      </c>
      <c r="C1732" s="31" t="str">
        <f>TEXT('Energy Demand'!$A1732,"mmmm")</f>
        <v>September</v>
      </c>
      <c r="D1732" s="11" t="str">
        <f t="shared" si="54"/>
        <v>2019</v>
      </c>
      <c r="E1732" s="12">
        <f t="shared" si="55"/>
        <v>39</v>
      </c>
      <c r="F1732" s="13" t="str">
        <f>VLOOKUP(A1732,_holidays!$A$2:$B$2107,2,1)</f>
        <v>N</v>
      </c>
      <c r="G1732" s="13" t="str">
        <f>VLOOKUP(A1732,_holidays!$A$2:$C$2107,3,1)</f>
        <v>Y</v>
      </c>
      <c r="H1732" s="14">
        <v>12.3</v>
      </c>
      <c r="I1732" s="14">
        <v>18.8</v>
      </c>
      <c r="J1732" s="15">
        <v>7.4</v>
      </c>
      <c r="K1732" s="15">
        <v>0</v>
      </c>
      <c r="L1732" s="16">
        <v>106043.02</v>
      </c>
      <c r="M1732" s="17">
        <v>69.640959690000003</v>
      </c>
      <c r="N1732" s="17">
        <f>'Energy Demand'!$L1732*'Energy Demand'!$M1732</f>
        <v>7384937.6812258642</v>
      </c>
    </row>
    <row r="1733" spans="1:14" x14ac:dyDescent="0.6">
      <c r="A1733" s="19">
        <v>43736</v>
      </c>
      <c r="B1733" s="32" t="str">
        <f>TEXT('Energy Demand'!$A1733,"dddd")</f>
        <v>Saturday</v>
      </c>
      <c r="C1733" s="31" t="str">
        <f>TEXT('Energy Demand'!$A1733,"mmmm")</f>
        <v>September</v>
      </c>
      <c r="D1733" s="11" t="str">
        <f t="shared" si="54"/>
        <v>2019</v>
      </c>
      <c r="E1733" s="12">
        <f t="shared" si="55"/>
        <v>39</v>
      </c>
      <c r="F1733" s="20" t="str">
        <f>VLOOKUP(A1733,_holidays!$A$2:$B$2107,2,1)</f>
        <v>N</v>
      </c>
      <c r="G1733" s="20" t="str">
        <f>VLOOKUP(A1733,_holidays!$A$2:$C$2107,3,1)</f>
        <v>N</v>
      </c>
      <c r="H1733" s="21">
        <v>7.2</v>
      </c>
      <c r="I1733" s="21">
        <v>14.9</v>
      </c>
      <c r="J1733" s="22">
        <v>17.7</v>
      </c>
      <c r="K1733" s="22">
        <v>0.2</v>
      </c>
      <c r="L1733" s="16">
        <v>108762.31</v>
      </c>
      <c r="M1733" s="17">
        <v>132.2621226</v>
      </c>
      <c r="N1733" s="17">
        <f>'Energy Demand'!$L1733*'Energy Demand'!$M1733</f>
        <v>14385133.979479205</v>
      </c>
    </row>
    <row r="1734" spans="1:14" x14ac:dyDescent="0.6">
      <c r="A1734" s="10">
        <v>43737</v>
      </c>
      <c r="B1734" s="31" t="str">
        <f>TEXT('Energy Demand'!$A1734,"dddd")</f>
        <v>Sunday</v>
      </c>
      <c r="C1734" s="31" t="str">
        <f>TEXT('Energy Demand'!$A1734,"mmmm")</f>
        <v>September</v>
      </c>
      <c r="D1734" s="11" t="str">
        <f t="shared" si="54"/>
        <v>2019</v>
      </c>
      <c r="E1734" s="12">
        <f t="shared" si="55"/>
        <v>40</v>
      </c>
      <c r="F1734" s="13" t="str">
        <f>VLOOKUP(A1734,_holidays!$A$2:$B$2107,2,1)</f>
        <v>N</v>
      </c>
      <c r="G1734" s="13" t="str">
        <f>VLOOKUP(A1734,_holidays!$A$2:$C$2107,3,1)</f>
        <v>N</v>
      </c>
      <c r="H1734" s="14">
        <v>9.1</v>
      </c>
      <c r="I1734" s="14">
        <v>15.8</v>
      </c>
      <c r="J1734" s="15">
        <v>19</v>
      </c>
      <c r="K1734" s="15">
        <v>0</v>
      </c>
      <c r="L1734" s="16">
        <v>104804.09</v>
      </c>
      <c r="M1734" s="17">
        <v>90.401320499999997</v>
      </c>
      <c r="N1734" s="17">
        <f>'Energy Demand'!$L1734*'Energy Demand'!$M1734</f>
        <v>9474428.1298008449</v>
      </c>
    </row>
    <row r="1735" spans="1:14" x14ac:dyDescent="0.6">
      <c r="A1735" s="19">
        <v>43738</v>
      </c>
      <c r="B1735" s="32" t="str">
        <f>TEXT('Energy Demand'!$A1735,"dddd")</f>
        <v>Monday</v>
      </c>
      <c r="C1735" s="31" t="str">
        <f>TEXT('Energy Demand'!$A1735,"mmmm")</f>
        <v>September</v>
      </c>
      <c r="D1735" s="11" t="str">
        <f t="shared" si="54"/>
        <v>2019</v>
      </c>
      <c r="E1735" s="12">
        <f t="shared" si="55"/>
        <v>40</v>
      </c>
      <c r="F1735" s="20" t="str">
        <f>VLOOKUP(A1735,_holidays!$A$2:$B$2107,2,1)</f>
        <v>N</v>
      </c>
      <c r="G1735" s="20" t="str">
        <f>VLOOKUP(A1735,_holidays!$A$2:$C$2107,3,1)</f>
        <v>N</v>
      </c>
      <c r="H1735" s="21">
        <v>10.1</v>
      </c>
      <c r="I1735" s="21">
        <v>14.1</v>
      </c>
      <c r="J1735" s="22">
        <v>14.4</v>
      </c>
      <c r="K1735" s="22">
        <v>0</v>
      </c>
      <c r="L1735" s="16">
        <v>121770.82</v>
      </c>
      <c r="M1735" s="17">
        <v>107.8227368</v>
      </c>
      <c r="N1735" s="17">
        <f>'Energy Demand'!$L1735*'Energy Demand'!$M1735</f>
        <v>13129663.074780177</v>
      </c>
    </row>
    <row r="1736" spans="1:14" x14ac:dyDescent="0.6">
      <c r="A1736" s="10">
        <v>43739</v>
      </c>
      <c r="B1736" s="31" t="str">
        <f>TEXT('Energy Demand'!$A1736,"dddd")</f>
        <v>Tuesday</v>
      </c>
      <c r="C1736" s="31" t="str">
        <f>TEXT('Energy Demand'!$A1736,"mmmm")</f>
        <v>October</v>
      </c>
      <c r="D1736" s="11" t="str">
        <f t="shared" si="54"/>
        <v>2019</v>
      </c>
      <c r="E1736" s="12">
        <f t="shared" si="55"/>
        <v>40</v>
      </c>
      <c r="F1736" s="13" t="str">
        <f>VLOOKUP(A1736,_holidays!$A$2:$B$2107,2,1)</f>
        <v>N</v>
      </c>
      <c r="G1736" s="13" t="str">
        <f>VLOOKUP(A1736,_holidays!$A$2:$C$2107,3,1)</f>
        <v>N</v>
      </c>
      <c r="H1736" s="14">
        <v>4.2</v>
      </c>
      <c r="I1736" s="14">
        <v>20.5</v>
      </c>
      <c r="J1736" s="15">
        <v>21.7</v>
      </c>
      <c r="K1736" s="15">
        <v>0</v>
      </c>
      <c r="L1736" s="16">
        <v>117265.27499999999</v>
      </c>
      <c r="M1736" s="17">
        <v>121.3908912</v>
      </c>
      <c r="N1736" s="17">
        <f>'Energy Demand'!$L1736*'Energy Demand'!$M1736</f>
        <v>14234936.239063079</v>
      </c>
    </row>
    <row r="1737" spans="1:14" x14ac:dyDescent="0.6">
      <c r="A1737" s="19">
        <v>43740</v>
      </c>
      <c r="B1737" s="32" t="str">
        <f>TEXT('Energy Demand'!$A1737,"dddd")</f>
        <v>Wednesday</v>
      </c>
      <c r="C1737" s="31" t="str">
        <f>TEXT('Energy Demand'!$A1737,"mmmm")</f>
        <v>October</v>
      </c>
      <c r="D1737" s="11" t="str">
        <f t="shared" si="54"/>
        <v>2019</v>
      </c>
      <c r="E1737" s="12">
        <f t="shared" si="55"/>
        <v>40</v>
      </c>
      <c r="F1737" s="20" t="str">
        <f>VLOOKUP(A1737,_holidays!$A$2:$B$2107,2,1)</f>
        <v>N</v>
      </c>
      <c r="G1737" s="20" t="str">
        <f>VLOOKUP(A1737,_holidays!$A$2:$C$2107,3,1)</f>
        <v>N</v>
      </c>
      <c r="H1737" s="21">
        <v>9.3000000000000007</v>
      </c>
      <c r="I1737" s="21">
        <v>26.5</v>
      </c>
      <c r="J1737" s="22">
        <v>18.5</v>
      </c>
      <c r="K1737" s="22">
        <v>0</v>
      </c>
      <c r="L1737" s="16">
        <v>110760.825</v>
      </c>
      <c r="M1737" s="17">
        <v>108.66167660000001</v>
      </c>
      <c r="N1737" s="17">
        <f>'Energy Demand'!$L1737*'Energy Demand'!$M1737</f>
        <v>12035456.946099196</v>
      </c>
    </row>
    <row r="1738" spans="1:14" x14ac:dyDescent="0.6">
      <c r="A1738" s="10">
        <v>43741</v>
      </c>
      <c r="B1738" s="31" t="str">
        <f>TEXT('Energy Demand'!$A1738,"dddd")</f>
        <v>Thursday</v>
      </c>
      <c r="C1738" s="31" t="str">
        <f>TEXT('Energy Demand'!$A1738,"mmmm")</f>
        <v>October</v>
      </c>
      <c r="D1738" s="11" t="str">
        <f t="shared" si="54"/>
        <v>2019</v>
      </c>
      <c r="E1738" s="12">
        <f t="shared" si="55"/>
        <v>40</v>
      </c>
      <c r="F1738" s="13" t="str">
        <f>VLOOKUP(A1738,_holidays!$A$2:$B$2107,2,1)</f>
        <v>N</v>
      </c>
      <c r="G1738" s="13" t="str">
        <f>VLOOKUP(A1738,_holidays!$A$2:$C$2107,3,1)</f>
        <v>N</v>
      </c>
      <c r="H1738" s="14">
        <v>15.1</v>
      </c>
      <c r="I1738" s="14">
        <v>29.7</v>
      </c>
      <c r="J1738" s="15">
        <v>22</v>
      </c>
      <c r="K1738" s="15">
        <v>0</v>
      </c>
      <c r="L1738" s="16">
        <v>109312.85</v>
      </c>
      <c r="M1738" s="17">
        <v>108.8439126</v>
      </c>
      <c r="N1738" s="17">
        <f>'Energy Demand'!$L1738*'Energy Demand'!$M1738</f>
        <v>11898038.29145691</v>
      </c>
    </row>
    <row r="1739" spans="1:14" x14ac:dyDescent="0.6">
      <c r="A1739" s="19">
        <v>43742</v>
      </c>
      <c r="B1739" s="32" t="str">
        <f>TEXT('Energy Demand'!$A1739,"dddd")</f>
        <v>Friday</v>
      </c>
      <c r="C1739" s="31" t="str">
        <f>TEXT('Energy Demand'!$A1739,"mmmm")</f>
        <v>October</v>
      </c>
      <c r="D1739" s="11" t="str">
        <f t="shared" si="54"/>
        <v>2019</v>
      </c>
      <c r="E1739" s="12">
        <f t="shared" si="55"/>
        <v>40</v>
      </c>
      <c r="F1739" s="20" t="str">
        <f>VLOOKUP(A1739,_holidays!$A$2:$B$2107,2,1)</f>
        <v>N</v>
      </c>
      <c r="G1739" s="20" t="str">
        <f>VLOOKUP(A1739,_holidays!$A$2:$C$2107,3,1)</f>
        <v>N</v>
      </c>
      <c r="H1739" s="21">
        <v>12.5</v>
      </c>
      <c r="I1739" s="21">
        <v>15.2</v>
      </c>
      <c r="J1739" s="22">
        <v>11</v>
      </c>
      <c r="K1739" s="22">
        <v>0</v>
      </c>
      <c r="L1739" s="16">
        <v>117512.56</v>
      </c>
      <c r="M1739" s="17">
        <v>136.3619947</v>
      </c>
      <c r="N1739" s="17">
        <f>'Energy Demand'!$L1739*'Energy Demand'!$M1739</f>
        <v>16024247.083903432</v>
      </c>
    </row>
    <row r="1740" spans="1:14" x14ac:dyDescent="0.6">
      <c r="A1740" s="10">
        <v>43743</v>
      </c>
      <c r="B1740" s="31" t="str">
        <f>TEXT('Energy Demand'!$A1740,"dddd")</f>
        <v>Saturday</v>
      </c>
      <c r="C1740" s="31" t="str">
        <f>TEXT('Energy Demand'!$A1740,"mmmm")</f>
        <v>October</v>
      </c>
      <c r="D1740" s="11" t="str">
        <f t="shared" si="54"/>
        <v>2019</v>
      </c>
      <c r="E1740" s="12">
        <f t="shared" si="55"/>
        <v>40</v>
      </c>
      <c r="F1740" s="13" t="str">
        <f>VLOOKUP(A1740,_holidays!$A$2:$B$2107,2,1)</f>
        <v>N</v>
      </c>
      <c r="G1740" s="13" t="str">
        <f>VLOOKUP(A1740,_holidays!$A$2:$C$2107,3,1)</f>
        <v>N</v>
      </c>
      <c r="H1740" s="14">
        <v>7.6</v>
      </c>
      <c r="I1740" s="14">
        <v>24.3</v>
      </c>
      <c r="J1740" s="15">
        <v>17.399999999999999</v>
      </c>
      <c r="K1740" s="15">
        <v>1.8</v>
      </c>
      <c r="L1740" s="16">
        <v>101386.01</v>
      </c>
      <c r="M1740" s="17">
        <v>88.049062890000002</v>
      </c>
      <c r="N1740" s="17">
        <f>'Energy Demand'!$L1740*'Energy Demand'!$M1740</f>
        <v>8926943.1706561688</v>
      </c>
    </row>
    <row r="1741" spans="1:14" x14ac:dyDescent="0.6">
      <c r="A1741" s="19">
        <v>43744</v>
      </c>
      <c r="B1741" s="32" t="str">
        <f>TEXT('Energy Demand'!$A1741,"dddd")</f>
        <v>Sunday</v>
      </c>
      <c r="C1741" s="31" t="str">
        <f>TEXT('Energy Demand'!$A1741,"mmmm")</f>
        <v>October</v>
      </c>
      <c r="D1741" s="11" t="str">
        <f t="shared" si="54"/>
        <v>2019</v>
      </c>
      <c r="E1741" s="12">
        <f t="shared" si="55"/>
        <v>41</v>
      </c>
      <c r="F1741" s="20" t="str">
        <f>VLOOKUP(A1741,_holidays!$A$2:$B$2107,2,1)</f>
        <v>N</v>
      </c>
      <c r="G1741" s="20" t="str">
        <f>VLOOKUP(A1741,_holidays!$A$2:$C$2107,3,1)</f>
        <v>N</v>
      </c>
      <c r="H1741" s="21">
        <v>12.9</v>
      </c>
      <c r="I1741" s="21">
        <v>24.8</v>
      </c>
      <c r="J1741" s="22">
        <v>17.399999999999999</v>
      </c>
      <c r="K1741" s="22">
        <v>0</v>
      </c>
      <c r="L1741" s="16">
        <v>93011.345000000001</v>
      </c>
      <c r="M1741" s="17">
        <v>54.720114539999997</v>
      </c>
      <c r="N1741" s="17">
        <f>'Energy Demand'!$L1741*'Energy Demand'!$M1741</f>
        <v>5089591.451919456</v>
      </c>
    </row>
    <row r="1742" spans="1:14" x14ac:dyDescent="0.6">
      <c r="A1742" s="10">
        <v>43745</v>
      </c>
      <c r="B1742" s="31" t="str">
        <f>TEXT('Energy Demand'!$A1742,"dddd")</f>
        <v>Monday</v>
      </c>
      <c r="C1742" s="31" t="str">
        <f>TEXT('Energy Demand'!$A1742,"mmmm")</f>
        <v>October</v>
      </c>
      <c r="D1742" s="11" t="str">
        <f t="shared" si="54"/>
        <v>2019</v>
      </c>
      <c r="E1742" s="12">
        <f t="shared" si="55"/>
        <v>41</v>
      </c>
      <c r="F1742" s="13" t="str">
        <f>VLOOKUP(A1742,_holidays!$A$2:$B$2107,2,1)</f>
        <v>N</v>
      </c>
      <c r="G1742" s="13" t="str">
        <f>VLOOKUP(A1742,_holidays!$A$2:$C$2107,3,1)</f>
        <v>N</v>
      </c>
      <c r="H1742" s="14">
        <v>11.6</v>
      </c>
      <c r="I1742" s="14">
        <v>16.399999999999999</v>
      </c>
      <c r="J1742" s="15">
        <v>15.1</v>
      </c>
      <c r="K1742" s="15">
        <v>0</v>
      </c>
      <c r="L1742" s="16">
        <v>113296.31</v>
      </c>
      <c r="M1742" s="17">
        <v>112.07559550000001</v>
      </c>
      <c r="N1742" s="17">
        <f>'Energy Demand'!$L1742*'Energy Demand'!$M1742</f>
        <v>12697751.411202606</v>
      </c>
    </row>
    <row r="1743" spans="1:14" x14ac:dyDescent="0.6">
      <c r="A1743" s="19">
        <v>43746</v>
      </c>
      <c r="B1743" s="32" t="str">
        <f>TEXT('Energy Demand'!$A1743,"dddd")</f>
        <v>Tuesday</v>
      </c>
      <c r="C1743" s="31" t="str">
        <f>TEXT('Energy Demand'!$A1743,"mmmm")</f>
        <v>October</v>
      </c>
      <c r="D1743" s="11" t="str">
        <f t="shared" si="54"/>
        <v>2019</v>
      </c>
      <c r="E1743" s="12">
        <f t="shared" si="55"/>
        <v>41</v>
      </c>
      <c r="F1743" s="20" t="str">
        <f>VLOOKUP(A1743,_holidays!$A$2:$B$2107,2,1)</f>
        <v>Y</v>
      </c>
      <c r="G1743" s="20" t="str">
        <f>VLOOKUP(A1743,_holidays!$A$2:$C$2107,3,1)</f>
        <v>N</v>
      </c>
      <c r="H1743" s="21">
        <v>9.5</v>
      </c>
      <c r="I1743" s="21">
        <v>14.2</v>
      </c>
      <c r="J1743" s="22">
        <v>17</v>
      </c>
      <c r="K1743" s="22">
        <v>2.6</v>
      </c>
      <c r="L1743" s="16">
        <v>117504.77499999999</v>
      </c>
      <c r="M1743" s="17">
        <v>130.67182529999999</v>
      </c>
      <c r="N1743" s="17">
        <f>'Energy Demand'!$L1743*'Energy Demand'!$M1743</f>
        <v>15354563.430715807</v>
      </c>
    </row>
    <row r="1744" spans="1:14" x14ac:dyDescent="0.6">
      <c r="A1744" s="10">
        <v>43747</v>
      </c>
      <c r="B1744" s="31" t="str">
        <f>TEXT('Energy Demand'!$A1744,"dddd")</f>
        <v>Wednesday</v>
      </c>
      <c r="C1744" s="31" t="str">
        <f>TEXT('Energy Demand'!$A1744,"mmmm")</f>
        <v>October</v>
      </c>
      <c r="D1744" s="11" t="str">
        <f t="shared" si="54"/>
        <v>2019</v>
      </c>
      <c r="E1744" s="12">
        <f t="shared" si="55"/>
        <v>41</v>
      </c>
      <c r="F1744" s="13" t="str">
        <f>VLOOKUP(A1744,_holidays!$A$2:$B$2107,2,1)</f>
        <v>Y</v>
      </c>
      <c r="G1744" s="13" t="str">
        <f>VLOOKUP(A1744,_holidays!$A$2:$C$2107,3,1)</f>
        <v>N</v>
      </c>
      <c r="H1744" s="14">
        <v>8.5</v>
      </c>
      <c r="I1744" s="14">
        <v>15</v>
      </c>
      <c r="J1744" s="15">
        <v>19.3</v>
      </c>
      <c r="K1744" s="15">
        <v>5.8</v>
      </c>
      <c r="L1744" s="16">
        <v>122771.82</v>
      </c>
      <c r="M1744" s="17">
        <v>131.5850422</v>
      </c>
      <c r="N1744" s="17">
        <f>'Energy Demand'!$L1744*'Energy Demand'!$M1744</f>
        <v>16154935.115670806</v>
      </c>
    </row>
    <row r="1745" spans="1:14" x14ac:dyDescent="0.6">
      <c r="A1745" s="19">
        <v>43748</v>
      </c>
      <c r="B1745" s="32" t="str">
        <f>TEXT('Energy Demand'!$A1745,"dddd")</f>
        <v>Thursday</v>
      </c>
      <c r="C1745" s="31" t="str">
        <f>TEXT('Energy Demand'!$A1745,"mmmm")</f>
        <v>October</v>
      </c>
      <c r="D1745" s="11" t="str">
        <f t="shared" si="54"/>
        <v>2019</v>
      </c>
      <c r="E1745" s="12">
        <f t="shared" si="55"/>
        <v>41</v>
      </c>
      <c r="F1745" s="20" t="str">
        <f>VLOOKUP(A1745,_holidays!$A$2:$B$2107,2,1)</f>
        <v>Y</v>
      </c>
      <c r="G1745" s="20" t="str">
        <f>VLOOKUP(A1745,_holidays!$A$2:$C$2107,3,1)</f>
        <v>N</v>
      </c>
      <c r="H1745" s="21">
        <v>10.199999999999999</v>
      </c>
      <c r="I1745" s="21">
        <v>14.7</v>
      </c>
      <c r="J1745" s="22">
        <v>12.6</v>
      </c>
      <c r="K1745" s="22">
        <v>0.2</v>
      </c>
      <c r="L1745" s="16">
        <v>123692.08</v>
      </c>
      <c r="M1745" s="17">
        <v>167.9811358</v>
      </c>
      <c r="N1745" s="17">
        <f>'Energy Demand'!$L1745*'Energy Demand'!$M1745</f>
        <v>20777936.087864466</v>
      </c>
    </row>
    <row r="1746" spans="1:14" x14ac:dyDescent="0.6">
      <c r="A1746" s="10">
        <v>43749</v>
      </c>
      <c r="B1746" s="31" t="str">
        <f>TEXT('Energy Demand'!$A1746,"dddd")</f>
        <v>Friday</v>
      </c>
      <c r="C1746" s="31" t="str">
        <f>TEXT('Energy Demand'!$A1746,"mmmm")</f>
        <v>October</v>
      </c>
      <c r="D1746" s="11" t="str">
        <f t="shared" si="54"/>
        <v>2019</v>
      </c>
      <c r="E1746" s="12">
        <f t="shared" si="55"/>
        <v>41</v>
      </c>
      <c r="F1746" s="13" t="str">
        <f>VLOOKUP(A1746,_holidays!$A$2:$B$2107,2,1)</f>
        <v>Y</v>
      </c>
      <c r="G1746" s="13" t="str">
        <f>VLOOKUP(A1746,_holidays!$A$2:$C$2107,3,1)</f>
        <v>N</v>
      </c>
      <c r="H1746" s="14">
        <v>9.5</v>
      </c>
      <c r="I1746" s="14">
        <v>18.899999999999999</v>
      </c>
      <c r="J1746" s="15">
        <v>17.5</v>
      </c>
      <c r="K1746" s="15">
        <v>0</v>
      </c>
      <c r="L1746" s="16">
        <v>115250.505</v>
      </c>
      <c r="M1746" s="17">
        <v>114.6969754</v>
      </c>
      <c r="N1746" s="17">
        <f>'Energy Demand'!$L1746*'Energy Demand'!$M1746</f>
        <v>13218884.336822577</v>
      </c>
    </row>
    <row r="1747" spans="1:14" x14ac:dyDescent="0.6">
      <c r="A1747" s="19">
        <v>43750</v>
      </c>
      <c r="B1747" s="32" t="str">
        <f>TEXT('Energy Demand'!$A1747,"dddd")</f>
        <v>Saturday</v>
      </c>
      <c r="C1747" s="31" t="str">
        <f>TEXT('Energy Demand'!$A1747,"mmmm")</f>
        <v>October</v>
      </c>
      <c r="D1747" s="11" t="str">
        <f t="shared" si="54"/>
        <v>2019</v>
      </c>
      <c r="E1747" s="12">
        <f t="shared" si="55"/>
        <v>41</v>
      </c>
      <c r="F1747" s="20" t="str">
        <f>VLOOKUP(A1747,_holidays!$A$2:$B$2107,2,1)</f>
        <v>Y</v>
      </c>
      <c r="G1747" s="20" t="str">
        <f>VLOOKUP(A1747,_holidays!$A$2:$C$2107,3,1)</f>
        <v>N</v>
      </c>
      <c r="H1747" s="21">
        <v>8.1999999999999993</v>
      </c>
      <c r="I1747" s="21">
        <v>20.399999999999999</v>
      </c>
      <c r="J1747" s="22">
        <v>20.100000000000001</v>
      </c>
      <c r="K1747" s="22">
        <v>0</v>
      </c>
      <c r="L1747" s="16">
        <v>101053.36500000001</v>
      </c>
      <c r="M1747" s="17">
        <v>93.120223490000001</v>
      </c>
      <c r="N1747" s="17">
        <f>'Energy Demand'!$L1747*'Energy Demand'!$M1747</f>
        <v>9410111.9332165439</v>
      </c>
    </row>
    <row r="1748" spans="1:14" x14ac:dyDescent="0.6">
      <c r="A1748" s="10">
        <v>43751</v>
      </c>
      <c r="B1748" s="31" t="str">
        <f>TEXT('Energy Demand'!$A1748,"dddd")</f>
        <v>Sunday</v>
      </c>
      <c r="C1748" s="31" t="str">
        <f>TEXT('Energy Demand'!$A1748,"mmmm")</f>
        <v>October</v>
      </c>
      <c r="D1748" s="11" t="str">
        <f t="shared" si="54"/>
        <v>2019</v>
      </c>
      <c r="E1748" s="12">
        <f t="shared" si="55"/>
        <v>42</v>
      </c>
      <c r="F1748" s="13" t="str">
        <f>VLOOKUP(A1748,_holidays!$A$2:$B$2107,2,1)</f>
        <v>Y</v>
      </c>
      <c r="G1748" s="13" t="str">
        <f>VLOOKUP(A1748,_holidays!$A$2:$C$2107,3,1)</f>
        <v>N</v>
      </c>
      <c r="H1748" s="14">
        <v>9.4</v>
      </c>
      <c r="I1748" s="14">
        <v>23.1</v>
      </c>
      <c r="J1748" s="15">
        <v>19.600000000000001</v>
      </c>
      <c r="K1748" s="15">
        <v>0</v>
      </c>
      <c r="L1748" s="16">
        <v>94744.7</v>
      </c>
      <c r="M1748" s="17">
        <v>90.164235849999997</v>
      </c>
      <c r="N1748" s="17">
        <f>'Energy Demand'!$L1748*'Energy Demand'!$M1748</f>
        <v>8542583.4763374943</v>
      </c>
    </row>
    <row r="1749" spans="1:14" x14ac:dyDescent="0.6">
      <c r="A1749" s="19">
        <v>43752</v>
      </c>
      <c r="B1749" s="32" t="str">
        <f>TEXT('Energy Demand'!$A1749,"dddd")</f>
        <v>Monday</v>
      </c>
      <c r="C1749" s="31" t="str">
        <f>TEXT('Energy Demand'!$A1749,"mmmm")</f>
        <v>October</v>
      </c>
      <c r="D1749" s="11" t="str">
        <f t="shared" si="54"/>
        <v>2019</v>
      </c>
      <c r="E1749" s="12">
        <f t="shared" si="55"/>
        <v>42</v>
      </c>
      <c r="F1749" s="20" t="str">
        <f>VLOOKUP(A1749,_holidays!$A$2:$B$2107,2,1)</f>
        <v>Y</v>
      </c>
      <c r="G1749" s="20" t="str">
        <f>VLOOKUP(A1749,_holidays!$A$2:$C$2107,3,1)</f>
        <v>N</v>
      </c>
      <c r="H1749" s="21">
        <v>13.6</v>
      </c>
      <c r="I1749" s="21">
        <v>26.7</v>
      </c>
      <c r="J1749" s="22">
        <v>20.2</v>
      </c>
      <c r="K1749" s="22">
        <v>0.2</v>
      </c>
      <c r="L1749" s="16">
        <v>110290.12</v>
      </c>
      <c r="M1749" s="17">
        <v>119.0137926</v>
      </c>
      <c r="N1749" s="17">
        <f>'Energy Demand'!$L1749*'Energy Demand'!$M1749</f>
        <v>13126045.467509111</v>
      </c>
    </row>
    <row r="1750" spans="1:14" x14ac:dyDescent="0.6">
      <c r="A1750" s="10">
        <v>43753</v>
      </c>
      <c r="B1750" s="31" t="str">
        <f>TEXT('Energy Demand'!$A1750,"dddd")</f>
        <v>Tuesday</v>
      </c>
      <c r="C1750" s="31" t="str">
        <f>TEXT('Energy Demand'!$A1750,"mmmm")</f>
        <v>October</v>
      </c>
      <c r="D1750" s="11" t="str">
        <f t="shared" si="54"/>
        <v>2019</v>
      </c>
      <c r="E1750" s="12">
        <f t="shared" si="55"/>
        <v>42</v>
      </c>
      <c r="F1750" s="13" t="str">
        <f>VLOOKUP(A1750,_holidays!$A$2:$B$2107,2,1)</f>
        <v>Y</v>
      </c>
      <c r="G1750" s="13" t="str">
        <f>VLOOKUP(A1750,_holidays!$A$2:$C$2107,3,1)</f>
        <v>N</v>
      </c>
      <c r="H1750" s="14">
        <v>13</v>
      </c>
      <c r="I1750" s="14">
        <v>18</v>
      </c>
      <c r="J1750" s="15">
        <v>20.6</v>
      </c>
      <c r="K1750" s="15">
        <v>0</v>
      </c>
      <c r="L1750" s="16">
        <v>112052.12</v>
      </c>
      <c r="M1750" s="17">
        <v>123.2613285</v>
      </c>
      <c r="N1750" s="17">
        <f>'Energy Demand'!$L1750*'Energy Demand'!$M1750</f>
        <v>13811693.172441419</v>
      </c>
    </row>
    <row r="1751" spans="1:14" x14ac:dyDescent="0.6">
      <c r="A1751" s="19">
        <v>43754</v>
      </c>
      <c r="B1751" s="32" t="str">
        <f>TEXT('Energy Demand'!$A1751,"dddd")</f>
        <v>Wednesday</v>
      </c>
      <c r="C1751" s="31" t="str">
        <f>TEXT('Energy Demand'!$A1751,"mmmm")</f>
        <v>October</v>
      </c>
      <c r="D1751" s="11" t="str">
        <f t="shared" si="54"/>
        <v>2019</v>
      </c>
      <c r="E1751" s="12">
        <f t="shared" si="55"/>
        <v>42</v>
      </c>
      <c r="F1751" s="20" t="str">
        <f>VLOOKUP(A1751,_holidays!$A$2:$B$2107,2,1)</f>
        <v>Y</v>
      </c>
      <c r="G1751" s="20" t="str">
        <f>VLOOKUP(A1751,_holidays!$A$2:$C$2107,3,1)</f>
        <v>N</v>
      </c>
      <c r="H1751" s="21">
        <v>13.3</v>
      </c>
      <c r="I1751" s="21">
        <v>20.399999999999999</v>
      </c>
      <c r="J1751" s="22">
        <v>11.4</v>
      </c>
      <c r="K1751" s="22">
        <v>0</v>
      </c>
      <c r="L1751" s="16">
        <v>117533.72</v>
      </c>
      <c r="M1751" s="17">
        <v>116.34066919999999</v>
      </c>
      <c r="N1751" s="17">
        <f>'Energy Demand'!$L1751*'Energy Demand'!$M1751</f>
        <v>13673951.638365423</v>
      </c>
    </row>
    <row r="1752" spans="1:14" x14ac:dyDescent="0.6">
      <c r="A1752" s="10">
        <v>43755</v>
      </c>
      <c r="B1752" s="31" t="str">
        <f>TEXT('Energy Demand'!$A1752,"dddd")</f>
        <v>Thursday</v>
      </c>
      <c r="C1752" s="31" t="str">
        <f>TEXT('Energy Demand'!$A1752,"mmmm")</f>
        <v>October</v>
      </c>
      <c r="D1752" s="11" t="str">
        <f t="shared" si="54"/>
        <v>2019</v>
      </c>
      <c r="E1752" s="12">
        <f t="shared" si="55"/>
        <v>42</v>
      </c>
      <c r="F1752" s="13" t="str">
        <f>VLOOKUP(A1752,_holidays!$A$2:$B$2107,2,1)</f>
        <v>Y</v>
      </c>
      <c r="G1752" s="13" t="str">
        <f>VLOOKUP(A1752,_holidays!$A$2:$C$2107,3,1)</f>
        <v>N</v>
      </c>
      <c r="H1752" s="14">
        <v>9.5</v>
      </c>
      <c r="I1752" s="14">
        <v>15.2</v>
      </c>
      <c r="J1752" s="15">
        <v>9.6</v>
      </c>
      <c r="K1752" s="15">
        <v>4.4000000000000004</v>
      </c>
      <c r="L1752" s="16">
        <v>116690.04</v>
      </c>
      <c r="M1752" s="17">
        <v>92.498043699999997</v>
      </c>
      <c r="N1752" s="17">
        <f>'Energy Demand'!$L1752*'Energy Demand'!$M1752</f>
        <v>10793600.419274747</v>
      </c>
    </row>
    <row r="1753" spans="1:14" x14ac:dyDescent="0.6">
      <c r="A1753" s="19">
        <v>43756</v>
      </c>
      <c r="B1753" s="32" t="str">
        <f>TEXT('Energy Demand'!$A1753,"dddd")</f>
        <v>Friday</v>
      </c>
      <c r="C1753" s="31" t="str">
        <f>TEXT('Energy Demand'!$A1753,"mmmm")</f>
        <v>October</v>
      </c>
      <c r="D1753" s="11" t="str">
        <f t="shared" si="54"/>
        <v>2019</v>
      </c>
      <c r="E1753" s="12">
        <f t="shared" si="55"/>
        <v>42</v>
      </c>
      <c r="F1753" s="20" t="str">
        <f>VLOOKUP(A1753,_holidays!$A$2:$B$2107,2,1)</f>
        <v>Y</v>
      </c>
      <c r="G1753" s="20" t="str">
        <f>VLOOKUP(A1753,_holidays!$A$2:$C$2107,3,1)</f>
        <v>N</v>
      </c>
      <c r="H1753" s="21">
        <v>7.3</v>
      </c>
      <c r="I1753" s="21">
        <v>22.1</v>
      </c>
      <c r="J1753" s="22">
        <v>23.2</v>
      </c>
      <c r="K1753" s="22">
        <v>0.8</v>
      </c>
      <c r="L1753" s="16">
        <v>109857.485</v>
      </c>
      <c r="M1753" s="17">
        <v>76.318328559999998</v>
      </c>
      <c r="N1753" s="17">
        <f>'Energy Demand'!$L1753*'Energy Demand'!$M1753</f>
        <v>8384139.6350052711</v>
      </c>
    </row>
    <row r="1754" spans="1:14" x14ac:dyDescent="0.6">
      <c r="A1754" s="10">
        <v>43757</v>
      </c>
      <c r="B1754" s="31" t="str">
        <f>TEXT('Energy Demand'!$A1754,"dddd")</f>
        <v>Saturday</v>
      </c>
      <c r="C1754" s="31" t="str">
        <f>TEXT('Energy Demand'!$A1754,"mmmm")</f>
        <v>October</v>
      </c>
      <c r="D1754" s="11" t="str">
        <f t="shared" si="54"/>
        <v>2019</v>
      </c>
      <c r="E1754" s="12">
        <f t="shared" si="55"/>
        <v>42</v>
      </c>
      <c r="F1754" s="13" t="str">
        <f>VLOOKUP(A1754,_holidays!$A$2:$B$2107,2,1)</f>
        <v>Y</v>
      </c>
      <c r="G1754" s="13" t="str">
        <f>VLOOKUP(A1754,_holidays!$A$2:$C$2107,3,1)</f>
        <v>N</v>
      </c>
      <c r="H1754" s="14">
        <v>9.4</v>
      </c>
      <c r="I1754" s="14">
        <v>15.3</v>
      </c>
      <c r="J1754" s="15">
        <v>15.8</v>
      </c>
      <c r="K1754" s="15">
        <v>0.8</v>
      </c>
      <c r="L1754" s="16">
        <v>102032.495</v>
      </c>
      <c r="M1754" s="17">
        <v>67.014422809999999</v>
      </c>
      <c r="N1754" s="17">
        <f>'Energy Demand'!$L1754*'Energy Demand'!$M1754</f>
        <v>6837648.7602892108</v>
      </c>
    </row>
    <row r="1755" spans="1:14" x14ac:dyDescent="0.6">
      <c r="A1755" s="19">
        <v>43758</v>
      </c>
      <c r="B1755" s="32" t="str">
        <f>TEXT('Energy Demand'!$A1755,"dddd")</f>
        <v>Sunday</v>
      </c>
      <c r="C1755" s="31" t="str">
        <f>TEXT('Energy Demand'!$A1755,"mmmm")</f>
        <v>October</v>
      </c>
      <c r="D1755" s="11" t="str">
        <f t="shared" si="54"/>
        <v>2019</v>
      </c>
      <c r="E1755" s="12">
        <f t="shared" si="55"/>
        <v>43</v>
      </c>
      <c r="F1755" s="20" t="str">
        <f>VLOOKUP(A1755,_holidays!$A$2:$B$2107,2,1)</f>
        <v>Y</v>
      </c>
      <c r="G1755" s="20" t="str">
        <f>VLOOKUP(A1755,_holidays!$A$2:$C$2107,3,1)</f>
        <v>N</v>
      </c>
      <c r="H1755" s="21">
        <v>10</v>
      </c>
      <c r="I1755" s="21">
        <v>16.399999999999999</v>
      </c>
      <c r="J1755" s="22">
        <v>14.7</v>
      </c>
      <c r="K1755" s="22">
        <v>0.8</v>
      </c>
      <c r="L1755" s="16">
        <v>102684.515</v>
      </c>
      <c r="M1755" s="17">
        <v>87.533212419999998</v>
      </c>
      <c r="N1755" s="17">
        <f>'Energy Demand'!$L1755*'Energy Demand'!$M1755</f>
        <v>8988305.4637396764</v>
      </c>
    </row>
    <row r="1756" spans="1:14" x14ac:dyDescent="0.6">
      <c r="A1756" s="10">
        <v>43759</v>
      </c>
      <c r="B1756" s="31" t="str">
        <f>TEXT('Energy Demand'!$A1756,"dddd")</f>
        <v>Monday</v>
      </c>
      <c r="C1756" s="31" t="str">
        <f>TEXT('Energy Demand'!$A1756,"mmmm")</f>
        <v>October</v>
      </c>
      <c r="D1756" s="11" t="str">
        <f t="shared" si="54"/>
        <v>2019</v>
      </c>
      <c r="E1756" s="12">
        <f t="shared" si="55"/>
        <v>43</v>
      </c>
      <c r="F1756" s="13" t="str">
        <f>VLOOKUP(A1756,_holidays!$A$2:$B$2107,2,1)</f>
        <v>Y</v>
      </c>
      <c r="G1756" s="13" t="str">
        <f>VLOOKUP(A1756,_holidays!$A$2:$C$2107,3,1)</f>
        <v>N</v>
      </c>
      <c r="H1756" s="14">
        <v>11.5</v>
      </c>
      <c r="I1756" s="14">
        <v>17</v>
      </c>
      <c r="J1756" s="15">
        <v>19.600000000000001</v>
      </c>
      <c r="K1756" s="15">
        <v>0</v>
      </c>
      <c r="L1756" s="16">
        <v>114502.07</v>
      </c>
      <c r="M1756" s="17">
        <v>111.6668677</v>
      </c>
      <c r="N1756" s="17">
        <f>'Energy Demand'!$L1756*'Energy Demand'!$M1756</f>
        <v>12786087.502066139</v>
      </c>
    </row>
    <row r="1757" spans="1:14" x14ac:dyDescent="0.6">
      <c r="A1757" s="19">
        <v>43760</v>
      </c>
      <c r="B1757" s="32" t="str">
        <f>TEXT('Energy Demand'!$A1757,"dddd")</f>
        <v>Tuesday</v>
      </c>
      <c r="C1757" s="31" t="str">
        <f>TEXT('Energy Demand'!$A1757,"mmmm")</f>
        <v>October</v>
      </c>
      <c r="D1757" s="11" t="str">
        <f t="shared" si="54"/>
        <v>2019</v>
      </c>
      <c r="E1757" s="12">
        <f t="shared" si="55"/>
        <v>43</v>
      </c>
      <c r="F1757" s="20" t="str">
        <f>VLOOKUP(A1757,_holidays!$A$2:$B$2107,2,1)</f>
        <v>Y</v>
      </c>
      <c r="G1757" s="20" t="str">
        <f>VLOOKUP(A1757,_holidays!$A$2:$C$2107,3,1)</f>
        <v>N</v>
      </c>
      <c r="H1757" s="21">
        <v>11.9</v>
      </c>
      <c r="I1757" s="21">
        <v>19.600000000000001</v>
      </c>
      <c r="J1757" s="22">
        <v>23.7</v>
      </c>
      <c r="K1757" s="22">
        <v>0</v>
      </c>
      <c r="L1757" s="16">
        <v>114108.545</v>
      </c>
      <c r="M1757" s="17">
        <v>111.449844</v>
      </c>
      <c r="N1757" s="17">
        <f>'Energy Demand'!$L1757*'Energy Demand'!$M1757</f>
        <v>12717379.53931698</v>
      </c>
    </row>
    <row r="1758" spans="1:14" x14ac:dyDescent="0.6">
      <c r="A1758" s="10">
        <v>43761</v>
      </c>
      <c r="B1758" s="31" t="str">
        <f>TEXT('Energy Demand'!$A1758,"dddd")</f>
        <v>Wednesday</v>
      </c>
      <c r="C1758" s="31" t="str">
        <f>TEXT('Energy Demand'!$A1758,"mmmm")</f>
        <v>October</v>
      </c>
      <c r="D1758" s="11" t="str">
        <f t="shared" si="54"/>
        <v>2019</v>
      </c>
      <c r="E1758" s="12">
        <f t="shared" si="55"/>
        <v>43</v>
      </c>
      <c r="F1758" s="13" t="str">
        <f>VLOOKUP(A1758,_holidays!$A$2:$B$2107,2,1)</f>
        <v>Y</v>
      </c>
      <c r="G1758" s="13" t="str">
        <f>VLOOKUP(A1758,_holidays!$A$2:$C$2107,3,1)</f>
        <v>N</v>
      </c>
      <c r="H1758" s="14">
        <v>8.1999999999999993</v>
      </c>
      <c r="I1758" s="14">
        <v>27.9</v>
      </c>
      <c r="J1758" s="15">
        <v>26</v>
      </c>
      <c r="K1758" s="15">
        <v>0</v>
      </c>
      <c r="L1758" s="16">
        <v>114281.61500000001</v>
      </c>
      <c r="M1758" s="17">
        <v>99.736133030000005</v>
      </c>
      <c r="N1758" s="17">
        <f>'Energy Demand'!$L1758*'Energy Demand'!$M1758</f>
        <v>11398006.356523244</v>
      </c>
    </row>
    <row r="1759" spans="1:14" x14ac:dyDescent="0.6">
      <c r="A1759" s="19">
        <v>43762</v>
      </c>
      <c r="B1759" s="32" t="str">
        <f>TEXT('Energy Demand'!$A1759,"dddd")</f>
        <v>Thursday</v>
      </c>
      <c r="C1759" s="31" t="str">
        <f>TEXT('Energy Demand'!$A1759,"mmmm")</f>
        <v>October</v>
      </c>
      <c r="D1759" s="11" t="str">
        <f t="shared" si="54"/>
        <v>2019</v>
      </c>
      <c r="E1759" s="12">
        <f t="shared" si="55"/>
        <v>43</v>
      </c>
      <c r="F1759" s="20" t="str">
        <f>VLOOKUP(A1759,_holidays!$A$2:$B$2107,2,1)</f>
        <v>Y</v>
      </c>
      <c r="G1759" s="20" t="str">
        <f>VLOOKUP(A1759,_holidays!$A$2:$C$2107,3,1)</f>
        <v>N</v>
      </c>
      <c r="H1759" s="21">
        <v>13</v>
      </c>
      <c r="I1759" s="21">
        <v>33.799999999999997</v>
      </c>
      <c r="J1759" s="22">
        <v>26.1</v>
      </c>
      <c r="K1759" s="22">
        <v>0.2</v>
      </c>
      <c r="L1759" s="16">
        <v>115442.655</v>
      </c>
      <c r="M1759" s="17">
        <v>82.370096540000006</v>
      </c>
      <c r="N1759" s="17">
        <f>'Energy Demand'!$L1759*'Energy Demand'!$M1759</f>
        <v>9509022.637183914</v>
      </c>
    </row>
    <row r="1760" spans="1:14" x14ac:dyDescent="0.6">
      <c r="A1760" s="10">
        <v>43763</v>
      </c>
      <c r="B1760" s="31" t="str">
        <f>TEXT('Energy Demand'!$A1760,"dddd")</f>
        <v>Friday</v>
      </c>
      <c r="C1760" s="31" t="str">
        <f>TEXT('Energy Demand'!$A1760,"mmmm")</f>
        <v>October</v>
      </c>
      <c r="D1760" s="11" t="str">
        <f t="shared" si="54"/>
        <v>2019</v>
      </c>
      <c r="E1760" s="12">
        <f t="shared" si="55"/>
        <v>43</v>
      </c>
      <c r="F1760" s="13" t="str">
        <f>VLOOKUP(A1760,_holidays!$A$2:$B$2107,2,1)</f>
        <v>Y</v>
      </c>
      <c r="G1760" s="13" t="str">
        <f>VLOOKUP(A1760,_holidays!$A$2:$C$2107,3,1)</f>
        <v>N</v>
      </c>
      <c r="H1760" s="14">
        <v>16.8</v>
      </c>
      <c r="I1760" s="14">
        <v>21.6</v>
      </c>
      <c r="J1760" s="15">
        <v>10</v>
      </c>
      <c r="K1760" s="15">
        <v>0</v>
      </c>
      <c r="L1760" s="16">
        <v>109130.77</v>
      </c>
      <c r="M1760" s="17">
        <v>70.884689609999995</v>
      </c>
      <c r="N1760" s="17">
        <f>'Energy Demand'!$L1760*'Energy Demand'!$M1760</f>
        <v>7735700.7583502997</v>
      </c>
    </row>
    <row r="1761" spans="1:14" x14ac:dyDescent="0.6">
      <c r="A1761" s="19">
        <v>43764</v>
      </c>
      <c r="B1761" s="32" t="str">
        <f>TEXT('Energy Demand'!$A1761,"dddd")</f>
        <v>Saturday</v>
      </c>
      <c r="C1761" s="31" t="str">
        <f>TEXT('Energy Demand'!$A1761,"mmmm")</f>
        <v>October</v>
      </c>
      <c r="D1761" s="11" t="str">
        <f t="shared" si="54"/>
        <v>2019</v>
      </c>
      <c r="E1761" s="12">
        <f t="shared" si="55"/>
        <v>43</v>
      </c>
      <c r="F1761" s="20" t="str">
        <f>VLOOKUP(A1761,_holidays!$A$2:$B$2107,2,1)</f>
        <v>Y</v>
      </c>
      <c r="G1761" s="20" t="str">
        <f>VLOOKUP(A1761,_holidays!$A$2:$C$2107,3,1)</f>
        <v>N</v>
      </c>
      <c r="H1761" s="21">
        <v>9.6</v>
      </c>
      <c r="I1761" s="21">
        <v>15.5</v>
      </c>
      <c r="J1761" s="22">
        <v>17.2</v>
      </c>
      <c r="K1761" s="22">
        <v>3.8</v>
      </c>
      <c r="L1761" s="16">
        <v>96698.285000000003</v>
      </c>
      <c r="M1761" s="17">
        <v>44.849283749999998</v>
      </c>
      <c r="N1761" s="17">
        <f>'Energy Demand'!$L1761*'Energy Demand'!$M1761</f>
        <v>4336848.822103369</v>
      </c>
    </row>
    <row r="1762" spans="1:14" x14ac:dyDescent="0.6">
      <c r="A1762" s="10">
        <v>43765</v>
      </c>
      <c r="B1762" s="31" t="str">
        <f>TEXT('Energy Demand'!$A1762,"dddd")</f>
        <v>Sunday</v>
      </c>
      <c r="C1762" s="31" t="str">
        <f>TEXT('Energy Demand'!$A1762,"mmmm")</f>
        <v>October</v>
      </c>
      <c r="D1762" s="11" t="str">
        <f t="shared" si="54"/>
        <v>2019</v>
      </c>
      <c r="E1762" s="12">
        <f t="shared" si="55"/>
        <v>44</v>
      </c>
      <c r="F1762" s="13" t="str">
        <f>VLOOKUP(A1762,_holidays!$A$2:$B$2107,2,1)</f>
        <v>Y</v>
      </c>
      <c r="G1762" s="13" t="str">
        <f>VLOOKUP(A1762,_holidays!$A$2:$C$2107,3,1)</f>
        <v>N</v>
      </c>
      <c r="H1762" s="14">
        <v>10.3</v>
      </c>
      <c r="I1762" s="14">
        <v>17</v>
      </c>
      <c r="J1762" s="15">
        <v>10.1</v>
      </c>
      <c r="K1762" s="15">
        <v>1.2</v>
      </c>
      <c r="L1762" s="16">
        <v>102830.55499999999</v>
      </c>
      <c r="M1762" s="17">
        <v>87.808242980000003</v>
      </c>
      <c r="N1762" s="17">
        <f>'Energy Demand'!$L1762*'Energy Demand'!$M1762</f>
        <v>9029370.3592082541</v>
      </c>
    </row>
    <row r="1763" spans="1:14" x14ac:dyDescent="0.6">
      <c r="A1763" s="19">
        <v>43766</v>
      </c>
      <c r="B1763" s="32" t="str">
        <f>TEXT('Energy Demand'!$A1763,"dddd")</f>
        <v>Monday</v>
      </c>
      <c r="C1763" s="31" t="str">
        <f>TEXT('Energy Demand'!$A1763,"mmmm")</f>
        <v>October</v>
      </c>
      <c r="D1763" s="11" t="str">
        <f t="shared" si="54"/>
        <v>2019</v>
      </c>
      <c r="E1763" s="12">
        <f t="shared" si="55"/>
        <v>44</v>
      </c>
      <c r="F1763" s="20" t="str">
        <f>VLOOKUP(A1763,_holidays!$A$2:$B$2107,2,1)</f>
        <v>Y</v>
      </c>
      <c r="G1763" s="20" t="str">
        <f>VLOOKUP(A1763,_holidays!$A$2:$C$2107,3,1)</f>
        <v>N</v>
      </c>
      <c r="H1763" s="21">
        <v>8.6999999999999993</v>
      </c>
      <c r="I1763" s="21">
        <v>21.6</v>
      </c>
      <c r="J1763" s="22">
        <v>26.3</v>
      </c>
      <c r="K1763" s="22">
        <v>1.4</v>
      </c>
      <c r="L1763" s="16">
        <v>112634.63499999999</v>
      </c>
      <c r="M1763" s="17">
        <v>104.09160749999999</v>
      </c>
      <c r="N1763" s="17">
        <f>'Energy Demand'!$L1763*'Energy Demand'!$M1763</f>
        <v>11724320.217325762</v>
      </c>
    </row>
    <row r="1764" spans="1:14" x14ac:dyDescent="0.6">
      <c r="A1764" s="10">
        <v>43767</v>
      </c>
      <c r="B1764" s="31" t="str">
        <f>TEXT('Energy Demand'!$A1764,"dddd")</f>
        <v>Tuesday</v>
      </c>
      <c r="C1764" s="31" t="str">
        <f>TEXT('Energy Demand'!$A1764,"mmmm")</f>
        <v>October</v>
      </c>
      <c r="D1764" s="11" t="str">
        <f t="shared" si="54"/>
        <v>2019</v>
      </c>
      <c r="E1764" s="12">
        <f t="shared" si="55"/>
        <v>44</v>
      </c>
      <c r="F1764" s="13" t="str">
        <f>VLOOKUP(A1764,_holidays!$A$2:$B$2107,2,1)</f>
        <v>Y</v>
      </c>
      <c r="G1764" s="13" t="str">
        <f>VLOOKUP(A1764,_holidays!$A$2:$C$2107,3,1)</f>
        <v>N</v>
      </c>
      <c r="H1764" s="14">
        <v>9.6999999999999993</v>
      </c>
      <c r="I1764" s="14">
        <v>30.5</v>
      </c>
      <c r="J1764" s="15">
        <v>27</v>
      </c>
      <c r="K1764" s="15">
        <v>0</v>
      </c>
      <c r="L1764" s="16">
        <v>111887.405</v>
      </c>
      <c r="M1764" s="17">
        <v>130.19868170000001</v>
      </c>
      <c r="N1764" s="17">
        <f>'Energy Demand'!$L1764*'Energy Demand'!$M1764</f>
        <v>14567592.629833989</v>
      </c>
    </row>
    <row r="1765" spans="1:14" x14ac:dyDescent="0.6">
      <c r="A1765" s="19">
        <v>43768</v>
      </c>
      <c r="B1765" s="32" t="str">
        <f>TEXT('Energy Demand'!$A1765,"dddd")</f>
        <v>Wednesday</v>
      </c>
      <c r="C1765" s="31" t="str">
        <f>TEXT('Energy Demand'!$A1765,"mmmm")</f>
        <v>October</v>
      </c>
      <c r="D1765" s="11" t="str">
        <f t="shared" si="54"/>
        <v>2019</v>
      </c>
      <c r="E1765" s="12">
        <f t="shared" si="55"/>
        <v>44</v>
      </c>
      <c r="F1765" s="20" t="str">
        <f>VLOOKUP(A1765,_holidays!$A$2:$B$2107,2,1)</f>
        <v>Y</v>
      </c>
      <c r="G1765" s="20" t="str">
        <f>VLOOKUP(A1765,_holidays!$A$2:$C$2107,3,1)</f>
        <v>N</v>
      </c>
      <c r="H1765" s="21">
        <v>13.8</v>
      </c>
      <c r="I1765" s="21">
        <v>25.1</v>
      </c>
      <c r="J1765" s="22">
        <v>27.2</v>
      </c>
      <c r="K1765" s="22">
        <v>0</v>
      </c>
      <c r="L1765" s="16">
        <v>117375.73</v>
      </c>
      <c r="M1765" s="17">
        <v>130.31831199999999</v>
      </c>
      <c r="N1765" s="17">
        <f>'Energy Demand'!$L1765*'Energy Demand'!$M1765</f>
        <v>15296207.003367759</v>
      </c>
    </row>
    <row r="1766" spans="1:14" x14ac:dyDescent="0.6">
      <c r="A1766" s="10">
        <v>43769</v>
      </c>
      <c r="B1766" s="31" t="str">
        <f>TEXT('Energy Demand'!$A1766,"dddd")</f>
        <v>Thursday</v>
      </c>
      <c r="C1766" s="31" t="str">
        <f>TEXT('Energy Demand'!$A1766,"mmmm")</f>
        <v>October</v>
      </c>
      <c r="D1766" s="11" t="str">
        <f t="shared" si="54"/>
        <v>2019</v>
      </c>
      <c r="E1766" s="12">
        <f t="shared" si="55"/>
        <v>44</v>
      </c>
      <c r="F1766" s="13" t="str">
        <f>VLOOKUP(A1766,_holidays!$A$2:$B$2107,2,1)</f>
        <v>Y</v>
      </c>
      <c r="G1766" s="13" t="str">
        <f>VLOOKUP(A1766,_holidays!$A$2:$C$2107,3,1)</f>
        <v>N</v>
      </c>
      <c r="H1766" s="14">
        <v>14.2</v>
      </c>
      <c r="I1766" s="14">
        <v>33.700000000000003</v>
      </c>
      <c r="J1766" s="15">
        <v>25.5</v>
      </c>
      <c r="K1766" s="15">
        <v>0</v>
      </c>
      <c r="L1766" s="16">
        <v>121752.875</v>
      </c>
      <c r="M1766" s="17">
        <v>89.659635179999995</v>
      </c>
      <c r="N1766" s="17">
        <f>'Energy Demand'!$L1766*'Energy Demand'!$M1766</f>
        <v>10916318.354616143</v>
      </c>
    </row>
    <row r="1767" spans="1:14" x14ac:dyDescent="0.6">
      <c r="A1767" s="19">
        <v>43770</v>
      </c>
      <c r="B1767" s="32" t="str">
        <f>TEXT('Energy Demand'!$A1767,"dddd")</f>
        <v>Friday</v>
      </c>
      <c r="C1767" s="31" t="str">
        <f>TEXT('Energy Demand'!$A1767,"mmmm")</f>
        <v>November</v>
      </c>
      <c r="D1767" s="11" t="str">
        <f t="shared" si="54"/>
        <v>2019</v>
      </c>
      <c r="E1767" s="12">
        <f t="shared" si="55"/>
        <v>44</v>
      </c>
      <c r="F1767" s="20" t="str">
        <f>VLOOKUP(A1767,_holidays!$A$2:$B$2107,2,1)</f>
        <v>Y</v>
      </c>
      <c r="G1767" s="20" t="str">
        <f>VLOOKUP(A1767,_holidays!$A$2:$C$2107,3,1)</f>
        <v>N</v>
      </c>
      <c r="H1767" s="21">
        <v>20</v>
      </c>
      <c r="I1767" s="21">
        <v>34.299999999999997</v>
      </c>
      <c r="J1767" s="22">
        <v>22.8</v>
      </c>
      <c r="K1767" s="22">
        <v>0</v>
      </c>
      <c r="L1767" s="16">
        <v>130510.905</v>
      </c>
      <c r="M1767" s="17">
        <v>90.318841500000005</v>
      </c>
      <c r="N1767" s="17">
        <f>'Energy Demand'!$L1767*'Energy Demand'!$M1767</f>
        <v>11787593.742716558</v>
      </c>
    </row>
    <row r="1768" spans="1:14" x14ac:dyDescent="0.6">
      <c r="A1768" s="10">
        <v>43771</v>
      </c>
      <c r="B1768" s="31" t="str">
        <f>TEXT('Energy Demand'!$A1768,"dddd")</f>
        <v>Saturday</v>
      </c>
      <c r="C1768" s="31" t="str">
        <f>TEXT('Energy Demand'!$A1768,"mmmm")</f>
        <v>November</v>
      </c>
      <c r="D1768" s="11" t="str">
        <f t="shared" si="54"/>
        <v>2019</v>
      </c>
      <c r="E1768" s="12">
        <f t="shared" si="55"/>
        <v>44</v>
      </c>
      <c r="F1768" s="13" t="str">
        <f>VLOOKUP(A1768,_holidays!$A$2:$B$2107,2,1)</f>
        <v>Y</v>
      </c>
      <c r="G1768" s="13" t="str">
        <f>VLOOKUP(A1768,_holidays!$A$2:$C$2107,3,1)</f>
        <v>N</v>
      </c>
      <c r="H1768" s="14">
        <v>15.8</v>
      </c>
      <c r="I1768" s="14">
        <v>18.899999999999999</v>
      </c>
      <c r="J1768" s="15">
        <v>2.2000000000000002</v>
      </c>
      <c r="K1768" s="15">
        <v>4.2</v>
      </c>
      <c r="L1768" s="16">
        <v>105806.825</v>
      </c>
      <c r="M1768" s="17">
        <v>90.798912520000002</v>
      </c>
      <c r="N1768" s="17">
        <f>'Energy Demand'!$L1768*'Energy Demand'!$M1768</f>
        <v>9607144.6471939497</v>
      </c>
    </row>
    <row r="1769" spans="1:14" x14ac:dyDescent="0.6">
      <c r="A1769" s="19">
        <v>43772</v>
      </c>
      <c r="B1769" s="32" t="str">
        <f>TEXT('Energy Demand'!$A1769,"dddd")</f>
        <v>Sunday</v>
      </c>
      <c r="C1769" s="31" t="str">
        <f>TEXT('Energy Demand'!$A1769,"mmmm")</f>
        <v>November</v>
      </c>
      <c r="D1769" s="11" t="str">
        <f t="shared" si="54"/>
        <v>2019</v>
      </c>
      <c r="E1769" s="12">
        <f t="shared" si="55"/>
        <v>45</v>
      </c>
      <c r="F1769" s="20" t="str">
        <f>VLOOKUP(A1769,_holidays!$A$2:$B$2107,2,1)</f>
        <v>Y</v>
      </c>
      <c r="G1769" s="20" t="str">
        <f>VLOOKUP(A1769,_holidays!$A$2:$C$2107,3,1)</f>
        <v>N</v>
      </c>
      <c r="H1769" s="21">
        <v>12.8</v>
      </c>
      <c r="I1769" s="21">
        <v>20.7</v>
      </c>
      <c r="J1769" s="22">
        <v>7.8</v>
      </c>
      <c r="K1769" s="22">
        <v>12.4</v>
      </c>
      <c r="L1769" s="16">
        <v>96867.014999999999</v>
      </c>
      <c r="M1769" s="17">
        <v>72.398840800000002</v>
      </c>
      <c r="N1769" s="17">
        <f>'Energy Demand'!$L1769*'Energy Demand'!$M1769</f>
        <v>7013059.5977562126</v>
      </c>
    </row>
    <row r="1770" spans="1:14" x14ac:dyDescent="0.6">
      <c r="A1770" s="10">
        <v>43773</v>
      </c>
      <c r="B1770" s="31" t="str">
        <f>TEXT('Energy Demand'!$A1770,"dddd")</f>
        <v>Monday</v>
      </c>
      <c r="C1770" s="31" t="str">
        <f>TEXT('Energy Demand'!$A1770,"mmmm")</f>
        <v>November</v>
      </c>
      <c r="D1770" s="11" t="str">
        <f t="shared" si="54"/>
        <v>2019</v>
      </c>
      <c r="E1770" s="12">
        <f t="shared" si="55"/>
        <v>45</v>
      </c>
      <c r="F1770" s="13" t="str">
        <f>VLOOKUP(A1770,_holidays!$A$2:$B$2107,2,1)</f>
        <v>Y</v>
      </c>
      <c r="G1770" s="13" t="str">
        <f>VLOOKUP(A1770,_holidays!$A$2:$C$2107,3,1)</f>
        <v>N</v>
      </c>
      <c r="H1770" s="14">
        <v>9.5</v>
      </c>
      <c r="I1770" s="14">
        <v>16.2</v>
      </c>
      <c r="J1770" s="15">
        <v>11.2</v>
      </c>
      <c r="K1770" s="15">
        <v>1.2</v>
      </c>
      <c r="L1770" s="16">
        <v>107279.84</v>
      </c>
      <c r="M1770" s="17">
        <v>79.09640417</v>
      </c>
      <c r="N1770" s="17">
        <f>'Energy Demand'!$L1770*'Energy Demand'!$M1770</f>
        <v>8485449.5839329325</v>
      </c>
    </row>
    <row r="1771" spans="1:14" x14ac:dyDescent="0.6">
      <c r="A1771" s="19">
        <v>43774</v>
      </c>
      <c r="B1771" s="32" t="str">
        <f>TEXT('Energy Demand'!$A1771,"dddd")</f>
        <v>Tuesday</v>
      </c>
      <c r="C1771" s="31" t="str">
        <f>TEXT('Energy Demand'!$A1771,"mmmm")</f>
        <v>November</v>
      </c>
      <c r="D1771" s="11" t="str">
        <f t="shared" si="54"/>
        <v>2019</v>
      </c>
      <c r="E1771" s="12">
        <f t="shared" si="55"/>
        <v>45</v>
      </c>
      <c r="F1771" s="20" t="str">
        <f>VLOOKUP(A1771,_holidays!$A$2:$B$2107,2,1)</f>
        <v>Y</v>
      </c>
      <c r="G1771" s="20" t="str">
        <f>VLOOKUP(A1771,_holidays!$A$2:$C$2107,3,1)</f>
        <v>Y</v>
      </c>
      <c r="H1771" s="21">
        <v>7.7</v>
      </c>
      <c r="I1771" s="21">
        <v>19.600000000000001</v>
      </c>
      <c r="J1771" s="22">
        <v>27.4</v>
      </c>
      <c r="K1771" s="22">
        <v>10.199999999999999</v>
      </c>
      <c r="L1771" s="16">
        <v>96817</v>
      </c>
      <c r="M1771" s="17">
        <v>66.476814739999995</v>
      </c>
      <c r="N1771" s="17">
        <f>'Energy Demand'!$L1771*'Energy Demand'!$M1771</f>
        <v>6436085.7726825792</v>
      </c>
    </row>
    <row r="1772" spans="1:14" x14ac:dyDescent="0.6">
      <c r="A1772" s="10">
        <v>43775</v>
      </c>
      <c r="B1772" s="31" t="str">
        <f>TEXT('Energy Demand'!$A1772,"dddd")</f>
        <v>Wednesday</v>
      </c>
      <c r="C1772" s="31" t="str">
        <f>TEXT('Energy Demand'!$A1772,"mmmm")</f>
        <v>November</v>
      </c>
      <c r="D1772" s="11" t="str">
        <f t="shared" si="54"/>
        <v>2019</v>
      </c>
      <c r="E1772" s="12">
        <f t="shared" si="55"/>
        <v>45</v>
      </c>
      <c r="F1772" s="13" t="str">
        <f>VLOOKUP(A1772,_holidays!$A$2:$B$2107,2,1)</f>
        <v>Y</v>
      </c>
      <c r="G1772" s="13" t="str">
        <f>VLOOKUP(A1772,_holidays!$A$2:$C$2107,3,1)</f>
        <v>N</v>
      </c>
      <c r="H1772" s="14">
        <v>10.5</v>
      </c>
      <c r="I1772" s="14">
        <v>24.1</v>
      </c>
      <c r="J1772" s="15">
        <v>19.899999999999999</v>
      </c>
      <c r="K1772" s="15">
        <v>0</v>
      </c>
      <c r="L1772" s="16">
        <v>104381.38</v>
      </c>
      <c r="M1772" s="17">
        <v>58.451951880000003</v>
      </c>
      <c r="N1772" s="17">
        <f>'Energy Demand'!$L1772*'Energy Demand'!$M1772</f>
        <v>6101295.4009279953</v>
      </c>
    </row>
    <row r="1773" spans="1:14" x14ac:dyDescent="0.6">
      <c r="A1773" s="19">
        <v>43776</v>
      </c>
      <c r="B1773" s="32" t="str">
        <f>TEXT('Energy Demand'!$A1773,"dddd")</f>
        <v>Thursday</v>
      </c>
      <c r="C1773" s="31" t="str">
        <f>TEXT('Energy Demand'!$A1773,"mmmm")</f>
        <v>November</v>
      </c>
      <c r="D1773" s="11" t="str">
        <f t="shared" si="54"/>
        <v>2019</v>
      </c>
      <c r="E1773" s="12">
        <f t="shared" si="55"/>
        <v>45</v>
      </c>
      <c r="F1773" s="20" t="str">
        <f>VLOOKUP(A1773,_holidays!$A$2:$B$2107,2,1)</f>
        <v>Y</v>
      </c>
      <c r="G1773" s="20" t="str">
        <f>VLOOKUP(A1773,_holidays!$A$2:$C$2107,3,1)</f>
        <v>N</v>
      </c>
      <c r="H1773" s="21">
        <v>11.5</v>
      </c>
      <c r="I1773" s="21">
        <v>17.7</v>
      </c>
      <c r="J1773" s="22">
        <v>8.3000000000000007</v>
      </c>
      <c r="K1773" s="22">
        <v>0</v>
      </c>
      <c r="L1773" s="16">
        <v>115132.64</v>
      </c>
      <c r="M1773" s="17">
        <v>63.897686270000001</v>
      </c>
      <c r="N1773" s="17">
        <f>'Energy Demand'!$L1773*'Energy Demand'!$M1773</f>
        <v>7356709.3101568529</v>
      </c>
    </row>
    <row r="1774" spans="1:14" x14ac:dyDescent="0.6">
      <c r="A1774" s="10">
        <v>43777</v>
      </c>
      <c r="B1774" s="31" t="str">
        <f>TEXT('Energy Demand'!$A1774,"dddd")</f>
        <v>Friday</v>
      </c>
      <c r="C1774" s="31" t="str">
        <f>TEXT('Energy Demand'!$A1774,"mmmm")</f>
        <v>November</v>
      </c>
      <c r="D1774" s="11" t="str">
        <f t="shared" si="54"/>
        <v>2019</v>
      </c>
      <c r="E1774" s="12">
        <f t="shared" si="55"/>
        <v>45</v>
      </c>
      <c r="F1774" s="13" t="str">
        <f>VLOOKUP(A1774,_holidays!$A$2:$B$2107,2,1)</f>
        <v>Y</v>
      </c>
      <c r="G1774" s="13" t="str">
        <f>VLOOKUP(A1774,_holidays!$A$2:$C$2107,3,1)</f>
        <v>N</v>
      </c>
      <c r="H1774" s="14">
        <v>10.3</v>
      </c>
      <c r="I1774" s="14">
        <v>15</v>
      </c>
      <c r="J1774" s="15">
        <v>16.100000000000001</v>
      </c>
      <c r="K1774" s="15">
        <v>6.8</v>
      </c>
      <c r="L1774" s="16">
        <v>113954.78</v>
      </c>
      <c r="M1774" s="17">
        <v>81.077541510000003</v>
      </c>
      <c r="N1774" s="17">
        <f>'Energy Demand'!$L1774*'Energy Demand'!$M1774</f>
        <v>9239173.4057129174</v>
      </c>
    </row>
    <row r="1775" spans="1:14" x14ac:dyDescent="0.6">
      <c r="A1775" s="19">
        <v>43778</v>
      </c>
      <c r="B1775" s="32" t="str">
        <f>TEXT('Energy Demand'!$A1775,"dddd")</f>
        <v>Saturday</v>
      </c>
      <c r="C1775" s="31" t="str">
        <f>TEXT('Energy Demand'!$A1775,"mmmm")</f>
        <v>November</v>
      </c>
      <c r="D1775" s="11" t="str">
        <f t="shared" si="54"/>
        <v>2019</v>
      </c>
      <c r="E1775" s="12">
        <f t="shared" si="55"/>
        <v>45</v>
      </c>
      <c r="F1775" s="20" t="str">
        <f>VLOOKUP(A1775,_holidays!$A$2:$B$2107,2,1)</f>
        <v>Y</v>
      </c>
      <c r="G1775" s="20" t="str">
        <f>VLOOKUP(A1775,_holidays!$A$2:$C$2107,3,1)</f>
        <v>N</v>
      </c>
      <c r="H1775" s="21">
        <v>7.6</v>
      </c>
      <c r="I1775" s="21">
        <v>14.2</v>
      </c>
      <c r="J1775" s="22">
        <v>9.8000000000000007</v>
      </c>
      <c r="K1775" s="22">
        <v>6.4</v>
      </c>
      <c r="L1775" s="16">
        <v>108924.79</v>
      </c>
      <c r="M1775" s="17">
        <v>70.474884239999994</v>
      </c>
      <c r="N1775" s="17">
        <f>'Energy Demand'!$L1775*'Energy Demand'!$M1775</f>
        <v>7676461.9661163082</v>
      </c>
    </row>
    <row r="1776" spans="1:14" x14ac:dyDescent="0.6">
      <c r="A1776" s="10">
        <v>43779</v>
      </c>
      <c r="B1776" s="31" t="str">
        <f>TEXT('Energy Demand'!$A1776,"dddd")</f>
        <v>Sunday</v>
      </c>
      <c r="C1776" s="31" t="str">
        <f>TEXT('Energy Demand'!$A1776,"mmmm")</f>
        <v>November</v>
      </c>
      <c r="D1776" s="11" t="str">
        <f t="shared" si="54"/>
        <v>2019</v>
      </c>
      <c r="E1776" s="12">
        <f t="shared" si="55"/>
        <v>46</v>
      </c>
      <c r="F1776" s="13" t="str">
        <f>VLOOKUP(A1776,_holidays!$A$2:$B$2107,2,1)</f>
        <v>Y</v>
      </c>
      <c r="G1776" s="13" t="str">
        <f>VLOOKUP(A1776,_holidays!$A$2:$C$2107,3,1)</f>
        <v>N</v>
      </c>
      <c r="H1776" s="14">
        <v>10.8</v>
      </c>
      <c r="I1776" s="14">
        <v>18.100000000000001</v>
      </c>
      <c r="J1776" s="15">
        <v>13.5</v>
      </c>
      <c r="K1776" s="15">
        <v>0.2</v>
      </c>
      <c r="L1776" s="16">
        <v>101550.045</v>
      </c>
      <c r="M1776" s="17">
        <v>86.639009709999996</v>
      </c>
      <c r="N1776" s="17">
        <f>'Energy Demand'!$L1776*'Energy Demand'!$M1776</f>
        <v>8798195.3348059356</v>
      </c>
    </row>
    <row r="1777" spans="1:14" x14ac:dyDescent="0.6">
      <c r="A1777" s="19">
        <v>43780</v>
      </c>
      <c r="B1777" s="32" t="str">
        <f>TEXT('Energy Demand'!$A1777,"dddd")</f>
        <v>Monday</v>
      </c>
      <c r="C1777" s="31" t="str">
        <f>TEXT('Energy Demand'!$A1777,"mmmm")</f>
        <v>November</v>
      </c>
      <c r="D1777" s="11" t="str">
        <f t="shared" si="54"/>
        <v>2019</v>
      </c>
      <c r="E1777" s="12">
        <f t="shared" si="55"/>
        <v>46</v>
      </c>
      <c r="F1777" s="20" t="str">
        <f>VLOOKUP(A1777,_holidays!$A$2:$B$2107,2,1)</f>
        <v>Y</v>
      </c>
      <c r="G1777" s="20" t="str">
        <f>VLOOKUP(A1777,_holidays!$A$2:$C$2107,3,1)</f>
        <v>N</v>
      </c>
      <c r="H1777" s="21">
        <v>10</v>
      </c>
      <c r="I1777" s="21">
        <v>29.6</v>
      </c>
      <c r="J1777" s="22">
        <v>27.4</v>
      </c>
      <c r="K1777" s="22">
        <v>0</v>
      </c>
      <c r="L1777" s="16">
        <v>106758.95</v>
      </c>
      <c r="M1777" s="17">
        <v>66.491326110000003</v>
      </c>
      <c r="N1777" s="17">
        <f>'Energy Demand'!$L1777*'Energy Demand'!$M1777</f>
        <v>7098544.1596111841</v>
      </c>
    </row>
    <row r="1778" spans="1:14" x14ac:dyDescent="0.6">
      <c r="A1778" s="10">
        <v>43781</v>
      </c>
      <c r="B1778" s="31" t="str">
        <f>TEXT('Energy Demand'!$A1778,"dddd")</f>
        <v>Tuesday</v>
      </c>
      <c r="C1778" s="31" t="str">
        <f>TEXT('Energy Demand'!$A1778,"mmmm")</f>
        <v>November</v>
      </c>
      <c r="D1778" s="11" t="str">
        <f t="shared" si="54"/>
        <v>2019</v>
      </c>
      <c r="E1778" s="12">
        <f t="shared" si="55"/>
        <v>46</v>
      </c>
      <c r="F1778" s="13" t="str">
        <f>VLOOKUP(A1778,_holidays!$A$2:$B$2107,2,1)</f>
        <v>Y</v>
      </c>
      <c r="G1778" s="13" t="str">
        <f>VLOOKUP(A1778,_holidays!$A$2:$C$2107,3,1)</f>
        <v>N</v>
      </c>
      <c r="H1778" s="14">
        <v>11.5</v>
      </c>
      <c r="I1778" s="14">
        <v>17.399999999999999</v>
      </c>
      <c r="J1778" s="15">
        <v>12.7</v>
      </c>
      <c r="K1778" s="15">
        <v>0.6</v>
      </c>
      <c r="L1778" s="16">
        <v>104303.46</v>
      </c>
      <c r="M1778" s="17">
        <v>57.069845890000003</v>
      </c>
      <c r="N1778" s="17">
        <f>'Energy Demand'!$L1778*'Energy Demand'!$M1778</f>
        <v>5952582.38799378</v>
      </c>
    </row>
    <row r="1779" spans="1:14" x14ac:dyDescent="0.6">
      <c r="A1779" s="19">
        <v>43782</v>
      </c>
      <c r="B1779" s="32" t="str">
        <f>TEXT('Energy Demand'!$A1779,"dddd")</f>
        <v>Wednesday</v>
      </c>
      <c r="C1779" s="31" t="str">
        <f>TEXT('Energy Demand'!$A1779,"mmmm")</f>
        <v>November</v>
      </c>
      <c r="D1779" s="11" t="str">
        <f t="shared" si="54"/>
        <v>2019</v>
      </c>
      <c r="E1779" s="12">
        <f t="shared" si="55"/>
        <v>46</v>
      </c>
      <c r="F1779" s="20" t="str">
        <f>VLOOKUP(A1779,_holidays!$A$2:$B$2107,2,1)</f>
        <v>Y</v>
      </c>
      <c r="G1779" s="20" t="str">
        <f>VLOOKUP(A1779,_holidays!$A$2:$C$2107,3,1)</f>
        <v>N</v>
      </c>
      <c r="H1779" s="21">
        <v>9.1</v>
      </c>
      <c r="I1779" s="21">
        <v>17.3</v>
      </c>
      <c r="J1779" s="22">
        <v>12</v>
      </c>
      <c r="K1779" s="22">
        <v>1.6</v>
      </c>
      <c r="L1779" s="16">
        <v>112573.54</v>
      </c>
      <c r="M1779" s="17">
        <v>64.519389450000006</v>
      </c>
      <c r="N1779" s="17">
        <f>'Energy Demand'!$L1779*'Energy Demand'!$M1779</f>
        <v>7263176.0690251533</v>
      </c>
    </row>
    <row r="1780" spans="1:14" x14ac:dyDescent="0.6">
      <c r="A1780" s="10">
        <v>43783</v>
      </c>
      <c r="B1780" s="31" t="str">
        <f>TEXT('Energy Demand'!$A1780,"dddd")</f>
        <v>Thursday</v>
      </c>
      <c r="C1780" s="31" t="str">
        <f>TEXT('Energy Demand'!$A1780,"mmmm")</f>
        <v>November</v>
      </c>
      <c r="D1780" s="11" t="str">
        <f t="shared" si="54"/>
        <v>2019</v>
      </c>
      <c r="E1780" s="12">
        <f t="shared" si="55"/>
        <v>46</v>
      </c>
      <c r="F1780" s="13" t="str">
        <f>VLOOKUP(A1780,_holidays!$A$2:$B$2107,2,1)</f>
        <v>Y</v>
      </c>
      <c r="G1780" s="13" t="str">
        <f>VLOOKUP(A1780,_holidays!$A$2:$C$2107,3,1)</f>
        <v>N</v>
      </c>
      <c r="H1780" s="14">
        <v>12.1</v>
      </c>
      <c r="I1780" s="14">
        <v>22.4</v>
      </c>
      <c r="J1780" s="15">
        <v>19.7</v>
      </c>
      <c r="K1780" s="15">
        <v>0.8</v>
      </c>
      <c r="L1780" s="16">
        <v>109828.93</v>
      </c>
      <c r="M1780" s="17">
        <v>74.43626304</v>
      </c>
      <c r="N1780" s="17">
        <f>'Energy Demand'!$L1780*'Energy Demand'!$M1780</f>
        <v>8175255.1228817469</v>
      </c>
    </row>
    <row r="1781" spans="1:14" x14ac:dyDescent="0.6">
      <c r="A1781" s="19">
        <v>43784</v>
      </c>
      <c r="B1781" s="32" t="str">
        <f>TEXT('Energy Demand'!$A1781,"dddd")</f>
        <v>Friday</v>
      </c>
      <c r="C1781" s="31" t="str">
        <f>TEXT('Energy Demand'!$A1781,"mmmm")</f>
        <v>November</v>
      </c>
      <c r="D1781" s="11" t="str">
        <f t="shared" si="54"/>
        <v>2019</v>
      </c>
      <c r="E1781" s="12">
        <f t="shared" si="55"/>
        <v>46</v>
      </c>
      <c r="F1781" s="20" t="str">
        <f>VLOOKUP(A1781,_holidays!$A$2:$B$2107,2,1)</f>
        <v>Y</v>
      </c>
      <c r="G1781" s="20" t="str">
        <f>VLOOKUP(A1781,_holidays!$A$2:$C$2107,3,1)</f>
        <v>N</v>
      </c>
      <c r="H1781" s="21">
        <v>13</v>
      </c>
      <c r="I1781" s="21">
        <v>18.5</v>
      </c>
      <c r="J1781" s="22">
        <v>12.4</v>
      </c>
      <c r="K1781" s="22">
        <v>0</v>
      </c>
      <c r="L1781" s="16">
        <v>110954.755</v>
      </c>
      <c r="M1781" s="17">
        <v>72.065598769999994</v>
      </c>
      <c r="N1781" s="17">
        <f>'Energy Demand'!$L1781*'Energy Demand'!$M1781</f>
        <v>7996020.8554536514</v>
      </c>
    </row>
    <row r="1782" spans="1:14" x14ac:dyDescent="0.6">
      <c r="A1782" s="10">
        <v>43785</v>
      </c>
      <c r="B1782" s="31" t="str">
        <f>TEXT('Energy Demand'!$A1782,"dddd")</f>
        <v>Saturday</v>
      </c>
      <c r="C1782" s="31" t="str">
        <f>TEXT('Energy Demand'!$A1782,"mmmm")</f>
        <v>November</v>
      </c>
      <c r="D1782" s="11" t="str">
        <f t="shared" si="54"/>
        <v>2019</v>
      </c>
      <c r="E1782" s="12">
        <f t="shared" si="55"/>
        <v>46</v>
      </c>
      <c r="F1782" s="13" t="str">
        <f>VLOOKUP(A1782,_holidays!$A$2:$B$2107,2,1)</f>
        <v>Y</v>
      </c>
      <c r="G1782" s="13" t="str">
        <f>VLOOKUP(A1782,_holidays!$A$2:$C$2107,3,1)</f>
        <v>N</v>
      </c>
      <c r="H1782" s="14">
        <v>9.1999999999999993</v>
      </c>
      <c r="I1782" s="14">
        <v>17.2</v>
      </c>
      <c r="J1782" s="15">
        <v>23.9</v>
      </c>
      <c r="K1782" s="15">
        <v>0</v>
      </c>
      <c r="L1782" s="16">
        <v>97646.12</v>
      </c>
      <c r="M1782" s="17">
        <v>67.187219450000001</v>
      </c>
      <c r="N1782" s="17">
        <f>'Energy Demand'!$L1782*'Energy Demand'!$M1782</f>
        <v>6560571.2928810334</v>
      </c>
    </row>
    <row r="1783" spans="1:14" x14ac:dyDescent="0.6">
      <c r="A1783" s="19">
        <v>43786</v>
      </c>
      <c r="B1783" s="32" t="str">
        <f>TEXT('Energy Demand'!$A1783,"dddd")</f>
        <v>Sunday</v>
      </c>
      <c r="C1783" s="31" t="str">
        <f>TEXT('Energy Demand'!$A1783,"mmmm")</f>
        <v>November</v>
      </c>
      <c r="D1783" s="11" t="str">
        <f t="shared" si="54"/>
        <v>2019</v>
      </c>
      <c r="E1783" s="12">
        <f t="shared" si="55"/>
        <v>47</v>
      </c>
      <c r="F1783" s="20" t="str">
        <f>VLOOKUP(A1783,_holidays!$A$2:$B$2107,2,1)</f>
        <v>Y</v>
      </c>
      <c r="G1783" s="20" t="str">
        <f>VLOOKUP(A1783,_holidays!$A$2:$C$2107,3,1)</f>
        <v>N</v>
      </c>
      <c r="H1783" s="21">
        <v>10.8</v>
      </c>
      <c r="I1783" s="21">
        <v>16.2</v>
      </c>
      <c r="J1783" s="22">
        <v>24.1</v>
      </c>
      <c r="K1783" s="22">
        <v>0</v>
      </c>
      <c r="L1783" s="16">
        <v>96742.49</v>
      </c>
      <c r="M1783" s="17">
        <v>66.41186458</v>
      </c>
      <c r="N1783" s="17">
        <f>'Energy Demand'!$L1783*'Energy Demand'!$M1783</f>
        <v>6424849.1450120043</v>
      </c>
    </row>
    <row r="1784" spans="1:14" x14ac:dyDescent="0.6">
      <c r="A1784" s="10">
        <v>43787</v>
      </c>
      <c r="B1784" s="31" t="str">
        <f>TEXT('Energy Demand'!$A1784,"dddd")</f>
        <v>Monday</v>
      </c>
      <c r="C1784" s="31" t="str">
        <f>TEXT('Energy Demand'!$A1784,"mmmm")</f>
        <v>November</v>
      </c>
      <c r="D1784" s="11" t="str">
        <f t="shared" si="54"/>
        <v>2019</v>
      </c>
      <c r="E1784" s="12">
        <f t="shared" si="55"/>
        <v>47</v>
      </c>
      <c r="F1784" s="13" t="str">
        <f>VLOOKUP(A1784,_holidays!$A$2:$B$2107,2,1)</f>
        <v>Y</v>
      </c>
      <c r="G1784" s="13" t="str">
        <f>VLOOKUP(A1784,_holidays!$A$2:$C$2107,3,1)</f>
        <v>N</v>
      </c>
      <c r="H1784" s="14">
        <v>8.5</v>
      </c>
      <c r="I1784" s="14">
        <v>26.9</v>
      </c>
      <c r="J1784" s="15">
        <v>29.9</v>
      </c>
      <c r="K1784" s="15">
        <v>0</v>
      </c>
      <c r="L1784" s="16">
        <v>109148.25</v>
      </c>
      <c r="M1784" s="17">
        <v>72.281071499999996</v>
      </c>
      <c r="N1784" s="17">
        <f>'Energy Demand'!$L1784*'Energy Demand'!$M1784</f>
        <v>7889352.4623498749</v>
      </c>
    </row>
    <row r="1785" spans="1:14" x14ac:dyDescent="0.6">
      <c r="A1785" s="19">
        <v>43788</v>
      </c>
      <c r="B1785" s="32" t="str">
        <f>TEXT('Energy Demand'!$A1785,"dddd")</f>
        <v>Tuesday</v>
      </c>
      <c r="C1785" s="31" t="str">
        <f>TEXT('Energy Demand'!$A1785,"mmmm")</f>
        <v>November</v>
      </c>
      <c r="D1785" s="11" t="str">
        <f t="shared" si="54"/>
        <v>2019</v>
      </c>
      <c r="E1785" s="12">
        <f t="shared" si="55"/>
        <v>47</v>
      </c>
      <c r="F1785" s="20" t="str">
        <f>VLOOKUP(A1785,_holidays!$A$2:$B$2107,2,1)</f>
        <v>Y</v>
      </c>
      <c r="G1785" s="20" t="str">
        <f>VLOOKUP(A1785,_holidays!$A$2:$C$2107,3,1)</f>
        <v>N</v>
      </c>
      <c r="H1785" s="21">
        <v>11.4</v>
      </c>
      <c r="I1785" s="21">
        <v>18.600000000000001</v>
      </c>
      <c r="J1785" s="22">
        <v>27.9</v>
      </c>
      <c r="K1785" s="22">
        <v>0</v>
      </c>
      <c r="L1785" s="16">
        <v>112033.87</v>
      </c>
      <c r="M1785" s="17">
        <v>81.955895620000007</v>
      </c>
      <c r="N1785" s="17">
        <f>'Energy Demand'!$L1785*'Energy Demand'!$M1785</f>
        <v>9181836.1556246504</v>
      </c>
    </row>
    <row r="1786" spans="1:14" x14ac:dyDescent="0.6">
      <c r="A1786" s="10">
        <v>43789</v>
      </c>
      <c r="B1786" s="31" t="str">
        <f>TEXT('Energy Demand'!$A1786,"dddd")</f>
        <v>Wednesday</v>
      </c>
      <c r="C1786" s="31" t="str">
        <f>TEXT('Energy Demand'!$A1786,"mmmm")</f>
        <v>November</v>
      </c>
      <c r="D1786" s="11" t="str">
        <f t="shared" si="54"/>
        <v>2019</v>
      </c>
      <c r="E1786" s="12">
        <f t="shared" si="55"/>
        <v>47</v>
      </c>
      <c r="F1786" s="13" t="str">
        <f>VLOOKUP(A1786,_holidays!$A$2:$B$2107,2,1)</f>
        <v>Y</v>
      </c>
      <c r="G1786" s="13" t="str">
        <f>VLOOKUP(A1786,_holidays!$A$2:$C$2107,3,1)</f>
        <v>N</v>
      </c>
      <c r="H1786" s="14">
        <v>9.4</v>
      </c>
      <c r="I1786" s="14">
        <v>34.700000000000003</v>
      </c>
      <c r="J1786" s="15">
        <v>30.1</v>
      </c>
      <c r="K1786" s="15">
        <v>0</v>
      </c>
      <c r="L1786" s="16">
        <v>119736.125</v>
      </c>
      <c r="M1786" s="17">
        <v>83.763251699999998</v>
      </c>
      <c r="N1786" s="17">
        <f>'Energy Demand'!$L1786*'Energy Demand'!$M1786</f>
        <v>10029487.175957663</v>
      </c>
    </row>
    <row r="1787" spans="1:14" x14ac:dyDescent="0.6">
      <c r="A1787" s="19">
        <v>43790</v>
      </c>
      <c r="B1787" s="32" t="str">
        <f>TEXT('Energy Demand'!$A1787,"dddd")</f>
        <v>Thursday</v>
      </c>
      <c r="C1787" s="31" t="str">
        <f>TEXT('Energy Demand'!$A1787,"mmmm")</f>
        <v>November</v>
      </c>
      <c r="D1787" s="11" t="str">
        <f t="shared" si="54"/>
        <v>2019</v>
      </c>
      <c r="E1787" s="12">
        <f t="shared" si="55"/>
        <v>47</v>
      </c>
      <c r="F1787" s="20" t="str">
        <f>VLOOKUP(A1787,_holidays!$A$2:$B$2107,2,1)</f>
        <v>Y</v>
      </c>
      <c r="G1787" s="20" t="str">
        <f>VLOOKUP(A1787,_holidays!$A$2:$C$2107,3,1)</f>
        <v>N</v>
      </c>
      <c r="H1787" s="21">
        <v>14</v>
      </c>
      <c r="I1787" s="21">
        <v>40.9</v>
      </c>
      <c r="J1787" s="22">
        <v>18.8</v>
      </c>
      <c r="K1787" s="22">
        <v>0</v>
      </c>
      <c r="L1787" s="16">
        <v>131312</v>
      </c>
      <c r="M1787" s="17">
        <v>72.815311210000004</v>
      </c>
      <c r="N1787" s="17">
        <f>'Energy Demand'!$L1787*'Energy Demand'!$M1787</f>
        <v>9561524.1456075199</v>
      </c>
    </row>
    <row r="1788" spans="1:14" x14ac:dyDescent="0.6">
      <c r="A1788" s="10">
        <v>43791</v>
      </c>
      <c r="B1788" s="31" t="str">
        <f>TEXT('Energy Demand'!$A1788,"dddd")</f>
        <v>Friday</v>
      </c>
      <c r="C1788" s="31" t="str">
        <f>TEXT('Energy Demand'!$A1788,"mmmm")</f>
        <v>November</v>
      </c>
      <c r="D1788" s="11" t="str">
        <f t="shared" si="54"/>
        <v>2019</v>
      </c>
      <c r="E1788" s="12">
        <f t="shared" si="55"/>
        <v>47</v>
      </c>
      <c r="F1788" s="13" t="str">
        <f>VLOOKUP(A1788,_holidays!$A$2:$B$2107,2,1)</f>
        <v>Y</v>
      </c>
      <c r="G1788" s="13" t="str">
        <f>VLOOKUP(A1788,_holidays!$A$2:$C$2107,3,1)</f>
        <v>N</v>
      </c>
      <c r="H1788" s="14">
        <v>13.6</v>
      </c>
      <c r="I1788" s="14">
        <v>20</v>
      </c>
      <c r="J1788" s="15">
        <v>28.3</v>
      </c>
      <c r="K1788" s="15">
        <v>0</v>
      </c>
      <c r="L1788" s="16">
        <v>109049.36500000001</v>
      </c>
      <c r="M1788" s="17">
        <v>65.412978010000003</v>
      </c>
      <c r="N1788" s="17">
        <f>'Energy Demand'!$L1788*'Energy Demand'!$M1788</f>
        <v>7133243.7147494648</v>
      </c>
    </row>
    <row r="1789" spans="1:14" x14ac:dyDescent="0.6">
      <c r="A1789" s="19">
        <v>43792</v>
      </c>
      <c r="B1789" s="32" t="str">
        <f>TEXT('Energy Demand'!$A1789,"dddd")</f>
        <v>Saturday</v>
      </c>
      <c r="C1789" s="31" t="str">
        <f>TEXT('Energy Demand'!$A1789,"mmmm")</f>
        <v>November</v>
      </c>
      <c r="D1789" s="11" t="str">
        <f t="shared" si="54"/>
        <v>2019</v>
      </c>
      <c r="E1789" s="12">
        <f t="shared" si="55"/>
        <v>47</v>
      </c>
      <c r="F1789" s="20" t="str">
        <f>VLOOKUP(A1789,_holidays!$A$2:$B$2107,2,1)</f>
        <v>Y</v>
      </c>
      <c r="G1789" s="20" t="str">
        <f>VLOOKUP(A1789,_holidays!$A$2:$C$2107,3,1)</f>
        <v>N</v>
      </c>
      <c r="H1789" s="21">
        <v>10.1</v>
      </c>
      <c r="I1789" s="21">
        <v>23.8</v>
      </c>
      <c r="J1789" s="22">
        <v>24.6</v>
      </c>
      <c r="K1789" s="22">
        <v>0</v>
      </c>
      <c r="L1789" s="16">
        <v>97245.764999999999</v>
      </c>
      <c r="M1789" s="17">
        <v>49.794292779999999</v>
      </c>
      <c r="N1789" s="17">
        <f>'Energy Demand'!$L1789*'Energy Demand'!$M1789</f>
        <v>4842284.0940250764</v>
      </c>
    </row>
    <row r="1790" spans="1:14" x14ac:dyDescent="0.6">
      <c r="A1790" s="10">
        <v>43793</v>
      </c>
      <c r="B1790" s="31" t="str">
        <f>TEXT('Energy Demand'!$A1790,"dddd")</f>
        <v>Sunday</v>
      </c>
      <c r="C1790" s="31" t="str">
        <f>TEXT('Energy Demand'!$A1790,"mmmm")</f>
        <v>November</v>
      </c>
      <c r="D1790" s="11" t="str">
        <f t="shared" si="54"/>
        <v>2019</v>
      </c>
      <c r="E1790" s="12">
        <f t="shared" si="55"/>
        <v>48</v>
      </c>
      <c r="F1790" s="13" t="str">
        <f>VLOOKUP(A1790,_holidays!$A$2:$B$2107,2,1)</f>
        <v>Y</v>
      </c>
      <c r="G1790" s="13" t="str">
        <f>VLOOKUP(A1790,_holidays!$A$2:$C$2107,3,1)</f>
        <v>N</v>
      </c>
      <c r="H1790" s="14">
        <v>11.9</v>
      </c>
      <c r="I1790" s="14">
        <v>23.7</v>
      </c>
      <c r="J1790" s="15">
        <v>30.6</v>
      </c>
      <c r="K1790" s="15">
        <v>0</v>
      </c>
      <c r="L1790" s="16">
        <v>96778.25</v>
      </c>
      <c r="M1790" s="17">
        <v>60.755443960000001</v>
      </c>
      <c r="N1790" s="17">
        <f>'Energy Demand'!$L1790*'Energy Demand'!$M1790</f>
        <v>5879805.5444218703</v>
      </c>
    </row>
    <row r="1791" spans="1:14" x14ac:dyDescent="0.6">
      <c r="A1791" s="19">
        <v>43794</v>
      </c>
      <c r="B1791" s="32" t="str">
        <f>TEXT('Energy Demand'!$A1791,"dddd")</f>
        <v>Monday</v>
      </c>
      <c r="C1791" s="31" t="str">
        <f>TEXT('Energy Demand'!$A1791,"mmmm")</f>
        <v>November</v>
      </c>
      <c r="D1791" s="11" t="str">
        <f t="shared" si="54"/>
        <v>2019</v>
      </c>
      <c r="E1791" s="12">
        <f t="shared" si="55"/>
        <v>48</v>
      </c>
      <c r="F1791" s="20" t="str">
        <f>VLOOKUP(A1791,_holidays!$A$2:$B$2107,2,1)</f>
        <v>Y</v>
      </c>
      <c r="G1791" s="20" t="str">
        <f>VLOOKUP(A1791,_holidays!$A$2:$C$2107,3,1)</f>
        <v>N</v>
      </c>
      <c r="H1791" s="21">
        <v>11.4</v>
      </c>
      <c r="I1791" s="21">
        <v>27.4</v>
      </c>
      <c r="J1791" s="22">
        <v>18</v>
      </c>
      <c r="K1791" s="22">
        <v>0</v>
      </c>
      <c r="L1791" s="16">
        <v>113899.3</v>
      </c>
      <c r="M1791" s="17">
        <v>71.001116179999997</v>
      </c>
      <c r="N1791" s="17">
        <f>'Energy Demand'!$L1791*'Energy Demand'!$M1791</f>
        <v>8086977.4321206743</v>
      </c>
    </row>
    <row r="1792" spans="1:14" x14ac:dyDescent="0.6">
      <c r="A1792" s="10">
        <v>43795</v>
      </c>
      <c r="B1792" s="31" t="str">
        <f>TEXT('Energy Demand'!$A1792,"dddd")</f>
        <v>Tuesday</v>
      </c>
      <c r="C1792" s="31" t="str">
        <f>TEXT('Energy Demand'!$A1792,"mmmm")</f>
        <v>November</v>
      </c>
      <c r="D1792" s="11" t="str">
        <f t="shared" si="54"/>
        <v>2019</v>
      </c>
      <c r="E1792" s="12">
        <f t="shared" si="55"/>
        <v>48</v>
      </c>
      <c r="F1792" s="13" t="str">
        <f>VLOOKUP(A1792,_holidays!$A$2:$B$2107,2,1)</f>
        <v>Y</v>
      </c>
      <c r="G1792" s="13" t="str">
        <f>VLOOKUP(A1792,_holidays!$A$2:$C$2107,3,1)</f>
        <v>N</v>
      </c>
      <c r="H1792" s="14">
        <v>11.4</v>
      </c>
      <c r="I1792" s="14">
        <v>16.399999999999999</v>
      </c>
      <c r="J1792" s="15">
        <v>22.2</v>
      </c>
      <c r="K1792" s="15">
        <v>2</v>
      </c>
      <c r="L1792" s="16">
        <v>107629.16</v>
      </c>
      <c r="M1792" s="17">
        <v>47.350592130000003</v>
      </c>
      <c r="N1792" s="17">
        <f>'Energy Demand'!$L1792*'Energy Demand'!$M1792</f>
        <v>5096304.4564545108</v>
      </c>
    </row>
    <row r="1793" spans="1:14" x14ac:dyDescent="0.6">
      <c r="A1793" s="19">
        <v>43796</v>
      </c>
      <c r="B1793" s="32" t="str">
        <f>TEXT('Energy Demand'!$A1793,"dddd")</f>
        <v>Wednesday</v>
      </c>
      <c r="C1793" s="31" t="str">
        <f>TEXT('Energy Demand'!$A1793,"mmmm")</f>
        <v>November</v>
      </c>
      <c r="D1793" s="11" t="str">
        <f t="shared" si="54"/>
        <v>2019</v>
      </c>
      <c r="E1793" s="12">
        <f t="shared" si="55"/>
        <v>48</v>
      </c>
      <c r="F1793" s="20" t="str">
        <f>VLOOKUP(A1793,_holidays!$A$2:$B$2107,2,1)</f>
        <v>Y</v>
      </c>
      <c r="G1793" s="20" t="str">
        <f>VLOOKUP(A1793,_holidays!$A$2:$C$2107,3,1)</f>
        <v>N</v>
      </c>
      <c r="H1793" s="21">
        <v>8.6</v>
      </c>
      <c r="I1793" s="21">
        <v>24.8</v>
      </c>
      <c r="J1793" s="22">
        <v>31</v>
      </c>
      <c r="K1793" s="22">
        <v>0</v>
      </c>
      <c r="L1793" s="16">
        <v>108417.69500000001</v>
      </c>
      <c r="M1793" s="17">
        <v>59.044674999999998</v>
      </c>
      <c r="N1793" s="17">
        <f>'Energy Demand'!$L1793*'Energy Demand'!$M1793</f>
        <v>6401487.5655241255</v>
      </c>
    </row>
    <row r="1794" spans="1:14" x14ac:dyDescent="0.6">
      <c r="A1794" s="10">
        <v>43797</v>
      </c>
      <c r="B1794" s="31" t="str">
        <f>TEXT('Energy Demand'!$A1794,"dddd")</f>
        <v>Thursday</v>
      </c>
      <c r="C1794" s="31" t="str">
        <f>TEXT('Energy Demand'!$A1794,"mmmm")</f>
        <v>November</v>
      </c>
      <c r="D1794" s="11" t="str">
        <f t="shared" si="54"/>
        <v>2019</v>
      </c>
      <c r="E1794" s="12">
        <f t="shared" si="55"/>
        <v>48</v>
      </c>
      <c r="F1794" s="13" t="str">
        <f>VLOOKUP(A1794,_holidays!$A$2:$B$2107,2,1)</f>
        <v>Y</v>
      </c>
      <c r="G1794" s="13" t="str">
        <f>VLOOKUP(A1794,_holidays!$A$2:$C$2107,3,1)</f>
        <v>N</v>
      </c>
      <c r="H1794" s="14">
        <v>11.4</v>
      </c>
      <c r="I1794" s="14">
        <v>21.1</v>
      </c>
      <c r="J1794" s="15">
        <v>30.7</v>
      </c>
      <c r="K1794" s="15">
        <v>0</v>
      </c>
      <c r="L1794" s="16">
        <v>112735.875</v>
      </c>
      <c r="M1794" s="17">
        <v>70.202551959999994</v>
      </c>
      <c r="N1794" s="17">
        <f>'Energy Demand'!$L1794*'Energy Demand'!$M1794</f>
        <v>7914346.1224435642</v>
      </c>
    </row>
    <row r="1795" spans="1:14" x14ac:dyDescent="0.6">
      <c r="A1795" s="19">
        <v>43798</v>
      </c>
      <c r="B1795" s="32" t="str">
        <f>TEXT('Energy Demand'!$A1795,"dddd")</f>
        <v>Friday</v>
      </c>
      <c r="C1795" s="31" t="str">
        <f>TEXT('Energy Demand'!$A1795,"mmmm")</f>
        <v>November</v>
      </c>
      <c r="D1795" s="11" t="str">
        <f t="shared" ref="D1795:D1858" si="56">TEXT(A1795,"yyyy")</f>
        <v>2019</v>
      </c>
      <c r="E1795" s="12">
        <f t="shared" ref="E1795:E1858" si="57">WEEKNUM(A1795,1)</f>
        <v>48</v>
      </c>
      <c r="F1795" s="20" t="str">
        <f>VLOOKUP(A1795,_holidays!$A$2:$B$2107,2,1)</f>
        <v>Y</v>
      </c>
      <c r="G1795" s="20" t="str">
        <f>VLOOKUP(A1795,_holidays!$A$2:$C$2107,3,1)</f>
        <v>N</v>
      </c>
      <c r="H1795" s="21">
        <v>11.9</v>
      </c>
      <c r="I1795" s="21">
        <v>19.7</v>
      </c>
      <c r="J1795" s="22">
        <v>21.9</v>
      </c>
      <c r="K1795" s="22">
        <v>0</v>
      </c>
      <c r="L1795" s="16">
        <v>114799.91</v>
      </c>
      <c r="M1795" s="17">
        <v>79.605729069999995</v>
      </c>
      <c r="N1795" s="17">
        <f>'Energy Demand'!$L1795*'Energy Demand'!$M1795</f>
        <v>9138730.5327203833</v>
      </c>
    </row>
    <row r="1796" spans="1:14" x14ac:dyDescent="0.6">
      <c r="A1796" s="10">
        <v>43799</v>
      </c>
      <c r="B1796" s="31" t="str">
        <f>TEXT('Energy Demand'!$A1796,"dddd")</f>
        <v>Saturday</v>
      </c>
      <c r="C1796" s="31" t="str">
        <f>TEXT('Energy Demand'!$A1796,"mmmm")</f>
        <v>November</v>
      </c>
      <c r="D1796" s="11" t="str">
        <f t="shared" si="56"/>
        <v>2019</v>
      </c>
      <c r="E1796" s="12">
        <f t="shared" si="57"/>
        <v>48</v>
      </c>
      <c r="F1796" s="13" t="str">
        <f>VLOOKUP(A1796,_holidays!$A$2:$B$2107,2,1)</f>
        <v>Y</v>
      </c>
      <c r="G1796" s="13" t="str">
        <f>VLOOKUP(A1796,_holidays!$A$2:$C$2107,3,1)</f>
        <v>N</v>
      </c>
      <c r="H1796" s="14">
        <v>10.3</v>
      </c>
      <c r="I1796" s="14">
        <v>18.399999999999999</v>
      </c>
      <c r="J1796" s="15">
        <v>26.7</v>
      </c>
      <c r="K1796" s="15">
        <v>8</v>
      </c>
      <c r="L1796" s="16">
        <v>98959.56</v>
      </c>
      <c r="M1796" s="17">
        <v>51.05874163</v>
      </c>
      <c r="N1796" s="17">
        <f>'Energy Demand'!$L1796*'Energy Demand'!$M1796</f>
        <v>5052750.6058584824</v>
      </c>
    </row>
    <row r="1797" spans="1:14" x14ac:dyDescent="0.6">
      <c r="A1797" s="19">
        <v>43800</v>
      </c>
      <c r="B1797" s="32" t="str">
        <f>TEXT('Energy Demand'!$A1797,"dddd")</f>
        <v>Sunday</v>
      </c>
      <c r="C1797" s="31" t="str">
        <f>TEXT('Energy Demand'!$A1797,"mmmm")</f>
        <v>December</v>
      </c>
      <c r="D1797" s="11" t="str">
        <f t="shared" si="56"/>
        <v>2019</v>
      </c>
      <c r="E1797" s="12">
        <f t="shared" si="57"/>
        <v>49</v>
      </c>
      <c r="F1797" s="20" t="str">
        <f>VLOOKUP(A1797,_holidays!$A$2:$B$2107,2,1)</f>
        <v>Y</v>
      </c>
      <c r="G1797" s="20" t="str">
        <f>VLOOKUP(A1797,_holidays!$A$2:$C$2107,3,1)</f>
        <v>N</v>
      </c>
      <c r="H1797" s="21">
        <v>12.2</v>
      </c>
      <c r="I1797" s="21">
        <v>16.8</v>
      </c>
      <c r="J1797" s="22">
        <v>9.8000000000000007</v>
      </c>
      <c r="K1797" s="22">
        <v>0</v>
      </c>
      <c r="L1797" s="16">
        <v>100233.98</v>
      </c>
      <c r="M1797" s="17">
        <v>33.154867019999998</v>
      </c>
      <c r="N1797" s="17">
        <f>'Energy Demand'!$L1797*'Energy Demand'!$M1797</f>
        <v>3323244.2777853394</v>
      </c>
    </row>
    <row r="1798" spans="1:14" x14ac:dyDescent="0.6">
      <c r="A1798" s="10">
        <v>43801</v>
      </c>
      <c r="B1798" s="31" t="str">
        <f>TEXT('Energy Demand'!$A1798,"dddd")</f>
        <v>Monday</v>
      </c>
      <c r="C1798" s="31" t="str">
        <f>TEXT('Energy Demand'!$A1798,"mmmm")</f>
        <v>December</v>
      </c>
      <c r="D1798" s="11" t="str">
        <f t="shared" si="56"/>
        <v>2019</v>
      </c>
      <c r="E1798" s="12">
        <f t="shared" si="57"/>
        <v>49</v>
      </c>
      <c r="F1798" s="13" t="str">
        <f>VLOOKUP(A1798,_holidays!$A$2:$B$2107,2,1)</f>
        <v>Y</v>
      </c>
      <c r="G1798" s="13" t="str">
        <f>VLOOKUP(A1798,_holidays!$A$2:$C$2107,3,1)</f>
        <v>N</v>
      </c>
      <c r="H1798" s="14">
        <v>9.8000000000000007</v>
      </c>
      <c r="I1798" s="14">
        <v>15.5</v>
      </c>
      <c r="J1798" s="15">
        <v>18.2</v>
      </c>
      <c r="K1798" s="15">
        <v>3.4</v>
      </c>
      <c r="L1798" s="16">
        <v>110609.4</v>
      </c>
      <c r="M1798" s="17">
        <v>29.070382550000001</v>
      </c>
      <c r="N1798" s="17">
        <f>'Energy Demand'!$L1798*'Energy Demand'!$M1798</f>
        <v>3215457.5716259698</v>
      </c>
    </row>
    <row r="1799" spans="1:14" x14ac:dyDescent="0.6">
      <c r="A1799" s="19">
        <v>43802</v>
      </c>
      <c r="B1799" s="32" t="str">
        <f>TEXT('Energy Demand'!$A1799,"dddd")</f>
        <v>Tuesday</v>
      </c>
      <c r="C1799" s="31" t="str">
        <f>TEXT('Energy Demand'!$A1799,"mmmm")</f>
        <v>December</v>
      </c>
      <c r="D1799" s="11" t="str">
        <f t="shared" si="56"/>
        <v>2019</v>
      </c>
      <c r="E1799" s="12">
        <f t="shared" si="57"/>
        <v>49</v>
      </c>
      <c r="F1799" s="20" t="str">
        <f>VLOOKUP(A1799,_holidays!$A$2:$B$2107,2,1)</f>
        <v>Y</v>
      </c>
      <c r="G1799" s="20" t="str">
        <f>VLOOKUP(A1799,_holidays!$A$2:$C$2107,3,1)</f>
        <v>N</v>
      </c>
      <c r="H1799" s="21">
        <v>11</v>
      </c>
      <c r="I1799" s="21">
        <v>22.2</v>
      </c>
      <c r="J1799" s="22">
        <v>19.2</v>
      </c>
      <c r="K1799" s="22">
        <v>0.4</v>
      </c>
      <c r="L1799" s="16">
        <v>109094.04</v>
      </c>
      <c r="M1799" s="17">
        <v>19.170950680000001</v>
      </c>
      <c r="N1799" s="17">
        <f>'Energy Demand'!$L1799*'Energy Demand'!$M1799</f>
        <v>2091436.4603219472</v>
      </c>
    </row>
    <row r="1800" spans="1:14" x14ac:dyDescent="0.6">
      <c r="A1800" s="10">
        <v>43803</v>
      </c>
      <c r="B1800" s="31" t="str">
        <f>TEXT('Energy Demand'!$A1800,"dddd")</f>
        <v>Wednesday</v>
      </c>
      <c r="C1800" s="31" t="str">
        <f>TEXT('Energy Demand'!$A1800,"mmmm")</f>
        <v>December</v>
      </c>
      <c r="D1800" s="11" t="str">
        <f t="shared" si="56"/>
        <v>2019</v>
      </c>
      <c r="E1800" s="12">
        <f t="shared" si="57"/>
        <v>49</v>
      </c>
      <c r="F1800" s="13" t="str">
        <f>VLOOKUP(A1800,_holidays!$A$2:$B$2107,2,1)</f>
        <v>Y</v>
      </c>
      <c r="G1800" s="13" t="str">
        <f>VLOOKUP(A1800,_holidays!$A$2:$C$2107,3,1)</f>
        <v>N</v>
      </c>
      <c r="H1800" s="14">
        <v>12.1</v>
      </c>
      <c r="I1800" s="14">
        <v>23</v>
      </c>
      <c r="J1800" s="15">
        <v>20.3</v>
      </c>
      <c r="K1800" s="15">
        <v>0</v>
      </c>
      <c r="L1800" s="16">
        <v>107400.705</v>
      </c>
      <c r="M1800" s="17">
        <v>39.415048149999997</v>
      </c>
      <c r="N1800" s="17">
        <f>'Energy Demand'!$L1800*'Energy Demand'!$M1800</f>
        <v>4233203.9589189459</v>
      </c>
    </row>
    <row r="1801" spans="1:14" x14ac:dyDescent="0.6">
      <c r="A1801" s="19">
        <v>43804</v>
      </c>
      <c r="B1801" s="32" t="str">
        <f>TEXT('Energy Demand'!$A1801,"dddd")</f>
        <v>Thursday</v>
      </c>
      <c r="C1801" s="31" t="str">
        <f>TEXT('Energy Demand'!$A1801,"mmmm")</f>
        <v>December</v>
      </c>
      <c r="D1801" s="11" t="str">
        <f t="shared" si="56"/>
        <v>2019</v>
      </c>
      <c r="E1801" s="12">
        <f t="shared" si="57"/>
        <v>49</v>
      </c>
      <c r="F1801" s="20" t="str">
        <f>VLOOKUP(A1801,_holidays!$A$2:$B$2107,2,1)</f>
        <v>Y</v>
      </c>
      <c r="G1801" s="20" t="str">
        <f>VLOOKUP(A1801,_holidays!$A$2:$C$2107,3,1)</f>
        <v>N</v>
      </c>
      <c r="H1801" s="21">
        <v>12.3</v>
      </c>
      <c r="I1801" s="21">
        <v>23.9</v>
      </c>
      <c r="J1801" s="22">
        <v>20.399999999999999</v>
      </c>
      <c r="K1801" s="22">
        <v>0</v>
      </c>
      <c r="L1801" s="16">
        <v>107891.69</v>
      </c>
      <c r="M1801" s="17">
        <v>45.830326149999998</v>
      </c>
      <c r="N1801" s="17">
        <f>'Energy Demand'!$L1801*'Energy Demand'!$M1801</f>
        <v>4944711.3415746931</v>
      </c>
    </row>
    <row r="1802" spans="1:14" x14ac:dyDescent="0.6">
      <c r="A1802" s="10">
        <v>43805</v>
      </c>
      <c r="B1802" s="31" t="str">
        <f>TEXT('Energy Demand'!$A1802,"dddd")</f>
        <v>Friday</v>
      </c>
      <c r="C1802" s="31" t="str">
        <f>TEXT('Energy Demand'!$A1802,"mmmm")</f>
        <v>December</v>
      </c>
      <c r="D1802" s="11" t="str">
        <f t="shared" si="56"/>
        <v>2019</v>
      </c>
      <c r="E1802" s="12">
        <f t="shared" si="57"/>
        <v>49</v>
      </c>
      <c r="F1802" s="13" t="str">
        <f>VLOOKUP(A1802,_holidays!$A$2:$B$2107,2,1)</f>
        <v>Y</v>
      </c>
      <c r="G1802" s="13" t="str">
        <f>VLOOKUP(A1802,_holidays!$A$2:$C$2107,3,1)</f>
        <v>N</v>
      </c>
      <c r="H1802" s="14">
        <v>13.3</v>
      </c>
      <c r="I1802" s="14">
        <v>20.8</v>
      </c>
      <c r="J1802" s="15">
        <v>18.2</v>
      </c>
      <c r="K1802" s="15">
        <v>0</v>
      </c>
      <c r="L1802" s="16">
        <v>105028.985</v>
      </c>
      <c r="M1802" s="17">
        <v>41.38035927</v>
      </c>
      <c r="N1802" s="17">
        <f>'Energy Demand'!$L1802*'Energy Demand'!$M1802</f>
        <v>4346137.1330634411</v>
      </c>
    </row>
    <row r="1803" spans="1:14" x14ac:dyDescent="0.6">
      <c r="A1803" s="19">
        <v>43806</v>
      </c>
      <c r="B1803" s="32" t="str">
        <f>TEXT('Energy Demand'!$A1803,"dddd")</f>
        <v>Saturday</v>
      </c>
      <c r="C1803" s="31" t="str">
        <f>TEXT('Energy Demand'!$A1803,"mmmm")</f>
        <v>December</v>
      </c>
      <c r="D1803" s="11" t="str">
        <f t="shared" si="56"/>
        <v>2019</v>
      </c>
      <c r="E1803" s="12">
        <f t="shared" si="57"/>
        <v>49</v>
      </c>
      <c r="F1803" s="20" t="str">
        <f>VLOOKUP(A1803,_holidays!$A$2:$B$2107,2,1)</f>
        <v>Y</v>
      </c>
      <c r="G1803" s="20" t="str">
        <f>VLOOKUP(A1803,_holidays!$A$2:$C$2107,3,1)</f>
        <v>N</v>
      </c>
      <c r="H1803" s="21">
        <v>11.2</v>
      </c>
      <c r="I1803" s="21">
        <v>21</v>
      </c>
      <c r="J1803" s="22">
        <v>30.3</v>
      </c>
      <c r="K1803" s="22">
        <v>0</v>
      </c>
      <c r="L1803" s="16">
        <v>95436.3</v>
      </c>
      <c r="M1803" s="17">
        <v>47.12307019</v>
      </c>
      <c r="N1803" s="17">
        <f>'Energy Demand'!$L1803*'Energy Demand'!$M1803</f>
        <v>4497251.4635738973</v>
      </c>
    </row>
    <row r="1804" spans="1:14" x14ac:dyDescent="0.6">
      <c r="A1804" s="10">
        <v>43807</v>
      </c>
      <c r="B1804" s="31" t="str">
        <f>TEXT('Energy Demand'!$A1804,"dddd")</f>
        <v>Sunday</v>
      </c>
      <c r="C1804" s="31" t="str">
        <f>TEXT('Energy Demand'!$A1804,"mmmm")</f>
        <v>December</v>
      </c>
      <c r="D1804" s="11" t="str">
        <f t="shared" si="56"/>
        <v>2019</v>
      </c>
      <c r="E1804" s="12">
        <f t="shared" si="57"/>
        <v>50</v>
      </c>
      <c r="F1804" s="13" t="str">
        <f>VLOOKUP(A1804,_holidays!$A$2:$B$2107,2,1)</f>
        <v>Y</v>
      </c>
      <c r="G1804" s="13" t="str">
        <f>VLOOKUP(A1804,_holidays!$A$2:$C$2107,3,1)</f>
        <v>N</v>
      </c>
      <c r="H1804" s="14">
        <v>13.8</v>
      </c>
      <c r="I1804" s="14">
        <v>27.6</v>
      </c>
      <c r="J1804" s="15">
        <v>30.8</v>
      </c>
      <c r="K1804" s="15">
        <v>0</v>
      </c>
      <c r="L1804" s="16">
        <v>97577.414999999994</v>
      </c>
      <c r="M1804" s="17">
        <v>43.690411390000001</v>
      </c>
      <c r="N1804" s="17">
        <f>'Energy Demand'!$L1804*'Energy Demand'!$M1804</f>
        <v>4263197.4037227565</v>
      </c>
    </row>
    <row r="1805" spans="1:14" x14ac:dyDescent="0.6">
      <c r="A1805" s="19">
        <v>43808</v>
      </c>
      <c r="B1805" s="32" t="str">
        <f>TEXT('Energy Demand'!$A1805,"dddd")</f>
        <v>Monday</v>
      </c>
      <c r="C1805" s="31" t="str">
        <f>TEXT('Energy Demand'!$A1805,"mmmm")</f>
        <v>December</v>
      </c>
      <c r="D1805" s="11" t="str">
        <f t="shared" si="56"/>
        <v>2019</v>
      </c>
      <c r="E1805" s="12">
        <f t="shared" si="57"/>
        <v>50</v>
      </c>
      <c r="F1805" s="20" t="str">
        <f>VLOOKUP(A1805,_holidays!$A$2:$B$2107,2,1)</f>
        <v>Y</v>
      </c>
      <c r="G1805" s="20" t="str">
        <f>VLOOKUP(A1805,_holidays!$A$2:$C$2107,3,1)</f>
        <v>N</v>
      </c>
      <c r="H1805" s="21">
        <v>16.3</v>
      </c>
      <c r="I1805" s="21">
        <v>38</v>
      </c>
      <c r="J1805" s="22">
        <v>28.6</v>
      </c>
      <c r="K1805" s="22">
        <v>0</v>
      </c>
      <c r="L1805" s="16">
        <v>127910.83500000001</v>
      </c>
      <c r="M1805" s="17">
        <v>62.718792569999998</v>
      </c>
      <c r="N1805" s="17">
        <f>'Energy Demand'!$L1805*'Energy Demand'!$M1805</f>
        <v>8022413.1278204964</v>
      </c>
    </row>
    <row r="1806" spans="1:14" x14ac:dyDescent="0.6">
      <c r="A1806" s="10">
        <v>43809</v>
      </c>
      <c r="B1806" s="31" t="str">
        <f>TEXT('Energy Demand'!$A1806,"dddd")</f>
        <v>Tuesday</v>
      </c>
      <c r="C1806" s="31" t="str">
        <f>TEXT('Energy Demand'!$A1806,"mmmm")</f>
        <v>December</v>
      </c>
      <c r="D1806" s="11" t="str">
        <f t="shared" si="56"/>
        <v>2019</v>
      </c>
      <c r="E1806" s="12">
        <f t="shared" si="57"/>
        <v>50</v>
      </c>
      <c r="F1806" s="13" t="str">
        <f>VLOOKUP(A1806,_holidays!$A$2:$B$2107,2,1)</f>
        <v>Y</v>
      </c>
      <c r="G1806" s="13" t="str">
        <f>VLOOKUP(A1806,_holidays!$A$2:$C$2107,3,1)</f>
        <v>N</v>
      </c>
      <c r="H1806" s="14">
        <v>14.3</v>
      </c>
      <c r="I1806" s="14">
        <v>17.2</v>
      </c>
      <c r="J1806" s="15">
        <v>22.2</v>
      </c>
      <c r="K1806" s="15">
        <v>0</v>
      </c>
      <c r="L1806" s="16">
        <v>109548.62</v>
      </c>
      <c r="M1806" s="17">
        <v>48.336164680000003</v>
      </c>
      <c r="N1806" s="17">
        <f>'Energy Demand'!$L1806*'Energy Demand'!$M1806</f>
        <v>5295160.1367867421</v>
      </c>
    </row>
    <row r="1807" spans="1:14" x14ac:dyDescent="0.6">
      <c r="A1807" s="19">
        <v>43810</v>
      </c>
      <c r="B1807" s="32" t="str">
        <f>TEXT('Energy Demand'!$A1807,"dddd")</f>
        <v>Wednesday</v>
      </c>
      <c r="C1807" s="31" t="str">
        <f>TEXT('Energy Demand'!$A1807,"mmmm")</f>
        <v>December</v>
      </c>
      <c r="D1807" s="11" t="str">
        <f t="shared" si="56"/>
        <v>2019</v>
      </c>
      <c r="E1807" s="12">
        <f t="shared" si="57"/>
        <v>50</v>
      </c>
      <c r="F1807" s="20" t="str">
        <f>VLOOKUP(A1807,_holidays!$A$2:$B$2107,2,1)</f>
        <v>Y</v>
      </c>
      <c r="G1807" s="20" t="str">
        <f>VLOOKUP(A1807,_holidays!$A$2:$C$2107,3,1)</f>
        <v>N</v>
      </c>
      <c r="H1807" s="21">
        <v>13.4</v>
      </c>
      <c r="I1807" s="21">
        <v>18.100000000000001</v>
      </c>
      <c r="J1807" s="22">
        <v>21.8</v>
      </c>
      <c r="K1807" s="22">
        <v>0</v>
      </c>
      <c r="L1807" s="16">
        <v>109060.375</v>
      </c>
      <c r="M1807" s="17">
        <v>57.730485369999997</v>
      </c>
      <c r="N1807" s="17">
        <f>'Energy Demand'!$L1807*'Energy Demand'!$M1807</f>
        <v>6296108.3833842138</v>
      </c>
    </row>
    <row r="1808" spans="1:14" x14ac:dyDescent="0.6">
      <c r="A1808" s="10">
        <v>43811</v>
      </c>
      <c r="B1808" s="31" t="str">
        <f>TEXT('Energy Demand'!$A1808,"dddd")</f>
        <v>Thursday</v>
      </c>
      <c r="C1808" s="31" t="str">
        <f>TEXT('Energy Demand'!$A1808,"mmmm")</f>
        <v>December</v>
      </c>
      <c r="D1808" s="11" t="str">
        <f t="shared" si="56"/>
        <v>2019</v>
      </c>
      <c r="E1808" s="12">
        <f t="shared" si="57"/>
        <v>50</v>
      </c>
      <c r="F1808" s="13" t="str">
        <f>VLOOKUP(A1808,_holidays!$A$2:$B$2107,2,1)</f>
        <v>Y</v>
      </c>
      <c r="G1808" s="13" t="str">
        <f>VLOOKUP(A1808,_holidays!$A$2:$C$2107,3,1)</f>
        <v>N</v>
      </c>
      <c r="H1808" s="14">
        <v>13.4</v>
      </c>
      <c r="I1808" s="14">
        <v>18.399999999999999</v>
      </c>
      <c r="J1808" s="15">
        <v>22.7</v>
      </c>
      <c r="K1808" s="15">
        <v>0</v>
      </c>
      <c r="L1808" s="16">
        <v>108599.065</v>
      </c>
      <c r="M1808" s="17">
        <v>41.647543489999997</v>
      </c>
      <c r="N1808" s="17">
        <f>'Energy Demand'!$L1808*'Energy Demand'!$M1808</f>
        <v>4522884.2825608365</v>
      </c>
    </row>
    <row r="1809" spans="1:14" x14ac:dyDescent="0.6">
      <c r="A1809" s="19">
        <v>43812</v>
      </c>
      <c r="B1809" s="32" t="str">
        <f>TEXT('Energy Demand'!$A1809,"dddd")</f>
        <v>Friday</v>
      </c>
      <c r="C1809" s="31" t="str">
        <f>TEXT('Energy Demand'!$A1809,"mmmm")</f>
        <v>December</v>
      </c>
      <c r="D1809" s="11" t="str">
        <f t="shared" si="56"/>
        <v>2019</v>
      </c>
      <c r="E1809" s="12">
        <f t="shared" si="57"/>
        <v>50</v>
      </c>
      <c r="F1809" s="20" t="str">
        <f>VLOOKUP(A1809,_holidays!$A$2:$B$2107,2,1)</f>
        <v>Y</v>
      </c>
      <c r="G1809" s="20" t="str">
        <f>VLOOKUP(A1809,_holidays!$A$2:$C$2107,3,1)</f>
        <v>N</v>
      </c>
      <c r="H1809" s="21">
        <v>11.4</v>
      </c>
      <c r="I1809" s="21">
        <v>20.9</v>
      </c>
      <c r="J1809" s="22">
        <v>24.8</v>
      </c>
      <c r="K1809" s="22">
        <v>0</v>
      </c>
      <c r="L1809" s="16">
        <v>107070.61</v>
      </c>
      <c r="M1809" s="17">
        <v>58.517373640000002</v>
      </c>
      <c r="N1809" s="17">
        <f>'Energy Demand'!$L1809*'Energy Demand'!$M1809</f>
        <v>6265490.8912327206</v>
      </c>
    </row>
    <row r="1810" spans="1:14" x14ac:dyDescent="0.6">
      <c r="A1810" s="10">
        <v>43813</v>
      </c>
      <c r="B1810" s="31" t="str">
        <f>TEXT('Energy Demand'!$A1810,"dddd")</f>
        <v>Saturday</v>
      </c>
      <c r="C1810" s="31" t="str">
        <f>TEXT('Energy Demand'!$A1810,"mmmm")</f>
        <v>December</v>
      </c>
      <c r="D1810" s="11" t="str">
        <f t="shared" si="56"/>
        <v>2019</v>
      </c>
      <c r="E1810" s="12">
        <f t="shared" si="57"/>
        <v>50</v>
      </c>
      <c r="F1810" s="13" t="str">
        <f>VLOOKUP(A1810,_holidays!$A$2:$B$2107,2,1)</f>
        <v>Y</v>
      </c>
      <c r="G1810" s="13" t="str">
        <f>VLOOKUP(A1810,_holidays!$A$2:$C$2107,3,1)</f>
        <v>N</v>
      </c>
      <c r="H1810" s="14">
        <v>14.1</v>
      </c>
      <c r="I1810" s="14">
        <v>20.100000000000001</v>
      </c>
      <c r="J1810" s="15">
        <v>10.4</v>
      </c>
      <c r="K1810" s="15">
        <v>0</v>
      </c>
      <c r="L1810" s="16">
        <v>101239.235</v>
      </c>
      <c r="M1810" s="17">
        <v>65.765248349999993</v>
      </c>
      <c r="N1810" s="17">
        <f>'Energy Demand'!$L1810*'Energy Demand'!$M1810</f>
        <v>6658023.4325390114</v>
      </c>
    </row>
    <row r="1811" spans="1:14" x14ac:dyDescent="0.6">
      <c r="A1811" s="19">
        <v>43814</v>
      </c>
      <c r="B1811" s="32" t="str">
        <f>TEXT('Energy Demand'!$A1811,"dddd")</f>
        <v>Sunday</v>
      </c>
      <c r="C1811" s="31" t="str">
        <f>TEXT('Energy Demand'!$A1811,"mmmm")</f>
        <v>December</v>
      </c>
      <c r="D1811" s="11" t="str">
        <f t="shared" si="56"/>
        <v>2019</v>
      </c>
      <c r="E1811" s="12">
        <f t="shared" si="57"/>
        <v>51</v>
      </c>
      <c r="F1811" s="20" t="str">
        <f>VLOOKUP(A1811,_holidays!$A$2:$B$2107,2,1)</f>
        <v>Y</v>
      </c>
      <c r="G1811" s="20" t="str">
        <f>VLOOKUP(A1811,_holidays!$A$2:$C$2107,3,1)</f>
        <v>N</v>
      </c>
      <c r="H1811" s="21">
        <v>15.1</v>
      </c>
      <c r="I1811" s="21">
        <v>21.7</v>
      </c>
      <c r="J1811" s="22">
        <v>16.399999999999999</v>
      </c>
      <c r="K1811" s="22">
        <v>0</v>
      </c>
      <c r="L1811" s="16">
        <v>98723.45</v>
      </c>
      <c r="M1811" s="17">
        <v>50.936743069999999</v>
      </c>
      <c r="N1811" s="17">
        <f>'Energy Demand'!$L1811*'Energy Demand'!$M1811</f>
        <v>5028651.0076339915</v>
      </c>
    </row>
    <row r="1812" spans="1:14" x14ac:dyDescent="0.6">
      <c r="A1812" s="10">
        <v>43815</v>
      </c>
      <c r="B1812" s="31" t="str">
        <f>TEXT('Energy Demand'!$A1812,"dddd")</f>
        <v>Monday</v>
      </c>
      <c r="C1812" s="31" t="str">
        <f>TEXT('Energy Demand'!$A1812,"mmmm")</f>
        <v>December</v>
      </c>
      <c r="D1812" s="11" t="str">
        <f t="shared" si="56"/>
        <v>2019</v>
      </c>
      <c r="E1812" s="12">
        <f t="shared" si="57"/>
        <v>51</v>
      </c>
      <c r="F1812" s="13" t="str">
        <f>VLOOKUP(A1812,_holidays!$A$2:$B$2107,2,1)</f>
        <v>Y</v>
      </c>
      <c r="G1812" s="13" t="str">
        <f>VLOOKUP(A1812,_holidays!$A$2:$C$2107,3,1)</f>
        <v>N</v>
      </c>
      <c r="H1812" s="14">
        <v>13</v>
      </c>
      <c r="I1812" s="14">
        <v>22.6</v>
      </c>
      <c r="J1812" s="15">
        <v>21.7</v>
      </c>
      <c r="K1812" s="15">
        <v>0</v>
      </c>
      <c r="L1812" s="16">
        <v>114400.065</v>
      </c>
      <c r="M1812" s="17">
        <v>73.601749130000002</v>
      </c>
      <c r="N1812" s="17">
        <f>'Energy Demand'!$L1812*'Energy Demand'!$M1812</f>
        <v>8420044.8845856935</v>
      </c>
    </row>
    <row r="1813" spans="1:14" x14ac:dyDescent="0.6">
      <c r="A1813" s="19">
        <v>43816</v>
      </c>
      <c r="B1813" s="32" t="str">
        <f>TEXT('Energy Demand'!$A1813,"dddd")</f>
        <v>Tuesday</v>
      </c>
      <c r="C1813" s="31" t="str">
        <f>TEXT('Energy Demand'!$A1813,"mmmm")</f>
        <v>December</v>
      </c>
      <c r="D1813" s="11" t="str">
        <f t="shared" si="56"/>
        <v>2019</v>
      </c>
      <c r="E1813" s="12">
        <f t="shared" si="57"/>
        <v>51</v>
      </c>
      <c r="F1813" s="20" t="str">
        <f>VLOOKUP(A1813,_holidays!$A$2:$B$2107,2,1)</f>
        <v>Y</v>
      </c>
      <c r="G1813" s="20" t="str">
        <f>VLOOKUP(A1813,_holidays!$A$2:$C$2107,3,1)</f>
        <v>N</v>
      </c>
      <c r="H1813" s="21">
        <v>12.6</v>
      </c>
      <c r="I1813" s="21">
        <v>26.3</v>
      </c>
      <c r="J1813" s="22">
        <v>29.5</v>
      </c>
      <c r="K1813" s="22">
        <v>0</v>
      </c>
      <c r="L1813" s="16">
        <v>123999.07</v>
      </c>
      <c r="M1813" s="17">
        <v>83.084082179999996</v>
      </c>
      <c r="N1813" s="17">
        <f>'Energy Demand'!$L1813*'Energy Demand'!$M1813</f>
        <v>10302348.922123572</v>
      </c>
    </row>
    <row r="1814" spans="1:14" x14ac:dyDescent="0.6">
      <c r="A1814" s="10">
        <v>43817</v>
      </c>
      <c r="B1814" s="31" t="str">
        <f>TEXT('Energy Demand'!$A1814,"dddd")</f>
        <v>Wednesday</v>
      </c>
      <c r="C1814" s="31" t="str">
        <f>TEXT('Energy Demand'!$A1814,"mmmm")</f>
        <v>December</v>
      </c>
      <c r="D1814" s="11" t="str">
        <f t="shared" si="56"/>
        <v>2019</v>
      </c>
      <c r="E1814" s="12">
        <f t="shared" si="57"/>
        <v>51</v>
      </c>
      <c r="F1814" s="13" t="str">
        <f>VLOOKUP(A1814,_holidays!$A$2:$B$2107,2,1)</f>
        <v>Y</v>
      </c>
      <c r="G1814" s="13" t="str">
        <f>VLOOKUP(A1814,_holidays!$A$2:$C$2107,3,1)</f>
        <v>N</v>
      </c>
      <c r="H1814" s="14">
        <v>15.9</v>
      </c>
      <c r="I1814" s="14">
        <v>40.1</v>
      </c>
      <c r="J1814" s="15">
        <v>29.3</v>
      </c>
      <c r="K1814" s="15">
        <v>0</v>
      </c>
      <c r="L1814" s="16">
        <v>146990.89000000001</v>
      </c>
      <c r="M1814" s="17">
        <v>95.802971920000005</v>
      </c>
      <c r="N1814" s="17">
        <f>'Energy Demand'!$L1814*'Energy Demand'!$M1814</f>
        <v>14082164.107165812</v>
      </c>
    </row>
    <row r="1815" spans="1:14" x14ac:dyDescent="0.6">
      <c r="A1815" s="19">
        <v>43818</v>
      </c>
      <c r="B1815" s="32" t="str">
        <f>TEXT('Energy Demand'!$A1815,"dddd")</f>
        <v>Thursday</v>
      </c>
      <c r="C1815" s="31" t="str">
        <f>TEXT('Energy Demand'!$A1815,"mmmm")</f>
        <v>December</v>
      </c>
      <c r="D1815" s="11" t="str">
        <f t="shared" si="56"/>
        <v>2019</v>
      </c>
      <c r="E1815" s="12">
        <f t="shared" si="57"/>
        <v>51</v>
      </c>
      <c r="F1815" s="20" t="str">
        <f>VLOOKUP(A1815,_holidays!$A$2:$B$2107,2,1)</f>
        <v>Y</v>
      </c>
      <c r="G1815" s="20" t="str">
        <f>VLOOKUP(A1815,_holidays!$A$2:$C$2107,3,1)</f>
        <v>N</v>
      </c>
      <c r="H1815" s="21">
        <v>17.2</v>
      </c>
      <c r="I1815" s="21">
        <v>23.3</v>
      </c>
      <c r="J1815" s="22">
        <v>29.3</v>
      </c>
      <c r="K1815" s="22">
        <v>0</v>
      </c>
      <c r="L1815" s="16">
        <v>125050.61</v>
      </c>
      <c r="M1815" s="17">
        <v>71.953511919999997</v>
      </c>
      <c r="N1815" s="17">
        <f>'Energy Demand'!$L1815*'Energy Demand'!$M1815</f>
        <v>8997830.5572382715</v>
      </c>
    </row>
    <row r="1816" spans="1:14" x14ac:dyDescent="0.6">
      <c r="A1816" s="10">
        <v>43819</v>
      </c>
      <c r="B1816" s="31" t="str">
        <f>TEXT('Energy Demand'!$A1816,"dddd")</f>
        <v>Friday</v>
      </c>
      <c r="C1816" s="31" t="str">
        <f>TEXT('Energy Demand'!$A1816,"mmmm")</f>
        <v>December</v>
      </c>
      <c r="D1816" s="11" t="str">
        <f t="shared" si="56"/>
        <v>2019</v>
      </c>
      <c r="E1816" s="12">
        <f t="shared" si="57"/>
        <v>51</v>
      </c>
      <c r="F1816" s="13" t="str">
        <f>VLOOKUP(A1816,_holidays!$A$2:$B$2107,2,1)</f>
        <v>N</v>
      </c>
      <c r="G1816" s="13" t="str">
        <f>VLOOKUP(A1816,_holidays!$A$2:$C$2107,3,1)</f>
        <v>N</v>
      </c>
      <c r="H1816" s="14">
        <v>13.7</v>
      </c>
      <c r="I1816" s="14">
        <v>43.5</v>
      </c>
      <c r="J1816" s="15">
        <v>31.4</v>
      </c>
      <c r="K1816" s="15">
        <v>0</v>
      </c>
      <c r="L1816" s="16">
        <v>150553.4</v>
      </c>
      <c r="M1816" s="17">
        <v>243.81015959999999</v>
      </c>
      <c r="N1816" s="17">
        <f>'Energy Demand'!$L1816*'Energy Demand'!$M1816</f>
        <v>36706448.482322641</v>
      </c>
    </row>
    <row r="1817" spans="1:14" x14ac:dyDescent="0.6">
      <c r="A1817" s="19">
        <v>43820</v>
      </c>
      <c r="B1817" s="32" t="str">
        <f>TEXT('Energy Demand'!$A1817,"dddd")</f>
        <v>Saturday</v>
      </c>
      <c r="C1817" s="31" t="str">
        <f>TEXT('Energy Demand'!$A1817,"mmmm")</f>
        <v>December</v>
      </c>
      <c r="D1817" s="11" t="str">
        <f t="shared" si="56"/>
        <v>2019</v>
      </c>
      <c r="E1817" s="12">
        <f t="shared" si="57"/>
        <v>51</v>
      </c>
      <c r="F1817" s="20" t="str">
        <f>VLOOKUP(A1817,_holidays!$A$2:$B$2107,2,1)</f>
        <v>N</v>
      </c>
      <c r="G1817" s="20" t="str">
        <f>VLOOKUP(A1817,_holidays!$A$2:$C$2107,3,1)</f>
        <v>N</v>
      </c>
      <c r="H1817" s="21">
        <v>16.899999999999999</v>
      </c>
      <c r="I1817" s="21">
        <v>20.2</v>
      </c>
      <c r="J1817" s="22">
        <v>28.3</v>
      </c>
      <c r="K1817" s="22">
        <v>0</v>
      </c>
      <c r="L1817" s="16">
        <v>100632.47500000001</v>
      </c>
      <c r="M1817" s="17">
        <v>44.94113626</v>
      </c>
      <c r="N1817" s="17">
        <f>'Energy Demand'!$L1817*'Energy Demand'!$M1817</f>
        <v>4522537.7711560437</v>
      </c>
    </row>
    <row r="1818" spans="1:14" x14ac:dyDescent="0.6">
      <c r="A1818" s="10">
        <v>43821</v>
      </c>
      <c r="B1818" s="31" t="str">
        <f>TEXT('Energy Demand'!$A1818,"dddd")</f>
        <v>Sunday</v>
      </c>
      <c r="C1818" s="31" t="str">
        <f>TEXT('Energy Demand'!$A1818,"mmmm")</f>
        <v>December</v>
      </c>
      <c r="D1818" s="11" t="str">
        <f t="shared" si="56"/>
        <v>2019</v>
      </c>
      <c r="E1818" s="12">
        <f t="shared" si="57"/>
        <v>52</v>
      </c>
      <c r="F1818" s="13" t="str">
        <f>VLOOKUP(A1818,_holidays!$A$2:$B$2107,2,1)</f>
        <v>N</v>
      </c>
      <c r="G1818" s="13" t="str">
        <f>VLOOKUP(A1818,_holidays!$A$2:$C$2107,3,1)</f>
        <v>N</v>
      </c>
      <c r="H1818" s="14">
        <v>13.1</v>
      </c>
      <c r="I1818" s="14">
        <v>19.600000000000001</v>
      </c>
      <c r="J1818" s="15">
        <v>31.5</v>
      </c>
      <c r="K1818" s="15">
        <v>0</v>
      </c>
      <c r="L1818" s="16">
        <v>90145.615000000005</v>
      </c>
      <c r="M1818" s="17">
        <v>34.678705909999998</v>
      </c>
      <c r="N1818" s="17">
        <f>'Energy Demand'!$L1818*'Energy Demand'!$M1818</f>
        <v>3126133.2716610846</v>
      </c>
    </row>
    <row r="1819" spans="1:14" x14ac:dyDescent="0.6">
      <c r="A1819" s="19">
        <v>43822</v>
      </c>
      <c r="B1819" s="32" t="str">
        <f>TEXT('Energy Demand'!$A1819,"dddd")</f>
        <v>Monday</v>
      </c>
      <c r="C1819" s="31" t="str">
        <f>TEXT('Energy Demand'!$A1819,"mmmm")</f>
        <v>December</v>
      </c>
      <c r="D1819" s="11" t="str">
        <f t="shared" si="56"/>
        <v>2019</v>
      </c>
      <c r="E1819" s="12">
        <f t="shared" si="57"/>
        <v>52</v>
      </c>
      <c r="F1819" s="20" t="str">
        <f>VLOOKUP(A1819,_holidays!$A$2:$B$2107,2,1)</f>
        <v>N</v>
      </c>
      <c r="G1819" s="20" t="str">
        <f>VLOOKUP(A1819,_holidays!$A$2:$C$2107,3,1)</f>
        <v>N</v>
      </c>
      <c r="H1819" s="21">
        <v>12.1</v>
      </c>
      <c r="I1819" s="21">
        <v>20</v>
      </c>
      <c r="J1819" s="22">
        <v>29.2</v>
      </c>
      <c r="K1819" s="22">
        <v>0</v>
      </c>
      <c r="L1819" s="16">
        <v>101818.02499999999</v>
      </c>
      <c r="M1819" s="17">
        <v>47.19823427</v>
      </c>
      <c r="N1819" s="17">
        <f>'Energy Demand'!$L1819*'Energy Demand'!$M1819</f>
        <v>4805630.9968587169</v>
      </c>
    </row>
    <row r="1820" spans="1:14" x14ac:dyDescent="0.6">
      <c r="A1820" s="10">
        <v>43823</v>
      </c>
      <c r="B1820" s="31" t="str">
        <f>TEXT('Energy Demand'!$A1820,"dddd")</f>
        <v>Tuesday</v>
      </c>
      <c r="C1820" s="31" t="str">
        <f>TEXT('Energy Demand'!$A1820,"mmmm")</f>
        <v>December</v>
      </c>
      <c r="D1820" s="11" t="str">
        <f t="shared" si="56"/>
        <v>2019</v>
      </c>
      <c r="E1820" s="12">
        <f t="shared" si="57"/>
        <v>52</v>
      </c>
      <c r="F1820" s="13" t="str">
        <f>VLOOKUP(A1820,_holidays!$A$2:$B$2107,2,1)</f>
        <v>N</v>
      </c>
      <c r="G1820" s="13" t="str">
        <f>VLOOKUP(A1820,_holidays!$A$2:$C$2107,3,1)</f>
        <v>N</v>
      </c>
      <c r="H1820" s="14">
        <v>14.1</v>
      </c>
      <c r="I1820" s="14">
        <v>24.5</v>
      </c>
      <c r="J1820" s="15">
        <v>31.4</v>
      </c>
      <c r="K1820" s="15">
        <v>0</v>
      </c>
      <c r="L1820" s="16">
        <v>102168.93</v>
      </c>
      <c r="M1820" s="17">
        <v>57.331305110000002</v>
      </c>
      <c r="N1820" s="17">
        <f>'Energy Demand'!$L1820*'Energy Demand'!$M1820</f>
        <v>5857478.098592232</v>
      </c>
    </row>
    <row r="1821" spans="1:14" x14ac:dyDescent="0.6">
      <c r="A1821" s="19">
        <v>43824</v>
      </c>
      <c r="B1821" s="32" t="str">
        <f>TEXT('Energy Demand'!$A1821,"dddd")</f>
        <v>Wednesday</v>
      </c>
      <c r="C1821" s="31" t="str">
        <f>TEXT('Energy Demand'!$A1821,"mmmm")</f>
        <v>December</v>
      </c>
      <c r="D1821" s="11" t="str">
        <f t="shared" si="56"/>
        <v>2019</v>
      </c>
      <c r="E1821" s="12">
        <f t="shared" si="57"/>
        <v>52</v>
      </c>
      <c r="F1821" s="20" t="str">
        <f>VLOOKUP(A1821,_holidays!$A$2:$B$2107,2,1)</f>
        <v>N</v>
      </c>
      <c r="G1821" s="20" t="str">
        <f>VLOOKUP(A1821,_holidays!$A$2:$C$2107,3,1)</f>
        <v>Y</v>
      </c>
      <c r="H1821" s="21">
        <v>14</v>
      </c>
      <c r="I1821" s="21">
        <v>27.9</v>
      </c>
      <c r="J1821" s="22">
        <v>32</v>
      </c>
      <c r="K1821" s="22">
        <v>0</v>
      </c>
      <c r="L1821" s="16">
        <v>98312.744999999995</v>
      </c>
      <c r="M1821" s="17">
        <v>42.257239390000002</v>
      </c>
      <c r="N1821" s="17">
        <f>'Energy Demand'!$L1821*'Energy Demand'!$M1821</f>
        <v>4154425.2005530256</v>
      </c>
    </row>
    <row r="1822" spans="1:14" x14ac:dyDescent="0.6">
      <c r="A1822" s="10">
        <v>43825</v>
      </c>
      <c r="B1822" s="31" t="str">
        <f>TEXT('Energy Demand'!$A1822,"dddd")</f>
        <v>Thursday</v>
      </c>
      <c r="C1822" s="31" t="str">
        <f>TEXT('Energy Demand'!$A1822,"mmmm")</f>
        <v>December</v>
      </c>
      <c r="D1822" s="11" t="str">
        <f t="shared" si="56"/>
        <v>2019</v>
      </c>
      <c r="E1822" s="12">
        <f t="shared" si="57"/>
        <v>52</v>
      </c>
      <c r="F1822" s="13" t="str">
        <f>VLOOKUP(A1822,_holidays!$A$2:$B$2107,2,1)</f>
        <v>N</v>
      </c>
      <c r="G1822" s="13" t="str">
        <f>VLOOKUP(A1822,_holidays!$A$2:$C$2107,3,1)</f>
        <v>Y</v>
      </c>
      <c r="H1822" s="14">
        <v>16.5</v>
      </c>
      <c r="I1822" s="14">
        <v>20.5</v>
      </c>
      <c r="J1822" s="15">
        <v>26.2</v>
      </c>
      <c r="K1822" s="15">
        <v>0</v>
      </c>
      <c r="L1822" s="16">
        <v>96120.524999999994</v>
      </c>
      <c r="M1822" s="17">
        <v>41.255986679999999</v>
      </c>
      <c r="N1822" s="17">
        <f>'Energy Demand'!$L1822*'Energy Demand'!$M1822</f>
        <v>3965547.0990746068</v>
      </c>
    </row>
    <row r="1823" spans="1:14" x14ac:dyDescent="0.6">
      <c r="A1823" s="19">
        <v>43826</v>
      </c>
      <c r="B1823" s="32" t="str">
        <f>TEXT('Energy Demand'!$A1823,"dddd")</f>
        <v>Friday</v>
      </c>
      <c r="C1823" s="31" t="str">
        <f>TEXT('Energy Demand'!$A1823,"mmmm")</f>
        <v>December</v>
      </c>
      <c r="D1823" s="11" t="str">
        <f t="shared" si="56"/>
        <v>2019</v>
      </c>
      <c r="E1823" s="12">
        <f t="shared" si="57"/>
        <v>52</v>
      </c>
      <c r="F1823" s="20" t="str">
        <f>VLOOKUP(A1823,_holidays!$A$2:$B$2107,2,1)</f>
        <v>N</v>
      </c>
      <c r="G1823" s="20" t="str">
        <f>VLOOKUP(A1823,_holidays!$A$2:$C$2107,3,1)</f>
        <v>N</v>
      </c>
      <c r="H1823" s="21">
        <v>13.6</v>
      </c>
      <c r="I1823" s="21">
        <v>23.9</v>
      </c>
      <c r="J1823" s="22">
        <v>31.6</v>
      </c>
      <c r="K1823" s="22">
        <v>0</v>
      </c>
      <c r="L1823" s="16">
        <v>107256.065</v>
      </c>
      <c r="M1823" s="17">
        <v>56.122451329999997</v>
      </c>
      <c r="N1823" s="17">
        <f>'Energy Demand'!$L1823*'Energy Demand'!$M1823</f>
        <v>6019473.2878098162</v>
      </c>
    </row>
    <row r="1824" spans="1:14" x14ac:dyDescent="0.6">
      <c r="A1824" s="10">
        <v>43827</v>
      </c>
      <c r="B1824" s="31" t="str">
        <f>TEXT('Energy Demand'!$A1824,"dddd")</f>
        <v>Saturday</v>
      </c>
      <c r="C1824" s="31" t="str">
        <f>TEXT('Energy Demand'!$A1824,"mmmm")</f>
        <v>December</v>
      </c>
      <c r="D1824" s="11" t="str">
        <f t="shared" si="56"/>
        <v>2019</v>
      </c>
      <c r="E1824" s="12">
        <f t="shared" si="57"/>
        <v>52</v>
      </c>
      <c r="F1824" s="13" t="str">
        <f>VLOOKUP(A1824,_holidays!$A$2:$B$2107,2,1)</f>
        <v>N</v>
      </c>
      <c r="G1824" s="13" t="str">
        <f>VLOOKUP(A1824,_holidays!$A$2:$C$2107,3,1)</f>
        <v>N</v>
      </c>
      <c r="H1824" s="14">
        <v>16.7</v>
      </c>
      <c r="I1824" s="14">
        <v>28.4</v>
      </c>
      <c r="J1824" s="15">
        <v>20.6</v>
      </c>
      <c r="K1824" s="15">
        <v>0</v>
      </c>
      <c r="L1824" s="16">
        <v>113521.685</v>
      </c>
      <c r="M1824" s="17">
        <v>63.295449300000001</v>
      </c>
      <c r="N1824" s="17">
        <f>'Energy Demand'!$L1824*'Energy Demand'!$M1824</f>
        <v>7185406.0573680708</v>
      </c>
    </row>
    <row r="1825" spans="1:14" x14ac:dyDescent="0.6">
      <c r="A1825" s="19">
        <v>43828</v>
      </c>
      <c r="B1825" s="32" t="str">
        <f>TEXT('Energy Demand'!$A1825,"dddd")</f>
        <v>Sunday</v>
      </c>
      <c r="C1825" s="31" t="str">
        <f>TEXT('Energy Demand'!$A1825,"mmmm")</f>
        <v>December</v>
      </c>
      <c r="D1825" s="11" t="str">
        <f t="shared" si="56"/>
        <v>2019</v>
      </c>
      <c r="E1825" s="12">
        <f t="shared" si="57"/>
        <v>53</v>
      </c>
      <c r="F1825" s="20" t="str">
        <f>VLOOKUP(A1825,_holidays!$A$2:$B$2107,2,1)</f>
        <v>N</v>
      </c>
      <c r="G1825" s="20" t="str">
        <f>VLOOKUP(A1825,_holidays!$A$2:$C$2107,3,1)</f>
        <v>N</v>
      </c>
      <c r="H1825" s="21">
        <v>16.8</v>
      </c>
      <c r="I1825" s="21">
        <v>33.200000000000003</v>
      </c>
      <c r="J1825" s="22">
        <v>31.9</v>
      </c>
      <c r="K1825" s="22">
        <v>0</v>
      </c>
      <c r="L1825" s="16">
        <v>118293.52499999999</v>
      </c>
      <c r="M1825" s="17">
        <v>87.686688779999997</v>
      </c>
      <c r="N1825" s="17">
        <f>'Energy Demand'!$L1825*'Energy Demand'!$M1825</f>
        <v>10372767.511364149</v>
      </c>
    </row>
    <row r="1826" spans="1:14" x14ac:dyDescent="0.6">
      <c r="A1826" s="10">
        <v>43829</v>
      </c>
      <c r="B1826" s="31" t="str">
        <f>TEXT('Energy Demand'!$A1826,"dddd")</f>
        <v>Monday</v>
      </c>
      <c r="C1826" s="31" t="str">
        <f>TEXT('Energy Demand'!$A1826,"mmmm")</f>
        <v>December</v>
      </c>
      <c r="D1826" s="11" t="str">
        <f t="shared" si="56"/>
        <v>2019</v>
      </c>
      <c r="E1826" s="12">
        <f t="shared" si="57"/>
        <v>53</v>
      </c>
      <c r="F1826" s="13" t="str">
        <f>VLOOKUP(A1826,_holidays!$A$2:$B$2107,2,1)</f>
        <v>N</v>
      </c>
      <c r="G1826" s="13" t="str">
        <f>VLOOKUP(A1826,_holidays!$A$2:$C$2107,3,1)</f>
        <v>N</v>
      </c>
      <c r="H1826" s="14">
        <v>19.7</v>
      </c>
      <c r="I1826" s="14">
        <v>40.799999999999997</v>
      </c>
      <c r="J1826" s="15">
        <v>18.8</v>
      </c>
      <c r="K1826" s="15">
        <v>0</v>
      </c>
      <c r="L1826" s="16">
        <v>140410.125</v>
      </c>
      <c r="M1826" s="17">
        <v>295.82920189999999</v>
      </c>
      <c r="N1826" s="17">
        <f>'Energy Demand'!$L1826*'Energy Demand'!$M1826</f>
        <v>41537415.217429236</v>
      </c>
    </row>
    <row r="1827" spans="1:14" x14ac:dyDescent="0.6">
      <c r="A1827" s="19">
        <v>43830</v>
      </c>
      <c r="B1827" s="32" t="str">
        <f>TEXT('Energy Demand'!$A1827,"dddd")</f>
        <v>Tuesday</v>
      </c>
      <c r="C1827" s="31" t="str">
        <f>TEXT('Energy Demand'!$A1827,"mmmm")</f>
        <v>December</v>
      </c>
      <c r="D1827" s="11" t="str">
        <f t="shared" si="56"/>
        <v>2019</v>
      </c>
      <c r="E1827" s="12">
        <f t="shared" si="57"/>
        <v>53</v>
      </c>
      <c r="F1827" s="20" t="str">
        <f>VLOOKUP(A1827,_holidays!$A$2:$B$2107,2,1)</f>
        <v>N</v>
      </c>
      <c r="G1827" s="20" t="str">
        <f>VLOOKUP(A1827,_holidays!$A$2:$C$2107,3,1)</f>
        <v>N</v>
      </c>
      <c r="H1827" s="21">
        <v>15.3</v>
      </c>
      <c r="I1827" s="21">
        <v>21.2</v>
      </c>
      <c r="J1827" s="22">
        <v>29.3</v>
      </c>
      <c r="K1827" s="22">
        <v>2.4</v>
      </c>
      <c r="L1827" s="16">
        <v>95410.39</v>
      </c>
      <c r="M1827" s="17">
        <v>46.251483919999998</v>
      </c>
      <c r="N1827" s="17">
        <f>'Energy Demand'!$L1827*'Energy Demand'!$M1827</f>
        <v>4412872.1188859288</v>
      </c>
    </row>
    <row r="1828" spans="1:14" x14ac:dyDescent="0.6">
      <c r="A1828" s="10">
        <v>43831</v>
      </c>
      <c r="B1828" s="31" t="str">
        <f>TEXT('Energy Demand'!$A1828,"dddd")</f>
        <v>Wednesday</v>
      </c>
      <c r="C1828" s="31" t="str">
        <f>TEXT('Energy Demand'!$A1828,"mmmm")</f>
        <v>January</v>
      </c>
      <c r="D1828" s="11" t="str">
        <f t="shared" si="56"/>
        <v>2020</v>
      </c>
      <c r="E1828" s="12">
        <f t="shared" si="57"/>
        <v>1</v>
      </c>
      <c r="F1828" s="13" t="str">
        <f>VLOOKUP(A1828,_holidays!$A$2:$B$2107,2,1)</f>
        <v>N</v>
      </c>
      <c r="G1828" s="13" t="str">
        <f>VLOOKUP(A1828,_holidays!$A$2:$C$2107,3,1)</f>
        <v>Y</v>
      </c>
      <c r="H1828" s="14">
        <v>11.8</v>
      </c>
      <c r="I1828" s="14">
        <v>24.9</v>
      </c>
      <c r="J1828" s="15">
        <v>31.6</v>
      </c>
      <c r="K1828" s="15">
        <v>0</v>
      </c>
      <c r="L1828" s="16">
        <v>89077.854999999996</v>
      </c>
      <c r="M1828" s="17">
        <v>50.921802759999999</v>
      </c>
      <c r="N1828" s="17">
        <f>'Energy Demand'!$L1828*'Energy Demand'!$M1828</f>
        <v>4536004.9625938796</v>
      </c>
    </row>
    <row r="1829" spans="1:14" x14ac:dyDescent="0.6">
      <c r="A1829" s="19">
        <v>43832</v>
      </c>
      <c r="B1829" s="32" t="str">
        <f>TEXT('Energy Demand'!$A1829,"dddd")</f>
        <v>Thursday</v>
      </c>
      <c r="C1829" s="31" t="str">
        <f>TEXT('Energy Demand'!$A1829,"mmmm")</f>
        <v>January</v>
      </c>
      <c r="D1829" s="11" t="str">
        <f t="shared" si="56"/>
        <v>2020</v>
      </c>
      <c r="E1829" s="12">
        <f t="shared" si="57"/>
        <v>1</v>
      </c>
      <c r="F1829" s="20" t="str">
        <f>VLOOKUP(A1829,_holidays!$A$2:$B$2107,2,1)</f>
        <v>N</v>
      </c>
      <c r="G1829" s="20" t="str">
        <f>VLOOKUP(A1829,_holidays!$A$2:$C$2107,3,1)</f>
        <v>N</v>
      </c>
      <c r="H1829" s="21">
        <v>12.8</v>
      </c>
      <c r="I1829" s="21">
        <v>25</v>
      </c>
      <c r="J1829" s="22">
        <v>31.6</v>
      </c>
      <c r="K1829" s="22">
        <v>0</v>
      </c>
      <c r="L1829" s="16">
        <v>102988.185</v>
      </c>
      <c r="M1829" s="17">
        <v>69.546225629999995</v>
      </c>
      <c r="N1829" s="17">
        <f>'Energy Demand'!$L1829*'Energy Demand'!$M1829</f>
        <v>7162439.551234181</v>
      </c>
    </row>
    <row r="1830" spans="1:14" x14ac:dyDescent="0.6">
      <c r="A1830" s="10">
        <v>43833</v>
      </c>
      <c r="B1830" s="31" t="str">
        <f>TEXT('Energy Demand'!$A1830,"dddd")</f>
        <v>Friday</v>
      </c>
      <c r="C1830" s="31" t="str">
        <f>TEXT('Energy Demand'!$A1830,"mmmm")</f>
        <v>January</v>
      </c>
      <c r="D1830" s="11" t="str">
        <f t="shared" si="56"/>
        <v>2020</v>
      </c>
      <c r="E1830" s="12">
        <f t="shared" si="57"/>
        <v>1</v>
      </c>
      <c r="F1830" s="13" t="str">
        <f>VLOOKUP(A1830,_holidays!$A$2:$B$2107,2,1)</f>
        <v>N</v>
      </c>
      <c r="G1830" s="13" t="str">
        <f>VLOOKUP(A1830,_holidays!$A$2:$C$2107,3,1)</f>
        <v>N</v>
      </c>
      <c r="H1830" s="14">
        <v>13.7</v>
      </c>
      <c r="I1830" s="14">
        <v>36.6</v>
      </c>
      <c r="J1830" s="15">
        <v>30.7</v>
      </c>
      <c r="K1830" s="15">
        <v>0</v>
      </c>
      <c r="L1830" s="16">
        <v>118922.215</v>
      </c>
      <c r="M1830" s="17">
        <v>65.435921559999997</v>
      </c>
      <c r="N1830" s="17">
        <f>'Energy Demand'!$L1830*'Energy Demand'!$M1830</f>
        <v>7781784.7324814545</v>
      </c>
    </row>
    <row r="1831" spans="1:14" x14ac:dyDescent="0.6">
      <c r="A1831" s="19">
        <v>43834</v>
      </c>
      <c r="B1831" s="32" t="str">
        <f>TEXT('Energy Demand'!$A1831,"dddd")</f>
        <v>Saturday</v>
      </c>
      <c r="C1831" s="31" t="str">
        <f>TEXT('Energy Demand'!$A1831,"mmmm")</f>
        <v>January</v>
      </c>
      <c r="D1831" s="11" t="str">
        <f t="shared" si="56"/>
        <v>2020</v>
      </c>
      <c r="E1831" s="12">
        <f t="shared" si="57"/>
        <v>1</v>
      </c>
      <c r="F1831" s="20" t="str">
        <f>VLOOKUP(A1831,_holidays!$A$2:$B$2107,2,1)</f>
        <v>N</v>
      </c>
      <c r="G1831" s="20" t="str">
        <f>VLOOKUP(A1831,_holidays!$A$2:$C$2107,3,1)</f>
        <v>N</v>
      </c>
      <c r="H1831" s="21">
        <v>18.600000000000001</v>
      </c>
      <c r="I1831" s="21">
        <v>26.8</v>
      </c>
      <c r="J1831" s="22">
        <v>22.8</v>
      </c>
      <c r="K1831" s="22">
        <v>0</v>
      </c>
      <c r="L1831" s="16">
        <v>102245.61</v>
      </c>
      <c r="M1831" s="17">
        <v>28.04223073</v>
      </c>
      <c r="N1831" s="17">
        <f>'Energy Demand'!$L1831*'Energy Demand'!$M1831</f>
        <v>2867194.9867495955</v>
      </c>
    </row>
    <row r="1832" spans="1:14" x14ac:dyDescent="0.6">
      <c r="A1832" s="10">
        <v>43835</v>
      </c>
      <c r="B1832" s="31" t="str">
        <f>TEXT('Energy Demand'!$A1832,"dddd")</f>
        <v>Sunday</v>
      </c>
      <c r="C1832" s="31" t="str">
        <f>TEXT('Energy Demand'!$A1832,"mmmm")</f>
        <v>January</v>
      </c>
      <c r="D1832" s="11" t="str">
        <f t="shared" si="56"/>
        <v>2020</v>
      </c>
      <c r="E1832" s="12">
        <f t="shared" si="57"/>
        <v>2</v>
      </c>
      <c r="F1832" s="13" t="str">
        <f>VLOOKUP(A1832,_holidays!$A$2:$B$2107,2,1)</f>
        <v>N</v>
      </c>
      <c r="G1832" s="13" t="str">
        <f>VLOOKUP(A1832,_holidays!$A$2:$C$2107,3,1)</f>
        <v>N</v>
      </c>
      <c r="H1832" s="14">
        <v>12.7</v>
      </c>
      <c r="I1832" s="14">
        <v>16.7</v>
      </c>
      <c r="J1832" s="15">
        <v>5.0999999999999996</v>
      </c>
      <c r="K1832" s="15">
        <v>2.2000000000000002</v>
      </c>
      <c r="L1832" s="16">
        <v>95671.2</v>
      </c>
      <c r="M1832" s="17">
        <v>18.87543557</v>
      </c>
      <c r="N1832" s="17">
        <f>'Energy Demand'!$L1832*'Energy Demand'!$M1832</f>
        <v>1805835.571504584</v>
      </c>
    </row>
    <row r="1833" spans="1:14" x14ac:dyDescent="0.6">
      <c r="A1833" s="19">
        <v>43836</v>
      </c>
      <c r="B1833" s="32" t="str">
        <f>TEXT('Energy Demand'!$A1833,"dddd")</f>
        <v>Monday</v>
      </c>
      <c r="C1833" s="31" t="str">
        <f>TEXT('Energy Demand'!$A1833,"mmmm")</f>
        <v>January</v>
      </c>
      <c r="D1833" s="11" t="str">
        <f t="shared" si="56"/>
        <v>2020</v>
      </c>
      <c r="E1833" s="12">
        <f t="shared" si="57"/>
        <v>2</v>
      </c>
      <c r="F1833" s="20" t="str">
        <f>VLOOKUP(A1833,_holidays!$A$2:$B$2107,2,1)</f>
        <v>N</v>
      </c>
      <c r="G1833" s="20" t="str">
        <f>VLOOKUP(A1833,_holidays!$A$2:$C$2107,3,1)</f>
        <v>N</v>
      </c>
      <c r="H1833" s="21">
        <v>11.9</v>
      </c>
      <c r="I1833" s="21">
        <v>18</v>
      </c>
      <c r="J1833" s="22">
        <v>2.7</v>
      </c>
      <c r="K1833" s="22">
        <v>8.1999999999999993</v>
      </c>
      <c r="L1833" s="16">
        <v>110253.59</v>
      </c>
      <c r="M1833" s="17">
        <v>56.104400259999998</v>
      </c>
      <c r="N1833" s="17">
        <f>'Energy Demand'!$L1833*'Energy Demand'!$M1833</f>
        <v>6185711.5434619328</v>
      </c>
    </row>
    <row r="1834" spans="1:14" x14ac:dyDescent="0.6">
      <c r="A1834" s="10">
        <v>43837</v>
      </c>
      <c r="B1834" s="31" t="str">
        <f>TEXT('Energy Demand'!$A1834,"dddd")</f>
        <v>Tuesday</v>
      </c>
      <c r="C1834" s="31" t="str">
        <f>TEXT('Energy Demand'!$A1834,"mmmm")</f>
        <v>January</v>
      </c>
      <c r="D1834" s="11" t="str">
        <f t="shared" si="56"/>
        <v>2020</v>
      </c>
      <c r="E1834" s="12">
        <f t="shared" si="57"/>
        <v>2</v>
      </c>
      <c r="F1834" s="13" t="str">
        <f>VLOOKUP(A1834,_holidays!$A$2:$B$2107,2,1)</f>
        <v>N</v>
      </c>
      <c r="G1834" s="13" t="str">
        <f>VLOOKUP(A1834,_holidays!$A$2:$C$2107,3,1)</f>
        <v>N</v>
      </c>
      <c r="H1834" s="14">
        <v>12.6</v>
      </c>
      <c r="I1834" s="14">
        <v>20.100000000000001</v>
      </c>
      <c r="J1834" s="15">
        <v>7.7</v>
      </c>
      <c r="K1834" s="15">
        <v>1.2</v>
      </c>
      <c r="L1834" s="16">
        <v>109336.56</v>
      </c>
      <c r="M1834" s="17">
        <v>59.42379013</v>
      </c>
      <c r="N1834" s="17">
        <f>'Energy Demand'!$L1834*'Energy Demand'!$M1834</f>
        <v>6497192.7949761525</v>
      </c>
    </row>
    <row r="1835" spans="1:14" x14ac:dyDescent="0.6">
      <c r="A1835" s="19">
        <v>43838</v>
      </c>
      <c r="B1835" s="32" t="str">
        <f>TEXT('Energy Demand'!$A1835,"dddd")</f>
        <v>Wednesday</v>
      </c>
      <c r="C1835" s="31" t="str">
        <f>TEXT('Energy Demand'!$A1835,"mmmm")</f>
        <v>January</v>
      </c>
      <c r="D1835" s="11" t="str">
        <f t="shared" si="56"/>
        <v>2020</v>
      </c>
      <c r="E1835" s="12">
        <f t="shared" si="57"/>
        <v>2</v>
      </c>
      <c r="F1835" s="20" t="str">
        <f>VLOOKUP(A1835,_holidays!$A$2:$B$2107,2,1)</f>
        <v>N</v>
      </c>
      <c r="G1835" s="20" t="str">
        <f>VLOOKUP(A1835,_holidays!$A$2:$C$2107,3,1)</f>
        <v>N</v>
      </c>
      <c r="H1835" s="21">
        <v>16.8</v>
      </c>
      <c r="I1835" s="21">
        <v>23.8</v>
      </c>
      <c r="J1835" s="22">
        <v>26.9</v>
      </c>
      <c r="K1835" s="22">
        <v>0</v>
      </c>
      <c r="L1835" s="16">
        <v>110038.625</v>
      </c>
      <c r="M1835" s="17">
        <v>53.313229810000003</v>
      </c>
      <c r="N1835" s="17">
        <f>'Energy Demand'!$L1835*'Energy Demand'!$M1835</f>
        <v>5866514.5026014112</v>
      </c>
    </row>
    <row r="1836" spans="1:14" x14ac:dyDescent="0.6">
      <c r="A1836" s="10">
        <v>43839</v>
      </c>
      <c r="B1836" s="31" t="str">
        <f>TEXT('Energy Demand'!$A1836,"dddd")</f>
        <v>Thursday</v>
      </c>
      <c r="C1836" s="31" t="str">
        <f>TEXT('Energy Demand'!$A1836,"mmmm")</f>
        <v>January</v>
      </c>
      <c r="D1836" s="11" t="str">
        <f t="shared" si="56"/>
        <v>2020</v>
      </c>
      <c r="E1836" s="12">
        <f t="shared" si="57"/>
        <v>2</v>
      </c>
      <c r="F1836" s="13" t="str">
        <f>VLOOKUP(A1836,_holidays!$A$2:$B$2107,2,1)</f>
        <v>N</v>
      </c>
      <c r="G1836" s="13" t="str">
        <f>VLOOKUP(A1836,_holidays!$A$2:$C$2107,3,1)</f>
        <v>N</v>
      </c>
      <c r="H1836" s="14">
        <v>17.899999999999999</v>
      </c>
      <c r="I1836" s="14">
        <v>31.9</v>
      </c>
      <c r="J1836" s="15">
        <v>29.8</v>
      </c>
      <c r="K1836" s="15">
        <v>0</v>
      </c>
      <c r="L1836" s="16">
        <v>127365.59</v>
      </c>
      <c r="M1836" s="17">
        <v>86.980864980000007</v>
      </c>
      <c r="N1836" s="17">
        <f>'Energy Demand'!$L1836*'Energy Demand'!$M1836</f>
        <v>11078369.186888039</v>
      </c>
    </row>
    <row r="1837" spans="1:14" x14ac:dyDescent="0.6">
      <c r="A1837" s="19">
        <v>43840</v>
      </c>
      <c r="B1837" s="32" t="str">
        <f>TEXT('Energy Demand'!$A1837,"dddd")</f>
        <v>Friday</v>
      </c>
      <c r="C1837" s="31" t="str">
        <f>TEXT('Energy Demand'!$A1837,"mmmm")</f>
        <v>January</v>
      </c>
      <c r="D1837" s="11" t="str">
        <f t="shared" si="56"/>
        <v>2020</v>
      </c>
      <c r="E1837" s="12">
        <f t="shared" si="57"/>
        <v>2</v>
      </c>
      <c r="F1837" s="20" t="str">
        <f>VLOOKUP(A1837,_holidays!$A$2:$B$2107,2,1)</f>
        <v>N</v>
      </c>
      <c r="G1837" s="20" t="str">
        <f>VLOOKUP(A1837,_holidays!$A$2:$C$2107,3,1)</f>
        <v>N</v>
      </c>
      <c r="H1837" s="21">
        <v>20.100000000000001</v>
      </c>
      <c r="I1837" s="21">
        <v>32.9</v>
      </c>
      <c r="J1837" s="22">
        <v>10.1</v>
      </c>
      <c r="K1837" s="22">
        <v>0</v>
      </c>
      <c r="L1837" s="16">
        <v>122533.88</v>
      </c>
      <c r="M1837" s="17">
        <v>65.485985589999999</v>
      </c>
      <c r="N1837" s="17">
        <f>'Energy Demand'!$L1837*'Energy Demand'!$M1837</f>
        <v>8024251.8999667894</v>
      </c>
    </row>
    <row r="1838" spans="1:14" x14ac:dyDescent="0.6">
      <c r="A1838" s="10">
        <v>43841</v>
      </c>
      <c r="B1838" s="31" t="str">
        <f>TEXT('Energy Demand'!$A1838,"dddd")</f>
        <v>Saturday</v>
      </c>
      <c r="C1838" s="31" t="str">
        <f>TEXT('Energy Demand'!$A1838,"mmmm")</f>
        <v>January</v>
      </c>
      <c r="D1838" s="11" t="str">
        <f t="shared" si="56"/>
        <v>2020</v>
      </c>
      <c r="E1838" s="12">
        <f t="shared" si="57"/>
        <v>2</v>
      </c>
      <c r="F1838" s="13" t="str">
        <f>VLOOKUP(A1838,_holidays!$A$2:$B$2107,2,1)</f>
        <v>N</v>
      </c>
      <c r="G1838" s="13" t="str">
        <f>VLOOKUP(A1838,_holidays!$A$2:$C$2107,3,1)</f>
        <v>N</v>
      </c>
      <c r="H1838" s="14">
        <v>13.5</v>
      </c>
      <c r="I1838" s="14">
        <v>19.3</v>
      </c>
      <c r="J1838" s="15">
        <v>18.2</v>
      </c>
      <c r="K1838" s="15">
        <v>15.6</v>
      </c>
      <c r="L1838" s="16">
        <v>91886.604999999996</v>
      </c>
      <c r="M1838" s="17">
        <v>22.78453983</v>
      </c>
      <c r="N1838" s="17">
        <f>'Energy Demand'!$L1838*'Energy Demand'!$M1838</f>
        <v>2093594.0114659769</v>
      </c>
    </row>
    <row r="1839" spans="1:14" x14ac:dyDescent="0.6">
      <c r="A1839" s="19">
        <v>43842</v>
      </c>
      <c r="B1839" s="32" t="str">
        <f>TEXT('Energy Demand'!$A1839,"dddd")</f>
        <v>Sunday</v>
      </c>
      <c r="C1839" s="31" t="str">
        <f>TEXT('Energy Demand'!$A1839,"mmmm")</f>
        <v>January</v>
      </c>
      <c r="D1839" s="11" t="str">
        <f t="shared" si="56"/>
        <v>2020</v>
      </c>
      <c r="E1839" s="12">
        <f t="shared" si="57"/>
        <v>3</v>
      </c>
      <c r="F1839" s="20" t="str">
        <f>VLOOKUP(A1839,_holidays!$A$2:$B$2107,2,1)</f>
        <v>N</v>
      </c>
      <c r="G1839" s="20" t="str">
        <f>VLOOKUP(A1839,_holidays!$A$2:$C$2107,3,1)</f>
        <v>N</v>
      </c>
      <c r="H1839" s="21">
        <v>14.2</v>
      </c>
      <c r="I1839" s="21">
        <v>19.899999999999999</v>
      </c>
      <c r="J1839" s="22">
        <v>21.9</v>
      </c>
      <c r="K1839" s="22">
        <v>0</v>
      </c>
      <c r="L1839" s="16">
        <v>91797.595000000001</v>
      </c>
      <c r="M1839" s="17">
        <v>45.627913079999999</v>
      </c>
      <c r="N1839" s="17">
        <f>'Energy Demand'!$L1839*'Energy Demand'!$M1839</f>
        <v>4188532.6856130427</v>
      </c>
    </row>
    <row r="1840" spans="1:14" x14ac:dyDescent="0.6">
      <c r="A1840" s="10">
        <v>43843</v>
      </c>
      <c r="B1840" s="31" t="str">
        <f>TEXT('Energy Demand'!$A1840,"dddd")</f>
        <v>Monday</v>
      </c>
      <c r="C1840" s="31" t="str">
        <f>TEXT('Energy Demand'!$A1840,"mmmm")</f>
        <v>January</v>
      </c>
      <c r="D1840" s="11" t="str">
        <f t="shared" si="56"/>
        <v>2020</v>
      </c>
      <c r="E1840" s="12">
        <f t="shared" si="57"/>
        <v>3</v>
      </c>
      <c r="F1840" s="13" t="str">
        <f>VLOOKUP(A1840,_holidays!$A$2:$B$2107,2,1)</f>
        <v>N</v>
      </c>
      <c r="G1840" s="13" t="str">
        <f>VLOOKUP(A1840,_holidays!$A$2:$C$2107,3,1)</f>
        <v>N</v>
      </c>
      <c r="H1840" s="14">
        <v>12.7</v>
      </c>
      <c r="I1840" s="14">
        <v>32.200000000000003</v>
      </c>
      <c r="J1840" s="15">
        <v>28.1</v>
      </c>
      <c r="K1840" s="15">
        <v>0</v>
      </c>
      <c r="L1840" s="16">
        <v>119653.94500000001</v>
      </c>
      <c r="M1840" s="17">
        <v>76.952473240000003</v>
      </c>
      <c r="N1840" s="17">
        <f>'Energy Demand'!$L1840*'Energy Demand'!$M1840</f>
        <v>9207667.0006729327</v>
      </c>
    </row>
    <row r="1841" spans="1:14" x14ac:dyDescent="0.6">
      <c r="A1841" s="19">
        <v>43844</v>
      </c>
      <c r="B1841" s="32" t="str">
        <f>TEXT('Energy Demand'!$A1841,"dddd")</f>
        <v>Tuesday</v>
      </c>
      <c r="C1841" s="31" t="str">
        <f>TEXT('Energy Demand'!$A1841,"mmmm")</f>
        <v>January</v>
      </c>
      <c r="D1841" s="11" t="str">
        <f t="shared" si="56"/>
        <v>2020</v>
      </c>
      <c r="E1841" s="12">
        <f t="shared" si="57"/>
        <v>3</v>
      </c>
      <c r="F1841" s="20" t="str">
        <f>VLOOKUP(A1841,_holidays!$A$2:$B$2107,2,1)</f>
        <v>N</v>
      </c>
      <c r="G1841" s="20" t="str">
        <f>VLOOKUP(A1841,_holidays!$A$2:$C$2107,3,1)</f>
        <v>N</v>
      </c>
      <c r="H1841" s="21">
        <v>16.7</v>
      </c>
      <c r="I1841" s="21">
        <v>33.799999999999997</v>
      </c>
      <c r="J1841" s="22">
        <v>27.4</v>
      </c>
      <c r="K1841" s="22">
        <v>0</v>
      </c>
      <c r="L1841" s="16">
        <v>137302.60500000001</v>
      </c>
      <c r="M1841" s="17">
        <v>88.847653539999996</v>
      </c>
      <c r="N1841" s="17">
        <f>'Energy Demand'!$L1841*'Energy Demand'!$M1841</f>
        <v>12199014.279179472</v>
      </c>
    </row>
    <row r="1842" spans="1:14" x14ac:dyDescent="0.6">
      <c r="A1842" s="10">
        <v>43845</v>
      </c>
      <c r="B1842" s="31" t="str">
        <f>TEXT('Energy Demand'!$A1842,"dddd")</f>
        <v>Wednesday</v>
      </c>
      <c r="C1842" s="31" t="str">
        <f>TEXT('Energy Demand'!$A1842,"mmmm")</f>
        <v>January</v>
      </c>
      <c r="D1842" s="11" t="str">
        <f t="shared" si="56"/>
        <v>2020</v>
      </c>
      <c r="E1842" s="12">
        <f t="shared" si="57"/>
        <v>3</v>
      </c>
      <c r="F1842" s="13" t="str">
        <f>VLOOKUP(A1842,_holidays!$A$2:$B$2107,2,1)</f>
        <v>N</v>
      </c>
      <c r="G1842" s="13" t="str">
        <f>VLOOKUP(A1842,_holidays!$A$2:$C$2107,3,1)</f>
        <v>N</v>
      </c>
      <c r="H1842" s="14">
        <v>19.5</v>
      </c>
      <c r="I1842" s="14">
        <v>36.799999999999997</v>
      </c>
      <c r="J1842" s="15">
        <v>20.8</v>
      </c>
      <c r="K1842" s="15">
        <v>0</v>
      </c>
      <c r="L1842" s="16">
        <v>137408.22500000001</v>
      </c>
      <c r="M1842" s="17">
        <v>63.73047072</v>
      </c>
      <c r="N1842" s="17">
        <f>'Energy Demand'!$L1842*'Energy Demand'!$M1842</f>
        <v>8757090.8600496724</v>
      </c>
    </row>
    <row r="1843" spans="1:14" x14ac:dyDescent="0.6">
      <c r="A1843" s="19">
        <v>43846</v>
      </c>
      <c r="B1843" s="32" t="str">
        <f>TEXT('Energy Demand'!$A1843,"dddd")</f>
        <v>Thursday</v>
      </c>
      <c r="C1843" s="31" t="str">
        <f>TEXT('Energy Demand'!$A1843,"mmmm")</f>
        <v>January</v>
      </c>
      <c r="D1843" s="11" t="str">
        <f t="shared" si="56"/>
        <v>2020</v>
      </c>
      <c r="E1843" s="12">
        <f t="shared" si="57"/>
        <v>3</v>
      </c>
      <c r="F1843" s="20" t="str">
        <f>VLOOKUP(A1843,_holidays!$A$2:$B$2107,2,1)</f>
        <v>N</v>
      </c>
      <c r="G1843" s="20" t="str">
        <f>VLOOKUP(A1843,_holidays!$A$2:$C$2107,3,1)</f>
        <v>N</v>
      </c>
      <c r="H1843" s="21">
        <v>15.7</v>
      </c>
      <c r="I1843" s="21">
        <v>19.600000000000001</v>
      </c>
      <c r="J1843" s="22">
        <v>18.600000000000001</v>
      </c>
      <c r="K1843" s="22">
        <v>19.600000000000001</v>
      </c>
      <c r="L1843" s="16">
        <v>109669.645</v>
      </c>
      <c r="M1843" s="17">
        <v>33.404425930000002</v>
      </c>
      <c r="N1843" s="17">
        <f>'Energy Demand'!$L1843*'Energy Demand'!$M1843</f>
        <v>3663451.5331718954</v>
      </c>
    </row>
    <row r="1844" spans="1:14" x14ac:dyDescent="0.6">
      <c r="A1844" s="10">
        <v>43847</v>
      </c>
      <c r="B1844" s="31" t="str">
        <f>TEXT('Energy Demand'!$A1844,"dddd")</f>
        <v>Friday</v>
      </c>
      <c r="C1844" s="31" t="str">
        <f>TEXT('Energy Demand'!$A1844,"mmmm")</f>
        <v>January</v>
      </c>
      <c r="D1844" s="11" t="str">
        <f t="shared" si="56"/>
        <v>2020</v>
      </c>
      <c r="E1844" s="12">
        <f t="shared" si="57"/>
        <v>3</v>
      </c>
      <c r="F1844" s="13" t="str">
        <f>VLOOKUP(A1844,_holidays!$A$2:$B$2107,2,1)</f>
        <v>N</v>
      </c>
      <c r="G1844" s="13" t="str">
        <f>VLOOKUP(A1844,_holidays!$A$2:$C$2107,3,1)</f>
        <v>N</v>
      </c>
      <c r="H1844" s="14">
        <v>14.4</v>
      </c>
      <c r="I1844" s="14">
        <v>24.8</v>
      </c>
      <c r="J1844" s="15">
        <v>24.4</v>
      </c>
      <c r="K1844" s="15">
        <v>0</v>
      </c>
      <c r="L1844" s="16">
        <v>108108.175</v>
      </c>
      <c r="M1844" s="17">
        <v>39.500761930000003</v>
      </c>
      <c r="N1844" s="17">
        <f>'Energy Demand'!$L1844*'Energy Demand'!$M1844</f>
        <v>4270355.2833617786</v>
      </c>
    </row>
    <row r="1845" spans="1:14" x14ac:dyDescent="0.6">
      <c r="A1845" s="19">
        <v>43848</v>
      </c>
      <c r="B1845" s="32" t="str">
        <f>TEXT('Energy Demand'!$A1845,"dddd")</f>
        <v>Saturday</v>
      </c>
      <c r="C1845" s="31" t="str">
        <f>TEXT('Energy Demand'!$A1845,"mmmm")</f>
        <v>January</v>
      </c>
      <c r="D1845" s="11" t="str">
        <f t="shared" si="56"/>
        <v>2020</v>
      </c>
      <c r="E1845" s="12">
        <f t="shared" si="57"/>
        <v>3</v>
      </c>
      <c r="F1845" s="20" t="str">
        <f>VLOOKUP(A1845,_holidays!$A$2:$B$2107,2,1)</f>
        <v>N</v>
      </c>
      <c r="G1845" s="20" t="str">
        <f>VLOOKUP(A1845,_holidays!$A$2:$C$2107,3,1)</f>
        <v>N</v>
      </c>
      <c r="H1845" s="21">
        <v>13.9</v>
      </c>
      <c r="I1845" s="21">
        <v>29.4</v>
      </c>
      <c r="J1845" s="22">
        <v>27.2</v>
      </c>
      <c r="K1845" s="22">
        <v>0</v>
      </c>
      <c r="L1845" s="16">
        <v>105946.34</v>
      </c>
      <c r="M1845" s="17">
        <v>52.05315547</v>
      </c>
      <c r="N1845" s="17">
        <f>'Energy Demand'!$L1845*'Energy Demand'!$M1845</f>
        <v>5514841.30749748</v>
      </c>
    </row>
    <row r="1846" spans="1:14" x14ac:dyDescent="0.6">
      <c r="A1846" s="10">
        <v>43849</v>
      </c>
      <c r="B1846" s="31" t="str">
        <f>TEXT('Energy Demand'!$A1846,"dddd")</f>
        <v>Sunday</v>
      </c>
      <c r="C1846" s="31" t="str">
        <f>TEXT('Energy Demand'!$A1846,"mmmm")</f>
        <v>January</v>
      </c>
      <c r="D1846" s="11" t="str">
        <f t="shared" si="56"/>
        <v>2020</v>
      </c>
      <c r="E1846" s="12">
        <f t="shared" si="57"/>
        <v>4</v>
      </c>
      <c r="F1846" s="13" t="str">
        <f>VLOOKUP(A1846,_holidays!$A$2:$B$2107,2,1)</f>
        <v>N</v>
      </c>
      <c r="G1846" s="13" t="str">
        <f>VLOOKUP(A1846,_holidays!$A$2:$C$2107,3,1)</f>
        <v>N</v>
      </c>
      <c r="H1846" s="14">
        <v>17.5</v>
      </c>
      <c r="I1846" s="14">
        <v>25.5</v>
      </c>
      <c r="J1846" s="15">
        <v>23.9</v>
      </c>
      <c r="K1846" s="15">
        <v>0</v>
      </c>
      <c r="L1846" s="16">
        <v>106921.55499999999</v>
      </c>
      <c r="M1846" s="17">
        <v>60.347055949999998</v>
      </c>
      <c r="N1846" s="17">
        <f>'Energy Demand'!$L1846*'Energy Demand'!$M1846</f>
        <v>6452401.061846002</v>
      </c>
    </row>
    <row r="1847" spans="1:14" x14ac:dyDescent="0.6">
      <c r="A1847" s="19">
        <v>43850</v>
      </c>
      <c r="B1847" s="32" t="str">
        <f>TEXT('Energy Demand'!$A1847,"dddd")</f>
        <v>Monday</v>
      </c>
      <c r="C1847" s="31" t="str">
        <f>TEXT('Energy Demand'!$A1847,"mmmm")</f>
        <v>January</v>
      </c>
      <c r="D1847" s="11" t="str">
        <f t="shared" si="56"/>
        <v>2020</v>
      </c>
      <c r="E1847" s="12">
        <f t="shared" si="57"/>
        <v>4</v>
      </c>
      <c r="F1847" s="20" t="str">
        <f>VLOOKUP(A1847,_holidays!$A$2:$B$2107,2,1)</f>
        <v>N</v>
      </c>
      <c r="G1847" s="20" t="str">
        <f>VLOOKUP(A1847,_holidays!$A$2:$C$2107,3,1)</f>
        <v>N</v>
      </c>
      <c r="H1847" s="21">
        <v>19.100000000000001</v>
      </c>
      <c r="I1847" s="21">
        <v>21.8</v>
      </c>
      <c r="J1847" s="22">
        <v>8.8000000000000007</v>
      </c>
      <c r="K1847" s="22">
        <v>0.4</v>
      </c>
      <c r="L1847" s="16">
        <v>116291.535</v>
      </c>
      <c r="M1847" s="17">
        <v>45.359335479999999</v>
      </c>
      <c r="N1847" s="17">
        <f>'Energy Demand'!$L1847*'Energy Demand'!$M1847</f>
        <v>5274906.7495491616</v>
      </c>
    </row>
    <row r="1848" spans="1:14" x14ac:dyDescent="0.6">
      <c r="A1848" s="10">
        <v>43851</v>
      </c>
      <c r="B1848" s="31" t="str">
        <f>TEXT('Energy Demand'!$A1848,"dddd")</f>
        <v>Tuesday</v>
      </c>
      <c r="C1848" s="31" t="str">
        <f>TEXT('Energy Demand'!$A1848,"mmmm")</f>
        <v>January</v>
      </c>
      <c r="D1848" s="11" t="str">
        <f t="shared" si="56"/>
        <v>2020</v>
      </c>
      <c r="E1848" s="12">
        <f t="shared" si="57"/>
        <v>4</v>
      </c>
      <c r="F1848" s="13" t="str">
        <f>VLOOKUP(A1848,_holidays!$A$2:$B$2107,2,1)</f>
        <v>N</v>
      </c>
      <c r="G1848" s="13" t="str">
        <f>VLOOKUP(A1848,_holidays!$A$2:$C$2107,3,1)</f>
        <v>N</v>
      </c>
      <c r="H1848" s="14">
        <v>14.8</v>
      </c>
      <c r="I1848" s="14">
        <v>23.5</v>
      </c>
      <c r="J1848" s="15">
        <v>28.4</v>
      </c>
      <c r="K1848" s="15">
        <v>44</v>
      </c>
      <c r="L1848" s="16">
        <v>112128.19500000001</v>
      </c>
      <c r="M1848" s="17">
        <v>53.564869539999997</v>
      </c>
      <c r="N1848" s="17">
        <f>'Energy Demand'!$L1848*'Energy Demand'!$M1848</f>
        <v>6006132.1369306799</v>
      </c>
    </row>
    <row r="1849" spans="1:14" x14ac:dyDescent="0.6">
      <c r="A1849" s="19">
        <v>43852</v>
      </c>
      <c r="B1849" s="32" t="str">
        <f>TEXT('Energy Demand'!$A1849,"dddd")</f>
        <v>Wednesday</v>
      </c>
      <c r="C1849" s="31" t="str">
        <f>TEXT('Energy Demand'!$A1849,"mmmm")</f>
        <v>January</v>
      </c>
      <c r="D1849" s="11" t="str">
        <f t="shared" si="56"/>
        <v>2020</v>
      </c>
      <c r="E1849" s="12">
        <f t="shared" si="57"/>
        <v>4</v>
      </c>
      <c r="F1849" s="20" t="str">
        <f>VLOOKUP(A1849,_holidays!$A$2:$B$2107,2,1)</f>
        <v>N</v>
      </c>
      <c r="G1849" s="20" t="str">
        <f>VLOOKUP(A1849,_holidays!$A$2:$C$2107,3,1)</f>
        <v>N</v>
      </c>
      <c r="H1849" s="21">
        <v>14.1</v>
      </c>
      <c r="I1849" s="21">
        <v>31.7</v>
      </c>
      <c r="J1849" s="22">
        <v>12.4</v>
      </c>
      <c r="K1849" s="22">
        <v>0</v>
      </c>
      <c r="L1849" s="16">
        <v>119287.15</v>
      </c>
      <c r="M1849" s="17">
        <v>45.155690849999999</v>
      </c>
      <c r="N1849" s="17">
        <f>'Energy Demand'!$L1849*'Energy Demand'!$M1849</f>
        <v>5386493.6677775774</v>
      </c>
    </row>
    <row r="1850" spans="1:14" x14ac:dyDescent="0.6">
      <c r="A1850" s="10">
        <v>43853</v>
      </c>
      <c r="B1850" s="31" t="str">
        <f>TEXT('Energy Demand'!$A1850,"dddd")</f>
        <v>Thursday</v>
      </c>
      <c r="C1850" s="31" t="str">
        <f>TEXT('Energy Demand'!$A1850,"mmmm")</f>
        <v>January</v>
      </c>
      <c r="D1850" s="11" t="str">
        <f t="shared" si="56"/>
        <v>2020</v>
      </c>
      <c r="E1850" s="12">
        <f t="shared" si="57"/>
        <v>4</v>
      </c>
      <c r="F1850" s="13" t="str">
        <f>VLOOKUP(A1850,_holidays!$A$2:$B$2107,2,1)</f>
        <v>N</v>
      </c>
      <c r="G1850" s="13" t="str">
        <f>VLOOKUP(A1850,_holidays!$A$2:$C$2107,3,1)</f>
        <v>N</v>
      </c>
      <c r="H1850" s="14">
        <v>12.9</v>
      </c>
      <c r="I1850" s="14">
        <v>22.6</v>
      </c>
      <c r="J1850" s="15">
        <v>13.4</v>
      </c>
      <c r="K1850" s="15">
        <v>22.8</v>
      </c>
      <c r="L1850" s="16">
        <v>112254.83</v>
      </c>
      <c r="M1850" s="17">
        <v>-1.7614234529999999</v>
      </c>
      <c r="N1850" s="17">
        <f>'Energy Demand'!$L1850*'Energy Demand'!$M1850</f>
        <v>-197728.29027452797</v>
      </c>
    </row>
    <row r="1851" spans="1:14" x14ac:dyDescent="0.6">
      <c r="A1851" s="19">
        <v>43854</v>
      </c>
      <c r="B1851" s="32" t="str">
        <f>TEXT('Energy Demand'!$A1851,"dddd")</f>
        <v>Friday</v>
      </c>
      <c r="C1851" s="31" t="str">
        <f>TEXT('Energy Demand'!$A1851,"mmmm")</f>
        <v>January</v>
      </c>
      <c r="D1851" s="11" t="str">
        <f t="shared" si="56"/>
        <v>2020</v>
      </c>
      <c r="E1851" s="12">
        <f t="shared" si="57"/>
        <v>4</v>
      </c>
      <c r="F1851" s="20" t="str">
        <f>VLOOKUP(A1851,_holidays!$A$2:$B$2107,2,1)</f>
        <v>N</v>
      </c>
      <c r="G1851" s="20" t="str">
        <f>VLOOKUP(A1851,_holidays!$A$2:$C$2107,3,1)</f>
        <v>N</v>
      </c>
      <c r="H1851" s="21">
        <v>11.7</v>
      </c>
      <c r="I1851" s="21">
        <v>24.1</v>
      </c>
      <c r="J1851" s="22">
        <v>20.6</v>
      </c>
      <c r="K1851" s="22">
        <v>1.2</v>
      </c>
      <c r="L1851" s="16">
        <v>109316.375</v>
      </c>
      <c r="M1851" s="17">
        <v>49.479433710000002</v>
      </c>
      <c r="N1851" s="17">
        <f>'Energy Demand'!$L1851*'Energy Demand'!$M1851</f>
        <v>5408912.3302300014</v>
      </c>
    </row>
    <row r="1852" spans="1:14" x14ac:dyDescent="0.6">
      <c r="A1852" s="10">
        <v>43855</v>
      </c>
      <c r="B1852" s="31" t="str">
        <f>TEXT('Energy Demand'!$A1852,"dddd")</f>
        <v>Saturday</v>
      </c>
      <c r="C1852" s="31" t="str">
        <f>TEXT('Energy Demand'!$A1852,"mmmm")</f>
        <v>January</v>
      </c>
      <c r="D1852" s="11" t="str">
        <f t="shared" si="56"/>
        <v>2020</v>
      </c>
      <c r="E1852" s="12">
        <f t="shared" si="57"/>
        <v>4</v>
      </c>
      <c r="F1852" s="13" t="str">
        <f>VLOOKUP(A1852,_holidays!$A$2:$B$2107,2,1)</f>
        <v>N</v>
      </c>
      <c r="G1852" s="13" t="str">
        <f>VLOOKUP(A1852,_holidays!$A$2:$C$2107,3,1)</f>
        <v>N</v>
      </c>
      <c r="H1852" s="14">
        <v>13</v>
      </c>
      <c r="I1852" s="14">
        <v>27.4</v>
      </c>
      <c r="J1852" s="15">
        <v>30</v>
      </c>
      <c r="K1852" s="15">
        <v>0</v>
      </c>
      <c r="L1852" s="16">
        <v>102445.88</v>
      </c>
      <c r="M1852" s="17">
        <v>50.132823129999998</v>
      </c>
      <c r="N1852" s="17">
        <f>'Energy Demand'!$L1852*'Energy Demand'!$M1852</f>
        <v>5135901.1824372048</v>
      </c>
    </row>
    <row r="1853" spans="1:14" x14ac:dyDescent="0.6">
      <c r="A1853" s="19">
        <v>43856</v>
      </c>
      <c r="B1853" s="32" t="str">
        <f>TEXT('Energy Demand'!$A1853,"dddd")</f>
        <v>Sunday</v>
      </c>
      <c r="C1853" s="31" t="str">
        <f>TEXT('Energy Demand'!$A1853,"mmmm")</f>
        <v>January</v>
      </c>
      <c r="D1853" s="11" t="str">
        <f t="shared" si="56"/>
        <v>2020</v>
      </c>
      <c r="E1853" s="12">
        <f t="shared" si="57"/>
        <v>5</v>
      </c>
      <c r="F1853" s="20" t="str">
        <f>VLOOKUP(A1853,_holidays!$A$2:$B$2107,2,1)</f>
        <v>N</v>
      </c>
      <c r="G1853" s="20" t="str">
        <f>VLOOKUP(A1853,_holidays!$A$2:$C$2107,3,1)</f>
        <v>Y</v>
      </c>
      <c r="H1853" s="21">
        <v>15.8</v>
      </c>
      <c r="I1853" s="21">
        <v>23.6</v>
      </c>
      <c r="J1853" s="22">
        <v>24</v>
      </c>
      <c r="K1853" s="22">
        <v>0</v>
      </c>
      <c r="L1853" s="16">
        <v>101233.205</v>
      </c>
      <c r="M1853" s="17">
        <v>51.415029230000002</v>
      </c>
      <c r="N1853" s="17">
        <f>'Energy Demand'!$L1853*'Energy Demand'!$M1853</f>
        <v>5204908.1941215824</v>
      </c>
    </row>
    <row r="1854" spans="1:14" x14ac:dyDescent="0.6">
      <c r="A1854" s="10">
        <v>43857</v>
      </c>
      <c r="B1854" s="31" t="str">
        <f>TEXT('Energy Demand'!$A1854,"dddd")</f>
        <v>Monday</v>
      </c>
      <c r="C1854" s="31" t="str">
        <f>TEXT('Energy Demand'!$A1854,"mmmm")</f>
        <v>January</v>
      </c>
      <c r="D1854" s="11" t="str">
        <f t="shared" si="56"/>
        <v>2020</v>
      </c>
      <c r="E1854" s="12">
        <f t="shared" si="57"/>
        <v>5</v>
      </c>
      <c r="F1854" s="13" t="str">
        <f>VLOOKUP(A1854,_holidays!$A$2:$B$2107,2,1)</f>
        <v>N</v>
      </c>
      <c r="G1854" s="13" t="str">
        <f>VLOOKUP(A1854,_holidays!$A$2:$C$2107,3,1)</f>
        <v>Y</v>
      </c>
      <c r="H1854" s="14">
        <v>12.8</v>
      </c>
      <c r="I1854" s="14">
        <v>23.1</v>
      </c>
      <c r="J1854" s="15">
        <v>26.1</v>
      </c>
      <c r="K1854" s="15">
        <v>0</v>
      </c>
      <c r="L1854" s="16">
        <v>103134.46</v>
      </c>
      <c r="M1854" s="17">
        <v>54.453082340000002</v>
      </c>
      <c r="N1854" s="17">
        <f>'Energy Demand'!$L1854*'Energy Demand'!$M1854</f>
        <v>5615989.242471437</v>
      </c>
    </row>
    <row r="1855" spans="1:14" x14ac:dyDescent="0.6">
      <c r="A1855" s="19">
        <v>43858</v>
      </c>
      <c r="B1855" s="32" t="str">
        <f>TEXT('Energy Demand'!$A1855,"dddd")</f>
        <v>Tuesday</v>
      </c>
      <c r="C1855" s="31" t="str">
        <f>TEXT('Energy Demand'!$A1855,"mmmm")</f>
        <v>January</v>
      </c>
      <c r="D1855" s="11" t="str">
        <f t="shared" si="56"/>
        <v>2020</v>
      </c>
      <c r="E1855" s="12">
        <f t="shared" si="57"/>
        <v>5</v>
      </c>
      <c r="F1855" s="20" t="str">
        <f>VLOOKUP(A1855,_holidays!$A$2:$B$2107,2,1)</f>
        <v>N</v>
      </c>
      <c r="G1855" s="20" t="str">
        <f>VLOOKUP(A1855,_holidays!$A$2:$C$2107,3,1)</f>
        <v>N</v>
      </c>
      <c r="H1855" s="21">
        <v>13.6</v>
      </c>
      <c r="I1855" s="21">
        <v>25.4</v>
      </c>
      <c r="J1855" s="22">
        <v>26.5</v>
      </c>
      <c r="K1855" s="22">
        <v>0</v>
      </c>
      <c r="L1855" s="16">
        <v>116190.55499999999</v>
      </c>
      <c r="M1855" s="17">
        <v>67.173829400000002</v>
      </c>
      <c r="N1855" s="17">
        <f>'Energy Demand'!$L1855*'Energy Demand'!$M1855</f>
        <v>7804964.519461317</v>
      </c>
    </row>
    <row r="1856" spans="1:14" x14ac:dyDescent="0.6">
      <c r="A1856" s="10">
        <v>43859</v>
      </c>
      <c r="B1856" s="31" t="str">
        <f>TEXT('Energy Demand'!$A1856,"dddd")</f>
        <v>Wednesday</v>
      </c>
      <c r="C1856" s="31" t="str">
        <f>TEXT('Energy Demand'!$A1856,"mmmm")</f>
        <v>January</v>
      </c>
      <c r="D1856" s="11" t="str">
        <f t="shared" si="56"/>
        <v>2020</v>
      </c>
      <c r="E1856" s="12">
        <f t="shared" si="57"/>
        <v>5</v>
      </c>
      <c r="F1856" s="13" t="str">
        <f>VLOOKUP(A1856,_holidays!$A$2:$B$2107,2,1)</f>
        <v>N</v>
      </c>
      <c r="G1856" s="13" t="str">
        <f>VLOOKUP(A1856,_holidays!$A$2:$C$2107,3,1)</f>
        <v>N</v>
      </c>
      <c r="H1856" s="14">
        <v>15.2</v>
      </c>
      <c r="I1856" s="14">
        <v>31.5</v>
      </c>
      <c r="J1856" s="15">
        <v>29.5</v>
      </c>
      <c r="K1856" s="15">
        <v>0</v>
      </c>
      <c r="L1856" s="16">
        <v>129812.91499999999</v>
      </c>
      <c r="M1856" s="17">
        <v>78.27234224</v>
      </c>
      <c r="N1856" s="17">
        <f>'Energy Demand'!$L1856*'Energy Demand'!$M1856</f>
        <v>10160760.910052029</v>
      </c>
    </row>
    <row r="1857" spans="1:14" x14ac:dyDescent="0.6">
      <c r="A1857" s="19">
        <v>43860</v>
      </c>
      <c r="B1857" s="32" t="str">
        <f>TEXT('Energy Demand'!$A1857,"dddd")</f>
        <v>Thursday</v>
      </c>
      <c r="C1857" s="31" t="str">
        <f>TEXT('Energy Demand'!$A1857,"mmmm")</f>
        <v>January</v>
      </c>
      <c r="D1857" s="11" t="str">
        <f t="shared" si="56"/>
        <v>2020</v>
      </c>
      <c r="E1857" s="12">
        <f t="shared" si="57"/>
        <v>5</v>
      </c>
      <c r="F1857" s="20" t="str">
        <f>VLOOKUP(A1857,_holidays!$A$2:$B$2107,2,1)</f>
        <v>Y</v>
      </c>
      <c r="G1857" s="20" t="str">
        <f>VLOOKUP(A1857,_holidays!$A$2:$C$2107,3,1)</f>
        <v>N</v>
      </c>
      <c r="H1857" s="21">
        <v>16.399999999999999</v>
      </c>
      <c r="I1857" s="21">
        <v>39.4</v>
      </c>
      <c r="J1857" s="22">
        <v>29.3</v>
      </c>
      <c r="K1857" s="22">
        <v>0</v>
      </c>
      <c r="L1857" s="16">
        <v>154816.49</v>
      </c>
      <c r="M1857" s="17">
        <v>1044.4473029999999</v>
      </c>
      <c r="N1857" s="17">
        <f>'Energy Demand'!$L1857*'Energy Demand'!$M1857</f>
        <v>161697665.44042644</v>
      </c>
    </row>
    <row r="1858" spans="1:14" x14ac:dyDescent="0.6">
      <c r="A1858" s="10">
        <v>43861</v>
      </c>
      <c r="B1858" s="31" t="str">
        <f>TEXT('Energy Demand'!$A1858,"dddd")</f>
        <v>Friday</v>
      </c>
      <c r="C1858" s="31" t="str">
        <f>TEXT('Energy Demand'!$A1858,"mmmm")</f>
        <v>January</v>
      </c>
      <c r="D1858" s="11" t="str">
        <f t="shared" si="56"/>
        <v>2020</v>
      </c>
      <c r="E1858" s="12">
        <f t="shared" si="57"/>
        <v>5</v>
      </c>
      <c r="F1858" s="13" t="str">
        <f>VLOOKUP(A1858,_holidays!$A$2:$B$2107,2,1)</f>
        <v>Y</v>
      </c>
      <c r="G1858" s="13" t="str">
        <f>VLOOKUP(A1858,_holidays!$A$2:$C$2107,3,1)</f>
        <v>N</v>
      </c>
      <c r="H1858" s="14">
        <v>21.5</v>
      </c>
      <c r="I1858" s="14">
        <v>42.9</v>
      </c>
      <c r="J1858" s="15">
        <v>18.3</v>
      </c>
      <c r="K1858" s="15">
        <v>0</v>
      </c>
      <c r="L1858" s="16">
        <v>170653.84</v>
      </c>
      <c r="M1858" s="17">
        <v>2809.437516</v>
      </c>
      <c r="N1858" s="17">
        <f>'Energy Demand'!$L1858*'Energy Demand'!$M1858</f>
        <v>479441300.34546143</v>
      </c>
    </row>
    <row r="1859" spans="1:14" x14ac:dyDescent="0.6">
      <c r="A1859" s="19">
        <v>43862</v>
      </c>
      <c r="B1859" s="32" t="str">
        <f>TEXT('Energy Demand'!$A1859,"dddd")</f>
        <v>Saturday</v>
      </c>
      <c r="C1859" s="31" t="str">
        <f>TEXT('Energy Demand'!$A1859,"mmmm")</f>
        <v>February</v>
      </c>
      <c r="D1859" s="11" t="str">
        <f t="shared" ref="D1859:D1922" si="58">TEXT(A1859,"yyyy")</f>
        <v>2020</v>
      </c>
      <c r="E1859" s="12">
        <f t="shared" ref="E1859:E1922" si="59">WEEKNUM(A1859,1)</f>
        <v>5</v>
      </c>
      <c r="F1859" s="20" t="str">
        <f>VLOOKUP(A1859,_holidays!$A$2:$B$2107,2,1)</f>
        <v>Y</v>
      </c>
      <c r="G1859" s="20" t="str">
        <f>VLOOKUP(A1859,_holidays!$A$2:$C$2107,3,1)</f>
        <v>N</v>
      </c>
      <c r="H1859" s="21">
        <v>23.5</v>
      </c>
      <c r="I1859" s="21">
        <v>29.3</v>
      </c>
      <c r="J1859" s="22">
        <v>1.8</v>
      </c>
      <c r="K1859" s="22">
        <v>0.8</v>
      </c>
      <c r="L1859" s="16">
        <v>131856.315</v>
      </c>
      <c r="M1859" s="17">
        <v>86.908607950000004</v>
      </c>
      <c r="N1859" s="17">
        <f>'Energy Demand'!$L1859*'Energy Demand'!$M1859</f>
        <v>11459448.786066705</v>
      </c>
    </row>
    <row r="1860" spans="1:14" x14ac:dyDescent="0.6">
      <c r="A1860" s="10">
        <v>43863</v>
      </c>
      <c r="B1860" s="31" t="str">
        <f>TEXT('Energy Demand'!$A1860,"dddd")</f>
        <v>Sunday</v>
      </c>
      <c r="C1860" s="31" t="str">
        <f>TEXT('Energy Demand'!$A1860,"mmmm")</f>
        <v>February</v>
      </c>
      <c r="D1860" s="11" t="str">
        <f t="shared" si="58"/>
        <v>2020</v>
      </c>
      <c r="E1860" s="12">
        <f t="shared" si="59"/>
        <v>6</v>
      </c>
      <c r="F1860" s="13" t="str">
        <f>VLOOKUP(A1860,_holidays!$A$2:$B$2107,2,1)</f>
        <v>Y</v>
      </c>
      <c r="G1860" s="13" t="str">
        <f>VLOOKUP(A1860,_holidays!$A$2:$C$2107,3,1)</f>
        <v>N</v>
      </c>
      <c r="H1860" s="14">
        <v>14.2</v>
      </c>
      <c r="I1860" s="14">
        <v>25.1</v>
      </c>
      <c r="J1860" s="15">
        <v>21</v>
      </c>
      <c r="K1860" s="15">
        <v>14.8</v>
      </c>
      <c r="L1860" s="16">
        <v>97609.06</v>
      </c>
      <c r="M1860" s="17">
        <v>14.2356353</v>
      </c>
      <c r="N1860" s="17">
        <f>'Energy Demand'!$L1860*'Energy Demand'!$M1860</f>
        <v>1389526.980135818</v>
      </c>
    </row>
    <row r="1861" spans="1:14" x14ac:dyDescent="0.6">
      <c r="A1861" s="19">
        <v>43864</v>
      </c>
      <c r="B1861" s="32" t="str">
        <f>TEXT('Energy Demand'!$A1861,"dddd")</f>
        <v>Monday</v>
      </c>
      <c r="C1861" s="31" t="str">
        <f>TEXT('Energy Demand'!$A1861,"mmmm")</f>
        <v>February</v>
      </c>
      <c r="D1861" s="11" t="str">
        <f t="shared" si="58"/>
        <v>2020</v>
      </c>
      <c r="E1861" s="12">
        <f t="shared" si="59"/>
        <v>6</v>
      </c>
      <c r="F1861" s="20" t="str">
        <f>VLOOKUP(A1861,_holidays!$A$2:$B$2107,2,1)</f>
        <v>Y</v>
      </c>
      <c r="G1861" s="20" t="str">
        <f>VLOOKUP(A1861,_holidays!$A$2:$C$2107,3,1)</f>
        <v>N</v>
      </c>
      <c r="H1861" s="21">
        <v>13.2</v>
      </c>
      <c r="I1861" s="21">
        <v>17.7</v>
      </c>
      <c r="J1861" s="22">
        <v>22.7</v>
      </c>
      <c r="K1861" s="22">
        <v>0</v>
      </c>
      <c r="L1861" s="16">
        <v>105004.91</v>
      </c>
      <c r="M1861" s="17">
        <v>15.310771989999999</v>
      </c>
      <c r="N1861" s="17">
        <f>'Energy Demand'!$L1861*'Energy Demand'!$M1861</f>
        <v>1607706.2348404708</v>
      </c>
    </row>
    <row r="1862" spans="1:14" x14ac:dyDescent="0.6">
      <c r="A1862" s="10">
        <v>43865</v>
      </c>
      <c r="B1862" s="31" t="str">
        <f>TEXT('Energy Demand'!$A1862,"dddd")</f>
        <v>Tuesday</v>
      </c>
      <c r="C1862" s="31" t="str">
        <f>TEXT('Energy Demand'!$A1862,"mmmm")</f>
        <v>February</v>
      </c>
      <c r="D1862" s="11" t="str">
        <f t="shared" si="58"/>
        <v>2020</v>
      </c>
      <c r="E1862" s="12">
        <f t="shared" si="59"/>
        <v>6</v>
      </c>
      <c r="F1862" s="13" t="str">
        <f>VLOOKUP(A1862,_holidays!$A$2:$B$2107,2,1)</f>
        <v>Y</v>
      </c>
      <c r="G1862" s="13" t="str">
        <f>VLOOKUP(A1862,_holidays!$A$2:$C$2107,3,1)</f>
        <v>N</v>
      </c>
      <c r="H1862" s="14">
        <v>11.3</v>
      </c>
      <c r="I1862" s="14">
        <v>19.7</v>
      </c>
      <c r="J1862" s="15">
        <v>28.6</v>
      </c>
      <c r="K1862" s="15">
        <v>0</v>
      </c>
      <c r="L1862" s="16">
        <v>107034.065</v>
      </c>
      <c r="M1862" s="17">
        <v>25.212092720000001</v>
      </c>
      <c r="N1862" s="17">
        <f>'Energy Demand'!$L1862*'Energy Demand'!$M1862</f>
        <v>2698552.7709785071</v>
      </c>
    </row>
    <row r="1863" spans="1:14" x14ac:dyDescent="0.6">
      <c r="A1863" s="19">
        <v>43866</v>
      </c>
      <c r="B1863" s="32" t="str">
        <f>TEXT('Energy Demand'!$A1863,"dddd")</f>
        <v>Wednesday</v>
      </c>
      <c r="C1863" s="31" t="str">
        <f>TEXT('Energy Demand'!$A1863,"mmmm")</f>
        <v>February</v>
      </c>
      <c r="D1863" s="11" t="str">
        <f t="shared" si="58"/>
        <v>2020</v>
      </c>
      <c r="E1863" s="12">
        <f t="shared" si="59"/>
        <v>6</v>
      </c>
      <c r="F1863" s="20" t="str">
        <f>VLOOKUP(A1863,_holidays!$A$2:$B$2107,2,1)</f>
        <v>Y</v>
      </c>
      <c r="G1863" s="20" t="str">
        <f>VLOOKUP(A1863,_holidays!$A$2:$C$2107,3,1)</f>
        <v>N</v>
      </c>
      <c r="H1863" s="21">
        <v>10.8</v>
      </c>
      <c r="I1863" s="21">
        <v>20.100000000000001</v>
      </c>
      <c r="J1863" s="22">
        <v>27.1</v>
      </c>
      <c r="K1863" s="22">
        <v>0</v>
      </c>
      <c r="L1863" s="16">
        <v>108988.44</v>
      </c>
      <c r="M1863" s="17">
        <v>42.116875</v>
      </c>
      <c r="N1863" s="17">
        <f>'Energy Demand'!$L1863*'Energy Demand'!$M1863</f>
        <v>4590252.5039250003</v>
      </c>
    </row>
    <row r="1864" spans="1:14" x14ac:dyDescent="0.6">
      <c r="A1864" s="10">
        <v>43867</v>
      </c>
      <c r="B1864" s="31" t="str">
        <f>TEXT('Energy Demand'!$A1864,"dddd")</f>
        <v>Thursday</v>
      </c>
      <c r="C1864" s="31" t="str">
        <f>TEXT('Energy Demand'!$A1864,"mmmm")</f>
        <v>February</v>
      </c>
      <c r="D1864" s="11" t="str">
        <f t="shared" si="58"/>
        <v>2020</v>
      </c>
      <c r="E1864" s="12">
        <f t="shared" si="59"/>
        <v>6</v>
      </c>
      <c r="F1864" s="13" t="str">
        <f>VLOOKUP(A1864,_holidays!$A$2:$B$2107,2,1)</f>
        <v>Y</v>
      </c>
      <c r="G1864" s="13" t="str">
        <f>VLOOKUP(A1864,_holidays!$A$2:$C$2107,3,1)</f>
        <v>N</v>
      </c>
      <c r="H1864" s="14">
        <v>13.7</v>
      </c>
      <c r="I1864" s="14">
        <v>25.5</v>
      </c>
      <c r="J1864" s="15">
        <v>25</v>
      </c>
      <c r="K1864" s="15">
        <v>0</v>
      </c>
      <c r="L1864" s="16">
        <v>120569.46</v>
      </c>
      <c r="M1864" s="17">
        <v>42.766032299999999</v>
      </c>
      <c r="N1864" s="17">
        <f>'Energy Demand'!$L1864*'Energy Demand'!$M1864</f>
        <v>5156277.4207535582</v>
      </c>
    </row>
    <row r="1865" spans="1:14" x14ac:dyDescent="0.6">
      <c r="A1865" s="19">
        <v>43868</v>
      </c>
      <c r="B1865" s="32" t="str">
        <f>TEXT('Energy Demand'!$A1865,"dddd")</f>
        <v>Friday</v>
      </c>
      <c r="C1865" s="31" t="str">
        <f>TEXT('Energy Demand'!$A1865,"mmmm")</f>
        <v>February</v>
      </c>
      <c r="D1865" s="11" t="str">
        <f t="shared" si="58"/>
        <v>2020</v>
      </c>
      <c r="E1865" s="12">
        <f t="shared" si="59"/>
        <v>6</v>
      </c>
      <c r="F1865" s="20" t="str">
        <f>VLOOKUP(A1865,_holidays!$A$2:$B$2107,2,1)</f>
        <v>Y</v>
      </c>
      <c r="G1865" s="20" t="str">
        <f>VLOOKUP(A1865,_holidays!$A$2:$C$2107,3,1)</f>
        <v>N</v>
      </c>
      <c r="H1865" s="21">
        <v>16.5</v>
      </c>
      <c r="I1865" s="21">
        <v>23.2</v>
      </c>
      <c r="J1865" s="22">
        <v>18.399999999999999</v>
      </c>
      <c r="K1865" s="22">
        <v>0</v>
      </c>
      <c r="L1865" s="16">
        <v>120734.85</v>
      </c>
      <c r="M1865" s="17">
        <v>45.332425360000002</v>
      </c>
      <c r="N1865" s="17">
        <f>'Energy Demand'!$L1865*'Energy Demand'!$M1865</f>
        <v>5473203.5759757962</v>
      </c>
    </row>
    <row r="1866" spans="1:14" x14ac:dyDescent="0.6">
      <c r="A1866" s="10">
        <v>43869</v>
      </c>
      <c r="B1866" s="31" t="str">
        <f>TEXT('Energy Demand'!$A1866,"dddd")</f>
        <v>Saturday</v>
      </c>
      <c r="C1866" s="31" t="str">
        <f>TEXT('Energy Demand'!$A1866,"mmmm")</f>
        <v>February</v>
      </c>
      <c r="D1866" s="11" t="str">
        <f t="shared" si="58"/>
        <v>2020</v>
      </c>
      <c r="E1866" s="12">
        <f t="shared" si="59"/>
        <v>6</v>
      </c>
      <c r="F1866" s="13" t="str">
        <f>VLOOKUP(A1866,_holidays!$A$2:$B$2107,2,1)</f>
        <v>Y</v>
      </c>
      <c r="G1866" s="13" t="str">
        <f>VLOOKUP(A1866,_holidays!$A$2:$C$2107,3,1)</f>
        <v>N</v>
      </c>
      <c r="H1866" s="14">
        <v>17.399999999999999</v>
      </c>
      <c r="I1866" s="14">
        <v>29.4</v>
      </c>
      <c r="J1866" s="15">
        <v>27.5</v>
      </c>
      <c r="K1866" s="15">
        <v>0</v>
      </c>
      <c r="L1866" s="16">
        <v>107864.44500000001</v>
      </c>
      <c r="M1866" s="17">
        <v>28.570907080000001</v>
      </c>
      <c r="N1866" s="17">
        <f>'Energy Demand'!$L1866*'Energy Demand'!$M1866</f>
        <v>3081785.035330771</v>
      </c>
    </row>
    <row r="1867" spans="1:14" x14ac:dyDescent="0.6">
      <c r="A1867" s="19">
        <v>43870</v>
      </c>
      <c r="B1867" s="32" t="str">
        <f>TEXT('Energy Demand'!$A1867,"dddd")</f>
        <v>Sunday</v>
      </c>
      <c r="C1867" s="31" t="str">
        <f>TEXT('Energy Demand'!$A1867,"mmmm")</f>
        <v>February</v>
      </c>
      <c r="D1867" s="11" t="str">
        <f t="shared" si="58"/>
        <v>2020</v>
      </c>
      <c r="E1867" s="12">
        <f t="shared" si="59"/>
        <v>7</v>
      </c>
      <c r="F1867" s="20" t="str">
        <f>VLOOKUP(A1867,_holidays!$A$2:$B$2107,2,1)</f>
        <v>Y</v>
      </c>
      <c r="G1867" s="20" t="str">
        <f>VLOOKUP(A1867,_holidays!$A$2:$C$2107,3,1)</f>
        <v>N</v>
      </c>
      <c r="H1867" s="21">
        <v>19.600000000000001</v>
      </c>
      <c r="I1867" s="21">
        <v>28.2</v>
      </c>
      <c r="J1867" s="22">
        <v>19.899999999999999</v>
      </c>
      <c r="K1867" s="22">
        <v>0</v>
      </c>
      <c r="L1867" s="16">
        <v>103857.11</v>
      </c>
      <c r="M1867" s="17">
        <v>21.555491809999999</v>
      </c>
      <c r="N1867" s="17">
        <f>'Energy Demand'!$L1867*'Energy Demand'!$M1867</f>
        <v>2238691.0840152688</v>
      </c>
    </row>
    <row r="1868" spans="1:14" x14ac:dyDescent="0.6">
      <c r="A1868" s="10">
        <v>43871</v>
      </c>
      <c r="B1868" s="31" t="str">
        <f>TEXT('Energy Demand'!$A1868,"dddd")</f>
        <v>Monday</v>
      </c>
      <c r="C1868" s="31" t="str">
        <f>TEXT('Energy Demand'!$A1868,"mmmm")</f>
        <v>February</v>
      </c>
      <c r="D1868" s="11" t="str">
        <f t="shared" si="58"/>
        <v>2020</v>
      </c>
      <c r="E1868" s="12">
        <f t="shared" si="59"/>
        <v>7</v>
      </c>
      <c r="F1868" s="13" t="str">
        <f>VLOOKUP(A1868,_holidays!$A$2:$B$2107,2,1)</f>
        <v>Y</v>
      </c>
      <c r="G1868" s="13" t="str">
        <f>VLOOKUP(A1868,_holidays!$A$2:$C$2107,3,1)</f>
        <v>N</v>
      </c>
      <c r="H1868" s="14">
        <v>18.5</v>
      </c>
      <c r="I1868" s="14">
        <v>27.7</v>
      </c>
      <c r="J1868" s="15">
        <v>15</v>
      </c>
      <c r="K1868" s="15">
        <v>0.6</v>
      </c>
      <c r="L1868" s="16">
        <v>122975.46</v>
      </c>
      <c r="M1868" s="17">
        <v>50.809242179999998</v>
      </c>
      <c r="N1868" s="17">
        <f>'Energy Demand'!$L1868*'Energy Demand'!$M1868</f>
        <v>6248289.9293369027</v>
      </c>
    </row>
    <row r="1869" spans="1:14" x14ac:dyDescent="0.6">
      <c r="A1869" s="19">
        <v>43872</v>
      </c>
      <c r="B1869" s="32" t="str">
        <f>TEXT('Energy Demand'!$A1869,"dddd")</f>
        <v>Tuesday</v>
      </c>
      <c r="C1869" s="31" t="str">
        <f>TEXT('Energy Demand'!$A1869,"mmmm")</f>
        <v>February</v>
      </c>
      <c r="D1869" s="11" t="str">
        <f t="shared" si="58"/>
        <v>2020</v>
      </c>
      <c r="E1869" s="12">
        <f t="shared" si="59"/>
        <v>7</v>
      </c>
      <c r="F1869" s="20" t="str">
        <f>VLOOKUP(A1869,_holidays!$A$2:$B$2107,2,1)</f>
        <v>Y</v>
      </c>
      <c r="G1869" s="20" t="str">
        <f>VLOOKUP(A1869,_holidays!$A$2:$C$2107,3,1)</f>
        <v>N</v>
      </c>
      <c r="H1869" s="21">
        <v>19.5</v>
      </c>
      <c r="I1869" s="21">
        <v>25.9</v>
      </c>
      <c r="J1869" s="22">
        <v>19.100000000000001</v>
      </c>
      <c r="K1869" s="22">
        <v>0</v>
      </c>
      <c r="L1869" s="16">
        <v>127110.58</v>
      </c>
      <c r="M1869" s="17">
        <v>61.289840849999997</v>
      </c>
      <c r="N1869" s="17">
        <f>'Energy Demand'!$L1869*'Energy Demand'!$M1869</f>
        <v>7790587.2185511924</v>
      </c>
    </row>
    <row r="1870" spans="1:14" x14ac:dyDescent="0.6">
      <c r="A1870" s="10">
        <v>43873</v>
      </c>
      <c r="B1870" s="31" t="str">
        <f>TEXT('Energy Demand'!$A1870,"dddd")</f>
        <v>Wednesday</v>
      </c>
      <c r="C1870" s="31" t="str">
        <f>TEXT('Energy Demand'!$A1870,"mmmm")</f>
        <v>February</v>
      </c>
      <c r="D1870" s="11" t="str">
        <f t="shared" si="58"/>
        <v>2020</v>
      </c>
      <c r="E1870" s="12">
        <f t="shared" si="59"/>
        <v>7</v>
      </c>
      <c r="F1870" s="13" t="str">
        <f>VLOOKUP(A1870,_holidays!$A$2:$B$2107,2,1)</f>
        <v>Y</v>
      </c>
      <c r="G1870" s="13" t="str">
        <f>VLOOKUP(A1870,_holidays!$A$2:$C$2107,3,1)</f>
        <v>N</v>
      </c>
      <c r="H1870" s="14">
        <v>19.100000000000001</v>
      </c>
      <c r="I1870" s="14">
        <v>27.7</v>
      </c>
      <c r="J1870" s="15">
        <v>17.3</v>
      </c>
      <c r="K1870" s="15">
        <v>0</v>
      </c>
      <c r="L1870" s="16">
        <v>124618.565</v>
      </c>
      <c r="M1870" s="17">
        <v>53.243525050000002</v>
      </c>
      <c r="N1870" s="17">
        <f>'Energy Demand'!$L1870*'Energy Demand'!$M1870</f>
        <v>6635131.6872725533</v>
      </c>
    </row>
    <row r="1871" spans="1:14" x14ac:dyDescent="0.6">
      <c r="A1871" s="19">
        <v>43874</v>
      </c>
      <c r="B1871" s="32" t="str">
        <f>TEXT('Energy Demand'!$A1871,"dddd")</f>
        <v>Thursday</v>
      </c>
      <c r="C1871" s="31" t="str">
        <f>TEXT('Energy Demand'!$A1871,"mmmm")</f>
        <v>February</v>
      </c>
      <c r="D1871" s="11" t="str">
        <f t="shared" si="58"/>
        <v>2020</v>
      </c>
      <c r="E1871" s="12">
        <f t="shared" si="59"/>
        <v>7</v>
      </c>
      <c r="F1871" s="20" t="str">
        <f>VLOOKUP(A1871,_holidays!$A$2:$B$2107,2,1)</f>
        <v>Y</v>
      </c>
      <c r="G1871" s="20" t="str">
        <f>VLOOKUP(A1871,_holidays!$A$2:$C$2107,3,1)</f>
        <v>N</v>
      </c>
      <c r="H1871" s="21">
        <v>19.399999999999999</v>
      </c>
      <c r="I1871" s="21">
        <v>31.7</v>
      </c>
      <c r="J1871" s="22">
        <v>26.7</v>
      </c>
      <c r="K1871" s="22">
        <v>0</v>
      </c>
      <c r="L1871" s="16">
        <v>139137.185</v>
      </c>
      <c r="M1871" s="17">
        <v>79.018494320000002</v>
      </c>
      <c r="N1871" s="17">
        <f>'Energy Demand'!$L1871*'Energy Demand'!$M1871</f>
        <v>10994410.862623289</v>
      </c>
    </row>
    <row r="1872" spans="1:14" x14ac:dyDescent="0.6">
      <c r="A1872" s="10">
        <v>43875</v>
      </c>
      <c r="B1872" s="31" t="str">
        <f>TEXT('Energy Demand'!$A1872,"dddd")</f>
        <v>Friday</v>
      </c>
      <c r="C1872" s="31" t="str">
        <f>TEXT('Energy Demand'!$A1872,"mmmm")</f>
        <v>February</v>
      </c>
      <c r="D1872" s="11" t="str">
        <f t="shared" si="58"/>
        <v>2020</v>
      </c>
      <c r="E1872" s="12">
        <f t="shared" si="59"/>
        <v>7</v>
      </c>
      <c r="F1872" s="13" t="str">
        <f>VLOOKUP(A1872,_holidays!$A$2:$B$2107,2,1)</f>
        <v>Y</v>
      </c>
      <c r="G1872" s="13" t="str">
        <f>VLOOKUP(A1872,_holidays!$A$2:$C$2107,3,1)</f>
        <v>N</v>
      </c>
      <c r="H1872" s="14">
        <v>20.3</v>
      </c>
      <c r="I1872" s="14">
        <v>33.700000000000003</v>
      </c>
      <c r="J1872" s="15">
        <v>10.6</v>
      </c>
      <c r="K1872" s="15">
        <v>0</v>
      </c>
      <c r="L1872" s="16">
        <v>139855.63</v>
      </c>
      <c r="M1872" s="17">
        <v>79.502643969999994</v>
      </c>
      <c r="N1872" s="17">
        <f>'Energy Demand'!$L1872*'Energy Demand'!$M1872</f>
        <v>11118892.359090051</v>
      </c>
    </row>
    <row r="1873" spans="1:14" x14ac:dyDescent="0.6">
      <c r="A1873" s="19">
        <v>43876</v>
      </c>
      <c r="B1873" s="32" t="str">
        <f>TEXT('Energy Demand'!$A1873,"dddd")</f>
        <v>Saturday</v>
      </c>
      <c r="C1873" s="31" t="str">
        <f>TEXT('Energy Demand'!$A1873,"mmmm")</f>
        <v>February</v>
      </c>
      <c r="D1873" s="11" t="str">
        <f t="shared" si="58"/>
        <v>2020</v>
      </c>
      <c r="E1873" s="12">
        <f t="shared" si="59"/>
        <v>7</v>
      </c>
      <c r="F1873" s="20" t="str">
        <f>VLOOKUP(A1873,_holidays!$A$2:$B$2107,2,1)</f>
        <v>Y</v>
      </c>
      <c r="G1873" s="20" t="str">
        <f>VLOOKUP(A1873,_holidays!$A$2:$C$2107,3,1)</f>
        <v>N</v>
      </c>
      <c r="H1873" s="21">
        <v>18.899999999999999</v>
      </c>
      <c r="I1873" s="21">
        <v>19.3</v>
      </c>
      <c r="J1873" s="22">
        <v>2.4</v>
      </c>
      <c r="K1873" s="22">
        <v>5.4</v>
      </c>
      <c r="L1873" s="16">
        <v>108300.63499999999</v>
      </c>
      <c r="M1873" s="17">
        <v>55.674962260000001</v>
      </c>
      <c r="N1873" s="17">
        <f>'Energy Demand'!$L1873*'Energy Demand'!$M1873</f>
        <v>6029633.7663590349</v>
      </c>
    </row>
    <row r="1874" spans="1:14" x14ac:dyDescent="0.6">
      <c r="A1874" s="10">
        <v>43877</v>
      </c>
      <c r="B1874" s="31" t="str">
        <f>TEXT('Energy Demand'!$A1874,"dddd")</f>
        <v>Sunday</v>
      </c>
      <c r="C1874" s="31" t="str">
        <f>TEXT('Energy Demand'!$A1874,"mmmm")</f>
        <v>February</v>
      </c>
      <c r="D1874" s="11" t="str">
        <f t="shared" si="58"/>
        <v>2020</v>
      </c>
      <c r="E1874" s="12">
        <f t="shared" si="59"/>
        <v>8</v>
      </c>
      <c r="F1874" s="13" t="str">
        <f>VLOOKUP(A1874,_holidays!$A$2:$B$2107,2,1)</f>
        <v>Y</v>
      </c>
      <c r="G1874" s="13" t="str">
        <f>VLOOKUP(A1874,_holidays!$A$2:$C$2107,3,1)</f>
        <v>N</v>
      </c>
      <c r="H1874" s="14">
        <v>16.899999999999999</v>
      </c>
      <c r="I1874" s="14">
        <v>26.4</v>
      </c>
      <c r="J1874" s="15">
        <v>23.8</v>
      </c>
      <c r="K1874" s="15">
        <v>2.8</v>
      </c>
      <c r="L1874" s="16">
        <v>100904.27</v>
      </c>
      <c r="M1874" s="17">
        <v>47.00473539</v>
      </c>
      <c r="N1874" s="17">
        <f>'Energy Demand'!$L1874*'Energy Demand'!$M1874</f>
        <v>4742978.5110711157</v>
      </c>
    </row>
    <row r="1875" spans="1:14" x14ac:dyDescent="0.6">
      <c r="A1875" s="19">
        <v>43878</v>
      </c>
      <c r="B1875" s="32" t="str">
        <f>TEXT('Energy Demand'!$A1875,"dddd")</f>
        <v>Monday</v>
      </c>
      <c r="C1875" s="31" t="str">
        <f>TEXT('Energy Demand'!$A1875,"mmmm")</f>
        <v>February</v>
      </c>
      <c r="D1875" s="11" t="str">
        <f t="shared" si="58"/>
        <v>2020</v>
      </c>
      <c r="E1875" s="12">
        <f t="shared" si="59"/>
        <v>8</v>
      </c>
      <c r="F1875" s="20" t="str">
        <f>VLOOKUP(A1875,_holidays!$A$2:$B$2107,2,1)</f>
        <v>Y</v>
      </c>
      <c r="G1875" s="20" t="str">
        <f>VLOOKUP(A1875,_holidays!$A$2:$C$2107,3,1)</f>
        <v>N</v>
      </c>
      <c r="H1875" s="21">
        <v>15.2</v>
      </c>
      <c r="I1875" s="21">
        <v>25.6</v>
      </c>
      <c r="J1875" s="22">
        <v>26.4</v>
      </c>
      <c r="K1875" s="22">
        <v>0</v>
      </c>
      <c r="L1875" s="16">
        <v>123351.845</v>
      </c>
      <c r="M1875" s="17">
        <v>64.10902188</v>
      </c>
      <c r="N1875" s="17">
        <f>'Energy Demand'!$L1875*'Energy Demand'!$M1875</f>
        <v>7907966.1300433688</v>
      </c>
    </row>
    <row r="1876" spans="1:14" x14ac:dyDescent="0.6">
      <c r="A1876" s="10">
        <v>43879</v>
      </c>
      <c r="B1876" s="31" t="str">
        <f>TEXT('Energy Demand'!$A1876,"dddd")</f>
        <v>Tuesday</v>
      </c>
      <c r="C1876" s="31" t="str">
        <f>TEXT('Energy Demand'!$A1876,"mmmm")</f>
        <v>February</v>
      </c>
      <c r="D1876" s="11" t="str">
        <f t="shared" si="58"/>
        <v>2020</v>
      </c>
      <c r="E1876" s="12">
        <f t="shared" si="59"/>
        <v>8</v>
      </c>
      <c r="F1876" s="13" t="str">
        <f>VLOOKUP(A1876,_holidays!$A$2:$B$2107,2,1)</f>
        <v>Y</v>
      </c>
      <c r="G1876" s="13" t="str">
        <f>VLOOKUP(A1876,_holidays!$A$2:$C$2107,3,1)</f>
        <v>N</v>
      </c>
      <c r="H1876" s="14">
        <v>17.600000000000001</v>
      </c>
      <c r="I1876" s="14">
        <v>21.8</v>
      </c>
      <c r="J1876" s="15">
        <v>7.3</v>
      </c>
      <c r="K1876" s="15">
        <v>0</v>
      </c>
      <c r="L1876" s="16">
        <v>119178.12</v>
      </c>
      <c r="M1876" s="17">
        <v>60.59554515</v>
      </c>
      <c r="N1876" s="17">
        <f>'Energy Demand'!$L1876*'Energy Demand'!$M1876</f>
        <v>7221663.1513521178</v>
      </c>
    </row>
    <row r="1877" spans="1:14" x14ac:dyDescent="0.6">
      <c r="A1877" s="19">
        <v>43880</v>
      </c>
      <c r="B1877" s="32" t="str">
        <f>TEXT('Energy Demand'!$A1877,"dddd")</f>
        <v>Wednesday</v>
      </c>
      <c r="C1877" s="31" t="str">
        <f>TEXT('Energy Demand'!$A1877,"mmmm")</f>
        <v>February</v>
      </c>
      <c r="D1877" s="11" t="str">
        <f t="shared" si="58"/>
        <v>2020</v>
      </c>
      <c r="E1877" s="12">
        <f t="shared" si="59"/>
        <v>8</v>
      </c>
      <c r="F1877" s="20" t="str">
        <f>VLOOKUP(A1877,_holidays!$A$2:$B$2107,2,1)</f>
        <v>Y</v>
      </c>
      <c r="G1877" s="20" t="str">
        <f>VLOOKUP(A1877,_holidays!$A$2:$C$2107,3,1)</f>
        <v>N</v>
      </c>
      <c r="H1877" s="21">
        <v>13.3</v>
      </c>
      <c r="I1877" s="21">
        <v>19.7</v>
      </c>
      <c r="J1877" s="22">
        <v>12.9</v>
      </c>
      <c r="K1877" s="22">
        <v>38</v>
      </c>
      <c r="L1877" s="16">
        <v>109375.215</v>
      </c>
      <c r="M1877" s="17">
        <v>51.44203692</v>
      </c>
      <c r="N1877" s="17">
        <f>'Energy Demand'!$L1877*'Energy Demand'!$M1877</f>
        <v>5626483.8481629379</v>
      </c>
    </row>
    <row r="1878" spans="1:14" x14ac:dyDescent="0.6">
      <c r="A1878" s="10">
        <v>43881</v>
      </c>
      <c r="B1878" s="31" t="str">
        <f>TEXT('Energy Demand'!$A1878,"dddd")</f>
        <v>Thursday</v>
      </c>
      <c r="C1878" s="31" t="str">
        <f>TEXT('Energy Demand'!$A1878,"mmmm")</f>
        <v>February</v>
      </c>
      <c r="D1878" s="11" t="str">
        <f t="shared" si="58"/>
        <v>2020</v>
      </c>
      <c r="E1878" s="12">
        <f t="shared" si="59"/>
        <v>8</v>
      </c>
      <c r="F1878" s="13" t="str">
        <f>VLOOKUP(A1878,_holidays!$A$2:$B$2107,2,1)</f>
        <v>Y</v>
      </c>
      <c r="G1878" s="13" t="str">
        <f>VLOOKUP(A1878,_holidays!$A$2:$C$2107,3,1)</f>
        <v>N</v>
      </c>
      <c r="H1878" s="14">
        <v>14.2</v>
      </c>
      <c r="I1878" s="14">
        <v>18.7</v>
      </c>
      <c r="J1878" s="15">
        <v>15.2</v>
      </c>
      <c r="K1878" s="15">
        <v>3.2</v>
      </c>
      <c r="L1878" s="16">
        <v>112202.145</v>
      </c>
      <c r="M1878" s="17">
        <v>58.361290920000002</v>
      </c>
      <c r="N1878" s="17">
        <f>'Energy Demand'!$L1878*'Energy Demand'!$M1878</f>
        <v>6548262.0261930237</v>
      </c>
    </row>
    <row r="1879" spans="1:14" x14ac:dyDescent="0.6">
      <c r="A1879" s="19">
        <v>43882</v>
      </c>
      <c r="B1879" s="32" t="str">
        <f>TEXT('Energy Demand'!$A1879,"dddd")</f>
        <v>Friday</v>
      </c>
      <c r="C1879" s="31" t="str">
        <f>TEXT('Energy Demand'!$A1879,"mmmm")</f>
        <v>February</v>
      </c>
      <c r="D1879" s="11" t="str">
        <f t="shared" si="58"/>
        <v>2020</v>
      </c>
      <c r="E1879" s="12">
        <f t="shared" si="59"/>
        <v>8</v>
      </c>
      <c r="F1879" s="20" t="str">
        <f>VLOOKUP(A1879,_holidays!$A$2:$B$2107,2,1)</f>
        <v>Y</v>
      </c>
      <c r="G1879" s="20" t="str">
        <f>VLOOKUP(A1879,_holidays!$A$2:$C$2107,3,1)</f>
        <v>N</v>
      </c>
      <c r="H1879" s="21">
        <v>13.5</v>
      </c>
      <c r="I1879" s="21">
        <v>19.600000000000001</v>
      </c>
      <c r="J1879" s="22">
        <v>17.100000000000001</v>
      </c>
      <c r="K1879" s="22">
        <v>2.8</v>
      </c>
      <c r="L1879" s="16">
        <v>108949.05499999999</v>
      </c>
      <c r="M1879" s="17">
        <v>48.658203370000003</v>
      </c>
      <c r="N1879" s="17">
        <f>'Energy Demand'!$L1879*'Energy Demand'!$M1879</f>
        <v>5301265.2751593152</v>
      </c>
    </row>
    <row r="1880" spans="1:14" x14ac:dyDescent="0.6">
      <c r="A1880" s="10">
        <v>43883</v>
      </c>
      <c r="B1880" s="31" t="str">
        <f>TEXT('Energy Demand'!$A1880,"dddd")</f>
        <v>Saturday</v>
      </c>
      <c r="C1880" s="31" t="str">
        <f>TEXT('Energy Demand'!$A1880,"mmmm")</f>
        <v>February</v>
      </c>
      <c r="D1880" s="11" t="str">
        <f t="shared" si="58"/>
        <v>2020</v>
      </c>
      <c r="E1880" s="12">
        <f t="shared" si="59"/>
        <v>8</v>
      </c>
      <c r="F1880" s="13" t="str">
        <f>VLOOKUP(A1880,_holidays!$A$2:$B$2107,2,1)</f>
        <v>Y</v>
      </c>
      <c r="G1880" s="13" t="str">
        <f>VLOOKUP(A1880,_holidays!$A$2:$C$2107,3,1)</f>
        <v>N</v>
      </c>
      <c r="H1880" s="14">
        <v>11.4</v>
      </c>
      <c r="I1880" s="14">
        <v>21.1</v>
      </c>
      <c r="J1880" s="15">
        <v>25.4</v>
      </c>
      <c r="K1880" s="15">
        <v>0</v>
      </c>
      <c r="L1880" s="16">
        <v>96922.02</v>
      </c>
      <c r="M1880" s="17">
        <v>42.236093580000002</v>
      </c>
      <c r="N1880" s="17">
        <f>'Energy Demand'!$L1880*'Energy Demand'!$M1880</f>
        <v>4093607.506682632</v>
      </c>
    </row>
    <row r="1881" spans="1:14" x14ac:dyDescent="0.6">
      <c r="A1881" s="19">
        <v>43884</v>
      </c>
      <c r="B1881" s="32" t="str">
        <f>TEXT('Energy Demand'!$A1881,"dddd")</f>
        <v>Sunday</v>
      </c>
      <c r="C1881" s="31" t="str">
        <f>TEXT('Energy Demand'!$A1881,"mmmm")</f>
        <v>February</v>
      </c>
      <c r="D1881" s="11" t="str">
        <f t="shared" si="58"/>
        <v>2020</v>
      </c>
      <c r="E1881" s="12">
        <f t="shared" si="59"/>
        <v>9</v>
      </c>
      <c r="F1881" s="20" t="str">
        <f>VLOOKUP(A1881,_holidays!$A$2:$B$2107,2,1)</f>
        <v>Y</v>
      </c>
      <c r="G1881" s="20" t="str">
        <f>VLOOKUP(A1881,_holidays!$A$2:$C$2107,3,1)</f>
        <v>N</v>
      </c>
      <c r="H1881" s="21">
        <v>13.3</v>
      </c>
      <c r="I1881" s="21">
        <v>34</v>
      </c>
      <c r="J1881" s="22">
        <v>21.6</v>
      </c>
      <c r="K1881" s="22">
        <v>0</v>
      </c>
      <c r="L1881" s="16">
        <v>106129.66499999999</v>
      </c>
      <c r="M1881" s="17">
        <v>51.318456159999997</v>
      </c>
      <c r="N1881" s="17">
        <f>'Energy Demand'!$L1881*'Energy Demand'!$M1881</f>
        <v>5446410.5605779858</v>
      </c>
    </row>
    <row r="1882" spans="1:14" x14ac:dyDescent="0.6">
      <c r="A1882" s="10">
        <v>43885</v>
      </c>
      <c r="B1882" s="31" t="str">
        <f>TEXT('Energy Demand'!$A1882,"dddd")</f>
        <v>Monday</v>
      </c>
      <c r="C1882" s="31" t="str">
        <f>TEXT('Energy Demand'!$A1882,"mmmm")</f>
        <v>February</v>
      </c>
      <c r="D1882" s="11" t="str">
        <f t="shared" si="58"/>
        <v>2020</v>
      </c>
      <c r="E1882" s="12">
        <f t="shared" si="59"/>
        <v>9</v>
      </c>
      <c r="F1882" s="13" t="str">
        <f>VLOOKUP(A1882,_holidays!$A$2:$B$2107,2,1)</f>
        <v>Y</v>
      </c>
      <c r="G1882" s="13" t="str">
        <f>VLOOKUP(A1882,_holidays!$A$2:$C$2107,3,1)</f>
        <v>N</v>
      </c>
      <c r="H1882" s="14">
        <v>16.8</v>
      </c>
      <c r="I1882" s="14">
        <v>23.7</v>
      </c>
      <c r="J1882" s="15">
        <v>5.4</v>
      </c>
      <c r="K1882" s="15">
        <v>0</v>
      </c>
      <c r="L1882" s="16">
        <v>122619.05499999999</v>
      </c>
      <c r="M1882" s="17">
        <v>57.234083179999999</v>
      </c>
      <c r="N1882" s="17">
        <f>'Energy Demand'!$L1882*'Energy Demand'!$M1882</f>
        <v>7017989.1933229947</v>
      </c>
    </row>
    <row r="1883" spans="1:14" x14ac:dyDescent="0.6">
      <c r="A1883" s="19">
        <v>43886</v>
      </c>
      <c r="B1883" s="32" t="str">
        <f>TEXT('Energy Demand'!$A1883,"dddd")</f>
        <v>Tuesday</v>
      </c>
      <c r="C1883" s="31" t="str">
        <f>TEXT('Energy Demand'!$A1883,"mmmm")</f>
        <v>February</v>
      </c>
      <c r="D1883" s="11" t="str">
        <f t="shared" si="58"/>
        <v>2020</v>
      </c>
      <c r="E1883" s="12">
        <f t="shared" si="59"/>
        <v>9</v>
      </c>
      <c r="F1883" s="20" t="str">
        <f>VLOOKUP(A1883,_holidays!$A$2:$B$2107,2,1)</f>
        <v>Y</v>
      </c>
      <c r="G1883" s="20" t="str">
        <f>VLOOKUP(A1883,_holidays!$A$2:$C$2107,3,1)</f>
        <v>N</v>
      </c>
      <c r="H1883" s="21">
        <v>18.399999999999999</v>
      </c>
      <c r="I1883" s="21">
        <v>31.6</v>
      </c>
      <c r="J1883" s="22">
        <v>10.6</v>
      </c>
      <c r="K1883" s="22">
        <v>3.6</v>
      </c>
      <c r="L1883" s="16">
        <v>123558.425</v>
      </c>
      <c r="M1883" s="17">
        <v>60.554701809999997</v>
      </c>
      <c r="N1883" s="17">
        <f>'Energy Demand'!$L1883*'Energy Demand'!$M1883</f>
        <v>7482043.581988249</v>
      </c>
    </row>
    <row r="1884" spans="1:14" x14ac:dyDescent="0.6">
      <c r="A1884" s="10">
        <v>43887</v>
      </c>
      <c r="B1884" s="31" t="str">
        <f>TEXT('Energy Demand'!$A1884,"dddd")</f>
        <v>Wednesday</v>
      </c>
      <c r="C1884" s="31" t="str">
        <f>TEXT('Energy Demand'!$A1884,"mmmm")</f>
        <v>February</v>
      </c>
      <c r="D1884" s="11" t="str">
        <f t="shared" si="58"/>
        <v>2020</v>
      </c>
      <c r="E1884" s="12">
        <f t="shared" si="59"/>
        <v>9</v>
      </c>
      <c r="F1884" s="13" t="str">
        <f>VLOOKUP(A1884,_holidays!$A$2:$B$2107,2,1)</f>
        <v>Y</v>
      </c>
      <c r="G1884" s="13" t="str">
        <f>VLOOKUP(A1884,_holidays!$A$2:$C$2107,3,1)</f>
        <v>N</v>
      </c>
      <c r="H1884" s="14">
        <v>16.2</v>
      </c>
      <c r="I1884" s="14">
        <v>19.2</v>
      </c>
      <c r="J1884" s="15">
        <v>19.3</v>
      </c>
      <c r="K1884" s="15">
        <v>4</v>
      </c>
      <c r="L1884" s="16">
        <v>108371.125</v>
      </c>
      <c r="M1884" s="17">
        <v>45.06152522</v>
      </c>
      <c r="N1884" s="17">
        <f>'Energy Demand'!$L1884*'Energy Demand'!$M1884</f>
        <v>4883368.1823072722</v>
      </c>
    </row>
    <row r="1885" spans="1:14" x14ac:dyDescent="0.6">
      <c r="A1885" s="19">
        <v>43888</v>
      </c>
      <c r="B1885" s="32" t="str">
        <f>TEXT('Energy Demand'!$A1885,"dddd")</f>
        <v>Thursday</v>
      </c>
      <c r="C1885" s="31" t="str">
        <f>TEXT('Energy Demand'!$A1885,"mmmm")</f>
        <v>February</v>
      </c>
      <c r="D1885" s="11" t="str">
        <f t="shared" si="58"/>
        <v>2020</v>
      </c>
      <c r="E1885" s="12">
        <f t="shared" si="59"/>
        <v>9</v>
      </c>
      <c r="F1885" s="20" t="str">
        <f>VLOOKUP(A1885,_holidays!$A$2:$B$2107,2,1)</f>
        <v>Y</v>
      </c>
      <c r="G1885" s="20" t="str">
        <f>VLOOKUP(A1885,_holidays!$A$2:$C$2107,3,1)</f>
        <v>N</v>
      </c>
      <c r="H1885" s="21">
        <v>11</v>
      </c>
      <c r="I1885" s="21">
        <v>19.7</v>
      </c>
      <c r="J1885" s="22">
        <v>11.1</v>
      </c>
      <c r="K1885" s="22">
        <v>0.2</v>
      </c>
      <c r="L1885" s="16">
        <v>108675.4</v>
      </c>
      <c r="M1885" s="17">
        <v>48.542669150000002</v>
      </c>
      <c r="N1885" s="17">
        <f>'Energy Demand'!$L1885*'Energy Demand'!$M1885</f>
        <v>5275393.9869439099</v>
      </c>
    </row>
    <row r="1886" spans="1:14" x14ac:dyDescent="0.6">
      <c r="A1886" s="10">
        <v>43889</v>
      </c>
      <c r="B1886" s="31" t="str">
        <f>TEXT('Energy Demand'!$A1886,"dddd")</f>
        <v>Friday</v>
      </c>
      <c r="C1886" s="31" t="str">
        <f>TEXT('Energy Demand'!$A1886,"mmmm")</f>
        <v>February</v>
      </c>
      <c r="D1886" s="11" t="str">
        <f t="shared" si="58"/>
        <v>2020</v>
      </c>
      <c r="E1886" s="12">
        <f t="shared" si="59"/>
        <v>9</v>
      </c>
      <c r="F1886" s="13" t="str">
        <f>VLOOKUP(A1886,_holidays!$A$2:$B$2107,2,1)</f>
        <v>Y</v>
      </c>
      <c r="G1886" s="13" t="str">
        <f>VLOOKUP(A1886,_holidays!$A$2:$C$2107,3,1)</f>
        <v>N</v>
      </c>
      <c r="H1886" s="14">
        <v>13.1</v>
      </c>
      <c r="I1886" s="14">
        <v>20.100000000000001</v>
      </c>
      <c r="J1886" s="15">
        <v>17.600000000000001</v>
      </c>
      <c r="K1886" s="15">
        <v>0</v>
      </c>
      <c r="L1886" s="16">
        <v>110006.97</v>
      </c>
      <c r="M1886" s="17">
        <v>50.306352859999997</v>
      </c>
      <c r="N1886" s="17">
        <f>'Energy Demand'!$L1886*'Energy Demand'!$M1886</f>
        <v>5534049.449879434</v>
      </c>
    </row>
    <row r="1887" spans="1:14" x14ac:dyDescent="0.6">
      <c r="A1887" s="19">
        <v>43890</v>
      </c>
      <c r="B1887" s="32" t="str">
        <f>TEXT('Energy Demand'!$A1887,"dddd")</f>
        <v>Saturday</v>
      </c>
      <c r="C1887" s="31" t="str">
        <f>TEXT('Energy Demand'!$A1887,"mmmm")</f>
        <v>February</v>
      </c>
      <c r="D1887" s="11" t="str">
        <f t="shared" si="58"/>
        <v>2020</v>
      </c>
      <c r="E1887" s="12">
        <f t="shared" si="59"/>
        <v>9</v>
      </c>
      <c r="F1887" s="20" t="str">
        <f>VLOOKUP(A1887,_holidays!$A$2:$B$2107,2,1)</f>
        <v>Y</v>
      </c>
      <c r="G1887" s="20" t="str">
        <f>VLOOKUP(A1887,_holidays!$A$2:$C$2107,3,1)</f>
        <v>N</v>
      </c>
      <c r="H1887" s="21">
        <v>14.7</v>
      </c>
      <c r="I1887" s="21">
        <v>22.4</v>
      </c>
      <c r="J1887" s="22">
        <v>22.8</v>
      </c>
      <c r="K1887" s="22">
        <v>0</v>
      </c>
      <c r="L1887" s="16">
        <v>100380.94</v>
      </c>
      <c r="M1887" s="17">
        <v>51.289608729999998</v>
      </c>
      <c r="N1887" s="17">
        <f>'Energy Demand'!$L1887*'Energy Demand'!$M1887</f>
        <v>5148499.136549606</v>
      </c>
    </row>
    <row r="1888" spans="1:14" x14ac:dyDescent="0.6">
      <c r="A1888" s="10">
        <v>43891</v>
      </c>
      <c r="B1888" s="31" t="str">
        <f>TEXT('Energy Demand'!$A1888,"dddd")</f>
        <v>Sunday</v>
      </c>
      <c r="C1888" s="31" t="str">
        <f>TEXT('Energy Demand'!$A1888,"mmmm")</f>
        <v>March</v>
      </c>
      <c r="D1888" s="11" t="str">
        <f t="shared" si="58"/>
        <v>2020</v>
      </c>
      <c r="E1888" s="12">
        <f t="shared" si="59"/>
        <v>10</v>
      </c>
      <c r="F1888" s="13" t="str">
        <f>VLOOKUP(A1888,_holidays!$A$2:$B$2107,2,1)</f>
        <v>Y</v>
      </c>
      <c r="G1888" s="13" t="str">
        <f>VLOOKUP(A1888,_holidays!$A$2:$C$2107,3,1)</f>
        <v>N</v>
      </c>
      <c r="H1888" s="14">
        <v>13.2</v>
      </c>
      <c r="I1888" s="14">
        <v>32.1</v>
      </c>
      <c r="J1888" s="15">
        <v>20.8</v>
      </c>
      <c r="K1888" s="15">
        <v>0</v>
      </c>
      <c r="L1888" s="16">
        <v>101413.145</v>
      </c>
      <c r="M1888" s="17">
        <v>43.745921029999998</v>
      </c>
      <c r="N1888" s="17">
        <f>'Energy Demand'!$L1888*'Energy Demand'!$M1888</f>
        <v>4436411.4325739397</v>
      </c>
    </row>
    <row r="1889" spans="1:14" x14ac:dyDescent="0.6">
      <c r="A1889" s="19">
        <v>43892</v>
      </c>
      <c r="B1889" s="32" t="str">
        <f>TEXT('Energy Demand'!$A1889,"dddd")</f>
        <v>Monday</v>
      </c>
      <c r="C1889" s="31" t="str">
        <f>TEXT('Energy Demand'!$A1889,"mmmm")</f>
        <v>March</v>
      </c>
      <c r="D1889" s="11" t="str">
        <f t="shared" si="58"/>
        <v>2020</v>
      </c>
      <c r="E1889" s="12">
        <f t="shared" si="59"/>
        <v>10</v>
      </c>
      <c r="F1889" s="20" t="str">
        <f>VLOOKUP(A1889,_holidays!$A$2:$B$2107,2,1)</f>
        <v>Y</v>
      </c>
      <c r="G1889" s="20" t="str">
        <f>VLOOKUP(A1889,_holidays!$A$2:$C$2107,3,1)</f>
        <v>N</v>
      </c>
      <c r="H1889" s="21">
        <v>14.2</v>
      </c>
      <c r="I1889" s="21">
        <v>18.399999999999999</v>
      </c>
      <c r="J1889" s="22">
        <v>21.1</v>
      </c>
      <c r="K1889" s="22">
        <v>3</v>
      </c>
      <c r="L1889" s="16">
        <v>106359.955</v>
      </c>
      <c r="M1889" s="17">
        <v>52.728395089999999</v>
      </c>
      <c r="N1889" s="17">
        <f>'Energy Demand'!$L1889*'Energy Demand'!$M1889</f>
        <v>5608189.728994621</v>
      </c>
    </row>
    <row r="1890" spans="1:14" x14ac:dyDescent="0.6">
      <c r="A1890" s="10">
        <v>43893</v>
      </c>
      <c r="B1890" s="31" t="str">
        <f>TEXT('Energy Demand'!$A1890,"dddd")</f>
        <v>Tuesday</v>
      </c>
      <c r="C1890" s="31" t="str">
        <f>TEXT('Energy Demand'!$A1890,"mmmm")</f>
        <v>March</v>
      </c>
      <c r="D1890" s="11" t="str">
        <f t="shared" si="58"/>
        <v>2020</v>
      </c>
      <c r="E1890" s="12">
        <f t="shared" si="59"/>
        <v>10</v>
      </c>
      <c r="F1890" s="13" t="str">
        <f>VLOOKUP(A1890,_holidays!$A$2:$B$2107,2,1)</f>
        <v>Y</v>
      </c>
      <c r="G1890" s="13" t="str">
        <f>VLOOKUP(A1890,_holidays!$A$2:$C$2107,3,1)</f>
        <v>N</v>
      </c>
      <c r="H1890" s="14">
        <v>14.7</v>
      </c>
      <c r="I1890" s="14">
        <v>19.5</v>
      </c>
      <c r="J1890" s="15">
        <v>15.9</v>
      </c>
      <c r="K1890" s="15">
        <v>0</v>
      </c>
      <c r="L1890" s="16">
        <v>108746.37</v>
      </c>
      <c r="M1890" s="17">
        <v>49.781089729999998</v>
      </c>
      <c r="N1890" s="17">
        <f>'Energy Demand'!$L1890*'Energy Demand'!$M1890</f>
        <v>5413512.8027817793</v>
      </c>
    </row>
    <row r="1891" spans="1:14" x14ac:dyDescent="0.6">
      <c r="A1891" s="19">
        <v>43894</v>
      </c>
      <c r="B1891" s="32" t="str">
        <f>TEXT('Energy Demand'!$A1891,"dddd")</f>
        <v>Wednesday</v>
      </c>
      <c r="C1891" s="31" t="str">
        <f>TEXT('Energy Demand'!$A1891,"mmmm")</f>
        <v>March</v>
      </c>
      <c r="D1891" s="11" t="str">
        <f t="shared" si="58"/>
        <v>2020</v>
      </c>
      <c r="E1891" s="12">
        <f t="shared" si="59"/>
        <v>10</v>
      </c>
      <c r="F1891" s="20" t="str">
        <f>VLOOKUP(A1891,_holidays!$A$2:$B$2107,2,1)</f>
        <v>Y</v>
      </c>
      <c r="G1891" s="20" t="str">
        <f>VLOOKUP(A1891,_holidays!$A$2:$C$2107,3,1)</f>
        <v>N</v>
      </c>
      <c r="H1891" s="21">
        <v>13.6</v>
      </c>
      <c r="I1891" s="21">
        <v>23.5</v>
      </c>
      <c r="J1891" s="22">
        <v>7.1</v>
      </c>
      <c r="K1891" s="22">
        <v>0</v>
      </c>
      <c r="L1891" s="16">
        <v>117505.625</v>
      </c>
      <c r="M1891" s="17">
        <v>58.522870509999997</v>
      </c>
      <c r="N1891" s="17">
        <f>'Energy Demand'!$L1891*'Energy Demand'!$M1891</f>
        <v>6876766.4760716185</v>
      </c>
    </row>
    <row r="1892" spans="1:14" x14ac:dyDescent="0.6">
      <c r="A1892" s="10">
        <v>43895</v>
      </c>
      <c r="B1892" s="31" t="str">
        <f>TEXT('Energy Demand'!$A1892,"dddd")</f>
        <v>Thursday</v>
      </c>
      <c r="C1892" s="31" t="str">
        <f>TEXT('Energy Demand'!$A1892,"mmmm")</f>
        <v>March</v>
      </c>
      <c r="D1892" s="11" t="str">
        <f t="shared" si="58"/>
        <v>2020</v>
      </c>
      <c r="E1892" s="12">
        <f t="shared" si="59"/>
        <v>10</v>
      </c>
      <c r="F1892" s="13" t="str">
        <f>VLOOKUP(A1892,_holidays!$A$2:$B$2107,2,1)</f>
        <v>Y</v>
      </c>
      <c r="G1892" s="13" t="str">
        <f>VLOOKUP(A1892,_holidays!$A$2:$C$2107,3,1)</f>
        <v>N</v>
      </c>
      <c r="H1892" s="14">
        <v>15.4</v>
      </c>
      <c r="I1892" s="14">
        <v>20.3</v>
      </c>
      <c r="J1892" s="15">
        <v>4.3</v>
      </c>
      <c r="K1892" s="15">
        <v>54.6</v>
      </c>
      <c r="L1892" s="16">
        <v>119734.63499999999</v>
      </c>
      <c r="M1892" s="17">
        <v>57.036382109999998</v>
      </c>
      <c r="N1892" s="17">
        <f>'Energy Demand'!$L1892*'Energy Demand'!$M1892</f>
        <v>6829230.3936613789</v>
      </c>
    </row>
    <row r="1893" spans="1:14" x14ac:dyDescent="0.6">
      <c r="A1893" s="19">
        <v>43896</v>
      </c>
      <c r="B1893" s="32" t="str">
        <f>TEXT('Energy Demand'!$A1893,"dddd")</f>
        <v>Friday</v>
      </c>
      <c r="C1893" s="31" t="str">
        <f>TEXT('Energy Demand'!$A1893,"mmmm")</f>
        <v>March</v>
      </c>
      <c r="D1893" s="11" t="str">
        <f t="shared" si="58"/>
        <v>2020</v>
      </c>
      <c r="E1893" s="12">
        <f t="shared" si="59"/>
        <v>10</v>
      </c>
      <c r="F1893" s="20" t="str">
        <f>VLOOKUP(A1893,_holidays!$A$2:$B$2107,2,1)</f>
        <v>Y</v>
      </c>
      <c r="G1893" s="20" t="str">
        <f>VLOOKUP(A1893,_holidays!$A$2:$C$2107,3,1)</f>
        <v>N</v>
      </c>
      <c r="H1893" s="21">
        <v>15.9</v>
      </c>
      <c r="I1893" s="21">
        <v>19</v>
      </c>
      <c r="J1893" s="22">
        <v>12.7</v>
      </c>
      <c r="K1893" s="22">
        <v>7</v>
      </c>
      <c r="L1893" s="16">
        <v>111322.325</v>
      </c>
      <c r="M1893" s="17">
        <v>53.736514710000002</v>
      </c>
      <c r="N1893" s="17">
        <f>'Energy Demand'!$L1893*'Energy Demand'!$M1893</f>
        <v>5982073.754913901</v>
      </c>
    </row>
    <row r="1894" spans="1:14" x14ac:dyDescent="0.6">
      <c r="A1894" s="10">
        <v>43897</v>
      </c>
      <c r="B1894" s="31" t="str">
        <f>TEXT('Energy Demand'!$A1894,"dddd")</f>
        <v>Saturday</v>
      </c>
      <c r="C1894" s="31" t="str">
        <f>TEXT('Energy Demand'!$A1894,"mmmm")</f>
        <v>March</v>
      </c>
      <c r="D1894" s="11" t="str">
        <f t="shared" si="58"/>
        <v>2020</v>
      </c>
      <c r="E1894" s="12">
        <f t="shared" si="59"/>
        <v>10</v>
      </c>
      <c r="F1894" s="13" t="str">
        <f>VLOOKUP(A1894,_holidays!$A$2:$B$2107,2,1)</f>
        <v>Y</v>
      </c>
      <c r="G1894" s="13" t="str">
        <f>VLOOKUP(A1894,_holidays!$A$2:$C$2107,3,1)</f>
        <v>N</v>
      </c>
      <c r="H1894" s="14">
        <v>15.4</v>
      </c>
      <c r="I1894" s="14">
        <v>20</v>
      </c>
      <c r="J1894" s="15">
        <v>17.100000000000001</v>
      </c>
      <c r="K1894" s="15">
        <v>0.2</v>
      </c>
      <c r="L1894" s="16">
        <v>96850.78</v>
      </c>
      <c r="M1894" s="17">
        <v>28.020466209999999</v>
      </c>
      <c r="N1894" s="17">
        <f>'Energy Demand'!$L1894*'Energy Demand'!$M1894</f>
        <v>2713804.0084021436</v>
      </c>
    </row>
    <row r="1895" spans="1:14" x14ac:dyDescent="0.6">
      <c r="A1895" s="19">
        <v>43898</v>
      </c>
      <c r="B1895" s="32" t="str">
        <f>TEXT('Energy Demand'!$A1895,"dddd")</f>
        <v>Sunday</v>
      </c>
      <c r="C1895" s="31" t="str">
        <f>TEXT('Energy Demand'!$A1895,"mmmm")</f>
        <v>March</v>
      </c>
      <c r="D1895" s="11" t="str">
        <f t="shared" si="58"/>
        <v>2020</v>
      </c>
      <c r="E1895" s="12">
        <f t="shared" si="59"/>
        <v>11</v>
      </c>
      <c r="F1895" s="20" t="str">
        <f>VLOOKUP(A1895,_holidays!$A$2:$B$2107,2,1)</f>
        <v>Y</v>
      </c>
      <c r="G1895" s="20" t="str">
        <f>VLOOKUP(A1895,_holidays!$A$2:$C$2107,3,1)</f>
        <v>N</v>
      </c>
      <c r="H1895" s="21">
        <v>13.9</v>
      </c>
      <c r="I1895" s="21">
        <v>22.4</v>
      </c>
      <c r="J1895" s="22">
        <v>19.5</v>
      </c>
      <c r="K1895" s="22">
        <v>0</v>
      </c>
      <c r="L1895" s="16">
        <v>92553.29</v>
      </c>
      <c r="M1895" s="17">
        <v>17.916415310000001</v>
      </c>
      <c r="N1895" s="17">
        <f>'Energy Demand'!$L1895*'Energy Demand'!$M1895</f>
        <v>1658223.1819468699</v>
      </c>
    </row>
    <row r="1896" spans="1:14" x14ac:dyDescent="0.6">
      <c r="A1896" s="10">
        <v>43899</v>
      </c>
      <c r="B1896" s="31" t="str">
        <f>TEXT('Energy Demand'!$A1896,"dddd")</f>
        <v>Monday</v>
      </c>
      <c r="C1896" s="31" t="str">
        <f>TEXT('Energy Demand'!$A1896,"mmmm")</f>
        <v>March</v>
      </c>
      <c r="D1896" s="11" t="str">
        <f t="shared" si="58"/>
        <v>2020</v>
      </c>
      <c r="E1896" s="12">
        <f t="shared" si="59"/>
        <v>11</v>
      </c>
      <c r="F1896" s="13" t="str">
        <f>VLOOKUP(A1896,_holidays!$A$2:$B$2107,2,1)</f>
        <v>Y</v>
      </c>
      <c r="G1896" s="13" t="str">
        <f>VLOOKUP(A1896,_holidays!$A$2:$C$2107,3,1)</f>
        <v>Y</v>
      </c>
      <c r="H1896" s="14">
        <v>12.3</v>
      </c>
      <c r="I1896" s="14">
        <v>21</v>
      </c>
      <c r="J1896" s="15">
        <v>19.7</v>
      </c>
      <c r="K1896" s="15">
        <v>0</v>
      </c>
      <c r="L1896" s="16">
        <v>94641.7</v>
      </c>
      <c r="M1896" s="17">
        <v>22.041451550000001</v>
      </c>
      <c r="N1896" s="17">
        <f>'Energy Demand'!$L1896*'Energy Demand'!$M1896</f>
        <v>2086040.445159635</v>
      </c>
    </row>
    <row r="1897" spans="1:14" x14ac:dyDescent="0.6">
      <c r="A1897" s="19">
        <v>43900</v>
      </c>
      <c r="B1897" s="32" t="str">
        <f>TEXT('Energy Demand'!$A1897,"dddd")</f>
        <v>Tuesday</v>
      </c>
      <c r="C1897" s="31" t="str">
        <f>TEXT('Energy Demand'!$A1897,"mmmm")</f>
        <v>March</v>
      </c>
      <c r="D1897" s="11" t="str">
        <f t="shared" si="58"/>
        <v>2020</v>
      </c>
      <c r="E1897" s="12">
        <f t="shared" si="59"/>
        <v>11</v>
      </c>
      <c r="F1897" s="20" t="str">
        <f>VLOOKUP(A1897,_holidays!$A$2:$B$2107,2,1)</f>
        <v>Y</v>
      </c>
      <c r="G1897" s="20" t="str">
        <f>VLOOKUP(A1897,_holidays!$A$2:$C$2107,3,1)</f>
        <v>N</v>
      </c>
      <c r="H1897" s="21">
        <v>10.3</v>
      </c>
      <c r="I1897" s="21">
        <v>22.3</v>
      </c>
      <c r="J1897" s="22">
        <v>21.9</v>
      </c>
      <c r="K1897" s="22">
        <v>0</v>
      </c>
      <c r="L1897" s="16">
        <v>112142.54</v>
      </c>
      <c r="M1897" s="17">
        <v>48.059723949999999</v>
      </c>
      <c r="N1897" s="17">
        <f>'Energy Demand'!$L1897*'Energy Demand'!$M1897</f>
        <v>5389539.5154518327</v>
      </c>
    </row>
    <row r="1898" spans="1:14" x14ac:dyDescent="0.6">
      <c r="A1898" s="10">
        <v>43901</v>
      </c>
      <c r="B1898" s="31" t="str">
        <f>TEXT('Energy Demand'!$A1898,"dddd")</f>
        <v>Wednesday</v>
      </c>
      <c r="C1898" s="31" t="str">
        <f>TEXT('Energy Demand'!$A1898,"mmmm")</f>
        <v>March</v>
      </c>
      <c r="D1898" s="11" t="str">
        <f t="shared" si="58"/>
        <v>2020</v>
      </c>
      <c r="E1898" s="12">
        <f t="shared" si="59"/>
        <v>11</v>
      </c>
      <c r="F1898" s="13" t="str">
        <f>VLOOKUP(A1898,_holidays!$A$2:$B$2107,2,1)</f>
        <v>Y</v>
      </c>
      <c r="G1898" s="13" t="str">
        <f>VLOOKUP(A1898,_holidays!$A$2:$C$2107,3,1)</f>
        <v>N</v>
      </c>
      <c r="H1898" s="14">
        <v>12.6</v>
      </c>
      <c r="I1898" s="14">
        <v>29.5</v>
      </c>
      <c r="J1898" s="15">
        <v>15.7</v>
      </c>
      <c r="K1898" s="15">
        <v>0</v>
      </c>
      <c r="L1898" s="16">
        <v>118830.14</v>
      </c>
      <c r="M1898" s="17">
        <v>44.369936750000001</v>
      </c>
      <c r="N1898" s="17">
        <f>'Energy Demand'!$L1898*'Energy Demand'!$M1898</f>
        <v>5272485.7957936451</v>
      </c>
    </row>
    <row r="1899" spans="1:14" x14ac:dyDescent="0.6">
      <c r="A1899" s="19">
        <v>43902</v>
      </c>
      <c r="B1899" s="32" t="str">
        <f>TEXT('Energy Demand'!$A1899,"dddd")</f>
        <v>Thursday</v>
      </c>
      <c r="C1899" s="31" t="str">
        <f>TEXT('Energy Demand'!$A1899,"mmmm")</f>
        <v>March</v>
      </c>
      <c r="D1899" s="11" t="str">
        <f t="shared" si="58"/>
        <v>2020</v>
      </c>
      <c r="E1899" s="12">
        <f t="shared" si="59"/>
        <v>11</v>
      </c>
      <c r="F1899" s="20" t="str">
        <f>VLOOKUP(A1899,_holidays!$A$2:$B$2107,2,1)</f>
        <v>Y</v>
      </c>
      <c r="G1899" s="20" t="str">
        <f>VLOOKUP(A1899,_holidays!$A$2:$C$2107,3,1)</f>
        <v>N</v>
      </c>
      <c r="H1899" s="21">
        <v>16.600000000000001</v>
      </c>
      <c r="I1899" s="21">
        <v>29.5</v>
      </c>
      <c r="J1899" s="22">
        <v>19.5</v>
      </c>
      <c r="K1899" s="22">
        <v>0</v>
      </c>
      <c r="L1899" s="16">
        <v>120272.77499999999</v>
      </c>
      <c r="M1899" s="17">
        <v>39.127565740000001</v>
      </c>
      <c r="N1899" s="17">
        <f>'Energy Demand'!$L1899*'Energy Demand'!$M1899</f>
        <v>4705980.9105447289</v>
      </c>
    </row>
    <row r="1900" spans="1:14" x14ac:dyDescent="0.6">
      <c r="A1900" s="10">
        <v>43903</v>
      </c>
      <c r="B1900" s="31" t="str">
        <f>TEXT('Energy Demand'!$A1900,"dddd")</f>
        <v>Friday</v>
      </c>
      <c r="C1900" s="31" t="str">
        <f>TEXT('Energy Demand'!$A1900,"mmmm")</f>
        <v>March</v>
      </c>
      <c r="D1900" s="11" t="str">
        <f t="shared" si="58"/>
        <v>2020</v>
      </c>
      <c r="E1900" s="12">
        <f t="shared" si="59"/>
        <v>11</v>
      </c>
      <c r="F1900" s="13" t="str">
        <f>VLOOKUP(A1900,_holidays!$A$2:$B$2107,2,1)</f>
        <v>Y</v>
      </c>
      <c r="G1900" s="13" t="str">
        <f>VLOOKUP(A1900,_holidays!$A$2:$C$2107,3,1)</f>
        <v>N</v>
      </c>
      <c r="H1900" s="14">
        <v>19.100000000000001</v>
      </c>
      <c r="I1900" s="14">
        <v>26.8</v>
      </c>
      <c r="J1900" s="15">
        <v>7.3</v>
      </c>
      <c r="K1900" s="15">
        <v>0</v>
      </c>
      <c r="L1900" s="16">
        <v>115075.81</v>
      </c>
      <c r="M1900" s="17">
        <v>40.127134920000003</v>
      </c>
      <c r="N1900" s="17">
        <f>'Energy Demand'!$L1900*'Energy Demand'!$M1900</f>
        <v>4617662.5538982851</v>
      </c>
    </row>
    <row r="1901" spans="1:14" x14ac:dyDescent="0.6">
      <c r="A1901" s="19">
        <v>43904</v>
      </c>
      <c r="B1901" s="32" t="str">
        <f>TEXT('Energy Demand'!$A1901,"dddd")</f>
        <v>Saturday</v>
      </c>
      <c r="C1901" s="31" t="str">
        <f>TEXT('Energy Demand'!$A1901,"mmmm")</f>
        <v>March</v>
      </c>
      <c r="D1901" s="11" t="str">
        <f t="shared" si="58"/>
        <v>2020</v>
      </c>
      <c r="E1901" s="12">
        <f t="shared" si="59"/>
        <v>11</v>
      </c>
      <c r="F1901" s="20" t="str">
        <f>VLOOKUP(A1901,_holidays!$A$2:$B$2107,2,1)</f>
        <v>Y</v>
      </c>
      <c r="G1901" s="20" t="str">
        <f>VLOOKUP(A1901,_holidays!$A$2:$C$2107,3,1)</f>
        <v>N</v>
      </c>
      <c r="H1901" s="21">
        <v>13.1</v>
      </c>
      <c r="I1901" s="21">
        <v>17.899999999999999</v>
      </c>
      <c r="J1901" s="22">
        <v>12.3</v>
      </c>
      <c r="K1901" s="22">
        <v>0.6</v>
      </c>
      <c r="L1901" s="16">
        <v>96016.19</v>
      </c>
      <c r="M1901" s="17">
        <v>29.137325780000001</v>
      </c>
      <c r="N1901" s="17">
        <f>'Energy Demand'!$L1901*'Energy Demand'!$M1901</f>
        <v>2797655.0081843785</v>
      </c>
    </row>
    <row r="1902" spans="1:14" x14ac:dyDescent="0.6">
      <c r="A1902" s="10">
        <v>43905</v>
      </c>
      <c r="B1902" s="31" t="str">
        <f>TEXT('Energy Demand'!$A1902,"dddd")</f>
        <v>Sunday</v>
      </c>
      <c r="C1902" s="31" t="str">
        <f>TEXT('Energy Demand'!$A1902,"mmmm")</f>
        <v>March</v>
      </c>
      <c r="D1902" s="11" t="str">
        <f t="shared" si="58"/>
        <v>2020</v>
      </c>
      <c r="E1902" s="12">
        <f t="shared" si="59"/>
        <v>12</v>
      </c>
      <c r="F1902" s="13" t="str">
        <f>VLOOKUP(A1902,_holidays!$A$2:$B$2107,2,1)</f>
        <v>Y</v>
      </c>
      <c r="G1902" s="13" t="str">
        <f>VLOOKUP(A1902,_holidays!$A$2:$C$2107,3,1)</f>
        <v>N</v>
      </c>
      <c r="H1902" s="14">
        <v>12.7</v>
      </c>
      <c r="I1902" s="14">
        <v>18.8</v>
      </c>
      <c r="J1902" s="15">
        <v>10.199999999999999</v>
      </c>
      <c r="K1902" s="15">
        <v>0</v>
      </c>
      <c r="L1902" s="16">
        <v>97664.934999999998</v>
      </c>
      <c r="M1902" s="17">
        <v>31.657840010000001</v>
      </c>
      <c r="N1902" s="17">
        <f>'Energy Demand'!$L1902*'Energy Demand'!$M1902</f>
        <v>3091860.8868170492</v>
      </c>
    </row>
    <row r="1903" spans="1:14" x14ac:dyDescent="0.6">
      <c r="A1903" s="19">
        <v>43906</v>
      </c>
      <c r="B1903" s="32" t="str">
        <f>TEXT('Energy Demand'!$A1903,"dddd")</f>
        <v>Monday</v>
      </c>
      <c r="C1903" s="31" t="str">
        <f>TEXT('Energy Demand'!$A1903,"mmmm")</f>
        <v>March</v>
      </c>
      <c r="D1903" s="11" t="str">
        <f t="shared" si="58"/>
        <v>2020</v>
      </c>
      <c r="E1903" s="12">
        <f t="shared" si="59"/>
        <v>12</v>
      </c>
      <c r="F1903" s="20" t="str">
        <f>VLOOKUP(A1903,_holidays!$A$2:$B$2107,2,1)</f>
        <v>Y</v>
      </c>
      <c r="G1903" s="20" t="str">
        <f>VLOOKUP(A1903,_holidays!$A$2:$C$2107,3,1)</f>
        <v>N</v>
      </c>
      <c r="H1903" s="21">
        <v>9.3000000000000007</v>
      </c>
      <c r="I1903" s="21">
        <v>26.5</v>
      </c>
      <c r="J1903" s="22">
        <v>20.6</v>
      </c>
      <c r="K1903" s="22">
        <v>0</v>
      </c>
      <c r="L1903" s="16">
        <v>110586.815</v>
      </c>
      <c r="M1903" s="17">
        <v>46.670884049999998</v>
      </c>
      <c r="N1903" s="17">
        <f>'Energy Demand'!$L1903*'Energy Demand'!$M1903</f>
        <v>5161184.4203238003</v>
      </c>
    </row>
    <row r="1904" spans="1:14" x14ac:dyDescent="0.6">
      <c r="A1904" s="10">
        <v>43907</v>
      </c>
      <c r="B1904" s="31" t="str">
        <f>TEXT('Energy Demand'!$A1904,"dddd")</f>
        <v>Tuesday</v>
      </c>
      <c r="C1904" s="31" t="str">
        <f>TEXT('Energy Demand'!$A1904,"mmmm")</f>
        <v>March</v>
      </c>
      <c r="D1904" s="11" t="str">
        <f t="shared" si="58"/>
        <v>2020</v>
      </c>
      <c r="E1904" s="12">
        <f t="shared" si="59"/>
        <v>12</v>
      </c>
      <c r="F1904" s="13" t="str">
        <f>VLOOKUP(A1904,_holidays!$A$2:$B$2107,2,1)</f>
        <v>Y</v>
      </c>
      <c r="G1904" s="13" t="str">
        <f>VLOOKUP(A1904,_holidays!$A$2:$C$2107,3,1)</f>
        <v>N</v>
      </c>
      <c r="H1904" s="14">
        <v>11.6</v>
      </c>
      <c r="I1904" s="14">
        <v>28.2</v>
      </c>
      <c r="J1904" s="15">
        <v>19.899999999999999</v>
      </c>
      <c r="K1904" s="15">
        <v>0</v>
      </c>
      <c r="L1904" s="16">
        <v>115254.185</v>
      </c>
      <c r="M1904" s="17">
        <v>52.451198269999999</v>
      </c>
      <c r="N1904" s="17">
        <f>'Energy Demand'!$L1904*'Energy Demand'!$M1904</f>
        <v>6045220.1088822596</v>
      </c>
    </row>
    <row r="1905" spans="1:14" x14ac:dyDescent="0.6">
      <c r="A1905" s="19">
        <v>43908</v>
      </c>
      <c r="B1905" s="32" t="str">
        <f>TEXT('Energy Demand'!$A1905,"dddd")</f>
        <v>Wednesday</v>
      </c>
      <c r="C1905" s="31" t="str">
        <f>TEXT('Energy Demand'!$A1905,"mmmm")</f>
        <v>March</v>
      </c>
      <c r="D1905" s="11" t="str">
        <f t="shared" si="58"/>
        <v>2020</v>
      </c>
      <c r="E1905" s="12">
        <f t="shared" si="59"/>
        <v>12</v>
      </c>
      <c r="F1905" s="20" t="str">
        <f>VLOOKUP(A1905,_holidays!$A$2:$B$2107,2,1)</f>
        <v>Y</v>
      </c>
      <c r="G1905" s="20" t="str">
        <f>VLOOKUP(A1905,_holidays!$A$2:$C$2107,3,1)</f>
        <v>N</v>
      </c>
      <c r="H1905" s="21">
        <v>17.7</v>
      </c>
      <c r="I1905" s="21">
        <v>28.3</v>
      </c>
      <c r="J1905" s="22">
        <v>9.1</v>
      </c>
      <c r="K1905" s="22">
        <v>0</v>
      </c>
      <c r="L1905" s="16">
        <v>121127.145</v>
      </c>
      <c r="M1905" s="17">
        <v>51.291442230000001</v>
      </c>
      <c r="N1905" s="17">
        <f>'Energy Demand'!$L1905*'Energy Demand'!$M1905</f>
        <v>6212785.9602523334</v>
      </c>
    </row>
    <row r="1906" spans="1:14" x14ac:dyDescent="0.6">
      <c r="A1906" s="10">
        <v>43909</v>
      </c>
      <c r="B1906" s="31" t="str">
        <f>TEXT('Energy Demand'!$A1906,"dddd")</f>
        <v>Thursday</v>
      </c>
      <c r="C1906" s="31" t="str">
        <f>TEXT('Energy Demand'!$A1906,"mmmm")</f>
        <v>March</v>
      </c>
      <c r="D1906" s="11" t="str">
        <f t="shared" si="58"/>
        <v>2020</v>
      </c>
      <c r="E1906" s="12">
        <f t="shared" si="59"/>
        <v>12</v>
      </c>
      <c r="F1906" s="13" t="str">
        <f>VLOOKUP(A1906,_holidays!$A$2:$B$2107,2,1)</f>
        <v>Y</v>
      </c>
      <c r="G1906" s="13" t="str">
        <f>VLOOKUP(A1906,_holidays!$A$2:$C$2107,3,1)</f>
        <v>N</v>
      </c>
      <c r="H1906" s="14">
        <v>18.7</v>
      </c>
      <c r="I1906" s="14">
        <v>30.4</v>
      </c>
      <c r="J1906" s="15">
        <v>8.1999999999999993</v>
      </c>
      <c r="K1906" s="15">
        <v>0</v>
      </c>
      <c r="L1906" s="16">
        <v>127266.86</v>
      </c>
      <c r="M1906" s="17">
        <v>47.562659549999999</v>
      </c>
      <c r="N1906" s="17">
        <f>'Energy Demand'!$L1906*'Energy Demand'!$M1906</f>
        <v>6053150.3341775127</v>
      </c>
    </row>
    <row r="1907" spans="1:14" x14ac:dyDescent="0.6">
      <c r="A1907" s="19">
        <v>43910</v>
      </c>
      <c r="B1907" s="32" t="str">
        <f>TEXT('Energy Demand'!$A1907,"dddd")</f>
        <v>Friday</v>
      </c>
      <c r="C1907" s="31" t="str">
        <f>TEXT('Energy Demand'!$A1907,"mmmm")</f>
        <v>March</v>
      </c>
      <c r="D1907" s="11" t="str">
        <f t="shared" si="58"/>
        <v>2020</v>
      </c>
      <c r="E1907" s="12">
        <f t="shared" si="59"/>
        <v>12</v>
      </c>
      <c r="F1907" s="20" t="str">
        <f>VLOOKUP(A1907,_holidays!$A$2:$B$2107,2,1)</f>
        <v>Y</v>
      </c>
      <c r="G1907" s="20" t="str">
        <f>VLOOKUP(A1907,_holidays!$A$2:$C$2107,3,1)</f>
        <v>N</v>
      </c>
      <c r="H1907" s="21">
        <v>16.100000000000001</v>
      </c>
      <c r="I1907" s="21">
        <v>22.7</v>
      </c>
      <c r="J1907" s="22">
        <v>12.6</v>
      </c>
      <c r="K1907" s="22">
        <v>0</v>
      </c>
      <c r="L1907" s="16">
        <v>111547.605</v>
      </c>
      <c r="M1907" s="17">
        <v>40.76436769</v>
      </c>
      <c r="N1907" s="17">
        <f>'Energy Demand'!$L1907*'Energy Demand'!$M1907</f>
        <v>4547167.5851588827</v>
      </c>
    </row>
    <row r="1908" spans="1:14" x14ac:dyDescent="0.6">
      <c r="A1908" s="10">
        <v>43911</v>
      </c>
      <c r="B1908" s="31" t="str">
        <f>TEXT('Energy Demand'!$A1908,"dddd")</f>
        <v>Saturday</v>
      </c>
      <c r="C1908" s="31" t="str">
        <f>TEXT('Energy Demand'!$A1908,"mmmm")</f>
        <v>March</v>
      </c>
      <c r="D1908" s="11" t="str">
        <f t="shared" si="58"/>
        <v>2020</v>
      </c>
      <c r="E1908" s="12">
        <f t="shared" si="59"/>
        <v>12</v>
      </c>
      <c r="F1908" s="13" t="str">
        <f>VLOOKUP(A1908,_holidays!$A$2:$B$2107,2,1)</f>
        <v>Y</v>
      </c>
      <c r="G1908" s="13" t="str">
        <f>VLOOKUP(A1908,_holidays!$A$2:$C$2107,3,1)</f>
        <v>N</v>
      </c>
      <c r="H1908" s="14">
        <v>14.6</v>
      </c>
      <c r="I1908" s="14">
        <v>18.399999999999999</v>
      </c>
      <c r="J1908" s="15">
        <v>10.8</v>
      </c>
      <c r="K1908" s="15">
        <v>0</v>
      </c>
      <c r="L1908" s="16">
        <v>103999.33500000001</v>
      </c>
      <c r="M1908" s="17">
        <v>47.458698750000003</v>
      </c>
      <c r="N1908" s="17">
        <f>'Energy Demand'!$L1908*'Energy Demand'!$M1908</f>
        <v>4935673.1099653319</v>
      </c>
    </row>
    <row r="1909" spans="1:14" x14ac:dyDescent="0.6">
      <c r="A1909" s="19">
        <v>43912</v>
      </c>
      <c r="B1909" s="32" t="str">
        <f>TEXT('Energy Demand'!$A1909,"dddd")</f>
        <v>Sunday</v>
      </c>
      <c r="C1909" s="31" t="str">
        <f>TEXT('Energy Demand'!$A1909,"mmmm")</f>
        <v>March</v>
      </c>
      <c r="D1909" s="11" t="str">
        <f t="shared" si="58"/>
        <v>2020</v>
      </c>
      <c r="E1909" s="12">
        <f t="shared" si="59"/>
        <v>13</v>
      </c>
      <c r="F1909" s="20" t="str">
        <f>VLOOKUP(A1909,_holidays!$A$2:$B$2107,2,1)</f>
        <v>Y</v>
      </c>
      <c r="G1909" s="20" t="str">
        <f>VLOOKUP(A1909,_holidays!$A$2:$C$2107,3,1)</f>
        <v>N</v>
      </c>
      <c r="H1909" s="21">
        <v>12.1</v>
      </c>
      <c r="I1909" s="21">
        <v>18.3</v>
      </c>
      <c r="J1909" s="22">
        <v>15.2</v>
      </c>
      <c r="K1909" s="22">
        <v>0</v>
      </c>
      <c r="L1909" s="16">
        <v>97449.684999999998</v>
      </c>
      <c r="M1909" s="17">
        <v>34.618054800000003</v>
      </c>
      <c r="N1909" s="17">
        <f>'Energy Demand'!$L1909*'Energy Demand'!$M1909</f>
        <v>3373518.5355727384</v>
      </c>
    </row>
    <row r="1910" spans="1:14" x14ac:dyDescent="0.6">
      <c r="A1910" s="10">
        <v>43913</v>
      </c>
      <c r="B1910" s="31" t="str">
        <f>TEXT('Energy Demand'!$A1910,"dddd")</f>
        <v>Monday</v>
      </c>
      <c r="C1910" s="31" t="str">
        <f>TEXT('Energy Demand'!$A1910,"mmmm")</f>
        <v>March</v>
      </c>
      <c r="D1910" s="11" t="str">
        <f t="shared" si="58"/>
        <v>2020</v>
      </c>
      <c r="E1910" s="12">
        <f t="shared" si="59"/>
        <v>13</v>
      </c>
      <c r="F1910" s="13" t="str">
        <f>VLOOKUP(A1910,_holidays!$A$2:$B$2107,2,1)</f>
        <v>Y</v>
      </c>
      <c r="G1910" s="13" t="str">
        <f>VLOOKUP(A1910,_holidays!$A$2:$C$2107,3,1)</f>
        <v>N</v>
      </c>
      <c r="H1910" s="14">
        <v>12.7</v>
      </c>
      <c r="I1910" s="14">
        <v>17.100000000000001</v>
      </c>
      <c r="J1910" s="15">
        <v>9.9</v>
      </c>
      <c r="K1910" s="15">
        <v>0.4</v>
      </c>
      <c r="L1910" s="16">
        <v>112906.94500000001</v>
      </c>
      <c r="M1910" s="17">
        <v>44.639439000000003</v>
      </c>
      <c r="N1910" s="17">
        <f>'Energy Demand'!$L1910*'Energy Demand'!$M1910</f>
        <v>5040102.684003856</v>
      </c>
    </row>
    <row r="1911" spans="1:14" x14ac:dyDescent="0.6">
      <c r="A1911" s="19">
        <v>43914</v>
      </c>
      <c r="B1911" s="32" t="str">
        <f>TEXT('Energy Demand'!$A1911,"dddd")</f>
        <v>Tuesday</v>
      </c>
      <c r="C1911" s="31" t="str">
        <f>TEXT('Energy Demand'!$A1911,"mmmm")</f>
        <v>March</v>
      </c>
      <c r="D1911" s="11" t="str">
        <f t="shared" si="58"/>
        <v>2020</v>
      </c>
      <c r="E1911" s="12">
        <f t="shared" si="59"/>
        <v>13</v>
      </c>
      <c r="F1911" s="20" t="str">
        <f>VLOOKUP(A1911,_holidays!$A$2:$B$2107,2,1)</f>
        <v>N</v>
      </c>
      <c r="G1911" s="20" t="str">
        <f>VLOOKUP(A1911,_holidays!$A$2:$C$2107,3,1)</f>
        <v>N</v>
      </c>
      <c r="H1911" s="21">
        <v>8.5</v>
      </c>
      <c r="I1911" s="21">
        <v>17.899999999999999</v>
      </c>
      <c r="J1911" s="22">
        <v>15.8</v>
      </c>
      <c r="K1911" s="22">
        <v>0</v>
      </c>
      <c r="L1911" s="16">
        <v>114935.545</v>
      </c>
      <c r="M1911" s="17">
        <v>49.44768766</v>
      </c>
      <c r="N1911" s="17">
        <f>'Energy Demand'!$L1911*'Energy Demand'!$M1911</f>
        <v>5683296.9301918745</v>
      </c>
    </row>
    <row r="1912" spans="1:14" x14ac:dyDescent="0.6">
      <c r="A1912" s="10">
        <v>43915</v>
      </c>
      <c r="B1912" s="31" t="str">
        <f>TEXT('Energy Demand'!$A1912,"dddd")</f>
        <v>Wednesday</v>
      </c>
      <c r="C1912" s="31" t="str">
        <f>TEXT('Energy Demand'!$A1912,"mmmm")</f>
        <v>March</v>
      </c>
      <c r="D1912" s="11" t="str">
        <f t="shared" si="58"/>
        <v>2020</v>
      </c>
      <c r="E1912" s="12">
        <f t="shared" si="59"/>
        <v>13</v>
      </c>
      <c r="F1912" s="13" t="str">
        <f>VLOOKUP(A1912,_holidays!$A$2:$B$2107,2,1)</f>
        <v>N</v>
      </c>
      <c r="G1912" s="13" t="str">
        <f>VLOOKUP(A1912,_holidays!$A$2:$C$2107,3,1)</f>
        <v>N</v>
      </c>
      <c r="H1912" s="14">
        <v>10.8</v>
      </c>
      <c r="I1912" s="14">
        <v>17.5</v>
      </c>
      <c r="J1912" s="15">
        <v>7.6</v>
      </c>
      <c r="K1912" s="15">
        <v>0</v>
      </c>
      <c r="L1912" s="16">
        <v>113147.815</v>
      </c>
      <c r="M1912" s="17">
        <v>43.72083739</v>
      </c>
      <c r="N1912" s="17">
        <f>'Energy Demand'!$L1912*'Energy Demand'!$M1912</f>
        <v>4946917.2206488028</v>
      </c>
    </row>
    <row r="1913" spans="1:14" x14ac:dyDescent="0.6">
      <c r="A1913" s="19">
        <v>43916</v>
      </c>
      <c r="B1913" s="32" t="str">
        <f>TEXT('Energy Demand'!$A1913,"dddd")</f>
        <v>Thursday</v>
      </c>
      <c r="C1913" s="31" t="str">
        <f>TEXT('Energy Demand'!$A1913,"mmmm")</f>
        <v>March</v>
      </c>
      <c r="D1913" s="11" t="str">
        <f t="shared" si="58"/>
        <v>2020</v>
      </c>
      <c r="E1913" s="12">
        <f t="shared" si="59"/>
        <v>13</v>
      </c>
      <c r="F1913" s="20" t="str">
        <f>VLOOKUP(A1913,_holidays!$A$2:$B$2107,2,1)</f>
        <v>N</v>
      </c>
      <c r="G1913" s="20" t="str">
        <f>VLOOKUP(A1913,_holidays!$A$2:$C$2107,3,1)</f>
        <v>N</v>
      </c>
      <c r="H1913" s="21">
        <v>13.7</v>
      </c>
      <c r="I1913" s="21">
        <v>19.8</v>
      </c>
      <c r="J1913" s="22">
        <v>15.5</v>
      </c>
      <c r="K1913" s="22">
        <v>0</v>
      </c>
      <c r="L1913" s="16">
        <v>110088.01</v>
      </c>
      <c r="M1913" s="17">
        <v>45.521245239999999</v>
      </c>
      <c r="N1913" s="17">
        <f>'Energy Demand'!$L1913*'Energy Demand'!$M1913</f>
        <v>5011343.3011935716</v>
      </c>
    </row>
    <row r="1914" spans="1:14" x14ac:dyDescent="0.6">
      <c r="A1914" s="10">
        <v>43917</v>
      </c>
      <c r="B1914" s="31" t="str">
        <f>TEXT('Energy Demand'!$A1914,"dddd")</f>
        <v>Friday</v>
      </c>
      <c r="C1914" s="31" t="str">
        <f>TEXT('Energy Demand'!$A1914,"mmmm")</f>
        <v>March</v>
      </c>
      <c r="D1914" s="11" t="str">
        <f t="shared" si="58"/>
        <v>2020</v>
      </c>
      <c r="E1914" s="12">
        <f t="shared" si="59"/>
        <v>13</v>
      </c>
      <c r="F1914" s="13" t="str">
        <f>VLOOKUP(A1914,_holidays!$A$2:$B$2107,2,1)</f>
        <v>N</v>
      </c>
      <c r="G1914" s="13" t="str">
        <f>VLOOKUP(A1914,_holidays!$A$2:$C$2107,3,1)</f>
        <v>N</v>
      </c>
      <c r="H1914" s="14">
        <v>13.6</v>
      </c>
      <c r="I1914" s="14">
        <v>27.6</v>
      </c>
      <c r="J1914" s="15">
        <v>17.8</v>
      </c>
      <c r="K1914" s="15">
        <v>0</v>
      </c>
      <c r="L1914" s="16">
        <v>111958.245</v>
      </c>
      <c r="M1914" s="17">
        <v>49.318500309999997</v>
      </c>
      <c r="N1914" s="17">
        <f>'Energy Demand'!$L1914*'Energy Demand'!$M1914</f>
        <v>5521612.7407395551</v>
      </c>
    </row>
    <row r="1915" spans="1:14" x14ac:dyDescent="0.6">
      <c r="A1915" s="19">
        <v>43918</v>
      </c>
      <c r="B1915" s="32" t="str">
        <f>TEXT('Energy Demand'!$A1915,"dddd")</f>
        <v>Saturday</v>
      </c>
      <c r="C1915" s="31" t="str">
        <f>TEXT('Energy Demand'!$A1915,"mmmm")</f>
        <v>March</v>
      </c>
      <c r="D1915" s="11" t="str">
        <f t="shared" si="58"/>
        <v>2020</v>
      </c>
      <c r="E1915" s="12">
        <f t="shared" si="59"/>
        <v>13</v>
      </c>
      <c r="F1915" s="20" t="str">
        <f>VLOOKUP(A1915,_holidays!$A$2:$B$2107,2,1)</f>
        <v>N</v>
      </c>
      <c r="G1915" s="20" t="str">
        <f>VLOOKUP(A1915,_holidays!$A$2:$C$2107,3,1)</f>
        <v>N</v>
      </c>
      <c r="H1915" s="21">
        <v>14.8</v>
      </c>
      <c r="I1915" s="21">
        <v>27.5</v>
      </c>
      <c r="J1915" s="22">
        <v>16.899999999999999</v>
      </c>
      <c r="K1915" s="22">
        <v>0</v>
      </c>
      <c r="L1915" s="16">
        <v>97923.714999999997</v>
      </c>
      <c r="M1915" s="17">
        <v>47.963271040000002</v>
      </c>
      <c r="N1915" s="17">
        <f>'Energy Demand'!$L1915*'Energy Demand'!$M1915</f>
        <v>4696741.683788714</v>
      </c>
    </row>
    <row r="1916" spans="1:14" x14ac:dyDescent="0.6">
      <c r="A1916" s="10">
        <v>43919</v>
      </c>
      <c r="B1916" s="31" t="str">
        <f>TEXT('Energy Demand'!$A1916,"dddd")</f>
        <v>Sunday</v>
      </c>
      <c r="C1916" s="31" t="str">
        <f>TEXT('Energy Demand'!$A1916,"mmmm")</f>
        <v>March</v>
      </c>
      <c r="D1916" s="11" t="str">
        <f t="shared" si="58"/>
        <v>2020</v>
      </c>
      <c r="E1916" s="12">
        <f t="shared" si="59"/>
        <v>14</v>
      </c>
      <c r="F1916" s="13" t="str">
        <f>VLOOKUP(A1916,_holidays!$A$2:$B$2107,2,1)</f>
        <v>N</v>
      </c>
      <c r="G1916" s="13" t="str">
        <f>VLOOKUP(A1916,_holidays!$A$2:$C$2107,3,1)</f>
        <v>N</v>
      </c>
      <c r="H1916" s="14">
        <v>16.5</v>
      </c>
      <c r="I1916" s="14">
        <v>26.4</v>
      </c>
      <c r="J1916" s="15">
        <v>9.5</v>
      </c>
      <c r="K1916" s="15">
        <v>0</v>
      </c>
      <c r="L1916" s="16">
        <v>95953.205000000002</v>
      </c>
      <c r="M1916" s="17">
        <v>42.33862791</v>
      </c>
      <c r="N1916" s="17">
        <f>'Energy Demand'!$L1916*'Energy Demand'!$M1916</f>
        <v>4062527.0432669516</v>
      </c>
    </row>
    <row r="1917" spans="1:14" x14ac:dyDescent="0.6">
      <c r="A1917" s="19">
        <v>43920</v>
      </c>
      <c r="B1917" s="32" t="str">
        <f>TEXT('Energy Demand'!$A1917,"dddd")</f>
        <v>Monday</v>
      </c>
      <c r="C1917" s="31" t="str">
        <f>TEXT('Energy Demand'!$A1917,"mmmm")</f>
        <v>March</v>
      </c>
      <c r="D1917" s="11" t="str">
        <f t="shared" si="58"/>
        <v>2020</v>
      </c>
      <c r="E1917" s="12">
        <f t="shared" si="59"/>
        <v>14</v>
      </c>
      <c r="F1917" s="20" t="str">
        <f>VLOOKUP(A1917,_holidays!$A$2:$B$2107,2,1)</f>
        <v>N</v>
      </c>
      <c r="G1917" s="20" t="str">
        <f>VLOOKUP(A1917,_holidays!$A$2:$C$2107,3,1)</f>
        <v>N</v>
      </c>
      <c r="H1917" s="21">
        <v>15.9</v>
      </c>
      <c r="I1917" s="21">
        <v>21.7</v>
      </c>
      <c r="J1917" s="22">
        <v>13.3</v>
      </c>
      <c r="K1917" s="22">
        <v>5.2</v>
      </c>
      <c r="L1917" s="16">
        <v>107687.51</v>
      </c>
      <c r="M1917" s="17">
        <v>57.502975429999999</v>
      </c>
      <c r="N1917" s="17">
        <f>'Energy Demand'!$L1917*'Energy Demand'!$M1917</f>
        <v>6192352.2416478787</v>
      </c>
    </row>
    <row r="1918" spans="1:14" x14ac:dyDescent="0.6">
      <c r="A1918" s="10">
        <v>43921</v>
      </c>
      <c r="B1918" s="31" t="str">
        <f>TEXT('Energy Demand'!$A1918,"dddd")</f>
        <v>Tuesday</v>
      </c>
      <c r="C1918" s="31" t="str">
        <f>TEXT('Energy Demand'!$A1918,"mmmm")</f>
        <v>March</v>
      </c>
      <c r="D1918" s="11" t="str">
        <f t="shared" si="58"/>
        <v>2020</v>
      </c>
      <c r="E1918" s="12">
        <f t="shared" si="59"/>
        <v>14</v>
      </c>
      <c r="F1918" s="13" t="str">
        <f>VLOOKUP(A1918,_holidays!$A$2:$B$2107,2,1)</f>
        <v>N</v>
      </c>
      <c r="G1918" s="13" t="str">
        <f>VLOOKUP(A1918,_holidays!$A$2:$C$2107,3,1)</f>
        <v>N</v>
      </c>
      <c r="H1918" s="14">
        <v>12.2</v>
      </c>
      <c r="I1918" s="14">
        <v>21.4</v>
      </c>
      <c r="J1918" s="15">
        <v>16.899999999999999</v>
      </c>
      <c r="K1918" s="15">
        <v>0</v>
      </c>
      <c r="L1918" s="16">
        <v>109043.86500000001</v>
      </c>
      <c r="M1918" s="17">
        <v>57.690193069999999</v>
      </c>
      <c r="N1918" s="17">
        <f>'Energy Demand'!$L1918*'Energy Demand'!$M1918</f>
        <v>6290761.6249490157</v>
      </c>
    </row>
    <row r="1919" spans="1:14" x14ac:dyDescent="0.6">
      <c r="A1919" s="19">
        <v>43922</v>
      </c>
      <c r="B1919" s="32" t="str">
        <f>TEXT('Energy Demand'!$A1919,"dddd")</f>
        <v>Wednesday</v>
      </c>
      <c r="C1919" s="31" t="str">
        <f>TEXT('Energy Demand'!$A1919,"mmmm")</f>
        <v>April</v>
      </c>
      <c r="D1919" s="11" t="str">
        <f t="shared" si="58"/>
        <v>2020</v>
      </c>
      <c r="E1919" s="12">
        <f t="shared" si="59"/>
        <v>14</v>
      </c>
      <c r="F1919" s="20" t="str">
        <f>VLOOKUP(A1919,_holidays!$A$2:$B$2107,2,1)</f>
        <v>N</v>
      </c>
      <c r="G1919" s="20" t="str">
        <f>VLOOKUP(A1919,_holidays!$A$2:$C$2107,3,1)</f>
        <v>N</v>
      </c>
      <c r="H1919" s="21">
        <v>11</v>
      </c>
      <c r="I1919" s="21">
        <v>23.1</v>
      </c>
      <c r="J1919" s="22">
        <v>15.2</v>
      </c>
      <c r="K1919" s="22">
        <v>0</v>
      </c>
      <c r="L1919" s="16">
        <v>110991.625</v>
      </c>
      <c r="M1919" s="17">
        <v>62.967514510000001</v>
      </c>
      <c r="N1919" s="17">
        <f>'Energy Demand'!$L1919*'Energy Demand'!$M1919</f>
        <v>6988866.7576759793</v>
      </c>
    </row>
    <row r="1920" spans="1:14" x14ac:dyDescent="0.6">
      <c r="A1920" s="10">
        <v>43923</v>
      </c>
      <c r="B1920" s="31" t="str">
        <f>TEXT('Energy Demand'!$A1920,"dddd")</f>
        <v>Thursday</v>
      </c>
      <c r="C1920" s="31" t="str">
        <f>TEXT('Energy Demand'!$A1920,"mmmm")</f>
        <v>April</v>
      </c>
      <c r="D1920" s="11" t="str">
        <f t="shared" si="58"/>
        <v>2020</v>
      </c>
      <c r="E1920" s="12">
        <f t="shared" si="59"/>
        <v>14</v>
      </c>
      <c r="F1920" s="13" t="str">
        <f>VLOOKUP(A1920,_holidays!$A$2:$B$2107,2,1)</f>
        <v>N</v>
      </c>
      <c r="G1920" s="13" t="str">
        <f>VLOOKUP(A1920,_holidays!$A$2:$C$2107,3,1)</f>
        <v>N</v>
      </c>
      <c r="H1920" s="14">
        <v>12.4</v>
      </c>
      <c r="I1920" s="14">
        <v>20.7</v>
      </c>
      <c r="J1920" s="15">
        <v>4.2</v>
      </c>
      <c r="K1920" s="15">
        <v>23</v>
      </c>
      <c r="L1920" s="16">
        <v>116302.66499999999</v>
      </c>
      <c r="M1920" s="17">
        <v>61.537019960000002</v>
      </c>
      <c r="N1920" s="17">
        <f>'Energy Demand'!$L1920*'Energy Demand'!$M1920</f>
        <v>7156919.4175061928</v>
      </c>
    </row>
    <row r="1921" spans="1:14" x14ac:dyDescent="0.6">
      <c r="A1921" s="19">
        <v>43924</v>
      </c>
      <c r="B1921" s="32" t="str">
        <f>TEXT('Energy Demand'!$A1921,"dddd")</f>
        <v>Friday</v>
      </c>
      <c r="C1921" s="31" t="str">
        <f>TEXT('Energy Demand'!$A1921,"mmmm")</f>
        <v>April</v>
      </c>
      <c r="D1921" s="11" t="str">
        <f t="shared" si="58"/>
        <v>2020</v>
      </c>
      <c r="E1921" s="12">
        <f t="shared" si="59"/>
        <v>14</v>
      </c>
      <c r="F1921" s="20" t="str">
        <f>VLOOKUP(A1921,_holidays!$A$2:$B$2107,2,1)</f>
        <v>N</v>
      </c>
      <c r="G1921" s="20" t="str">
        <f>VLOOKUP(A1921,_holidays!$A$2:$C$2107,3,1)</f>
        <v>N</v>
      </c>
      <c r="H1921" s="21">
        <v>13.7</v>
      </c>
      <c r="I1921" s="21">
        <v>23.2</v>
      </c>
      <c r="J1921" s="22">
        <v>12</v>
      </c>
      <c r="K1921" s="22">
        <v>15.8</v>
      </c>
      <c r="L1921" s="16">
        <v>104294.57</v>
      </c>
      <c r="M1921" s="17">
        <v>48.636778120000002</v>
      </c>
      <c r="N1921" s="17">
        <f>'Energy Demand'!$L1921*'Energy Demand'!$M1921</f>
        <v>5072551.8602108089</v>
      </c>
    </row>
    <row r="1922" spans="1:14" x14ac:dyDescent="0.6">
      <c r="A1922" s="10">
        <v>43925</v>
      </c>
      <c r="B1922" s="31" t="str">
        <f>TEXT('Energy Demand'!$A1922,"dddd")</f>
        <v>Saturday</v>
      </c>
      <c r="C1922" s="31" t="str">
        <f>TEXT('Energy Demand'!$A1922,"mmmm")</f>
        <v>April</v>
      </c>
      <c r="D1922" s="11" t="str">
        <f t="shared" si="58"/>
        <v>2020</v>
      </c>
      <c r="E1922" s="12">
        <f t="shared" si="59"/>
        <v>14</v>
      </c>
      <c r="F1922" s="13" t="str">
        <f>VLOOKUP(A1922,_holidays!$A$2:$B$2107,2,1)</f>
        <v>N</v>
      </c>
      <c r="G1922" s="13" t="str">
        <f>VLOOKUP(A1922,_holidays!$A$2:$C$2107,3,1)</f>
        <v>N</v>
      </c>
      <c r="H1922" s="14">
        <v>12.8</v>
      </c>
      <c r="I1922" s="14">
        <v>16.600000000000001</v>
      </c>
      <c r="J1922" s="15">
        <v>6.1</v>
      </c>
      <c r="K1922" s="15">
        <v>35.200000000000003</v>
      </c>
      <c r="L1922" s="16">
        <v>101854.155</v>
      </c>
      <c r="M1922" s="17">
        <v>38.375968759999999</v>
      </c>
      <c r="N1922" s="17">
        <f>'Energy Demand'!$L1922*'Energy Demand'!$M1922</f>
        <v>3908751.8703561975</v>
      </c>
    </row>
    <row r="1923" spans="1:14" x14ac:dyDescent="0.6">
      <c r="A1923" s="19">
        <v>43926</v>
      </c>
      <c r="B1923" s="32" t="str">
        <f>TEXT('Energy Demand'!$A1923,"dddd")</f>
        <v>Sunday</v>
      </c>
      <c r="C1923" s="31" t="str">
        <f>TEXT('Energy Demand'!$A1923,"mmmm")</f>
        <v>April</v>
      </c>
      <c r="D1923" s="11" t="str">
        <f t="shared" ref="D1923:D1986" si="60">TEXT(A1923,"yyyy")</f>
        <v>2020</v>
      </c>
      <c r="E1923" s="12">
        <f t="shared" ref="E1923:E1986" si="61">WEEKNUM(A1923,1)</f>
        <v>15</v>
      </c>
      <c r="F1923" s="20" t="str">
        <f>VLOOKUP(A1923,_holidays!$A$2:$B$2107,2,1)</f>
        <v>N</v>
      </c>
      <c r="G1923" s="20" t="str">
        <f>VLOOKUP(A1923,_holidays!$A$2:$C$2107,3,1)</f>
        <v>N</v>
      </c>
      <c r="H1923" s="21">
        <v>9.5</v>
      </c>
      <c r="I1923" s="21">
        <v>16.899999999999999</v>
      </c>
      <c r="J1923" s="22">
        <v>4.5</v>
      </c>
      <c r="K1923" s="22">
        <v>4.4000000000000004</v>
      </c>
      <c r="L1923" s="16">
        <v>105098.02499999999</v>
      </c>
      <c r="M1923" s="17">
        <v>23.78090796</v>
      </c>
      <c r="N1923" s="17">
        <f>'Energy Demand'!$L1923*'Energy Demand'!$M1923</f>
        <v>2499326.4593027788</v>
      </c>
    </row>
    <row r="1924" spans="1:14" x14ac:dyDescent="0.6">
      <c r="A1924" s="10">
        <v>43927</v>
      </c>
      <c r="B1924" s="31" t="str">
        <f>TEXT('Energy Demand'!$A1924,"dddd")</f>
        <v>Monday</v>
      </c>
      <c r="C1924" s="31" t="str">
        <f>TEXT('Energy Demand'!$A1924,"mmmm")</f>
        <v>April</v>
      </c>
      <c r="D1924" s="11" t="str">
        <f t="shared" si="60"/>
        <v>2020</v>
      </c>
      <c r="E1924" s="12">
        <f t="shared" si="61"/>
        <v>15</v>
      </c>
      <c r="F1924" s="13" t="str">
        <f>VLOOKUP(A1924,_holidays!$A$2:$B$2107,2,1)</f>
        <v>N</v>
      </c>
      <c r="G1924" s="13" t="str">
        <f>VLOOKUP(A1924,_holidays!$A$2:$C$2107,3,1)</f>
        <v>N</v>
      </c>
      <c r="H1924" s="14">
        <v>10.7</v>
      </c>
      <c r="I1924" s="14">
        <v>16.5</v>
      </c>
      <c r="J1924" s="15">
        <v>11.5</v>
      </c>
      <c r="K1924" s="15">
        <v>6.2</v>
      </c>
      <c r="L1924" s="16">
        <v>118074.565</v>
      </c>
      <c r="M1924" s="17">
        <v>64.755851129999996</v>
      </c>
      <c r="N1924" s="17">
        <f>'Energy Demand'!$L1924*'Energy Demand'!$M1924</f>
        <v>7646018.9533795081</v>
      </c>
    </row>
    <row r="1925" spans="1:14" x14ac:dyDescent="0.6">
      <c r="A1925" s="19">
        <v>43928</v>
      </c>
      <c r="B1925" s="32" t="str">
        <f>TEXT('Energy Demand'!$A1925,"dddd")</f>
        <v>Tuesday</v>
      </c>
      <c r="C1925" s="31" t="str">
        <f>TEXT('Energy Demand'!$A1925,"mmmm")</f>
        <v>April</v>
      </c>
      <c r="D1925" s="11" t="str">
        <f t="shared" si="60"/>
        <v>2020</v>
      </c>
      <c r="E1925" s="12">
        <f t="shared" si="61"/>
        <v>15</v>
      </c>
      <c r="F1925" s="20" t="str">
        <f>VLOOKUP(A1925,_holidays!$A$2:$B$2107,2,1)</f>
        <v>N</v>
      </c>
      <c r="G1925" s="20" t="str">
        <f>VLOOKUP(A1925,_holidays!$A$2:$C$2107,3,1)</f>
        <v>N</v>
      </c>
      <c r="H1925" s="21">
        <v>11.9</v>
      </c>
      <c r="I1925" s="21">
        <v>16.399999999999999</v>
      </c>
      <c r="J1925" s="22">
        <v>9.5</v>
      </c>
      <c r="K1925" s="22">
        <v>1.4</v>
      </c>
      <c r="L1925" s="16">
        <v>118404.455</v>
      </c>
      <c r="M1925" s="17">
        <v>55.234382369999999</v>
      </c>
      <c r="N1925" s="17">
        <f>'Energy Demand'!$L1925*'Energy Demand'!$M1925</f>
        <v>6539996.9417814584</v>
      </c>
    </row>
    <row r="1926" spans="1:14" x14ac:dyDescent="0.6">
      <c r="A1926" s="10">
        <v>43929</v>
      </c>
      <c r="B1926" s="31" t="str">
        <f>TEXT('Energy Demand'!$A1926,"dddd")</f>
        <v>Wednesday</v>
      </c>
      <c r="C1926" s="31" t="str">
        <f>TEXT('Energy Demand'!$A1926,"mmmm")</f>
        <v>April</v>
      </c>
      <c r="D1926" s="11" t="str">
        <f t="shared" si="60"/>
        <v>2020</v>
      </c>
      <c r="E1926" s="12">
        <f t="shared" si="61"/>
        <v>15</v>
      </c>
      <c r="F1926" s="13" t="str">
        <f>VLOOKUP(A1926,_holidays!$A$2:$B$2107,2,1)</f>
        <v>N</v>
      </c>
      <c r="G1926" s="13" t="str">
        <f>VLOOKUP(A1926,_holidays!$A$2:$C$2107,3,1)</f>
        <v>N</v>
      </c>
      <c r="H1926" s="14">
        <v>11.7</v>
      </c>
      <c r="I1926" s="14">
        <v>18.600000000000001</v>
      </c>
      <c r="J1926" s="15">
        <v>10.7</v>
      </c>
      <c r="K1926" s="15">
        <v>1.2</v>
      </c>
      <c r="L1926" s="16">
        <v>108404.01</v>
      </c>
      <c r="M1926" s="17">
        <v>44.729397409999997</v>
      </c>
      <c r="N1926" s="17">
        <f>'Energy Demand'!$L1926*'Energy Demand'!$M1926</f>
        <v>4848846.0441276133</v>
      </c>
    </row>
    <row r="1927" spans="1:14" x14ac:dyDescent="0.6">
      <c r="A1927" s="19">
        <v>43930</v>
      </c>
      <c r="B1927" s="32" t="str">
        <f>TEXT('Energy Demand'!$A1927,"dddd")</f>
        <v>Thursday</v>
      </c>
      <c r="C1927" s="31" t="str">
        <f>TEXT('Energy Demand'!$A1927,"mmmm")</f>
        <v>April</v>
      </c>
      <c r="D1927" s="11" t="str">
        <f t="shared" si="60"/>
        <v>2020</v>
      </c>
      <c r="E1927" s="12">
        <f t="shared" si="61"/>
        <v>15</v>
      </c>
      <c r="F1927" s="20" t="str">
        <f>VLOOKUP(A1927,_holidays!$A$2:$B$2107,2,1)</f>
        <v>N</v>
      </c>
      <c r="G1927" s="20" t="str">
        <f>VLOOKUP(A1927,_holidays!$A$2:$C$2107,3,1)</f>
        <v>N</v>
      </c>
      <c r="H1927" s="21">
        <v>8.9</v>
      </c>
      <c r="I1927" s="21">
        <v>21.2</v>
      </c>
      <c r="J1927" s="22">
        <v>15.8</v>
      </c>
      <c r="K1927" s="22">
        <v>0</v>
      </c>
      <c r="L1927" s="16">
        <v>108587.52</v>
      </c>
      <c r="M1927" s="17">
        <v>43.738044760000001</v>
      </c>
      <c r="N1927" s="17">
        <f>'Energy Demand'!$L1927*'Energy Demand'!$M1927</f>
        <v>4749405.8101373957</v>
      </c>
    </row>
    <row r="1928" spans="1:14" x14ac:dyDescent="0.6">
      <c r="A1928" s="10">
        <v>43931</v>
      </c>
      <c r="B1928" s="31" t="str">
        <f>TEXT('Energy Demand'!$A1928,"dddd")</f>
        <v>Friday</v>
      </c>
      <c r="C1928" s="31" t="str">
        <f>TEXT('Energy Demand'!$A1928,"mmmm")</f>
        <v>April</v>
      </c>
      <c r="D1928" s="11" t="str">
        <f t="shared" si="60"/>
        <v>2020</v>
      </c>
      <c r="E1928" s="12">
        <f t="shared" si="61"/>
        <v>15</v>
      </c>
      <c r="F1928" s="13" t="str">
        <f>VLOOKUP(A1928,_holidays!$A$2:$B$2107,2,1)</f>
        <v>N</v>
      </c>
      <c r="G1928" s="13" t="str">
        <f>VLOOKUP(A1928,_holidays!$A$2:$C$2107,3,1)</f>
        <v>Y</v>
      </c>
      <c r="H1928" s="14">
        <v>12.7</v>
      </c>
      <c r="I1928" s="14">
        <v>22</v>
      </c>
      <c r="J1928" s="15">
        <v>9.5</v>
      </c>
      <c r="K1928" s="15">
        <v>0.2</v>
      </c>
      <c r="L1928" s="16">
        <v>94831.23</v>
      </c>
      <c r="M1928" s="17">
        <v>38.435506619999998</v>
      </c>
      <c r="N1928" s="17">
        <f>'Energy Demand'!$L1928*'Energy Demand'!$M1928</f>
        <v>3644886.3684477424</v>
      </c>
    </row>
    <row r="1929" spans="1:14" x14ac:dyDescent="0.6">
      <c r="A1929" s="19">
        <v>43932</v>
      </c>
      <c r="B1929" s="32" t="str">
        <f>TEXT('Energy Demand'!$A1929,"dddd")</f>
        <v>Saturday</v>
      </c>
      <c r="C1929" s="31" t="str">
        <f>TEXT('Energy Demand'!$A1929,"mmmm")</f>
        <v>April</v>
      </c>
      <c r="D1929" s="11" t="str">
        <f t="shared" si="60"/>
        <v>2020</v>
      </c>
      <c r="E1929" s="12">
        <f t="shared" si="61"/>
        <v>15</v>
      </c>
      <c r="F1929" s="20" t="str">
        <f>VLOOKUP(A1929,_holidays!$A$2:$B$2107,2,1)</f>
        <v>N</v>
      </c>
      <c r="G1929" s="20" t="str">
        <f>VLOOKUP(A1929,_holidays!$A$2:$C$2107,3,1)</f>
        <v>Y</v>
      </c>
      <c r="H1929" s="21">
        <v>13</v>
      </c>
      <c r="I1929" s="21">
        <v>15.7</v>
      </c>
      <c r="J1929" s="22">
        <v>11.3</v>
      </c>
      <c r="K1929" s="22">
        <v>2.4</v>
      </c>
      <c r="L1929" s="16">
        <v>92097.07</v>
      </c>
      <c r="M1929" s="17">
        <v>19.934105580000001</v>
      </c>
      <c r="N1929" s="17">
        <f>'Energy Demand'!$L1929*'Energy Demand'!$M1929</f>
        <v>1835872.7169886508</v>
      </c>
    </row>
    <row r="1930" spans="1:14" x14ac:dyDescent="0.6">
      <c r="A1930" s="10">
        <v>43933</v>
      </c>
      <c r="B1930" s="31" t="str">
        <f>TEXT('Energy Demand'!$A1930,"dddd")</f>
        <v>Sunday</v>
      </c>
      <c r="C1930" s="31" t="str">
        <f>TEXT('Energy Demand'!$A1930,"mmmm")</f>
        <v>April</v>
      </c>
      <c r="D1930" s="11" t="str">
        <f t="shared" si="60"/>
        <v>2020</v>
      </c>
      <c r="E1930" s="12">
        <f t="shared" si="61"/>
        <v>16</v>
      </c>
      <c r="F1930" s="13" t="str">
        <f>VLOOKUP(A1930,_holidays!$A$2:$B$2107,2,1)</f>
        <v>N</v>
      </c>
      <c r="G1930" s="13" t="str">
        <f>VLOOKUP(A1930,_holidays!$A$2:$C$2107,3,1)</f>
        <v>Y</v>
      </c>
      <c r="H1930" s="14">
        <v>11</v>
      </c>
      <c r="I1930" s="14">
        <v>15.3</v>
      </c>
      <c r="J1930" s="15">
        <v>7.7</v>
      </c>
      <c r="K1930" s="15">
        <v>2.4</v>
      </c>
      <c r="L1930" s="16">
        <v>101760.09</v>
      </c>
      <c r="M1930" s="17">
        <v>45.982052150000001</v>
      </c>
      <c r="N1930" s="17">
        <f>'Energy Demand'!$L1930*'Energy Demand'!$M1930</f>
        <v>4679137.7651686938</v>
      </c>
    </row>
    <row r="1931" spans="1:14" x14ac:dyDescent="0.6">
      <c r="A1931" s="19">
        <v>43934</v>
      </c>
      <c r="B1931" s="32" t="str">
        <f>TEXT('Energy Demand'!$A1931,"dddd")</f>
        <v>Monday</v>
      </c>
      <c r="C1931" s="31" t="str">
        <f>TEXT('Energy Demand'!$A1931,"mmmm")</f>
        <v>April</v>
      </c>
      <c r="D1931" s="11" t="str">
        <f t="shared" si="60"/>
        <v>2020</v>
      </c>
      <c r="E1931" s="12">
        <f t="shared" si="61"/>
        <v>16</v>
      </c>
      <c r="F1931" s="20" t="str">
        <f>VLOOKUP(A1931,_holidays!$A$2:$B$2107,2,1)</f>
        <v>N</v>
      </c>
      <c r="G1931" s="20" t="str">
        <f>VLOOKUP(A1931,_holidays!$A$2:$C$2107,3,1)</f>
        <v>Y</v>
      </c>
      <c r="H1931" s="21">
        <v>12.2</v>
      </c>
      <c r="I1931" s="21">
        <v>18.3</v>
      </c>
      <c r="J1931" s="22">
        <v>14.3</v>
      </c>
      <c r="K1931" s="22">
        <v>0</v>
      </c>
      <c r="L1931" s="16">
        <v>100025.9</v>
      </c>
      <c r="M1931" s="17">
        <v>56.657417019999997</v>
      </c>
      <c r="N1931" s="17">
        <f>'Energy Demand'!$L1931*'Energy Demand'!$M1931</f>
        <v>5667209.1291008173</v>
      </c>
    </row>
    <row r="1932" spans="1:14" x14ac:dyDescent="0.6">
      <c r="A1932" s="10">
        <v>43935</v>
      </c>
      <c r="B1932" s="31" t="str">
        <f>TEXT('Energy Demand'!$A1932,"dddd")</f>
        <v>Tuesday</v>
      </c>
      <c r="C1932" s="31" t="str">
        <f>TEXT('Energy Demand'!$A1932,"mmmm")</f>
        <v>April</v>
      </c>
      <c r="D1932" s="11" t="str">
        <f t="shared" si="60"/>
        <v>2020</v>
      </c>
      <c r="E1932" s="12">
        <f t="shared" si="61"/>
        <v>16</v>
      </c>
      <c r="F1932" s="13" t="str">
        <f>VLOOKUP(A1932,_holidays!$A$2:$B$2107,2,1)</f>
        <v>N</v>
      </c>
      <c r="G1932" s="13" t="str">
        <f>VLOOKUP(A1932,_holidays!$A$2:$C$2107,3,1)</f>
        <v>N</v>
      </c>
      <c r="H1932" s="14">
        <v>12.1</v>
      </c>
      <c r="I1932" s="14">
        <v>23.4</v>
      </c>
      <c r="J1932" s="15">
        <v>11.1</v>
      </c>
      <c r="K1932" s="15">
        <v>0.6</v>
      </c>
      <c r="L1932" s="16">
        <v>107849.83</v>
      </c>
      <c r="M1932" s="17">
        <v>40.838553589999997</v>
      </c>
      <c r="N1932" s="17">
        <f>'Energy Demand'!$L1932*'Energy Demand'!$M1932</f>
        <v>4404431.062127389</v>
      </c>
    </row>
    <row r="1933" spans="1:14" x14ac:dyDescent="0.6">
      <c r="A1933" s="19">
        <v>43936</v>
      </c>
      <c r="B1933" s="32" t="str">
        <f>TEXT('Energy Demand'!$A1933,"dddd")</f>
        <v>Wednesday</v>
      </c>
      <c r="C1933" s="31" t="str">
        <f>TEXT('Energy Demand'!$A1933,"mmmm")</f>
        <v>April</v>
      </c>
      <c r="D1933" s="11" t="str">
        <f t="shared" si="60"/>
        <v>2020</v>
      </c>
      <c r="E1933" s="12">
        <f t="shared" si="61"/>
        <v>16</v>
      </c>
      <c r="F1933" s="20" t="str">
        <f>VLOOKUP(A1933,_holidays!$A$2:$B$2107,2,1)</f>
        <v>N</v>
      </c>
      <c r="G1933" s="20" t="str">
        <f>VLOOKUP(A1933,_holidays!$A$2:$C$2107,3,1)</f>
        <v>N</v>
      </c>
      <c r="H1933" s="21">
        <v>15.6</v>
      </c>
      <c r="I1933" s="21">
        <v>23.5</v>
      </c>
      <c r="J1933" s="22">
        <v>11.8</v>
      </c>
      <c r="K1933" s="22">
        <v>0</v>
      </c>
      <c r="L1933" s="16">
        <v>104547.34</v>
      </c>
      <c r="M1933" s="17">
        <v>27.705995810000001</v>
      </c>
      <c r="N1933" s="17">
        <f>'Energy Demand'!$L1933*'Energy Demand'!$M1933</f>
        <v>2896588.1639866456</v>
      </c>
    </row>
    <row r="1934" spans="1:14" x14ac:dyDescent="0.6">
      <c r="A1934" s="10">
        <v>43937</v>
      </c>
      <c r="B1934" s="31" t="str">
        <f>TEXT('Energy Demand'!$A1934,"dddd")</f>
        <v>Thursday</v>
      </c>
      <c r="C1934" s="31" t="str">
        <f>TEXT('Energy Demand'!$A1934,"mmmm")</f>
        <v>April</v>
      </c>
      <c r="D1934" s="11" t="str">
        <f t="shared" si="60"/>
        <v>2020</v>
      </c>
      <c r="E1934" s="12">
        <f t="shared" si="61"/>
        <v>16</v>
      </c>
      <c r="F1934" s="13" t="str">
        <f>VLOOKUP(A1934,_holidays!$A$2:$B$2107,2,1)</f>
        <v>N</v>
      </c>
      <c r="G1934" s="13" t="str">
        <f>VLOOKUP(A1934,_holidays!$A$2:$C$2107,3,1)</f>
        <v>N</v>
      </c>
      <c r="H1934" s="14">
        <v>15.4</v>
      </c>
      <c r="I1934" s="14">
        <v>21.5</v>
      </c>
      <c r="J1934" s="15">
        <v>11.3</v>
      </c>
      <c r="K1934" s="15">
        <v>0.2</v>
      </c>
      <c r="L1934" s="16">
        <v>106527.94500000001</v>
      </c>
      <c r="M1934" s="17">
        <v>29.80144816</v>
      </c>
      <c r="N1934" s="17">
        <f>'Energy Demand'!$L1934*'Energy Demand'!$M1934</f>
        <v>3174687.0305088311</v>
      </c>
    </row>
    <row r="1935" spans="1:14" x14ac:dyDescent="0.6">
      <c r="A1935" s="19">
        <v>43938</v>
      </c>
      <c r="B1935" s="32" t="str">
        <f>TEXT('Energy Demand'!$A1935,"dddd")</f>
        <v>Friday</v>
      </c>
      <c r="C1935" s="31" t="str">
        <f>TEXT('Energy Demand'!$A1935,"mmmm")</f>
        <v>April</v>
      </c>
      <c r="D1935" s="11" t="str">
        <f t="shared" si="60"/>
        <v>2020</v>
      </c>
      <c r="E1935" s="12">
        <f t="shared" si="61"/>
        <v>16</v>
      </c>
      <c r="F1935" s="20" t="str">
        <f>VLOOKUP(A1935,_holidays!$A$2:$B$2107,2,1)</f>
        <v>N</v>
      </c>
      <c r="G1935" s="20" t="str">
        <f>VLOOKUP(A1935,_holidays!$A$2:$C$2107,3,1)</f>
        <v>N</v>
      </c>
      <c r="H1935" s="21">
        <v>11.4</v>
      </c>
      <c r="I1935" s="21">
        <v>18.399999999999999</v>
      </c>
      <c r="J1935" s="22">
        <v>10.1</v>
      </c>
      <c r="K1935" s="22">
        <v>0</v>
      </c>
      <c r="L1935" s="16">
        <v>106943.49</v>
      </c>
      <c r="M1935" s="17">
        <v>30.782703059999999</v>
      </c>
      <c r="N1935" s="17">
        <f>'Energy Demand'!$L1935*'Energy Demand'!$M1935</f>
        <v>3292009.6968700793</v>
      </c>
    </row>
    <row r="1936" spans="1:14" x14ac:dyDescent="0.6">
      <c r="A1936" s="10">
        <v>43939</v>
      </c>
      <c r="B1936" s="31" t="str">
        <f>TEXT('Energy Demand'!$A1936,"dddd")</f>
        <v>Saturday</v>
      </c>
      <c r="C1936" s="31" t="str">
        <f>TEXT('Energy Demand'!$A1936,"mmmm")</f>
        <v>April</v>
      </c>
      <c r="D1936" s="11" t="str">
        <f t="shared" si="60"/>
        <v>2020</v>
      </c>
      <c r="E1936" s="12">
        <f t="shared" si="61"/>
        <v>16</v>
      </c>
      <c r="F1936" s="13" t="str">
        <f>VLOOKUP(A1936,_holidays!$A$2:$B$2107,2,1)</f>
        <v>N</v>
      </c>
      <c r="G1936" s="13" t="str">
        <f>VLOOKUP(A1936,_holidays!$A$2:$C$2107,3,1)</f>
        <v>N</v>
      </c>
      <c r="H1936" s="14">
        <v>12.9</v>
      </c>
      <c r="I1936" s="14">
        <v>16.399999999999999</v>
      </c>
      <c r="J1936" s="15">
        <v>7.9</v>
      </c>
      <c r="K1936" s="15">
        <v>0</v>
      </c>
      <c r="L1936" s="16">
        <v>106888.545</v>
      </c>
      <c r="M1936" s="17">
        <v>42.660865000000001</v>
      </c>
      <c r="N1936" s="17">
        <f>'Energy Demand'!$L1936*'Energy Demand'!$M1936</f>
        <v>4559957.7882914254</v>
      </c>
    </row>
    <row r="1937" spans="1:14" x14ac:dyDescent="0.6">
      <c r="A1937" s="19">
        <v>43940</v>
      </c>
      <c r="B1937" s="32" t="str">
        <f>TEXT('Energy Demand'!$A1937,"dddd")</f>
        <v>Sunday</v>
      </c>
      <c r="C1937" s="31" t="str">
        <f>TEXT('Energy Demand'!$A1937,"mmmm")</f>
        <v>April</v>
      </c>
      <c r="D1937" s="11" t="str">
        <f t="shared" si="60"/>
        <v>2020</v>
      </c>
      <c r="E1937" s="12">
        <f t="shared" si="61"/>
        <v>17</v>
      </c>
      <c r="F1937" s="20" t="str">
        <f>VLOOKUP(A1937,_holidays!$A$2:$B$2107,2,1)</f>
        <v>N</v>
      </c>
      <c r="G1937" s="20" t="str">
        <f>VLOOKUP(A1937,_holidays!$A$2:$C$2107,3,1)</f>
        <v>N</v>
      </c>
      <c r="H1937" s="21">
        <v>11.2</v>
      </c>
      <c r="I1937" s="21">
        <v>19.399999999999999</v>
      </c>
      <c r="J1937" s="22">
        <v>11.3</v>
      </c>
      <c r="K1937" s="22">
        <v>0</v>
      </c>
      <c r="L1937" s="16">
        <v>100737.83500000001</v>
      </c>
      <c r="M1937" s="17">
        <v>35.703490809999998</v>
      </c>
      <c r="N1937" s="17">
        <f>'Energy Demand'!$L1937*'Energy Demand'!$M1937</f>
        <v>3596692.3661417966</v>
      </c>
    </row>
    <row r="1938" spans="1:14" x14ac:dyDescent="0.6">
      <c r="A1938" s="10">
        <v>43941</v>
      </c>
      <c r="B1938" s="31" t="str">
        <f>TEXT('Energy Demand'!$A1938,"dddd")</f>
        <v>Monday</v>
      </c>
      <c r="C1938" s="31" t="str">
        <f>TEXT('Energy Demand'!$A1938,"mmmm")</f>
        <v>April</v>
      </c>
      <c r="D1938" s="11" t="str">
        <f t="shared" si="60"/>
        <v>2020</v>
      </c>
      <c r="E1938" s="12">
        <f t="shared" si="61"/>
        <v>17</v>
      </c>
      <c r="F1938" s="13" t="str">
        <f>VLOOKUP(A1938,_holidays!$A$2:$B$2107,2,1)</f>
        <v>N</v>
      </c>
      <c r="G1938" s="13" t="str">
        <f>VLOOKUP(A1938,_holidays!$A$2:$C$2107,3,1)</f>
        <v>N</v>
      </c>
      <c r="H1938" s="14">
        <v>12</v>
      </c>
      <c r="I1938" s="14">
        <v>20.8</v>
      </c>
      <c r="J1938" s="15">
        <v>8.1</v>
      </c>
      <c r="K1938" s="15">
        <v>3.4</v>
      </c>
      <c r="L1938" s="16">
        <v>109168.595</v>
      </c>
      <c r="M1938" s="17">
        <v>25.61588931</v>
      </c>
      <c r="N1938" s="17">
        <f>'Energy Demand'!$L1938*'Energy Demand'!$M1938</f>
        <v>2796450.6456482196</v>
      </c>
    </row>
    <row r="1939" spans="1:14" x14ac:dyDescent="0.6">
      <c r="A1939" s="19">
        <v>43942</v>
      </c>
      <c r="B1939" s="32" t="str">
        <f>TEXT('Energy Demand'!$A1939,"dddd")</f>
        <v>Tuesday</v>
      </c>
      <c r="C1939" s="31" t="str">
        <f>TEXT('Energy Demand'!$A1939,"mmmm")</f>
        <v>April</v>
      </c>
      <c r="D1939" s="11" t="str">
        <f t="shared" si="60"/>
        <v>2020</v>
      </c>
      <c r="E1939" s="12">
        <f t="shared" si="61"/>
        <v>17</v>
      </c>
      <c r="F1939" s="20" t="str">
        <f>VLOOKUP(A1939,_holidays!$A$2:$B$2107,2,1)</f>
        <v>N</v>
      </c>
      <c r="G1939" s="20" t="str">
        <f>VLOOKUP(A1939,_holidays!$A$2:$C$2107,3,1)</f>
        <v>N</v>
      </c>
      <c r="H1939" s="21">
        <v>8.5</v>
      </c>
      <c r="I1939" s="21">
        <v>19.600000000000001</v>
      </c>
      <c r="J1939" s="22">
        <v>9.8000000000000007</v>
      </c>
      <c r="K1939" s="22">
        <v>0</v>
      </c>
      <c r="L1939" s="16">
        <v>111417.63</v>
      </c>
      <c r="M1939" s="17">
        <v>33.035885159999999</v>
      </c>
      <c r="N1939" s="17">
        <f>'Energy Demand'!$L1939*'Energy Demand'!$M1939</f>
        <v>3680780.0294793709</v>
      </c>
    </row>
    <row r="1940" spans="1:14" x14ac:dyDescent="0.6">
      <c r="A1940" s="10">
        <v>43943</v>
      </c>
      <c r="B1940" s="31" t="str">
        <f>TEXT('Energy Demand'!$A1940,"dddd")</f>
        <v>Wednesday</v>
      </c>
      <c r="C1940" s="31" t="str">
        <f>TEXT('Energy Demand'!$A1940,"mmmm")</f>
        <v>April</v>
      </c>
      <c r="D1940" s="11" t="str">
        <f t="shared" si="60"/>
        <v>2020</v>
      </c>
      <c r="E1940" s="12">
        <f t="shared" si="61"/>
        <v>17</v>
      </c>
      <c r="F1940" s="13" t="str">
        <f>VLOOKUP(A1940,_holidays!$A$2:$B$2107,2,1)</f>
        <v>N</v>
      </c>
      <c r="G1940" s="13" t="str">
        <f>VLOOKUP(A1940,_holidays!$A$2:$C$2107,3,1)</f>
        <v>N</v>
      </c>
      <c r="H1940" s="14">
        <v>12.8</v>
      </c>
      <c r="I1940" s="14">
        <v>18.2</v>
      </c>
      <c r="J1940" s="15">
        <v>8.8000000000000007</v>
      </c>
      <c r="K1940" s="15">
        <v>0</v>
      </c>
      <c r="L1940" s="16">
        <v>113506.01</v>
      </c>
      <c r="M1940" s="17">
        <v>37.881751569999999</v>
      </c>
      <c r="N1940" s="17">
        <f>'Energy Demand'!$L1940*'Energy Demand'!$M1940</f>
        <v>4299806.4725219356</v>
      </c>
    </row>
    <row r="1941" spans="1:14" x14ac:dyDescent="0.6">
      <c r="A1941" s="19">
        <v>43944</v>
      </c>
      <c r="B1941" s="32" t="str">
        <f>TEXT('Energy Demand'!$A1941,"dddd")</f>
        <v>Thursday</v>
      </c>
      <c r="C1941" s="31" t="str">
        <f>TEXT('Energy Demand'!$A1941,"mmmm")</f>
        <v>April</v>
      </c>
      <c r="D1941" s="11" t="str">
        <f t="shared" si="60"/>
        <v>2020</v>
      </c>
      <c r="E1941" s="12">
        <f t="shared" si="61"/>
        <v>17</v>
      </c>
      <c r="F1941" s="20" t="str">
        <f>VLOOKUP(A1941,_holidays!$A$2:$B$2107,2,1)</f>
        <v>N</v>
      </c>
      <c r="G1941" s="20" t="str">
        <f>VLOOKUP(A1941,_holidays!$A$2:$C$2107,3,1)</f>
        <v>N</v>
      </c>
      <c r="H1941" s="21">
        <v>9.6</v>
      </c>
      <c r="I1941" s="21">
        <v>19.7</v>
      </c>
      <c r="J1941" s="22">
        <v>9.6999999999999993</v>
      </c>
      <c r="K1941" s="22">
        <v>0</v>
      </c>
      <c r="L1941" s="16">
        <v>112872.88</v>
      </c>
      <c r="M1941" s="17">
        <v>20.49660012</v>
      </c>
      <c r="N1941" s="17">
        <f>'Energy Demand'!$L1941*'Energy Demand'!$M1941</f>
        <v>2313510.2857527458</v>
      </c>
    </row>
    <row r="1942" spans="1:14" x14ac:dyDescent="0.6">
      <c r="A1942" s="10">
        <v>43945</v>
      </c>
      <c r="B1942" s="31" t="str">
        <f>TEXT('Energy Demand'!$A1942,"dddd")</f>
        <v>Friday</v>
      </c>
      <c r="C1942" s="31" t="str">
        <f>TEXT('Energy Demand'!$A1942,"mmmm")</f>
        <v>April</v>
      </c>
      <c r="D1942" s="11" t="str">
        <f t="shared" si="60"/>
        <v>2020</v>
      </c>
      <c r="E1942" s="12">
        <f t="shared" si="61"/>
        <v>17</v>
      </c>
      <c r="F1942" s="13" t="str">
        <f>VLOOKUP(A1942,_holidays!$A$2:$B$2107,2,1)</f>
        <v>N</v>
      </c>
      <c r="G1942" s="13" t="str">
        <f>VLOOKUP(A1942,_holidays!$A$2:$C$2107,3,1)</f>
        <v>N</v>
      </c>
      <c r="H1942" s="14">
        <v>15.1</v>
      </c>
      <c r="I1942" s="14">
        <v>22.3</v>
      </c>
      <c r="J1942" s="15">
        <v>12.7</v>
      </c>
      <c r="K1942" s="15">
        <v>0.4</v>
      </c>
      <c r="L1942" s="16">
        <v>106565.295</v>
      </c>
      <c r="M1942" s="17">
        <v>26.641180070000001</v>
      </c>
      <c r="N1942" s="17">
        <f>'Energy Demand'!$L1942*'Energy Demand'!$M1942</f>
        <v>2839025.2133076708</v>
      </c>
    </row>
    <row r="1943" spans="1:14" x14ac:dyDescent="0.6">
      <c r="A1943" s="19">
        <v>43946</v>
      </c>
      <c r="B1943" s="32" t="str">
        <f>TEXT('Energy Demand'!$A1943,"dddd")</f>
        <v>Saturday</v>
      </c>
      <c r="C1943" s="31" t="str">
        <f>TEXT('Energy Demand'!$A1943,"mmmm")</f>
        <v>April</v>
      </c>
      <c r="D1943" s="11" t="str">
        <f t="shared" si="60"/>
        <v>2020</v>
      </c>
      <c r="E1943" s="12">
        <f t="shared" si="61"/>
        <v>17</v>
      </c>
      <c r="F1943" s="20" t="str">
        <f>VLOOKUP(A1943,_holidays!$A$2:$B$2107,2,1)</f>
        <v>N</v>
      </c>
      <c r="G1943" s="20" t="str">
        <f>VLOOKUP(A1943,_holidays!$A$2:$C$2107,3,1)</f>
        <v>Y</v>
      </c>
      <c r="H1943" s="21">
        <v>10.5</v>
      </c>
      <c r="I1943" s="21">
        <v>21.7</v>
      </c>
      <c r="J1943" s="22">
        <v>10.4</v>
      </c>
      <c r="K1943" s="22">
        <v>0</v>
      </c>
      <c r="L1943" s="16">
        <v>96845.119999999995</v>
      </c>
      <c r="M1943" s="17">
        <v>17.640174080000001</v>
      </c>
      <c r="N1943" s="17">
        <f>'Energy Demand'!$L1943*'Energy Demand'!$M1943</f>
        <v>1708364.7755984897</v>
      </c>
    </row>
    <row r="1944" spans="1:14" x14ac:dyDescent="0.6">
      <c r="A1944" s="10">
        <v>43947</v>
      </c>
      <c r="B1944" s="31" t="str">
        <f>TEXT('Energy Demand'!$A1944,"dddd")</f>
        <v>Sunday</v>
      </c>
      <c r="C1944" s="31" t="str">
        <f>TEXT('Energy Demand'!$A1944,"mmmm")</f>
        <v>April</v>
      </c>
      <c r="D1944" s="11" t="str">
        <f t="shared" si="60"/>
        <v>2020</v>
      </c>
      <c r="E1944" s="12">
        <f t="shared" si="61"/>
        <v>18</v>
      </c>
      <c r="F1944" s="13" t="str">
        <f>VLOOKUP(A1944,_holidays!$A$2:$B$2107,2,1)</f>
        <v>N</v>
      </c>
      <c r="G1944" s="13" t="str">
        <f>VLOOKUP(A1944,_holidays!$A$2:$C$2107,3,1)</f>
        <v>N</v>
      </c>
      <c r="H1944" s="14">
        <v>15.4</v>
      </c>
      <c r="I1944" s="14">
        <v>17.7</v>
      </c>
      <c r="J1944" s="15">
        <v>6.6</v>
      </c>
      <c r="K1944" s="15">
        <v>14</v>
      </c>
      <c r="L1944" s="16">
        <v>96572.934999999998</v>
      </c>
      <c r="M1944" s="17">
        <v>13.563055800000001</v>
      </c>
      <c r="N1944" s="17">
        <f>'Energy Demand'!$L1944*'Energy Demand'!$M1944</f>
        <v>1309824.1061747731</v>
      </c>
    </row>
    <row r="1945" spans="1:14" x14ac:dyDescent="0.6">
      <c r="A1945" s="19">
        <v>43948</v>
      </c>
      <c r="B1945" s="32" t="str">
        <f>TEXT('Energy Demand'!$A1945,"dddd")</f>
        <v>Monday</v>
      </c>
      <c r="C1945" s="31" t="str">
        <f>TEXT('Energy Demand'!$A1945,"mmmm")</f>
        <v>April</v>
      </c>
      <c r="D1945" s="11" t="str">
        <f t="shared" si="60"/>
        <v>2020</v>
      </c>
      <c r="E1945" s="12">
        <f t="shared" si="61"/>
        <v>18</v>
      </c>
      <c r="F1945" s="20" t="str">
        <f>VLOOKUP(A1945,_holidays!$A$2:$B$2107,2,1)</f>
        <v>N</v>
      </c>
      <c r="G1945" s="20" t="str">
        <f>VLOOKUP(A1945,_holidays!$A$2:$C$2107,3,1)</f>
        <v>N</v>
      </c>
      <c r="H1945" s="21">
        <v>8.1</v>
      </c>
      <c r="I1945" s="21">
        <v>18.100000000000001</v>
      </c>
      <c r="J1945" s="22">
        <v>12.5</v>
      </c>
      <c r="K1945" s="22">
        <v>0.6</v>
      </c>
      <c r="L1945" s="16">
        <v>113471.83</v>
      </c>
      <c r="M1945" s="17">
        <v>33.031410970000003</v>
      </c>
      <c r="N1945" s="17">
        <f>'Energy Demand'!$L1945*'Energy Demand'!$M1945</f>
        <v>3748134.6502479757</v>
      </c>
    </row>
    <row r="1946" spans="1:14" x14ac:dyDescent="0.6">
      <c r="A1946" s="10">
        <v>43949</v>
      </c>
      <c r="B1946" s="31" t="str">
        <f>TEXT('Energy Demand'!$A1946,"dddd")</f>
        <v>Tuesday</v>
      </c>
      <c r="C1946" s="31" t="str">
        <f>TEXT('Energy Demand'!$A1946,"mmmm")</f>
        <v>April</v>
      </c>
      <c r="D1946" s="11" t="str">
        <f t="shared" si="60"/>
        <v>2020</v>
      </c>
      <c r="E1946" s="12">
        <f t="shared" si="61"/>
        <v>18</v>
      </c>
      <c r="F1946" s="13" t="str">
        <f>VLOOKUP(A1946,_holidays!$A$2:$B$2107,2,1)</f>
        <v>N</v>
      </c>
      <c r="G1946" s="13" t="str">
        <f>VLOOKUP(A1946,_holidays!$A$2:$C$2107,3,1)</f>
        <v>N</v>
      </c>
      <c r="H1946" s="14">
        <v>7.1</v>
      </c>
      <c r="I1946" s="14">
        <v>18.899999999999999</v>
      </c>
      <c r="J1946" s="15">
        <v>10.4</v>
      </c>
      <c r="K1946" s="15">
        <v>0</v>
      </c>
      <c r="L1946" s="16">
        <v>112124.06</v>
      </c>
      <c r="M1946" s="17">
        <v>19.566687859999998</v>
      </c>
      <c r="N1946" s="17">
        <f>'Energy Demand'!$L1946*'Energy Demand'!$M1946</f>
        <v>2193896.4836159116</v>
      </c>
    </row>
    <row r="1947" spans="1:14" x14ac:dyDescent="0.6">
      <c r="A1947" s="19">
        <v>43950</v>
      </c>
      <c r="B1947" s="32" t="str">
        <f>TEXT('Energy Demand'!$A1947,"dddd")</f>
        <v>Wednesday</v>
      </c>
      <c r="C1947" s="31" t="str">
        <f>TEXT('Energy Demand'!$A1947,"mmmm")</f>
        <v>April</v>
      </c>
      <c r="D1947" s="11" t="str">
        <f t="shared" si="60"/>
        <v>2020</v>
      </c>
      <c r="E1947" s="12">
        <f t="shared" si="61"/>
        <v>18</v>
      </c>
      <c r="F1947" s="20" t="str">
        <f>VLOOKUP(A1947,_holidays!$A$2:$B$2107,2,1)</f>
        <v>N</v>
      </c>
      <c r="G1947" s="20" t="str">
        <f>VLOOKUP(A1947,_holidays!$A$2:$C$2107,3,1)</f>
        <v>N</v>
      </c>
      <c r="H1947" s="21">
        <v>11.2</v>
      </c>
      <c r="I1947" s="21">
        <v>19.8</v>
      </c>
      <c r="J1947" s="22">
        <v>3.6</v>
      </c>
      <c r="K1947" s="22">
        <v>3.4</v>
      </c>
      <c r="L1947" s="16">
        <v>121307.84</v>
      </c>
      <c r="M1947" s="17">
        <v>32.265191100000003</v>
      </c>
      <c r="N1947" s="17">
        <f>'Energy Demand'!$L1947*'Energy Demand'!$M1947</f>
        <v>3914020.6395282242</v>
      </c>
    </row>
    <row r="1948" spans="1:14" x14ac:dyDescent="0.6">
      <c r="A1948" s="10">
        <v>43951</v>
      </c>
      <c r="B1948" s="31" t="str">
        <f>TEXT('Energy Demand'!$A1948,"dddd")</f>
        <v>Thursday</v>
      </c>
      <c r="C1948" s="31" t="str">
        <f>TEXT('Energy Demand'!$A1948,"mmmm")</f>
        <v>April</v>
      </c>
      <c r="D1948" s="11" t="str">
        <f t="shared" si="60"/>
        <v>2020</v>
      </c>
      <c r="E1948" s="12">
        <f t="shared" si="61"/>
        <v>18</v>
      </c>
      <c r="F1948" s="13" t="str">
        <f>VLOOKUP(A1948,_holidays!$A$2:$B$2107,2,1)</f>
        <v>N</v>
      </c>
      <c r="G1948" s="13" t="str">
        <f>VLOOKUP(A1948,_holidays!$A$2:$C$2107,3,1)</f>
        <v>N</v>
      </c>
      <c r="H1948" s="14">
        <v>8.9</v>
      </c>
      <c r="I1948" s="14">
        <v>15.5</v>
      </c>
      <c r="J1948" s="15">
        <v>5.4</v>
      </c>
      <c r="K1948" s="15">
        <v>23.6</v>
      </c>
      <c r="L1948" s="16">
        <v>121353.33</v>
      </c>
      <c r="M1948" s="17">
        <v>30.41346278</v>
      </c>
      <c r="N1948" s="17">
        <f>'Energy Demand'!$L1948*'Energy Demand'!$M1948</f>
        <v>3690774.9851840576</v>
      </c>
    </row>
    <row r="1949" spans="1:14" x14ac:dyDescent="0.6">
      <c r="A1949" s="19">
        <v>43952</v>
      </c>
      <c r="B1949" s="32" t="str">
        <f>TEXT('Energy Demand'!$A1949,"dddd")</f>
        <v>Friday</v>
      </c>
      <c r="C1949" s="31" t="str">
        <f>TEXT('Energy Demand'!$A1949,"mmmm")</f>
        <v>May</v>
      </c>
      <c r="D1949" s="11" t="str">
        <f t="shared" si="60"/>
        <v>2020</v>
      </c>
      <c r="E1949" s="12">
        <f t="shared" si="61"/>
        <v>18</v>
      </c>
      <c r="F1949" s="20" t="str">
        <f>VLOOKUP(A1949,_holidays!$A$2:$B$2107,2,1)</f>
        <v>N</v>
      </c>
      <c r="G1949" s="20" t="str">
        <f>VLOOKUP(A1949,_holidays!$A$2:$C$2107,3,1)</f>
        <v>N</v>
      </c>
      <c r="H1949" s="21">
        <v>7.6</v>
      </c>
      <c r="I1949" s="21">
        <v>13</v>
      </c>
      <c r="J1949" s="22">
        <v>5.0999999999999996</v>
      </c>
      <c r="K1949" s="22">
        <v>8</v>
      </c>
      <c r="L1949" s="16">
        <v>127238.875</v>
      </c>
      <c r="M1949" s="17">
        <v>24.122816870000001</v>
      </c>
      <c r="N1949" s="17">
        <f>'Energy Demand'!$L1949*'Energy Demand'!$M1949</f>
        <v>3069360.0803698213</v>
      </c>
    </row>
    <row r="1950" spans="1:14" x14ac:dyDescent="0.6">
      <c r="A1950" s="10">
        <v>43953</v>
      </c>
      <c r="B1950" s="31" t="str">
        <f>TEXT('Energy Demand'!$A1950,"dddd")</f>
        <v>Saturday</v>
      </c>
      <c r="C1950" s="31" t="str">
        <f>TEXT('Energy Demand'!$A1950,"mmmm")</f>
        <v>May</v>
      </c>
      <c r="D1950" s="11" t="str">
        <f t="shared" si="60"/>
        <v>2020</v>
      </c>
      <c r="E1950" s="12">
        <f t="shared" si="61"/>
        <v>18</v>
      </c>
      <c r="F1950" s="13" t="str">
        <f>VLOOKUP(A1950,_holidays!$A$2:$B$2107,2,1)</f>
        <v>N</v>
      </c>
      <c r="G1950" s="13" t="str">
        <f>VLOOKUP(A1950,_holidays!$A$2:$C$2107,3,1)</f>
        <v>N</v>
      </c>
      <c r="H1950" s="14">
        <v>8.3000000000000007</v>
      </c>
      <c r="I1950" s="14">
        <v>14.2</v>
      </c>
      <c r="J1950" s="15">
        <v>6.2</v>
      </c>
      <c r="K1950" s="15">
        <v>1.4</v>
      </c>
      <c r="L1950" s="16">
        <v>111665.72500000001</v>
      </c>
      <c r="M1950" s="17">
        <v>22.875644019999999</v>
      </c>
      <c r="N1950" s="17">
        <f>'Energy Demand'!$L1950*'Energy Demand'!$M1950</f>
        <v>2554425.3743352145</v>
      </c>
    </row>
    <row r="1951" spans="1:14" x14ac:dyDescent="0.6">
      <c r="A1951" s="19">
        <v>43954</v>
      </c>
      <c r="B1951" s="32" t="str">
        <f>TEXT('Energy Demand'!$A1951,"dddd")</f>
        <v>Sunday</v>
      </c>
      <c r="C1951" s="31" t="str">
        <f>TEXT('Energy Demand'!$A1951,"mmmm")</f>
        <v>May</v>
      </c>
      <c r="D1951" s="11" t="str">
        <f t="shared" si="60"/>
        <v>2020</v>
      </c>
      <c r="E1951" s="12">
        <f t="shared" si="61"/>
        <v>19</v>
      </c>
      <c r="F1951" s="20" t="str">
        <f>VLOOKUP(A1951,_holidays!$A$2:$B$2107,2,1)</f>
        <v>N</v>
      </c>
      <c r="G1951" s="20" t="str">
        <f>VLOOKUP(A1951,_holidays!$A$2:$C$2107,3,1)</f>
        <v>N</v>
      </c>
      <c r="H1951" s="21">
        <v>9.8000000000000007</v>
      </c>
      <c r="I1951" s="21">
        <v>15</v>
      </c>
      <c r="J1951" s="22">
        <v>8.3000000000000007</v>
      </c>
      <c r="K1951" s="22">
        <v>1.8</v>
      </c>
      <c r="L1951" s="16">
        <v>109669.355</v>
      </c>
      <c r="M1951" s="17">
        <v>36.488532380000002</v>
      </c>
      <c r="N1951" s="17">
        <f>'Energy Demand'!$L1951*'Energy Demand'!$M1951</f>
        <v>4001673.8110112152</v>
      </c>
    </row>
    <row r="1952" spans="1:14" x14ac:dyDescent="0.6">
      <c r="A1952" s="10">
        <v>43955</v>
      </c>
      <c r="B1952" s="31" t="str">
        <f>TEXT('Energy Demand'!$A1952,"dddd")</f>
        <v>Monday</v>
      </c>
      <c r="C1952" s="31" t="str">
        <f>TEXT('Energy Demand'!$A1952,"mmmm")</f>
        <v>May</v>
      </c>
      <c r="D1952" s="11" t="str">
        <f t="shared" si="60"/>
        <v>2020</v>
      </c>
      <c r="E1952" s="12">
        <f t="shared" si="61"/>
        <v>19</v>
      </c>
      <c r="F1952" s="13" t="str">
        <f>VLOOKUP(A1952,_holidays!$A$2:$B$2107,2,1)</f>
        <v>N</v>
      </c>
      <c r="G1952" s="13" t="str">
        <f>VLOOKUP(A1952,_holidays!$A$2:$C$2107,3,1)</f>
        <v>N</v>
      </c>
      <c r="H1952" s="14">
        <v>9.4</v>
      </c>
      <c r="I1952" s="14">
        <v>14.8</v>
      </c>
      <c r="J1952" s="15">
        <v>7</v>
      </c>
      <c r="K1952" s="15">
        <v>0.2</v>
      </c>
      <c r="L1952" s="16">
        <v>126892.26</v>
      </c>
      <c r="M1952" s="17">
        <v>53.063440780000001</v>
      </c>
      <c r="N1952" s="17">
        <f>'Energy Demand'!$L1952*'Energy Demand'!$M1952</f>
        <v>6733339.923950363</v>
      </c>
    </row>
    <row r="1953" spans="1:14" x14ac:dyDescent="0.6">
      <c r="A1953" s="19">
        <v>43956</v>
      </c>
      <c r="B1953" s="32" t="str">
        <f>TEXT('Energy Demand'!$A1953,"dddd")</f>
        <v>Tuesday</v>
      </c>
      <c r="C1953" s="31" t="str">
        <f>TEXT('Energy Demand'!$A1953,"mmmm")</f>
        <v>May</v>
      </c>
      <c r="D1953" s="11" t="str">
        <f t="shared" si="60"/>
        <v>2020</v>
      </c>
      <c r="E1953" s="12">
        <f t="shared" si="61"/>
        <v>19</v>
      </c>
      <c r="F1953" s="20" t="str">
        <f>VLOOKUP(A1953,_holidays!$A$2:$B$2107,2,1)</f>
        <v>N</v>
      </c>
      <c r="G1953" s="20" t="str">
        <f>VLOOKUP(A1953,_holidays!$A$2:$C$2107,3,1)</f>
        <v>N</v>
      </c>
      <c r="H1953" s="21">
        <v>8</v>
      </c>
      <c r="I1953" s="21">
        <v>19.5</v>
      </c>
      <c r="J1953" s="22">
        <v>11.6</v>
      </c>
      <c r="K1953" s="22">
        <v>0.4</v>
      </c>
      <c r="L1953" s="16">
        <v>118839.095</v>
      </c>
      <c r="M1953" s="17">
        <v>33.515699840000003</v>
      </c>
      <c r="N1953" s="17">
        <f>'Energy Demand'!$L1953*'Energy Demand'!$M1953</f>
        <v>3982975.4372772453</v>
      </c>
    </row>
    <row r="1954" spans="1:14" x14ac:dyDescent="0.6">
      <c r="A1954" s="10">
        <v>43957</v>
      </c>
      <c r="B1954" s="31" t="str">
        <f>TEXT('Energy Demand'!$A1954,"dddd")</f>
        <v>Wednesday</v>
      </c>
      <c r="C1954" s="31" t="str">
        <f>TEXT('Energy Demand'!$A1954,"mmmm")</f>
        <v>May</v>
      </c>
      <c r="D1954" s="11" t="str">
        <f t="shared" si="60"/>
        <v>2020</v>
      </c>
      <c r="E1954" s="12">
        <f t="shared" si="61"/>
        <v>19</v>
      </c>
      <c r="F1954" s="13" t="str">
        <f>VLOOKUP(A1954,_holidays!$A$2:$B$2107,2,1)</f>
        <v>N</v>
      </c>
      <c r="G1954" s="13" t="str">
        <f>VLOOKUP(A1954,_holidays!$A$2:$C$2107,3,1)</f>
        <v>N</v>
      </c>
      <c r="H1954" s="14">
        <v>10.199999999999999</v>
      </c>
      <c r="I1954" s="14">
        <v>20.100000000000001</v>
      </c>
      <c r="J1954" s="15">
        <v>9.6999999999999993</v>
      </c>
      <c r="K1954" s="15">
        <v>0</v>
      </c>
      <c r="L1954" s="16">
        <v>113214.27</v>
      </c>
      <c r="M1954" s="17">
        <v>17.064877800000001</v>
      </c>
      <c r="N1954" s="17">
        <f>'Energy Demand'!$L1954*'Energy Demand'!$M1954</f>
        <v>1931987.6827662063</v>
      </c>
    </row>
    <row r="1955" spans="1:14" x14ac:dyDescent="0.6">
      <c r="A1955" s="19">
        <v>43958</v>
      </c>
      <c r="B1955" s="32" t="str">
        <f>TEXT('Energy Demand'!$A1955,"dddd")</f>
        <v>Thursday</v>
      </c>
      <c r="C1955" s="31" t="str">
        <f>TEXT('Energy Demand'!$A1955,"mmmm")</f>
        <v>May</v>
      </c>
      <c r="D1955" s="11" t="str">
        <f t="shared" si="60"/>
        <v>2020</v>
      </c>
      <c r="E1955" s="12">
        <f t="shared" si="61"/>
        <v>19</v>
      </c>
      <c r="F1955" s="20" t="str">
        <f>VLOOKUP(A1955,_holidays!$A$2:$B$2107,2,1)</f>
        <v>N</v>
      </c>
      <c r="G1955" s="20" t="str">
        <f>VLOOKUP(A1955,_holidays!$A$2:$C$2107,3,1)</f>
        <v>N</v>
      </c>
      <c r="H1955" s="21">
        <v>15.1</v>
      </c>
      <c r="I1955" s="21">
        <v>21.1</v>
      </c>
      <c r="J1955" s="22">
        <v>6.2</v>
      </c>
      <c r="K1955" s="22">
        <v>0</v>
      </c>
      <c r="L1955" s="16">
        <v>109642.755</v>
      </c>
      <c r="M1955" s="17">
        <v>15.237901519999999</v>
      </c>
      <c r="N1955" s="17">
        <f>'Energy Demand'!$L1955*'Energy Demand'!$M1955</f>
        <v>1670725.5030714876</v>
      </c>
    </row>
    <row r="1956" spans="1:14" x14ac:dyDescent="0.6">
      <c r="A1956" s="10">
        <v>43959</v>
      </c>
      <c r="B1956" s="31" t="str">
        <f>TEXT('Energy Demand'!$A1956,"dddd")</f>
        <v>Friday</v>
      </c>
      <c r="C1956" s="31" t="str">
        <f>TEXT('Energy Demand'!$A1956,"mmmm")</f>
        <v>May</v>
      </c>
      <c r="D1956" s="11" t="str">
        <f t="shared" si="60"/>
        <v>2020</v>
      </c>
      <c r="E1956" s="12">
        <f t="shared" si="61"/>
        <v>19</v>
      </c>
      <c r="F1956" s="13" t="str">
        <f>VLOOKUP(A1956,_holidays!$A$2:$B$2107,2,1)</f>
        <v>N</v>
      </c>
      <c r="G1956" s="13" t="str">
        <f>VLOOKUP(A1956,_holidays!$A$2:$C$2107,3,1)</f>
        <v>N</v>
      </c>
      <c r="H1956" s="14">
        <v>12.6</v>
      </c>
      <c r="I1956" s="14">
        <v>19.600000000000001</v>
      </c>
      <c r="J1956" s="15">
        <v>10.7</v>
      </c>
      <c r="K1956" s="15">
        <v>0</v>
      </c>
      <c r="L1956" s="16">
        <v>107914.05499999999</v>
      </c>
      <c r="M1956" s="17">
        <v>30.698219210000001</v>
      </c>
      <c r="N1956" s="17">
        <f>'Energy Demand'!$L1956*'Energy Demand'!$M1956</f>
        <v>3312769.3162299963</v>
      </c>
    </row>
    <row r="1957" spans="1:14" x14ac:dyDescent="0.6">
      <c r="A1957" s="19">
        <v>43960</v>
      </c>
      <c r="B1957" s="32" t="str">
        <f>TEXT('Energy Demand'!$A1957,"dddd")</f>
        <v>Saturday</v>
      </c>
      <c r="C1957" s="31" t="str">
        <f>TEXT('Energy Demand'!$A1957,"mmmm")</f>
        <v>May</v>
      </c>
      <c r="D1957" s="11" t="str">
        <f t="shared" si="60"/>
        <v>2020</v>
      </c>
      <c r="E1957" s="12">
        <f t="shared" si="61"/>
        <v>19</v>
      </c>
      <c r="F1957" s="20" t="str">
        <f>VLOOKUP(A1957,_holidays!$A$2:$B$2107,2,1)</f>
        <v>N</v>
      </c>
      <c r="G1957" s="20" t="str">
        <f>VLOOKUP(A1957,_holidays!$A$2:$C$2107,3,1)</f>
        <v>N</v>
      </c>
      <c r="H1957" s="21">
        <v>12.6</v>
      </c>
      <c r="I1957" s="21">
        <v>14</v>
      </c>
      <c r="J1957" s="22">
        <v>5.4</v>
      </c>
      <c r="K1957" s="22">
        <v>0.6</v>
      </c>
      <c r="L1957" s="16">
        <v>107786.255</v>
      </c>
      <c r="M1957" s="17">
        <v>22.461551329999999</v>
      </c>
      <c r="N1957" s="17">
        <f>'Energy Demand'!$L1957*'Energy Demand'!$M1957</f>
        <v>2421046.4993509692</v>
      </c>
    </row>
    <row r="1958" spans="1:14" x14ac:dyDescent="0.6">
      <c r="A1958" s="10">
        <v>43961</v>
      </c>
      <c r="B1958" s="31" t="str">
        <f>TEXT('Energy Demand'!$A1958,"dddd")</f>
        <v>Sunday</v>
      </c>
      <c r="C1958" s="31" t="str">
        <f>TEXT('Energy Demand'!$A1958,"mmmm")</f>
        <v>May</v>
      </c>
      <c r="D1958" s="11" t="str">
        <f t="shared" si="60"/>
        <v>2020</v>
      </c>
      <c r="E1958" s="12">
        <f t="shared" si="61"/>
        <v>20</v>
      </c>
      <c r="F1958" s="13" t="str">
        <f>VLOOKUP(A1958,_holidays!$A$2:$B$2107,2,1)</f>
        <v>N</v>
      </c>
      <c r="G1958" s="13" t="str">
        <f>VLOOKUP(A1958,_holidays!$A$2:$C$2107,3,1)</f>
        <v>N</v>
      </c>
      <c r="H1958" s="14">
        <v>7.2</v>
      </c>
      <c r="I1958" s="14">
        <v>14.5</v>
      </c>
      <c r="J1958" s="15">
        <v>9</v>
      </c>
      <c r="K1958" s="15">
        <v>7</v>
      </c>
      <c r="L1958" s="16">
        <v>107555.19</v>
      </c>
      <c r="M1958" s="17">
        <v>36.456396259999998</v>
      </c>
      <c r="N1958" s="17">
        <f>'Energy Demand'!$L1958*'Energy Demand'!$M1958</f>
        <v>3921074.6264595892</v>
      </c>
    </row>
    <row r="1959" spans="1:14" x14ac:dyDescent="0.6">
      <c r="A1959" s="19">
        <v>43962</v>
      </c>
      <c r="B1959" s="32" t="str">
        <f>TEXT('Energy Demand'!$A1959,"dddd")</f>
        <v>Monday</v>
      </c>
      <c r="C1959" s="31" t="str">
        <f>TEXT('Energy Demand'!$A1959,"mmmm")</f>
        <v>May</v>
      </c>
      <c r="D1959" s="11" t="str">
        <f t="shared" si="60"/>
        <v>2020</v>
      </c>
      <c r="E1959" s="12">
        <f t="shared" si="61"/>
        <v>20</v>
      </c>
      <c r="F1959" s="20" t="str">
        <f>VLOOKUP(A1959,_holidays!$A$2:$B$2107,2,1)</f>
        <v>N</v>
      </c>
      <c r="G1959" s="20" t="str">
        <f>VLOOKUP(A1959,_holidays!$A$2:$C$2107,3,1)</f>
        <v>N</v>
      </c>
      <c r="H1959" s="21">
        <v>7.8</v>
      </c>
      <c r="I1959" s="21">
        <v>17.100000000000001</v>
      </c>
      <c r="J1959" s="22">
        <v>7.5</v>
      </c>
      <c r="K1959" s="22">
        <v>0.6</v>
      </c>
      <c r="L1959" s="16">
        <v>122550.94500000001</v>
      </c>
      <c r="M1959" s="17">
        <v>37.85789836</v>
      </c>
      <c r="N1959" s="17">
        <f>'Energy Demand'!$L1959*'Energy Demand'!$M1959</f>
        <v>4639521.2197319502</v>
      </c>
    </row>
    <row r="1960" spans="1:14" x14ac:dyDescent="0.6">
      <c r="A1960" s="10">
        <v>43963</v>
      </c>
      <c r="B1960" s="31" t="str">
        <f>TEXT('Energy Demand'!$A1960,"dddd")</f>
        <v>Tuesday</v>
      </c>
      <c r="C1960" s="31" t="str">
        <f>TEXT('Energy Demand'!$A1960,"mmmm")</f>
        <v>May</v>
      </c>
      <c r="D1960" s="11" t="str">
        <f t="shared" si="60"/>
        <v>2020</v>
      </c>
      <c r="E1960" s="12">
        <f t="shared" si="61"/>
        <v>20</v>
      </c>
      <c r="F1960" s="13" t="str">
        <f>VLOOKUP(A1960,_holidays!$A$2:$B$2107,2,1)</f>
        <v>N</v>
      </c>
      <c r="G1960" s="13" t="str">
        <f>VLOOKUP(A1960,_holidays!$A$2:$C$2107,3,1)</f>
        <v>N</v>
      </c>
      <c r="H1960" s="14">
        <v>10.3</v>
      </c>
      <c r="I1960" s="14">
        <v>14.8</v>
      </c>
      <c r="J1960" s="15">
        <v>8.5</v>
      </c>
      <c r="K1960" s="15">
        <v>0.2</v>
      </c>
      <c r="L1960" s="16">
        <v>120767.795</v>
      </c>
      <c r="M1960" s="17">
        <v>29.433623390000001</v>
      </c>
      <c r="N1960" s="17">
        <f>'Energy Demand'!$L1960*'Energy Demand'!$M1960</f>
        <v>3554633.7956707249</v>
      </c>
    </row>
    <row r="1961" spans="1:14" x14ac:dyDescent="0.6">
      <c r="A1961" s="19">
        <v>43964</v>
      </c>
      <c r="B1961" s="32" t="str">
        <f>TEXT('Energy Demand'!$A1961,"dddd")</f>
        <v>Wednesday</v>
      </c>
      <c r="C1961" s="31" t="str">
        <f>TEXT('Energy Demand'!$A1961,"mmmm")</f>
        <v>May</v>
      </c>
      <c r="D1961" s="11" t="str">
        <f t="shared" si="60"/>
        <v>2020</v>
      </c>
      <c r="E1961" s="12">
        <f t="shared" si="61"/>
        <v>20</v>
      </c>
      <c r="F1961" s="20" t="str">
        <f>VLOOKUP(A1961,_holidays!$A$2:$B$2107,2,1)</f>
        <v>N</v>
      </c>
      <c r="G1961" s="20" t="str">
        <f>VLOOKUP(A1961,_holidays!$A$2:$C$2107,3,1)</f>
        <v>N</v>
      </c>
      <c r="H1961" s="21">
        <v>10.4</v>
      </c>
      <c r="I1961" s="21">
        <v>14.5</v>
      </c>
      <c r="J1961" s="22">
        <v>8.9</v>
      </c>
      <c r="K1961" s="22">
        <v>1.4</v>
      </c>
      <c r="L1961" s="16">
        <v>127145.14</v>
      </c>
      <c r="M1961" s="17">
        <v>43.43886852</v>
      </c>
      <c r="N1961" s="17">
        <f>'Energy Demand'!$L1961*'Energy Demand'!$M1961</f>
        <v>5523041.0194169926</v>
      </c>
    </row>
    <row r="1962" spans="1:14" x14ac:dyDescent="0.6">
      <c r="A1962" s="10">
        <v>43965</v>
      </c>
      <c r="B1962" s="31" t="str">
        <f>TEXT('Energy Demand'!$A1962,"dddd")</f>
        <v>Thursday</v>
      </c>
      <c r="C1962" s="31" t="str">
        <f>TEXT('Energy Demand'!$A1962,"mmmm")</f>
        <v>May</v>
      </c>
      <c r="D1962" s="11" t="str">
        <f t="shared" si="60"/>
        <v>2020</v>
      </c>
      <c r="E1962" s="12">
        <f t="shared" si="61"/>
        <v>20</v>
      </c>
      <c r="F1962" s="13" t="str">
        <f>VLOOKUP(A1962,_holidays!$A$2:$B$2107,2,1)</f>
        <v>N</v>
      </c>
      <c r="G1962" s="13" t="str">
        <f>VLOOKUP(A1962,_holidays!$A$2:$C$2107,3,1)</f>
        <v>N</v>
      </c>
      <c r="H1962" s="14">
        <v>6.6</v>
      </c>
      <c r="I1962" s="14">
        <v>14.7</v>
      </c>
      <c r="J1962" s="15">
        <v>9.8000000000000007</v>
      </c>
      <c r="K1962" s="15">
        <v>2.8</v>
      </c>
      <c r="L1962" s="16">
        <v>129285.09</v>
      </c>
      <c r="M1962" s="17">
        <v>48.118726070000001</v>
      </c>
      <c r="N1962" s="17">
        <f>'Energy Demand'!$L1962*'Energy Demand'!$M1962</f>
        <v>6221033.8306452967</v>
      </c>
    </row>
    <row r="1963" spans="1:14" x14ac:dyDescent="0.6">
      <c r="A1963" s="19">
        <v>43966</v>
      </c>
      <c r="B1963" s="32" t="str">
        <f>TEXT('Energy Demand'!$A1963,"dddd")</f>
        <v>Friday</v>
      </c>
      <c r="C1963" s="31" t="str">
        <f>TEXT('Energy Demand'!$A1963,"mmmm")</f>
        <v>May</v>
      </c>
      <c r="D1963" s="11" t="str">
        <f t="shared" si="60"/>
        <v>2020</v>
      </c>
      <c r="E1963" s="12">
        <f t="shared" si="61"/>
        <v>20</v>
      </c>
      <c r="F1963" s="20" t="str">
        <f>VLOOKUP(A1963,_holidays!$A$2:$B$2107,2,1)</f>
        <v>N</v>
      </c>
      <c r="G1963" s="20" t="str">
        <f>VLOOKUP(A1963,_holidays!$A$2:$C$2107,3,1)</f>
        <v>N</v>
      </c>
      <c r="H1963" s="21">
        <v>4.5</v>
      </c>
      <c r="I1963" s="21">
        <v>15.3</v>
      </c>
      <c r="J1963" s="22">
        <v>10.8</v>
      </c>
      <c r="K1963" s="22">
        <v>0</v>
      </c>
      <c r="L1963" s="16">
        <v>129112.45</v>
      </c>
      <c r="M1963" s="17">
        <v>51.077775019999997</v>
      </c>
      <c r="N1963" s="17">
        <f>'Energy Demand'!$L1963*'Energy Demand'!$M1963</f>
        <v>6594776.6733809989</v>
      </c>
    </row>
    <row r="1964" spans="1:14" x14ac:dyDescent="0.6">
      <c r="A1964" s="10">
        <v>43967</v>
      </c>
      <c r="B1964" s="31" t="str">
        <f>TEXT('Energy Demand'!$A1964,"dddd")</f>
        <v>Saturday</v>
      </c>
      <c r="C1964" s="31" t="str">
        <f>TEXT('Energy Demand'!$A1964,"mmmm")</f>
        <v>May</v>
      </c>
      <c r="D1964" s="11" t="str">
        <f t="shared" si="60"/>
        <v>2020</v>
      </c>
      <c r="E1964" s="12">
        <f t="shared" si="61"/>
        <v>20</v>
      </c>
      <c r="F1964" s="13" t="str">
        <f>VLOOKUP(A1964,_holidays!$A$2:$B$2107,2,1)</f>
        <v>N</v>
      </c>
      <c r="G1964" s="13" t="str">
        <f>VLOOKUP(A1964,_holidays!$A$2:$C$2107,3,1)</f>
        <v>N</v>
      </c>
      <c r="H1964" s="14">
        <v>4.5</v>
      </c>
      <c r="I1964" s="14">
        <v>18</v>
      </c>
      <c r="J1964" s="15">
        <v>10.7</v>
      </c>
      <c r="K1964" s="15">
        <v>0</v>
      </c>
      <c r="L1964" s="16">
        <v>110420.89</v>
      </c>
      <c r="M1964" s="17">
        <v>46.529095040000001</v>
      </c>
      <c r="N1964" s="17">
        <f>'Energy Demand'!$L1964*'Energy Demand'!$M1964</f>
        <v>5137784.085211386</v>
      </c>
    </row>
    <row r="1965" spans="1:14" x14ac:dyDescent="0.6">
      <c r="A1965" s="19">
        <v>43968</v>
      </c>
      <c r="B1965" s="32" t="str">
        <f>TEXT('Energy Demand'!$A1965,"dddd")</f>
        <v>Sunday</v>
      </c>
      <c r="C1965" s="31" t="str">
        <f>TEXT('Energy Demand'!$A1965,"mmmm")</f>
        <v>May</v>
      </c>
      <c r="D1965" s="11" t="str">
        <f t="shared" si="60"/>
        <v>2020</v>
      </c>
      <c r="E1965" s="12">
        <f t="shared" si="61"/>
        <v>21</v>
      </c>
      <c r="F1965" s="20" t="str">
        <f>VLOOKUP(A1965,_holidays!$A$2:$B$2107,2,1)</f>
        <v>N</v>
      </c>
      <c r="G1965" s="20" t="str">
        <f>VLOOKUP(A1965,_holidays!$A$2:$C$2107,3,1)</f>
        <v>N</v>
      </c>
      <c r="H1965" s="21">
        <v>5.0999999999999996</v>
      </c>
      <c r="I1965" s="21">
        <v>18.5</v>
      </c>
      <c r="J1965" s="22">
        <v>10.6</v>
      </c>
      <c r="K1965" s="22">
        <v>0</v>
      </c>
      <c r="L1965" s="16">
        <v>109774.425</v>
      </c>
      <c r="M1965" s="17">
        <v>47.157281560000001</v>
      </c>
      <c r="N1965" s="17">
        <f>'Energy Demand'!$L1965*'Energy Demand'!$M1965</f>
        <v>5176663.4678121032</v>
      </c>
    </row>
    <row r="1966" spans="1:14" x14ac:dyDescent="0.6">
      <c r="A1966" s="10">
        <v>43969</v>
      </c>
      <c r="B1966" s="31" t="str">
        <f>TEXT('Energy Demand'!$A1966,"dddd")</f>
        <v>Monday</v>
      </c>
      <c r="C1966" s="31" t="str">
        <f>TEXT('Energy Demand'!$A1966,"mmmm")</f>
        <v>May</v>
      </c>
      <c r="D1966" s="11" t="str">
        <f t="shared" si="60"/>
        <v>2020</v>
      </c>
      <c r="E1966" s="12">
        <f t="shared" si="61"/>
        <v>21</v>
      </c>
      <c r="F1966" s="13" t="str">
        <f>VLOOKUP(A1966,_holidays!$A$2:$B$2107,2,1)</f>
        <v>N</v>
      </c>
      <c r="G1966" s="13" t="str">
        <f>VLOOKUP(A1966,_holidays!$A$2:$C$2107,3,1)</f>
        <v>N</v>
      </c>
      <c r="H1966" s="14">
        <v>5.5</v>
      </c>
      <c r="I1966" s="14">
        <v>19.399999999999999</v>
      </c>
      <c r="J1966" s="15">
        <v>10.5</v>
      </c>
      <c r="K1966" s="15">
        <v>0</v>
      </c>
      <c r="L1966" s="16">
        <v>120076.645</v>
      </c>
      <c r="M1966" s="17">
        <v>44.491085740000003</v>
      </c>
      <c r="N1966" s="17">
        <f>'Energy Demand'!$L1966*'Energy Demand'!$M1966</f>
        <v>5342340.3080665432</v>
      </c>
    </row>
    <row r="1967" spans="1:14" x14ac:dyDescent="0.6">
      <c r="A1967" s="19">
        <v>43970</v>
      </c>
      <c r="B1967" s="32" t="str">
        <f>TEXT('Energy Demand'!$A1967,"dddd")</f>
        <v>Tuesday</v>
      </c>
      <c r="C1967" s="31" t="str">
        <f>TEXT('Energy Demand'!$A1967,"mmmm")</f>
        <v>May</v>
      </c>
      <c r="D1967" s="11" t="str">
        <f t="shared" si="60"/>
        <v>2020</v>
      </c>
      <c r="E1967" s="12">
        <f t="shared" si="61"/>
        <v>21</v>
      </c>
      <c r="F1967" s="20" t="str">
        <f>VLOOKUP(A1967,_holidays!$A$2:$B$2107,2,1)</f>
        <v>N</v>
      </c>
      <c r="G1967" s="20" t="str">
        <f>VLOOKUP(A1967,_holidays!$A$2:$C$2107,3,1)</f>
        <v>N</v>
      </c>
      <c r="H1967" s="21">
        <v>8.1</v>
      </c>
      <c r="I1967" s="21">
        <v>17.7</v>
      </c>
      <c r="J1967" s="22">
        <v>4.9000000000000004</v>
      </c>
      <c r="K1967" s="22">
        <v>0</v>
      </c>
      <c r="L1967" s="16">
        <v>119789.97</v>
      </c>
      <c r="M1967" s="17">
        <v>44.374805960000003</v>
      </c>
      <c r="N1967" s="17">
        <f>'Energy Demand'!$L1967*'Energy Demand'!$M1967</f>
        <v>5315656.674704222</v>
      </c>
    </row>
    <row r="1968" spans="1:14" x14ac:dyDescent="0.6">
      <c r="A1968" s="10">
        <v>43971</v>
      </c>
      <c r="B1968" s="31" t="str">
        <f>TEXT('Energy Demand'!$A1968,"dddd")</f>
        <v>Wednesday</v>
      </c>
      <c r="C1968" s="31" t="str">
        <f>TEXT('Energy Demand'!$A1968,"mmmm")</f>
        <v>May</v>
      </c>
      <c r="D1968" s="11" t="str">
        <f t="shared" si="60"/>
        <v>2020</v>
      </c>
      <c r="E1968" s="12">
        <f t="shared" si="61"/>
        <v>21</v>
      </c>
      <c r="F1968" s="13" t="str">
        <f>VLOOKUP(A1968,_holidays!$A$2:$B$2107,2,1)</f>
        <v>N</v>
      </c>
      <c r="G1968" s="13" t="str">
        <f>VLOOKUP(A1968,_holidays!$A$2:$C$2107,3,1)</f>
        <v>N</v>
      </c>
      <c r="H1968" s="14">
        <v>10.3</v>
      </c>
      <c r="I1968" s="14">
        <v>15.8</v>
      </c>
      <c r="J1968" s="15">
        <v>7.8</v>
      </c>
      <c r="K1968" s="15">
        <v>15.6</v>
      </c>
      <c r="L1968" s="16">
        <v>119803.985</v>
      </c>
      <c r="M1968" s="17">
        <v>40.056890670000001</v>
      </c>
      <c r="N1968" s="17">
        <f>'Energy Demand'!$L1968*'Energy Demand'!$M1968</f>
        <v>4798975.1289753197</v>
      </c>
    </row>
    <row r="1969" spans="1:14" x14ac:dyDescent="0.6">
      <c r="A1969" s="19">
        <v>43972</v>
      </c>
      <c r="B1969" s="32" t="str">
        <f>TEXT('Energy Demand'!$A1969,"dddd")</f>
        <v>Thursday</v>
      </c>
      <c r="C1969" s="31" t="str">
        <f>TEXT('Energy Demand'!$A1969,"mmmm")</f>
        <v>May</v>
      </c>
      <c r="D1969" s="11" t="str">
        <f t="shared" si="60"/>
        <v>2020</v>
      </c>
      <c r="E1969" s="12">
        <f t="shared" si="61"/>
        <v>21</v>
      </c>
      <c r="F1969" s="20" t="str">
        <f>VLOOKUP(A1969,_holidays!$A$2:$B$2107,2,1)</f>
        <v>N</v>
      </c>
      <c r="G1969" s="20" t="str">
        <f>VLOOKUP(A1969,_holidays!$A$2:$C$2107,3,1)</f>
        <v>N</v>
      </c>
      <c r="H1969" s="21">
        <v>9.4</v>
      </c>
      <c r="I1969" s="21">
        <v>13.7</v>
      </c>
      <c r="J1969" s="22">
        <v>6.6</v>
      </c>
      <c r="K1969" s="22">
        <v>12.4</v>
      </c>
      <c r="L1969" s="16">
        <v>127563.61</v>
      </c>
      <c r="M1969" s="17">
        <v>58.074876109999998</v>
      </c>
      <c r="N1969" s="17">
        <f>'Energy Demand'!$L1969*'Energy Demand'!$M1969</f>
        <v>7408240.8468943574</v>
      </c>
    </row>
    <row r="1970" spans="1:14" x14ac:dyDescent="0.6">
      <c r="A1970" s="10">
        <v>43973</v>
      </c>
      <c r="B1970" s="31" t="str">
        <f>TEXT('Energy Demand'!$A1970,"dddd")</f>
        <v>Friday</v>
      </c>
      <c r="C1970" s="31" t="str">
        <f>TEXT('Energy Demand'!$A1970,"mmmm")</f>
        <v>May</v>
      </c>
      <c r="D1970" s="11" t="str">
        <f t="shared" si="60"/>
        <v>2020</v>
      </c>
      <c r="E1970" s="12">
        <f t="shared" si="61"/>
        <v>21</v>
      </c>
      <c r="F1970" s="13" t="str">
        <f>VLOOKUP(A1970,_holidays!$A$2:$B$2107,2,1)</f>
        <v>N</v>
      </c>
      <c r="G1970" s="13" t="str">
        <f>VLOOKUP(A1970,_holidays!$A$2:$C$2107,3,1)</f>
        <v>N</v>
      </c>
      <c r="H1970" s="14">
        <v>9.1</v>
      </c>
      <c r="I1970" s="14">
        <v>13.6</v>
      </c>
      <c r="J1970" s="15">
        <v>7.8</v>
      </c>
      <c r="K1970" s="15">
        <v>11.4</v>
      </c>
      <c r="L1970" s="16">
        <v>130472.2</v>
      </c>
      <c r="M1970" s="17">
        <v>69.661220639999996</v>
      </c>
      <c r="N1970" s="17">
        <f>'Energy Demand'!$L1970*'Energy Demand'!$M1970</f>
        <v>9088852.7115862072</v>
      </c>
    </row>
    <row r="1971" spans="1:14" x14ac:dyDescent="0.6">
      <c r="A1971" s="19">
        <v>43974</v>
      </c>
      <c r="B1971" s="32" t="str">
        <f>TEXT('Energy Demand'!$A1971,"dddd")</f>
        <v>Saturday</v>
      </c>
      <c r="C1971" s="31" t="str">
        <f>TEXT('Energy Demand'!$A1971,"mmmm")</f>
        <v>May</v>
      </c>
      <c r="D1971" s="11" t="str">
        <f t="shared" si="60"/>
        <v>2020</v>
      </c>
      <c r="E1971" s="12">
        <f t="shared" si="61"/>
        <v>21</v>
      </c>
      <c r="F1971" s="20" t="str">
        <f>VLOOKUP(A1971,_holidays!$A$2:$B$2107,2,1)</f>
        <v>N</v>
      </c>
      <c r="G1971" s="20" t="str">
        <f>VLOOKUP(A1971,_holidays!$A$2:$C$2107,3,1)</f>
        <v>N</v>
      </c>
      <c r="H1971" s="21">
        <v>9.4</v>
      </c>
      <c r="I1971" s="21">
        <v>13.5</v>
      </c>
      <c r="J1971" s="22">
        <v>5.8</v>
      </c>
      <c r="K1971" s="22">
        <v>0</v>
      </c>
      <c r="L1971" s="16">
        <v>115234.32</v>
      </c>
      <c r="M1971" s="17">
        <v>40.605164469999998</v>
      </c>
      <c r="N1971" s="17">
        <f>'Energy Demand'!$L1971*'Energy Demand'!$M1971</f>
        <v>4679108.5161886103</v>
      </c>
    </row>
    <row r="1972" spans="1:14" x14ac:dyDescent="0.6">
      <c r="A1972" s="10">
        <v>43975</v>
      </c>
      <c r="B1972" s="31" t="str">
        <f>TEXT('Energy Demand'!$A1972,"dddd")</f>
        <v>Sunday</v>
      </c>
      <c r="C1972" s="31" t="str">
        <f>TEXT('Energy Demand'!$A1972,"mmmm")</f>
        <v>May</v>
      </c>
      <c r="D1972" s="11" t="str">
        <f t="shared" si="60"/>
        <v>2020</v>
      </c>
      <c r="E1972" s="12">
        <f t="shared" si="61"/>
        <v>22</v>
      </c>
      <c r="F1972" s="13" t="str">
        <f>VLOOKUP(A1972,_holidays!$A$2:$B$2107,2,1)</f>
        <v>N</v>
      </c>
      <c r="G1972" s="13" t="str">
        <f>VLOOKUP(A1972,_holidays!$A$2:$C$2107,3,1)</f>
        <v>N</v>
      </c>
      <c r="H1972" s="14">
        <v>10.9</v>
      </c>
      <c r="I1972" s="14">
        <v>13.8</v>
      </c>
      <c r="J1972" s="15">
        <v>7.9</v>
      </c>
      <c r="K1972" s="15">
        <v>3</v>
      </c>
      <c r="L1972" s="16">
        <v>109579.82</v>
      </c>
      <c r="M1972" s="17">
        <v>39.993102280000002</v>
      </c>
      <c r="N1972" s="17">
        <f>'Energy Demand'!$L1972*'Energy Demand'!$M1972</f>
        <v>4382436.9490839904</v>
      </c>
    </row>
    <row r="1973" spans="1:14" x14ac:dyDescent="0.6">
      <c r="A1973" s="19">
        <v>43976</v>
      </c>
      <c r="B1973" s="32" t="str">
        <f>TEXT('Energy Demand'!$A1973,"dddd")</f>
        <v>Monday</v>
      </c>
      <c r="C1973" s="31" t="str">
        <f>TEXT('Energy Demand'!$A1973,"mmmm")</f>
        <v>May</v>
      </c>
      <c r="D1973" s="11" t="str">
        <f t="shared" si="60"/>
        <v>2020</v>
      </c>
      <c r="E1973" s="12">
        <f t="shared" si="61"/>
        <v>22</v>
      </c>
      <c r="F1973" s="20" t="str">
        <f>VLOOKUP(A1973,_holidays!$A$2:$B$2107,2,1)</f>
        <v>N</v>
      </c>
      <c r="G1973" s="20" t="str">
        <f>VLOOKUP(A1973,_holidays!$A$2:$C$2107,3,1)</f>
        <v>N</v>
      </c>
      <c r="H1973" s="21">
        <v>5.5</v>
      </c>
      <c r="I1973" s="21">
        <v>16</v>
      </c>
      <c r="J1973" s="22">
        <v>10</v>
      </c>
      <c r="K1973" s="22">
        <v>0</v>
      </c>
      <c r="L1973" s="16">
        <v>125532.575</v>
      </c>
      <c r="M1973" s="17">
        <v>46.784888840000001</v>
      </c>
      <c r="N1973" s="17">
        <f>'Energy Demand'!$L1973*'Energy Demand'!$M1973</f>
        <v>5873027.5671739634</v>
      </c>
    </row>
    <row r="1974" spans="1:14" x14ac:dyDescent="0.6">
      <c r="A1974" s="10">
        <v>43977</v>
      </c>
      <c r="B1974" s="31" t="str">
        <f>TEXT('Energy Demand'!$A1974,"dddd")</f>
        <v>Tuesday</v>
      </c>
      <c r="C1974" s="31" t="str">
        <f>TEXT('Energy Demand'!$A1974,"mmmm")</f>
        <v>May</v>
      </c>
      <c r="D1974" s="11" t="str">
        <f t="shared" si="60"/>
        <v>2020</v>
      </c>
      <c r="E1974" s="12">
        <f t="shared" si="61"/>
        <v>22</v>
      </c>
      <c r="F1974" s="13" t="str">
        <f>VLOOKUP(A1974,_holidays!$A$2:$B$2107,2,1)</f>
        <v>N</v>
      </c>
      <c r="G1974" s="13" t="str">
        <f>VLOOKUP(A1974,_holidays!$A$2:$C$2107,3,1)</f>
        <v>N</v>
      </c>
      <c r="H1974" s="14">
        <v>5.4</v>
      </c>
      <c r="I1974" s="14">
        <v>18.5</v>
      </c>
      <c r="J1974" s="15">
        <v>9.4</v>
      </c>
      <c r="K1974" s="15">
        <v>0</v>
      </c>
      <c r="L1974" s="16">
        <v>126788.83500000001</v>
      </c>
      <c r="M1974" s="17">
        <v>46.707466500000002</v>
      </c>
      <c r="N1974" s="17">
        <f>'Energy Demand'!$L1974*'Energy Demand'!$M1974</f>
        <v>5921985.2633365281</v>
      </c>
    </row>
    <row r="1975" spans="1:14" x14ac:dyDescent="0.6">
      <c r="A1975" s="19">
        <v>43978</v>
      </c>
      <c r="B1975" s="32" t="str">
        <f>TEXT('Energy Demand'!$A1975,"dddd")</f>
        <v>Wednesday</v>
      </c>
      <c r="C1975" s="31" t="str">
        <f>TEXT('Energy Demand'!$A1975,"mmmm")</f>
        <v>May</v>
      </c>
      <c r="D1975" s="11" t="str">
        <f t="shared" si="60"/>
        <v>2020</v>
      </c>
      <c r="E1975" s="12">
        <f t="shared" si="61"/>
        <v>22</v>
      </c>
      <c r="F1975" s="20" t="str">
        <f>VLOOKUP(A1975,_holidays!$A$2:$B$2107,2,1)</f>
        <v>Y</v>
      </c>
      <c r="G1975" s="20" t="str">
        <f>VLOOKUP(A1975,_holidays!$A$2:$C$2107,3,1)</f>
        <v>N</v>
      </c>
      <c r="H1975" s="21">
        <v>5.9</v>
      </c>
      <c r="I1975" s="21">
        <v>17.100000000000001</v>
      </c>
      <c r="J1975" s="22">
        <v>7.8</v>
      </c>
      <c r="K1975" s="22">
        <v>0</v>
      </c>
      <c r="L1975" s="16">
        <v>124189.8</v>
      </c>
      <c r="M1975" s="17">
        <v>50.44310686</v>
      </c>
      <c r="N1975" s="17">
        <f>'Energy Demand'!$L1975*'Energy Demand'!$M1975</f>
        <v>6264519.352322028</v>
      </c>
    </row>
    <row r="1976" spans="1:14" x14ac:dyDescent="0.6">
      <c r="A1976" s="10">
        <v>43979</v>
      </c>
      <c r="B1976" s="31" t="str">
        <f>TEXT('Energy Demand'!$A1976,"dddd")</f>
        <v>Thursday</v>
      </c>
      <c r="C1976" s="31" t="str">
        <f>TEXT('Energy Demand'!$A1976,"mmmm")</f>
        <v>May</v>
      </c>
      <c r="D1976" s="11" t="str">
        <f t="shared" si="60"/>
        <v>2020</v>
      </c>
      <c r="E1976" s="12">
        <f t="shared" si="61"/>
        <v>22</v>
      </c>
      <c r="F1976" s="13" t="str">
        <f>VLOOKUP(A1976,_holidays!$A$2:$B$2107,2,1)</f>
        <v>Y</v>
      </c>
      <c r="G1976" s="13" t="str">
        <f>VLOOKUP(A1976,_holidays!$A$2:$C$2107,3,1)</f>
        <v>N</v>
      </c>
      <c r="H1976" s="14">
        <v>12.1</v>
      </c>
      <c r="I1976" s="14">
        <v>17.600000000000001</v>
      </c>
      <c r="J1976" s="15">
        <v>6.7</v>
      </c>
      <c r="K1976" s="15">
        <v>0</v>
      </c>
      <c r="L1976" s="16">
        <v>124062.485</v>
      </c>
      <c r="M1976" s="17">
        <v>65.360378650000001</v>
      </c>
      <c r="N1976" s="17">
        <f>'Energy Demand'!$L1976*'Energy Demand'!$M1976</f>
        <v>8108770.9958599452</v>
      </c>
    </row>
    <row r="1977" spans="1:14" x14ac:dyDescent="0.6">
      <c r="A1977" s="19">
        <v>43980</v>
      </c>
      <c r="B1977" s="32" t="str">
        <f>TEXT('Energy Demand'!$A1977,"dddd")</f>
        <v>Friday</v>
      </c>
      <c r="C1977" s="31" t="str">
        <f>TEXT('Energy Demand'!$A1977,"mmmm")</f>
        <v>May</v>
      </c>
      <c r="D1977" s="11" t="str">
        <f t="shared" si="60"/>
        <v>2020</v>
      </c>
      <c r="E1977" s="12">
        <f t="shared" si="61"/>
        <v>22</v>
      </c>
      <c r="F1977" s="20" t="str">
        <f>VLOOKUP(A1977,_holidays!$A$2:$B$2107,2,1)</f>
        <v>Y</v>
      </c>
      <c r="G1977" s="20" t="str">
        <f>VLOOKUP(A1977,_holidays!$A$2:$C$2107,3,1)</f>
        <v>N</v>
      </c>
      <c r="H1977" s="21">
        <v>7.2</v>
      </c>
      <c r="I1977" s="21">
        <v>17.100000000000001</v>
      </c>
      <c r="J1977" s="22">
        <v>9.6</v>
      </c>
      <c r="K1977" s="22">
        <v>0</v>
      </c>
      <c r="L1977" s="16">
        <v>120072.09</v>
      </c>
      <c r="M1977" s="17">
        <v>50.142944370000002</v>
      </c>
      <c r="N1977" s="17">
        <f>'Energy Demand'!$L1977*'Energy Demand'!$M1977</f>
        <v>6020768.1292596338</v>
      </c>
    </row>
    <row r="1978" spans="1:14" x14ac:dyDescent="0.6">
      <c r="A1978" s="10">
        <v>43981</v>
      </c>
      <c r="B1978" s="31" t="str">
        <f>TEXT('Energy Demand'!$A1978,"dddd")</f>
        <v>Saturday</v>
      </c>
      <c r="C1978" s="31" t="str">
        <f>TEXT('Energy Demand'!$A1978,"mmmm")</f>
        <v>May</v>
      </c>
      <c r="D1978" s="11" t="str">
        <f t="shared" si="60"/>
        <v>2020</v>
      </c>
      <c r="E1978" s="12">
        <f t="shared" si="61"/>
        <v>22</v>
      </c>
      <c r="F1978" s="13" t="str">
        <f>VLOOKUP(A1978,_holidays!$A$2:$B$2107,2,1)</f>
        <v>Y</v>
      </c>
      <c r="G1978" s="13" t="str">
        <f>VLOOKUP(A1978,_holidays!$A$2:$C$2107,3,1)</f>
        <v>N</v>
      </c>
      <c r="H1978" s="14">
        <v>8.1</v>
      </c>
      <c r="I1978" s="14">
        <v>17.100000000000001</v>
      </c>
      <c r="J1978" s="15">
        <v>9.3000000000000007</v>
      </c>
      <c r="K1978" s="15">
        <v>0</v>
      </c>
      <c r="L1978" s="16">
        <v>102231.77</v>
      </c>
      <c r="M1978" s="17">
        <v>21.75529586</v>
      </c>
      <c r="N1978" s="17">
        <f>'Energy Demand'!$L1978*'Energy Demand'!$M1978</f>
        <v>2224082.4026414724</v>
      </c>
    </row>
    <row r="1979" spans="1:14" x14ac:dyDescent="0.6">
      <c r="A1979" s="19">
        <v>43982</v>
      </c>
      <c r="B1979" s="32" t="str">
        <f>TEXT('Energy Demand'!$A1979,"dddd")</f>
        <v>Sunday</v>
      </c>
      <c r="C1979" s="31" t="str">
        <f>TEXT('Energy Demand'!$A1979,"mmmm")</f>
        <v>May</v>
      </c>
      <c r="D1979" s="11" t="str">
        <f t="shared" si="60"/>
        <v>2020</v>
      </c>
      <c r="E1979" s="12">
        <f t="shared" si="61"/>
        <v>23</v>
      </c>
      <c r="F1979" s="20" t="str">
        <f>VLOOKUP(A1979,_holidays!$A$2:$B$2107,2,1)</f>
        <v>Y</v>
      </c>
      <c r="G1979" s="20" t="str">
        <f>VLOOKUP(A1979,_holidays!$A$2:$C$2107,3,1)</f>
        <v>N</v>
      </c>
      <c r="H1979" s="21">
        <v>12.4</v>
      </c>
      <c r="I1979" s="21">
        <v>17.8</v>
      </c>
      <c r="J1979" s="22">
        <v>8</v>
      </c>
      <c r="K1979" s="22">
        <v>0</v>
      </c>
      <c r="L1979" s="16">
        <v>102684.59</v>
      </c>
      <c r="M1979" s="17">
        <v>30.299929980000002</v>
      </c>
      <c r="N1979" s="17">
        <f>'Energy Demand'!$L1979*'Energy Demand'!$M1979</f>
        <v>3111335.8870250084</v>
      </c>
    </row>
    <row r="1980" spans="1:14" x14ac:dyDescent="0.6">
      <c r="A1980" s="10">
        <v>43983</v>
      </c>
      <c r="B1980" s="31" t="str">
        <f>TEXT('Energy Demand'!$A1980,"dddd")</f>
        <v>Monday</v>
      </c>
      <c r="C1980" s="31" t="str">
        <f>TEXT('Energy Demand'!$A1980,"mmmm")</f>
        <v>June</v>
      </c>
      <c r="D1980" s="11" t="str">
        <f t="shared" si="60"/>
        <v>2020</v>
      </c>
      <c r="E1980" s="12">
        <f t="shared" si="61"/>
        <v>23</v>
      </c>
      <c r="F1980" s="13" t="str">
        <f>VLOOKUP(A1980,_holidays!$A$2:$B$2107,2,1)</f>
        <v>Y</v>
      </c>
      <c r="G1980" s="13" t="str">
        <f>VLOOKUP(A1980,_holidays!$A$2:$C$2107,3,1)</f>
        <v>N</v>
      </c>
      <c r="H1980" s="14">
        <v>9.3000000000000007</v>
      </c>
      <c r="I1980" s="14">
        <v>11.2</v>
      </c>
      <c r="J1980" s="15">
        <v>2.6</v>
      </c>
      <c r="K1980" s="15">
        <v>5</v>
      </c>
      <c r="L1980" s="16">
        <v>132039.70499999999</v>
      </c>
      <c r="M1980" s="17">
        <v>35.150957130000002</v>
      </c>
      <c r="N1980" s="17">
        <f>'Energy Demand'!$L1980*'Energy Demand'!$M1980</f>
        <v>4641322.0099128466</v>
      </c>
    </row>
    <row r="1981" spans="1:14" x14ac:dyDescent="0.6">
      <c r="A1981" s="19">
        <v>43984</v>
      </c>
      <c r="B1981" s="32" t="str">
        <f>TEXT('Energy Demand'!$A1981,"dddd")</f>
        <v>Tuesday</v>
      </c>
      <c r="C1981" s="31" t="str">
        <f>TEXT('Energy Demand'!$A1981,"mmmm")</f>
        <v>June</v>
      </c>
      <c r="D1981" s="11" t="str">
        <f t="shared" si="60"/>
        <v>2020</v>
      </c>
      <c r="E1981" s="12">
        <f t="shared" si="61"/>
        <v>23</v>
      </c>
      <c r="F1981" s="20" t="str">
        <f>VLOOKUP(A1981,_holidays!$A$2:$B$2107,2,1)</f>
        <v>Y</v>
      </c>
      <c r="G1981" s="20" t="str">
        <f>VLOOKUP(A1981,_holidays!$A$2:$C$2107,3,1)</f>
        <v>N</v>
      </c>
      <c r="H1981" s="21">
        <v>8.4</v>
      </c>
      <c r="I1981" s="21">
        <v>15.6</v>
      </c>
      <c r="J1981" s="22">
        <v>4.9000000000000004</v>
      </c>
      <c r="K1981" s="22">
        <v>11.6</v>
      </c>
      <c r="L1981" s="16">
        <v>132710.35999999999</v>
      </c>
      <c r="M1981" s="17">
        <v>40.304546930000001</v>
      </c>
      <c r="N1981" s="17">
        <f>'Energy Demand'!$L1981*'Energy Demand'!$M1981</f>
        <v>5348830.9327171948</v>
      </c>
    </row>
    <row r="1982" spans="1:14" x14ac:dyDescent="0.6">
      <c r="A1982" s="10">
        <v>43985</v>
      </c>
      <c r="B1982" s="31" t="str">
        <f>TEXT('Energy Demand'!$A1982,"dddd")</f>
        <v>Wednesday</v>
      </c>
      <c r="C1982" s="31" t="str">
        <f>TEXT('Energy Demand'!$A1982,"mmmm")</f>
        <v>June</v>
      </c>
      <c r="D1982" s="11" t="str">
        <f t="shared" si="60"/>
        <v>2020</v>
      </c>
      <c r="E1982" s="12">
        <f t="shared" si="61"/>
        <v>23</v>
      </c>
      <c r="F1982" s="13" t="str">
        <f>VLOOKUP(A1982,_holidays!$A$2:$B$2107,2,1)</f>
        <v>Y</v>
      </c>
      <c r="G1982" s="13" t="str">
        <f>VLOOKUP(A1982,_holidays!$A$2:$C$2107,3,1)</f>
        <v>N</v>
      </c>
      <c r="H1982" s="14">
        <v>10.5</v>
      </c>
      <c r="I1982" s="14">
        <v>14.1</v>
      </c>
      <c r="J1982" s="15">
        <v>7.3</v>
      </c>
      <c r="K1982" s="15">
        <v>0.6</v>
      </c>
      <c r="L1982" s="16">
        <v>130801.825</v>
      </c>
      <c r="M1982" s="17">
        <v>46.17833796</v>
      </c>
      <c r="N1982" s="17">
        <f>'Energy Demand'!$L1982*'Energy Demand'!$M1982</f>
        <v>6040210.8806347772</v>
      </c>
    </row>
    <row r="1983" spans="1:14" x14ac:dyDescent="0.6">
      <c r="A1983" s="19">
        <v>43986</v>
      </c>
      <c r="B1983" s="32" t="str">
        <f>TEXT('Energy Demand'!$A1983,"dddd")</f>
        <v>Thursday</v>
      </c>
      <c r="C1983" s="31" t="str">
        <f>TEXT('Energy Demand'!$A1983,"mmmm")</f>
        <v>June</v>
      </c>
      <c r="D1983" s="11" t="str">
        <f t="shared" si="60"/>
        <v>2020</v>
      </c>
      <c r="E1983" s="12">
        <f t="shared" si="61"/>
        <v>23</v>
      </c>
      <c r="F1983" s="20" t="str">
        <f>VLOOKUP(A1983,_holidays!$A$2:$B$2107,2,1)</f>
        <v>Y</v>
      </c>
      <c r="G1983" s="20" t="str">
        <f>VLOOKUP(A1983,_holidays!$A$2:$C$2107,3,1)</f>
        <v>N</v>
      </c>
      <c r="H1983" s="21">
        <v>9.3000000000000007</v>
      </c>
      <c r="I1983" s="21">
        <v>13.8</v>
      </c>
      <c r="J1983" s="22">
        <v>9.3000000000000007</v>
      </c>
      <c r="K1983" s="22">
        <v>0</v>
      </c>
      <c r="L1983" s="16">
        <v>133322.02499999999</v>
      </c>
      <c r="M1983" s="17">
        <v>52.411741579999997</v>
      </c>
      <c r="N1983" s="17">
        <f>'Energy Demand'!$L1983*'Energy Demand'!$M1983</f>
        <v>6987639.521222299</v>
      </c>
    </row>
    <row r="1984" spans="1:14" x14ac:dyDescent="0.6">
      <c r="A1984" s="10">
        <v>43987</v>
      </c>
      <c r="B1984" s="31" t="str">
        <f>TEXT('Energy Demand'!$A1984,"dddd")</f>
        <v>Friday</v>
      </c>
      <c r="C1984" s="31" t="str">
        <f>TEXT('Energy Demand'!$A1984,"mmmm")</f>
        <v>June</v>
      </c>
      <c r="D1984" s="11" t="str">
        <f t="shared" si="60"/>
        <v>2020</v>
      </c>
      <c r="E1984" s="12">
        <f t="shared" si="61"/>
        <v>23</v>
      </c>
      <c r="F1984" s="13" t="str">
        <f>VLOOKUP(A1984,_holidays!$A$2:$B$2107,2,1)</f>
        <v>Y</v>
      </c>
      <c r="G1984" s="13" t="str">
        <f>VLOOKUP(A1984,_holidays!$A$2:$C$2107,3,1)</f>
        <v>N</v>
      </c>
      <c r="H1984" s="14">
        <v>4.0999999999999996</v>
      </c>
      <c r="I1984" s="14">
        <v>14.6</v>
      </c>
      <c r="J1984" s="15">
        <v>9.4</v>
      </c>
      <c r="K1984" s="15">
        <v>0</v>
      </c>
      <c r="L1984" s="16">
        <v>137368.465</v>
      </c>
      <c r="M1984" s="17">
        <v>62.033443830000003</v>
      </c>
      <c r="N1984" s="17">
        <f>'Energy Demand'!$L1984*'Energy Demand'!$M1984</f>
        <v>8521438.9575908203</v>
      </c>
    </row>
    <row r="1985" spans="1:14" x14ac:dyDescent="0.6">
      <c r="A1985" s="19">
        <v>43988</v>
      </c>
      <c r="B1985" s="32" t="str">
        <f>TEXT('Energy Demand'!$A1985,"dddd")</f>
        <v>Saturday</v>
      </c>
      <c r="C1985" s="31" t="str">
        <f>TEXT('Energy Demand'!$A1985,"mmmm")</f>
        <v>June</v>
      </c>
      <c r="D1985" s="11" t="str">
        <f t="shared" si="60"/>
        <v>2020</v>
      </c>
      <c r="E1985" s="12">
        <f t="shared" si="61"/>
        <v>23</v>
      </c>
      <c r="F1985" s="20" t="str">
        <f>VLOOKUP(A1985,_holidays!$A$2:$B$2107,2,1)</f>
        <v>Y</v>
      </c>
      <c r="G1985" s="20" t="str">
        <f>VLOOKUP(A1985,_holidays!$A$2:$C$2107,3,1)</f>
        <v>N</v>
      </c>
      <c r="H1985" s="21">
        <v>6</v>
      </c>
      <c r="I1985" s="21">
        <v>13.3</v>
      </c>
      <c r="J1985" s="22">
        <v>6.6</v>
      </c>
      <c r="K1985" s="22">
        <v>0</v>
      </c>
      <c r="L1985" s="16">
        <v>126427.92</v>
      </c>
      <c r="M1985" s="17">
        <v>51.805299679999997</v>
      </c>
      <c r="N1985" s="17">
        <f>'Energy Demand'!$L1985*'Energy Demand'!$M1985</f>
        <v>6549636.283519065</v>
      </c>
    </row>
    <row r="1986" spans="1:14" x14ac:dyDescent="0.6">
      <c r="A1986" s="10">
        <v>43989</v>
      </c>
      <c r="B1986" s="31" t="str">
        <f>TEXT('Energy Demand'!$A1986,"dddd")</f>
        <v>Sunday</v>
      </c>
      <c r="C1986" s="31" t="str">
        <f>TEXT('Energy Demand'!$A1986,"mmmm")</f>
        <v>June</v>
      </c>
      <c r="D1986" s="11" t="str">
        <f t="shared" si="60"/>
        <v>2020</v>
      </c>
      <c r="E1986" s="12">
        <f t="shared" si="61"/>
        <v>24</v>
      </c>
      <c r="F1986" s="13" t="str">
        <f>VLOOKUP(A1986,_holidays!$A$2:$B$2107,2,1)</f>
        <v>Y</v>
      </c>
      <c r="G1986" s="13" t="str">
        <f>VLOOKUP(A1986,_holidays!$A$2:$C$2107,3,1)</f>
        <v>N</v>
      </c>
      <c r="H1986" s="14">
        <v>7.9</v>
      </c>
      <c r="I1986" s="14">
        <v>11.8</v>
      </c>
      <c r="J1986" s="15">
        <v>6.3</v>
      </c>
      <c r="K1986" s="15">
        <v>0</v>
      </c>
      <c r="L1986" s="16">
        <v>119524.41</v>
      </c>
      <c r="M1986" s="17">
        <v>52.567743700000001</v>
      </c>
      <c r="N1986" s="17">
        <f>'Energy Demand'!$L1986*'Energy Demand'!$M1986</f>
        <v>6283128.5507737175</v>
      </c>
    </row>
    <row r="1987" spans="1:14" x14ac:dyDescent="0.6">
      <c r="A1987" s="19">
        <v>43990</v>
      </c>
      <c r="B1987" s="32" t="str">
        <f>TEXT('Energy Demand'!$A1987,"dddd")</f>
        <v>Monday</v>
      </c>
      <c r="C1987" s="31" t="str">
        <f>TEXT('Energy Demand'!$A1987,"mmmm")</f>
        <v>June</v>
      </c>
      <c r="D1987" s="11" t="str">
        <f t="shared" ref="D1987:D2050" si="62">TEXT(A1987,"yyyy")</f>
        <v>2020</v>
      </c>
      <c r="E1987" s="12">
        <f t="shared" ref="E1987:E2050" si="63">WEEKNUM(A1987,1)</f>
        <v>24</v>
      </c>
      <c r="F1987" s="20" t="str">
        <f>VLOOKUP(A1987,_holidays!$A$2:$B$2107,2,1)</f>
        <v>Y</v>
      </c>
      <c r="G1987" s="20" t="str">
        <f>VLOOKUP(A1987,_holidays!$A$2:$C$2107,3,1)</f>
        <v>Y</v>
      </c>
      <c r="H1987" s="21">
        <v>4.5</v>
      </c>
      <c r="I1987" s="21">
        <v>12.6</v>
      </c>
      <c r="J1987" s="22">
        <v>8.8000000000000007</v>
      </c>
      <c r="K1987" s="22">
        <v>0</v>
      </c>
      <c r="L1987" s="16">
        <v>124792.97500000001</v>
      </c>
      <c r="M1987" s="17">
        <v>64.935526899999999</v>
      </c>
      <c r="N1987" s="17">
        <f>'Energy Demand'!$L1987*'Energy Demand'!$M1987</f>
        <v>8103497.5850435281</v>
      </c>
    </row>
    <row r="1988" spans="1:14" x14ac:dyDescent="0.6">
      <c r="A1988" s="10">
        <v>43991</v>
      </c>
      <c r="B1988" s="31" t="str">
        <f>TEXT('Energy Demand'!$A1988,"dddd")</f>
        <v>Tuesday</v>
      </c>
      <c r="C1988" s="31" t="str">
        <f>TEXT('Energy Demand'!$A1988,"mmmm")</f>
        <v>June</v>
      </c>
      <c r="D1988" s="11" t="str">
        <f t="shared" si="62"/>
        <v>2020</v>
      </c>
      <c r="E1988" s="12">
        <f t="shared" si="63"/>
        <v>24</v>
      </c>
      <c r="F1988" s="13" t="str">
        <f>VLOOKUP(A1988,_holidays!$A$2:$B$2107,2,1)</f>
        <v>Y</v>
      </c>
      <c r="G1988" s="13" t="str">
        <f>VLOOKUP(A1988,_holidays!$A$2:$C$2107,3,1)</f>
        <v>N</v>
      </c>
      <c r="H1988" s="14">
        <v>2</v>
      </c>
      <c r="I1988" s="14">
        <v>15.3</v>
      </c>
      <c r="J1988" s="15">
        <v>9.3000000000000007</v>
      </c>
      <c r="K1988" s="15">
        <v>0.2</v>
      </c>
      <c r="L1988" s="16">
        <v>141571.29500000001</v>
      </c>
      <c r="M1988" s="17">
        <v>134.74761480000001</v>
      </c>
      <c r="N1988" s="17">
        <f>'Energy Demand'!$L1988*'Energy Demand'!$M1988</f>
        <v>19076394.325397167</v>
      </c>
    </row>
    <row r="1989" spans="1:14" x14ac:dyDescent="0.6">
      <c r="A1989" s="19">
        <v>43992</v>
      </c>
      <c r="B1989" s="32" t="str">
        <f>TEXT('Energy Demand'!$A1989,"dddd")</f>
        <v>Wednesday</v>
      </c>
      <c r="C1989" s="31" t="str">
        <f>TEXT('Energy Demand'!$A1989,"mmmm")</f>
        <v>June</v>
      </c>
      <c r="D1989" s="11" t="str">
        <f t="shared" si="62"/>
        <v>2020</v>
      </c>
      <c r="E1989" s="12">
        <f t="shared" si="63"/>
        <v>24</v>
      </c>
      <c r="F1989" s="20" t="str">
        <f>VLOOKUP(A1989,_holidays!$A$2:$B$2107,2,1)</f>
        <v>Y</v>
      </c>
      <c r="G1989" s="20" t="str">
        <f>VLOOKUP(A1989,_holidays!$A$2:$C$2107,3,1)</f>
        <v>N</v>
      </c>
      <c r="H1989" s="21">
        <v>3.9</v>
      </c>
      <c r="I1989" s="21">
        <v>16.7</v>
      </c>
      <c r="J1989" s="22">
        <v>8.8000000000000007</v>
      </c>
      <c r="K1989" s="22">
        <v>0</v>
      </c>
      <c r="L1989" s="16">
        <v>137795.79500000001</v>
      </c>
      <c r="M1989" s="17">
        <v>121.1776674</v>
      </c>
      <c r="N1989" s="17">
        <f>'Energy Demand'!$L1989*'Energy Demand'!$M1989</f>
        <v>16697773.015628586</v>
      </c>
    </row>
    <row r="1990" spans="1:14" x14ac:dyDescent="0.6">
      <c r="A1990" s="10">
        <v>43993</v>
      </c>
      <c r="B1990" s="31" t="str">
        <f>TEXT('Energy Demand'!$A1990,"dddd")</f>
        <v>Thursday</v>
      </c>
      <c r="C1990" s="31" t="str">
        <f>TEXT('Energy Demand'!$A1990,"mmmm")</f>
        <v>June</v>
      </c>
      <c r="D1990" s="11" t="str">
        <f t="shared" si="62"/>
        <v>2020</v>
      </c>
      <c r="E1990" s="12">
        <f t="shared" si="63"/>
        <v>24</v>
      </c>
      <c r="F1990" s="13" t="str">
        <f>VLOOKUP(A1990,_holidays!$A$2:$B$2107,2,1)</f>
        <v>Y</v>
      </c>
      <c r="G1990" s="13" t="str">
        <f>VLOOKUP(A1990,_holidays!$A$2:$C$2107,3,1)</f>
        <v>N</v>
      </c>
      <c r="H1990" s="14">
        <v>4.5</v>
      </c>
      <c r="I1990" s="14">
        <v>16.899999999999999</v>
      </c>
      <c r="J1990" s="15">
        <v>9.1</v>
      </c>
      <c r="K1990" s="15">
        <v>0</v>
      </c>
      <c r="L1990" s="16">
        <v>141444.44500000001</v>
      </c>
      <c r="M1990" s="17">
        <v>99.91431747</v>
      </c>
      <c r="N1990" s="17">
        <f>'Energy Demand'!$L1990*'Energy Demand'!$M1990</f>
        <v>14132325.182097955</v>
      </c>
    </row>
    <row r="1991" spans="1:14" x14ac:dyDescent="0.6">
      <c r="A1991" s="19">
        <v>43994</v>
      </c>
      <c r="B1991" s="32" t="str">
        <f>TEXT('Energy Demand'!$A1991,"dddd")</f>
        <v>Friday</v>
      </c>
      <c r="C1991" s="31" t="str">
        <f>TEXT('Energy Demand'!$A1991,"mmmm")</f>
        <v>June</v>
      </c>
      <c r="D1991" s="11" t="str">
        <f t="shared" si="62"/>
        <v>2020</v>
      </c>
      <c r="E1991" s="12">
        <f t="shared" si="63"/>
        <v>24</v>
      </c>
      <c r="F1991" s="20" t="str">
        <f>VLOOKUP(A1991,_holidays!$A$2:$B$2107,2,1)</f>
        <v>Y</v>
      </c>
      <c r="G1991" s="20" t="str">
        <f>VLOOKUP(A1991,_holidays!$A$2:$C$2107,3,1)</f>
        <v>N</v>
      </c>
      <c r="H1991" s="21">
        <v>4.2</v>
      </c>
      <c r="I1991" s="21">
        <v>15.3</v>
      </c>
      <c r="J1991" s="22">
        <v>9.1999999999999993</v>
      </c>
      <c r="K1991" s="22">
        <v>0</v>
      </c>
      <c r="L1991" s="16">
        <v>134684.58499999999</v>
      </c>
      <c r="M1991" s="17">
        <v>50.250574039999997</v>
      </c>
      <c r="N1991" s="17">
        <f>'Energy Demand'!$L1991*'Energy Demand'!$M1991</f>
        <v>6767977.7105891723</v>
      </c>
    </row>
    <row r="1992" spans="1:14" x14ac:dyDescent="0.6">
      <c r="A1992" s="10">
        <v>43995</v>
      </c>
      <c r="B1992" s="31" t="str">
        <f>TEXT('Energy Demand'!$A1992,"dddd")</f>
        <v>Saturday</v>
      </c>
      <c r="C1992" s="31" t="str">
        <f>TEXT('Energy Demand'!$A1992,"mmmm")</f>
        <v>June</v>
      </c>
      <c r="D1992" s="11" t="str">
        <f t="shared" si="62"/>
        <v>2020</v>
      </c>
      <c r="E1992" s="12">
        <f t="shared" si="63"/>
        <v>24</v>
      </c>
      <c r="F1992" s="13" t="str">
        <f>VLOOKUP(A1992,_holidays!$A$2:$B$2107,2,1)</f>
        <v>Y</v>
      </c>
      <c r="G1992" s="13" t="str">
        <f>VLOOKUP(A1992,_holidays!$A$2:$C$2107,3,1)</f>
        <v>N</v>
      </c>
      <c r="H1992" s="14">
        <v>5.7</v>
      </c>
      <c r="I1992" s="14">
        <v>16.399999999999999</v>
      </c>
      <c r="J1992" s="15">
        <v>3.4</v>
      </c>
      <c r="K1992" s="15">
        <v>0</v>
      </c>
      <c r="L1992" s="16">
        <v>117394.455</v>
      </c>
      <c r="M1992" s="17">
        <v>31.448271609999999</v>
      </c>
      <c r="N1992" s="17">
        <f>'Energy Demand'!$L1992*'Energy Demand'!$M1992</f>
        <v>3691852.7063479223</v>
      </c>
    </row>
    <row r="1993" spans="1:14" x14ac:dyDescent="0.6">
      <c r="A1993" s="19">
        <v>43996</v>
      </c>
      <c r="B1993" s="32" t="str">
        <f>TEXT('Energy Demand'!$A1993,"dddd")</f>
        <v>Sunday</v>
      </c>
      <c r="C1993" s="31" t="str">
        <f>TEXT('Energy Demand'!$A1993,"mmmm")</f>
        <v>June</v>
      </c>
      <c r="D1993" s="11" t="str">
        <f t="shared" si="62"/>
        <v>2020</v>
      </c>
      <c r="E1993" s="12">
        <f t="shared" si="63"/>
        <v>25</v>
      </c>
      <c r="F1993" s="20" t="str">
        <f>VLOOKUP(A1993,_holidays!$A$2:$B$2107,2,1)</f>
        <v>Y</v>
      </c>
      <c r="G1993" s="20" t="str">
        <f>VLOOKUP(A1993,_holidays!$A$2:$C$2107,3,1)</f>
        <v>N</v>
      </c>
      <c r="H1993" s="21">
        <v>10.4</v>
      </c>
      <c r="I1993" s="21">
        <v>15.2</v>
      </c>
      <c r="J1993" s="22">
        <v>8</v>
      </c>
      <c r="K1993" s="22">
        <v>5.8</v>
      </c>
      <c r="L1993" s="16">
        <v>107553.005</v>
      </c>
      <c r="M1993" s="17">
        <v>24.879646619999999</v>
      </c>
      <c r="N1993" s="17">
        <f>'Energy Demand'!$L1993*'Energy Demand'!$M1993</f>
        <v>2675880.7573190932</v>
      </c>
    </row>
    <row r="1994" spans="1:14" x14ac:dyDescent="0.6">
      <c r="A1994" s="10">
        <v>43997</v>
      </c>
      <c r="B1994" s="31" t="str">
        <f>TEXT('Energy Demand'!$A1994,"dddd")</f>
        <v>Monday</v>
      </c>
      <c r="C1994" s="31" t="str">
        <f>TEXT('Energy Demand'!$A1994,"mmmm")</f>
        <v>June</v>
      </c>
      <c r="D1994" s="11" t="str">
        <f t="shared" si="62"/>
        <v>2020</v>
      </c>
      <c r="E1994" s="12">
        <f t="shared" si="63"/>
        <v>25</v>
      </c>
      <c r="F1994" s="13" t="str">
        <f>VLOOKUP(A1994,_holidays!$A$2:$B$2107,2,1)</f>
        <v>Y</v>
      </c>
      <c r="G1994" s="13" t="str">
        <f>VLOOKUP(A1994,_holidays!$A$2:$C$2107,3,1)</f>
        <v>N</v>
      </c>
      <c r="H1994" s="14">
        <v>11.6</v>
      </c>
      <c r="I1994" s="14">
        <v>18.399999999999999</v>
      </c>
      <c r="J1994" s="15">
        <v>8</v>
      </c>
      <c r="K1994" s="15">
        <v>0</v>
      </c>
      <c r="L1994" s="16">
        <v>121221.455</v>
      </c>
      <c r="M1994" s="17">
        <v>26.006880500000001</v>
      </c>
      <c r="N1994" s="17">
        <f>'Energy Demand'!$L1994*'Energy Demand'!$M1994</f>
        <v>3152591.8942211275</v>
      </c>
    </row>
    <row r="1995" spans="1:14" x14ac:dyDescent="0.6">
      <c r="A1995" s="19">
        <v>43998</v>
      </c>
      <c r="B1995" s="32" t="str">
        <f>TEXT('Energy Demand'!$A1995,"dddd")</f>
        <v>Tuesday</v>
      </c>
      <c r="C1995" s="31" t="str">
        <f>TEXT('Energy Demand'!$A1995,"mmmm")</f>
        <v>June</v>
      </c>
      <c r="D1995" s="11" t="str">
        <f t="shared" si="62"/>
        <v>2020</v>
      </c>
      <c r="E1995" s="12">
        <f t="shared" si="63"/>
        <v>25</v>
      </c>
      <c r="F1995" s="20" t="str">
        <f>VLOOKUP(A1995,_holidays!$A$2:$B$2107,2,1)</f>
        <v>Y</v>
      </c>
      <c r="G1995" s="20" t="str">
        <f>VLOOKUP(A1995,_holidays!$A$2:$C$2107,3,1)</f>
        <v>N</v>
      </c>
      <c r="H1995" s="21">
        <v>13</v>
      </c>
      <c r="I1995" s="21">
        <v>17.899999999999999</v>
      </c>
      <c r="J1995" s="22">
        <v>6.7</v>
      </c>
      <c r="K1995" s="22">
        <v>0</v>
      </c>
      <c r="L1995" s="16">
        <v>124473.67</v>
      </c>
      <c r="M1995" s="17">
        <v>34.230911220000003</v>
      </c>
      <c r="N1995" s="17">
        <f>'Energy Demand'!$L1995*'Energy Demand'!$M1995</f>
        <v>4260847.1469975775</v>
      </c>
    </row>
    <row r="1996" spans="1:14" x14ac:dyDescent="0.6">
      <c r="A1996" s="10">
        <v>43999</v>
      </c>
      <c r="B1996" s="31" t="str">
        <f>TEXT('Energy Demand'!$A1996,"dddd")</f>
        <v>Wednesday</v>
      </c>
      <c r="C1996" s="31" t="str">
        <f>TEXT('Energy Demand'!$A1996,"mmmm")</f>
        <v>June</v>
      </c>
      <c r="D1996" s="11" t="str">
        <f t="shared" si="62"/>
        <v>2020</v>
      </c>
      <c r="E1996" s="12">
        <f t="shared" si="63"/>
        <v>25</v>
      </c>
      <c r="F1996" s="13" t="str">
        <f>VLOOKUP(A1996,_holidays!$A$2:$B$2107,2,1)</f>
        <v>Y</v>
      </c>
      <c r="G1996" s="13" t="str">
        <f>VLOOKUP(A1996,_holidays!$A$2:$C$2107,3,1)</f>
        <v>N</v>
      </c>
      <c r="H1996" s="14">
        <v>10.199999999999999</v>
      </c>
      <c r="I1996" s="14">
        <v>14.6</v>
      </c>
      <c r="J1996" s="15">
        <v>8.5</v>
      </c>
      <c r="K1996" s="15">
        <v>0.4</v>
      </c>
      <c r="L1996" s="16">
        <v>133969.69</v>
      </c>
      <c r="M1996" s="17">
        <v>66.78362319</v>
      </c>
      <c r="N1996" s="17">
        <f>'Energy Demand'!$L1996*'Energy Demand'!$M1996</f>
        <v>8946981.2958411109</v>
      </c>
    </row>
    <row r="1997" spans="1:14" x14ac:dyDescent="0.6">
      <c r="A1997" s="19">
        <v>44000</v>
      </c>
      <c r="B1997" s="32" t="str">
        <f>TEXT('Energy Demand'!$A1997,"dddd")</f>
        <v>Thursday</v>
      </c>
      <c r="C1997" s="31" t="str">
        <f>TEXT('Energy Demand'!$A1997,"mmmm")</f>
        <v>June</v>
      </c>
      <c r="D1997" s="11" t="str">
        <f t="shared" si="62"/>
        <v>2020</v>
      </c>
      <c r="E1997" s="12">
        <f t="shared" si="63"/>
        <v>25</v>
      </c>
      <c r="F1997" s="20" t="str">
        <f>VLOOKUP(A1997,_holidays!$A$2:$B$2107,2,1)</f>
        <v>Y</v>
      </c>
      <c r="G1997" s="20" t="str">
        <f>VLOOKUP(A1997,_holidays!$A$2:$C$2107,3,1)</f>
        <v>N</v>
      </c>
      <c r="H1997" s="21">
        <v>4.5999999999999996</v>
      </c>
      <c r="I1997" s="21">
        <v>16.899999999999999</v>
      </c>
      <c r="J1997" s="22">
        <v>9.1</v>
      </c>
      <c r="K1997" s="22">
        <v>0</v>
      </c>
      <c r="L1997" s="16">
        <v>130437.325</v>
      </c>
      <c r="M1997" s="17">
        <v>35.142928869999999</v>
      </c>
      <c r="N1997" s="17">
        <f>'Energy Demand'!$L1997*'Energy Demand'!$M1997</f>
        <v>4583949.6344680721</v>
      </c>
    </row>
    <row r="1998" spans="1:14" x14ac:dyDescent="0.6">
      <c r="A1998" s="10">
        <v>44001</v>
      </c>
      <c r="B1998" s="31" t="str">
        <f>TEXT('Energy Demand'!$A1998,"dddd")</f>
        <v>Friday</v>
      </c>
      <c r="C1998" s="31" t="str">
        <f>TEXT('Energy Demand'!$A1998,"mmmm")</f>
        <v>June</v>
      </c>
      <c r="D1998" s="11" t="str">
        <f t="shared" si="62"/>
        <v>2020</v>
      </c>
      <c r="E1998" s="12">
        <f t="shared" si="63"/>
        <v>25</v>
      </c>
      <c r="F1998" s="13" t="str">
        <f>VLOOKUP(A1998,_holidays!$A$2:$B$2107,2,1)</f>
        <v>Y</v>
      </c>
      <c r="G1998" s="13" t="str">
        <f>VLOOKUP(A1998,_holidays!$A$2:$C$2107,3,1)</f>
        <v>N</v>
      </c>
      <c r="H1998" s="14">
        <v>6.4</v>
      </c>
      <c r="I1998" s="14">
        <v>17.8</v>
      </c>
      <c r="J1998" s="15">
        <v>8.6</v>
      </c>
      <c r="K1998" s="15">
        <v>0</v>
      </c>
      <c r="L1998" s="16">
        <v>120149.435</v>
      </c>
      <c r="M1998" s="17">
        <v>30.518706590000001</v>
      </c>
      <c r="N1998" s="17">
        <f>'Energy Demand'!$L1998*'Energy Demand'!$M1998</f>
        <v>3666805.3537192768</v>
      </c>
    </row>
    <row r="1999" spans="1:14" x14ac:dyDescent="0.6">
      <c r="A1999" s="19">
        <v>44002</v>
      </c>
      <c r="B1999" s="32" t="str">
        <f>TEXT('Energy Demand'!$A1999,"dddd")</f>
        <v>Saturday</v>
      </c>
      <c r="C1999" s="31" t="str">
        <f>TEXT('Energy Demand'!$A1999,"mmmm")</f>
        <v>June</v>
      </c>
      <c r="D1999" s="11" t="str">
        <f t="shared" si="62"/>
        <v>2020</v>
      </c>
      <c r="E1999" s="12">
        <f t="shared" si="63"/>
        <v>25</v>
      </c>
      <c r="F1999" s="20" t="str">
        <f>VLOOKUP(A1999,_holidays!$A$2:$B$2107,2,1)</f>
        <v>Y</v>
      </c>
      <c r="G1999" s="20" t="str">
        <f>VLOOKUP(A1999,_holidays!$A$2:$C$2107,3,1)</f>
        <v>N</v>
      </c>
      <c r="H1999" s="21">
        <v>12.8</v>
      </c>
      <c r="I1999" s="21">
        <v>16.899999999999999</v>
      </c>
      <c r="J1999" s="22">
        <v>8.5</v>
      </c>
      <c r="K1999" s="22">
        <v>1.4</v>
      </c>
      <c r="L1999" s="16">
        <v>109644.69500000001</v>
      </c>
      <c r="M1999" s="17">
        <v>34.059332099999999</v>
      </c>
      <c r="N1999" s="17">
        <f>'Energy Demand'!$L1999*'Energy Demand'!$M1999</f>
        <v>3734425.0800082097</v>
      </c>
    </row>
    <row r="2000" spans="1:14" x14ac:dyDescent="0.6">
      <c r="A2000" s="10">
        <v>44003</v>
      </c>
      <c r="B2000" s="31" t="str">
        <f>TEXT('Energy Demand'!$A2000,"dddd")</f>
        <v>Sunday</v>
      </c>
      <c r="C2000" s="31" t="str">
        <f>TEXT('Energy Demand'!$A2000,"mmmm")</f>
        <v>June</v>
      </c>
      <c r="D2000" s="11" t="str">
        <f t="shared" si="62"/>
        <v>2020</v>
      </c>
      <c r="E2000" s="12">
        <f t="shared" si="63"/>
        <v>26</v>
      </c>
      <c r="F2000" s="13" t="str">
        <f>VLOOKUP(A2000,_holidays!$A$2:$B$2107,2,1)</f>
        <v>Y</v>
      </c>
      <c r="G2000" s="13" t="str">
        <f>VLOOKUP(A2000,_holidays!$A$2:$C$2107,3,1)</f>
        <v>N</v>
      </c>
      <c r="H2000" s="14">
        <v>6.9</v>
      </c>
      <c r="I2000" s="14">
        <v>12</v>
      </c>
      <c r="J2000" s="15">
        <v>4.9000000000000004</v>
      </c>
      <c r="K2000" s="15">
        <v>0</v>
      </c>
      <c r="L2000" s="16">
        <v>121528.375</v>
      </c>
      <c r="M2000" s="17">
        <v>36.994378519999998</v>
      </c>
      <c r="N2000" s="17">
        <f>'Energy Demand'!$L2000*'Energy Demand'!$M2000</f>
        <v>4495866.7056705048</v>
      </c>
    </row>
    <row r="2001" spans="1:14" x14ac:dyDescent="0.6">
      <c r="A2001" s="19">
        <v>44004</v>
      </c>
      <c r="B2001" s="32" t="str">
        <f>TEXT('Energy Demand'!$A2001,"dddd")</f>
        <v>Monday</v>
      </c>
      <c r="C2001" s="31" t="str">
        <f>TEXT('Energy Demand'!$A2001,"mmmm")</f>
        <v>June</v>
      </c>
      <c r="D2001" s="11" t="str">
        <f t="shared" si="62"/>
        <v>2020</v>
      </c>
      <c r="E2001" s="12">
        <f t="shared" si="63"/>
        <v>26</v>
      </c>
      <c r="F2001" s="20" t="str">
        <f>VLOOKUP(A2001,_holidays!$A$2:$B$2107,2,1)</f>
        <v>Y</v>
      </c>
      <c r="G2001" s="20" t="str">
        <f>VLOOKUP(A2001,_holidays!$A$2:$C$2107,3,1)</f>
        <v>N</v>
      </c>
      <c r="H2001" s="21">
        <v>8.1</v>
      </c>
      <c r="I2001" s="21">
        <v>13</v>
      </c>
      <c r="J2001" s="22">
        <v>5.5</v>
      </c>
      <c r="K2001" s="22">
        <v>0</v>
      </c>
      <c r="L2001" s="16">
        <v>136373.435</v>
      </c>
      <c r="M2001" s="17">
        <v>45.896190480000001</v>
      </c>
      <c r="N2001" s="17">
        <f>'Energy Demand'!$L2001*'Energy Demand'!$M2001</f>
        <v>6259021.1491718991</v>
      </c>
    </row>
    <row r="2002" spans="1:14" x14ac:dyDescent="0.6">
      <c r="A2002" s="10">
        <v>44005</v>
      </c>
      <c r="B2002" s="31" t="str">
        <f>TEXT('Energy Demand'!$A2002,"dddd")</f>
        <v>Tuesday</v>
      </c>
      <c r="C2002" s="31" t="str">
        <f>TEXT('Energy Demand'!$A2002,"mmmm")</f>
        <v>June</v>
      </c>
      <c r="D2002" s="11" t="str">
        <f t="shared" si="62"/>
        <v>2020</v>
      </c>
      <c r="E2002" s="12">
        <f t="shared" si="63"/>
        <v>26</v>
      </c>
      <c r="F2002" s="13" t="str">
        <f>VLOOKUP(A2002,_holidays!$A$2:$B$2107,2,1)</f>
        <v>Y</v>
      </c>
      <c r="G2002" s="13" t="str">
        <f>VLOOKUP(A2002,_holidays!$A$2:$C$2107,3,1)</f>
        <v>N</v>
      </c>
      <c r="H2002" s="14">
        <v>9</v>
      </c>
      <c r="I2002" s="14">
        <v>14.4</v>
      </c>
      <c r="J2002" s="15">
        <v>8.4</v>
      </c>
      <c r="K2002" s="15">
        <v>2.2000000000000002</v>
      </c>
      <c r="L2002" s="16">
        <v>131904.745</v>
      </c>
      <c r="M2002" s="17">
        <v>48.986743169999997</v>
      </c>
      <c r="N2002" s="17">
        <f>'Energy Demand'!$L2002*'Energy Demand'!$M2002</f>
        <v>6461583.8662193408</v>
      </c>
    </row>
    <row r="2003" spans="1:14" x14ac:dyDescent="0.6">
      <c r="A2003" s="19">
        <v>44006</v>
      </c>
      <c r="B2003" s="32" t="str">
        <f>TEXT('Energy Demand'!$A2003,"dddd")</f>
        <v>Wednesday</v>
      </c>
      <c r="C2003" s="31" t="str">
        <f>TEXT('Energy Demand'!$A2003,"mmmm")</f>
        <v>June</v>
      </c>
      <c r="D2003" s="11" t="str">
        <f t="shared" si="62"/>
        <v>2020</v>
      </c>
      <c r="E2003" s="12">
        <f t="shared" si="63"/>
        <v>26</v>
      </c>
      <c r="F2003" s="20" t="str">
        <f>VLOOKUP(A2003,_holidays!$A$2:$B$2107,2,1)</f>
        <v>Y</v>
      </c>
      <c r="G2003" s="20" t="str">
        <f>VLOOKUP(A2003,_holidays!$A$2:$C$2107,3,1)</f>
        <v>N</v>
      </c>
      <c r="H2003" s="21">
        <v>10.1</v>
      </c>
      <c r="I2003" s="21">
        <v>14.9</v>
      </c>
      <c r="J2003" s="22">
        <v>8</v>
      </c>
      <c r="K2003" s="22">
        <v>0.4</v>
      </c>
      <c r="L2003" s="16">
        <v>133100.905</v>
      </c>
      <c r="M2003" s="17">
        <v>56.721435829999997</v>
      </c>
      <c r="N2003" s="17">
        <f>'Energy Demand'!$L2003*'Energy Demand'!$M2003</f>
        <v>7549674.4418724254</v>
      </c>
    </row>
    <row r="2004" spans="1:14" x14ac:dyDescent="0.6">
      <c r="A2004" s="10">
        <v>44007</v>
      </c>
      <c r="B2004" s="31" t="str">
        <f>TEXT('Energy Demand'!$A2004,"dddd")</f>
        <v>Thursday</v>
      </c>
      <c r="C2004" s="31" t="str">
        <f>TEXT('Energy Demand'!$A2004,"mmmm")</f>
        <v>June</v>
      </c>
      <c r="D2004" s="11" t="str">
        <f t="shared" si="62"/>
        <v>2020</v>
      </c>
      <c r="E2004" s="12">
        <f t="shared" si="63"/>
        <v>26</v>
      </c>
      <c r="F2004" s="13" t="str">
        <f>VLOOKUP(A2004,_holidays!$A$2:$B$2107,2,1)</f>
        <v>Y</v>
      </c>
      <c r="G2004" s="13" t="str">
        <f>VLOOKUP(A2004,_holidays!$A$2:$C$2107,3,1)</f>
        <v>N</v>
      </c>
      <c r="H2004" s="14">
        <v>10.199999999999999</v>
      </c>
      <c r="I2004" s="14">
        <v>15.9</v>
      </c>
      <c r="J2004" s="15">
        <v>5</v>
      </c>
      <c r="K2004" s="15">
        <v>0</v>
      </c>
      <c r="L2004" s="16">
        <v>131466.23999999999</v>
      </c>
      <c r="M2004" s="17">
        <v>39.910040360000004</v>
      </c>
      <c r="N2004" s="17">
        <f>'Energy Demand'!$L2004*'Energy Demand'!$M2004</f>
        <v>5246822.9443774465</v>
      </c>
    </row>
    <row r="2005" spans="1:14" x14ac:dyDescent="0.6">
      <c r="A2005" s="19">
        <v>44008</v>
      </c>
      <c r="B2005" s="32" t="str">
        <f>TEXT('Energy Demand'!$A2005,"dddd")</f>
        <v>Friday</v>
      </c>
      <c r="C2005" s="31" t="str">
        <f>TEXT('Energy Demand'!$A2005,"mmmm")</f>
        <v>June</v>
      </c>
      <c r="D2005" s="11" t="str">
        <f t="shared" si="62"/>
        <v>2020</v>
      </c>
      <c r="E2005" s="12">
        <f t="shared" si="63"/>
        <v>26</v>
      </c>
      <c r="F2005" s="20" t="str">
        <f>VLOOKUP(A2005,_holidays!$A$2:$B$2107,2,1)</f>
        <v>N</v>
      </c>
      <c r="G2005" s="20" t="str">
        <f>VLOOKUP(A2005,_holidays!$A$2:$C$2107,3,1)</f>
        <v>N</v>
      </c>
      <c r="H2005" s="21">
        <v>7.9</v>
      </c>
      <c r="I2005" s="21">
        <v>13.8</v>
      </c>
      <c r="J2005" s="22">
        <v>8.8000000000000007</v>
      </c>
      <c r="K2005" s="22">
        <v>1.2</v>
      </c>
      <c r="L2005" s="16">
        <v>136872.56</v>
      </c>
      <c r="M2005" s="17">
        <v>55.536961150000003</v>
      </c>
      <c r="N2005" s="17">
        <f>'Energy Demand'!$L2005*'Energy Demand'!$M2005</f>
        <v>7601486.0472210441</v>
      </c>
    </row>
    <row r="2006" spans="1:14" x14ac:dyDescent="0.6">
      <c r="A2006" s="10">
        <v>44009</v>
      </c>
      <c r="B2006" s="31" t="str">
        <f>TEXT('Energy Demand'!$A2006,"dddd")</f>
        <v>Saturday</v>
      </c>
      <c r="C2006" s="31" t="str">
        <f>TEXT('Energy Demand'!$A2006,"mmmm")</f>
        <v>June</v>
      </c>
      <c r="D2006" s="11" t="str">
        <f t="shared" si="62"/>
        <v>2020</v>
      </c>
      <c r="E2006" s="12">
        <f t="shared" si="63"/>
        <v>26</v>
      </c>
      <c r="F2006" s="13" t="str">
        <f>VLOOKUP(A2006,_holidays!$A$2:$B$2107,2,1)</f>
        <v>N</v>
      </c>
      <c r="G2006" s="13" t="str">
        <f>VLOOKUP(A2006,_holidays!$A$2:$C$2107,3,1)</f>
        <v>N</v>
      </c>
      <c r="H2006" s="14">
        <v>6.2</v>
      </c>
      <c r="I2006" s="14">
        <v>13.1</v>
      </c>
      <c r="J2006" s="15">
        <v>7.9</v>
      </c>
      <c r="K2006" s="15">
        <v>0</v>
      </c>
      <c r="L2006" s="16">
        <v>126938.54</v>
      </c>
      <c r="M2006" s="17">
        <v>48.303282799999998</v>
      </c>
      <c r="N2006" s="17">
        <f>'Energy Demand'!$L2006*'Energy Demand'!$M2006</f>
        <v>6131548.1958391117</v>
      </c>
    </row>
    <row r="2007" spans="1:14" x14ac:dyDescent="0.6">
      <c r="A2007" s="19">
        <v>44010</v>
      </c>
      <c r="B2007" s="32" t="str">
        <f>TEXT('Energy Demand'!$A2007,"dddd")</f>
        <v>Sunday</v>
      </c>
      <c r="C2007" s="31" t="str">
        <f>TEXT('Energy Demand'!$A2007,"mmmm")</f>
        <v>June</v>
      </c>
      <c r="D2007" s="11" t="str">
        <f t="shared" si="62"/>
        <v>2020</v>
      </c>
      <c r="E2007" s="12">
        <f t="shared" si="63"/>
        <v>27</v>
      </c>
      <c r="F2007" s="20" t="str">
        <f>VLOOKUP(A2007,_holidays!$A$2:$B$2107,2,1)</f>
        <v>N</v>
      </c>
      <c r="G2007" s="20" t="str">
        <f>VLOOKUP(A2007,_holidays!$A$2:$C$2107,3,1)</f>
        <v>N</v>
      </c>
      <c r="H2007" s="21">
        <v>1.7</v>
      </c>
      <c r="I2007" s="21">
        <v>12.5</v>
      </c>
      <c r="J2007" s="22">
        <v>9.3000000000000007</v>
      </c>
      <c r="K2007" s="22">
        <v>0.2</v>
      </c>
      <c r="L2007" s="16">
        <v>125830.75</v>
      </c>
      <c r="M2007" s="17">
        <v>49.198760270000001</v>
      </c>
      <c r="N2007" s="17">
        <f>'Energy Demand'!$L2007*'Energy Demand'!$M2007</f>
        <v>6190716.9038443025</v>
      </c>
    </row>
    <row r="2008" spans="1:14" x14ac:dyDescent="0.6">
      <c r="A2008" s="10">
        <v>44011</v>
      </c>
      <c r="B2008" s="31" t="str">
        <f>TEXT('Energy Demand'!$A2008,"dddd")</f>
        <v>Monday</v>
      </c>
      <c r="C2008" s="31" t="str">
        <f>TEXT('Energy Demand'!$A2008,"mmmm")</f>
        <v>June</v>
      </c>
      <c r="D2008" s="11" t="str">
        <f t="shared" si="62"/>
        <v>2020</v>
      </c>
      <c r="E2008" s="12">
        <f t="shared" si="63"/>
        <v>27</v>
      </c>
      <c r="F2008" s="13" t="str">
        <f>VLOOKUP(A2008,_holidays!$A$2:$B$2107,2,1)</f>
        <v>N</v>
      </c>
      <c r="G2008" s="13" t="str">
        <f>VLOOKUP(A2008,_holidays!$A$2:$C$2107,3,1)</f>
        <v>N</v>
      </c>
      <c r="H2008" s="14">
        <v>2.2000000000000002</v>
      </c>
      <c r="I2008" s="14">
        <v>15.4</v>
      </c>
      <c r="J2008" s="15">
        <v>9.3000000000000007</v>
      </c>
      <c r="K2008" s="15">
        <v>0</v>
      </c>
      <c r="L2008" s="16">
        <v>141431.99</v>
      </c>
      <c r="M2008" s="17">
        <v>42.724552449999997</v>
      </c>
      <c r="N2008" s="17">
        <f>'Energy Demand'!$L2008*'Energy Demand'!$M2008</f>
        <v>6042618.4748628745</v>
      </c>
    </row>
    <row r="2009" spans="1:14" x14ac:dyDescent="0.6">
      <c r="A2009" s="19">
        <v>44012</v>
      </c>
      <c r="B2009" s="32" t="str">
        <f>TEXT('Energy Demand'!$A2009,"dddd")</f>
        <v>Tuesday</v>
      </c>
      <c r="C2009" s="31" t="str">
        <f>TEXT('Energy Demand'!$A2009,"mmmm")</f>
        <v>June</v>
      </c>
      <c r="D2009" s="11" t="str">
        <f t="shared" si="62"/>
        <v>2020</v>
      </c>
      <c r="E2009" s="12">
        <f t="shared" si="63"/>
        <v>27</v>
      </c>
      <c r="F2009" s="20" t="str">
        <f>VLOOKUP(A2009,_holidays!$A$2:$B$2107,2,1)</f>
        <v>N</v>
      </c>
      <c r="G2009" s="20" t="str">
        <f>VLOOKUP(A2009,_holidays!$A$2:$C$2107,3,1)</f>
        <v>N</v>
      </c>
      <c r="H2009" s="21">
        <v>3</v>
      </c>
      <c r="I2009" s="21">
        <v>15.2</v>
      </c>
      <c r="J2009" s="22">
        <v>7.7</v>
      </c>
      <c r="K2009" s="22">
        <v>0</v>
      </c>
      <c r="L2009" s="16">
        <v>137644.86499999999</v>
      </c>
      <c r="M2009" s="17">
        <v>32.463374850000001</v>
      </c>
      <c r="N2009" s="17">
        <f>'Energy Demand'!$L2009*'Energy Demand'!$M2009</f>
        <v>4468416.8486726452</v>
      </c>
    </row>
    <row r="2010" spans="1:14" x14ac:dyDescent="0.6">
      <c r="A2010" s="10">
        <v>44013</v>
      </c>
      <c r="B2010" s="31" t="str">
        <f>TEXT('Energy Demand'!$A2010,"dddd")</f>
        <v>Wednesday</v>
      </c>
      <c r="C2010" s="31" t="str">
        <f>TEXT('Energy Demand'!$A2010,"mmmm")</f>
        <v>July</v>
      </c>
      <c r="D2010" s="11" t="str">
        <f t="shared" si="62"/>
        <v>2020</v>
      </c>
      <c r="E2010" s="12">
        <f t="shared" si="63"/>
        <v>27</v>
      </c>
      <c r="F2010" s="13" t="str">
        <f>VLOOKUP(A2010,_holidays!$A$2:$B$2107,2,1)</f>
        <v>N</v>
      </c>
      <c r="G2010" s="13" t="str">
        <f>VLOOKUP(A2010,_holidays!$A$2:$C$2107,3,1)</f>
        <v>N</v>
      </c>
      <c r="H2010" s="14">
        <v>9.8000000000000007</v>
      </c>
      <c r="I2010" s="14">
        <v>17.399999999999999</v>
      </c>
      <c r="J2010" s="15">
        <v>9.1</v>
      </c>
      <c r="K2010" s="15">
        <v>0</v>
      </c>
      <c r="L2010" s="16">
        <v>126614.72</v>
      </c>
      <c r="M2010" s="17">
        <v>33.15843237</v>
      </c>
      <c r="N2010" s="17">
        <f>'Energy Demand'!$L2010*'Energy Demand'!$M2010</f>
        <v>4198345.6301664868</v>
      </c>
    </row>
    <row r="2011" spans="1:14" x14ac:dyDescent="0.6">
      <c r="A2011" s="19">
        <v>44014</v>
      </c>
      <c r="B2011" s="32" t="str">
        <f>TEXT('Energy Demand'!$A2011,"dddd")</f>
        <v>Thursday</v>
      </c>
      <c r="C2011" s="31" t="str">
        <f>TEXT('Energy Demand'!$A2011,"mmmm")</f>
        <v>July</v>
      </c>
      <c r="D2011" s="11" t="str">
        <f t="shared" si="62"/>
        <v>2020</v>
      </c>
      <c r="E2011" s="12">
        <f t="shared" si="63"/>
        <v>27</v>
      </c>
      <c r="F2011" s="20" t="str">
        <f>VLOOKUP(A2011,_holidays!$A$2:$B$2107,2,1)</f>
        <v>N</v>
      </c>
      <c r="G2011" s="20" t="str">
        <f>VLOOKUP(A2011,_holidays!$A$2:$C$2107,3,1)</f>
        <v>N</v>
      </c>
      <c r="H2011" s="21">
        <v>10.199999999999999</v>
      </c>
      <c r="I2011" s="21">
        <v>15.1</v>
      </c>
      <c r="J2011" s="22">
        <v>7.3</v>
      </c>
      <c r="K2011" s="22">
        <v>1.2</v>
      </c>
      <c r="L2011" s="16">
        <v>131372.71</v>
      </c>
      <c r="M2011" s="17">
        <v>37.366426310000001</v>
      </c>
      <c r="N2011" s="17">
        <f>'Energy Demand'!$L2011*'Energy Demand'!$M2011</f>
        <v>4908928.6873599999</v>
      </c>
    </row>
    <row r="2012" spans="1:14" x14ac:dyDescent="0.6">
      <c r="A2012" s="10">
        <v>44015</v>
      </c>
      <c r="B2012" s="31" t="str">
        <f>TEXT('Energy Demand'!$A2012,"dddd")</f>
        <v>Friday</v>
      </c>
      <c r="C2012" s="31" t="str">
        <f>TEXT('Energy Demand'!$A2012,"mmmm")</f>
        <v>July</v>
      </c>
      <c r="D2012" s="11" t="str">
        <f t="shared" si="62"/>
        <v>2020</v>
      </c>
      <c r="E2012" s="12">
        <f t="shared" si="63"/>
        <v>27</v>
      </c>
      <c r="F2012" s="13" t="str">
        <f>VLOOKUP(A2012,_holidays!$A$2:$B$2107,2,1)</f>
        <v>N</v>
      </c>
      <c r="G2012" s="13" t="str">
        <f>VLOOKUP(A2012,_holidays!$A$2:$C$2107,3,1)</f>
        <v>N</v>
      </c>
      <c r="H2012" s="14">
        <v>7.7</v>
      </c>
      <c r="I2012" s="14">
        <v>10.3</v>
      </c>
      <c r="J2012" s="15">
        <v>4.0999999999999996</v>
      </c>
      <c r="K2012" s="15">
        <v>0</v>
      </c>
      <c r="L2012" s="16">
        <v>143010.26999999999</v>
      </c>
      <c r="M2012" s="17">
        <v>43.512020370000002</v>
      </c>
      <c r="N2012" s="17">
        <f>'Energy Demand'!$L2012*'Energy Demand'!$M2012</f>
        <v>6222665.7813591994</v>
      </c>
    </row>
    <row r="2013" spans="1:14" x14ac:dyDescent="0.6">
      <c r="A2013" s="19">
        <v>44016</v>
      </c>
      <c r="B2013" s="32" t="str">
        <f>TEXT('Energy Demand'!$A2013,"dddd")</f>
        <v>Saturday</v>
      </c>
      <c r="C2013" s="31" t="str">
        <f>TEXT('Energy Demand'!$A2013,"mmmm")</f>
        <v>July</v>
      </c>
      <c r="D2013" s="11" t="str">
        <f t="shared" si="62"/>
        <v>2020</v>
      </c>
      <c r="E2013" s="12">
        <f t="shared" si="63"/>
        <v>27</v>
      </c>
      <c r="F2013" s="20" t="str">
        <f>VLOOKUP(A2013,_holidays!$A$2:$B$2107,2,1)</f>
        <v>N</v>
      </c>
      <c r="G2013" s="20" t="str">
        <f>VLOOKUP(A2013,_holidays!$A$2:$C$2107,3,1)</f>
        <v>N</v>
      </c>
      <c r="H2013" s="21">
        <v>6.5</v>
      </c>
      <c r="I2013" s="21">
        <v>14.5</v>
      </c>
      <c r="J2013" s="22">
        <v>5.7</v>
      </c>
      <c r="K2013" s="22">
        <v>7.8</v>
      </c>
      <c r="L2013" s="16">
        <v>125400.27</v>
      </c>
      <c r="M2013" s="17">
        <v>50.026100579999998</v>
      </c>
      <c r="N2013" s="17">
        <f>'Energy Demand'!$L2013*'Energy Demand'!$M2013</f>
        <v>6273286.5197791569</v>
      </c>
    </row>
    <row r="2014" spans="1:14" x14ac:dyDescent="0.6">
      <c r="A2014" s="10">
        <v>44017</v>
      </c>
      <c r="B2014" s="31" t="str">
        <f>TEXT('Energy Demand'!$A2014,"dddd")</f>
        <v>Sunday</v>
      </c>
      <c r="C2014" s="31" t="str">
        <f>TEXT('Energy Demand'!$A2014,"mmmm")</f>
        <v>July</v>
      </c>
      <c r="D2014" s="11" t="str">
        <f t="shared" si="62"/>
        <v>2020</v>
      </c>
      <c r="E2014" s="12">
        <f t="shared" si="63"/>
        <v>28</v>
      </c>
      <c r="F2014" s="13" t="str">
        <f>VLOOKUP(A2014,_holidays!$A$2:$B$2107,2,1)</f>
        <v>N</v>
      </c>
      <c r="G2014" s="13" t="str">
        <f>VLOOKUP(A2014,_holidays!$A$2:$C$2107,3,1)</f>
        <v>N</v>
      </c>
      <c r="H2014" s="14">
        <v>8.9</v>
      </c>
      <c r="I2014" s="14">
        <v>12.5</v>
      </c>
      <c r="J2014" s="15">
        <v>6.5</v>
      </c>
      <c r="K2014" s="15">
        <v>4.5999999999999996</v>
      </c>
      <c r="L2014" s="16">
        <v>118507.76</v>
      </c>
      <c r="M2014" s="17">
        <v>50.787712599999999</v>
      </c>
      <c r="N2014" s="17">
        <f>'Energy Demand'!$L2014*'Energy Demand'!$M2014</f>
        <v>6018738.0557497758</v>
      </c>
    </row>
    <row r="2015" spans="1:14" x14ac:dyDescent="0.6">
      <c r="A2015" s="19">
        <v>44018</v>
      </c>
      <c r="B2015" s="32" t="str">
        <f>TEXT('Energy Demand'!$A2015,"dddd")</f>
        <v>Monday</v>
      </c>
      <c r="C2015" s="31" t="str">
        <f>TEXT('Energy Demand'!$A2015,"mmmm")</f>
        <v>July</v>
      </c>
      <c r="D2015" s="11" t="str">
        <f t="shared" si="62"/>
        <v>2020</v>
      </c>
      <c r="E2015" s="12">
        <f t="shared" si="63"/>
        <v>28</v>
      </c>
      <c r="F2015" s="20" t="str">
        <f>VLOOKUP(A2015,_holidays!$A$2:$B$2107,2,1)</f>
        <v>N</v>
      </c>
      <c r="G2015" s="20" t="str">
        <f>VLOOKUP(A2015,_holidays!$A$2:$C$2107,3,1)</f>
        <v>N</v>
      </c>
      <c r="H2015" s="21">
        <v>8.1</v>
      </c>
      <c r="I2015" s="21">
        <v>13.1</v>
      </c>
      <c r="J2015" s="22">
        <v>5.8</v>
      </c>
      <c r="K2015" s="22">
        <v>1</v>
      </c>
      <c r="L2015" s="16">
        <v>136255.33499999999</v>
      </c>
      <c r="M2015" s="17">
        <v>75.960622720000003</v>
      </c>
      <c r="N2015" s="17">
        <f>'Energy Demand'!$L2015*'Energy Demand'!$M2015</f>
        <v>10350040.095522212</v>
      </c>
    </row>
    <row r="2016" spans="1:14" x14ac:dyDescent="0.6">
      <c r="A2016" s="10">
        <v>44019</v>
      </c>
      <c r="B2016" s="31" t="str">
        <f>TEXT('Energy Demand'!$A2016,"dddd")</f>
        <v>Tuesday</v>
      </c>
      <c r="C2016" s="31" t="str">
        <f>TEXT('Energy Demand'!$A2016,"mmmm")</f>
        <v>July</v>
      </c>
      <c r="D2016" s="11" t="str">
        <f t="shared" si="62"/>
        <v>2020</v>
      </c>
      <c r="E2016" s="12">
        <f t="shared" si="63"/>
        <v>28</v>
      </c>
      <c r="F2016" s="13" t="str">
        <f>VLOOKUP(A2016,_holidays!$A$2:$B$2107,2,1)</f>
        <v>N</v>
      </c>
      <c r="G2016" s="13" t="str">
        <f>VLOOKUP(A2016,_holidays!$A$2:$C$2107,3,1)</f>
        <v>N</v>
      </c>
      <c r="H2016" s="14">
        <v>8.9</v>
      </c>
      <c r="I2016" s="14">
        <v>11.8</v>
      </c>
      <c r="J2016" s="15">
        <v>4.8</v>
      </c>
      <c r="K2016" s="15">
        <v>1.4</v>
      </c>
      <c r="L2016" s="16">
        <v>140264.51999999999</v>
      </c>
      <c r="M2016" s="17">
        <v>88.336242659999996</v>
      </c>
      <c r="N2016" s="17">
        <f>'Energy Demand'!$L2016*'Energy Demand'!$M2016</f>
        <v>12390440.675308421</v>
      </c>
    </row>
    <row r="2017" spans="1:14" x14ac:dyDescent="0.6">
      <c r="A2017" s="19">
        <v>44020</v>
      </c>
      <c r="B2017" s="32" t="str">
        <f>TEXT('Energy Demand'!$A2017,"dddd")</f>
        <v>Wednesday</v>
      </c>
      <c r="C2017" s="31" t="str">
        <f>TEXT('Energy Demand'!$A2017,"mmmm")</f>
        <v>July</v>
      </c>
      <c r="D2017" s="11" t="str">
        <f t="shared" si="62"/>
        <v>2020</v>
      </c>
      <c r="E2017" s="12">
        <f t="shared" si="63"/>
        <v>28</v>
      </c>
      <c r="F2017" s="20" t="str">
        <f>VLOOKUP(A2017,_holidays!$A$2:$B$2107,2,1)</f>
        <v>N</v>
      </c>
      <c r="G2017" s="20" t="str">
        <f>VLOOKUP(A2017,_holidays!$A$2:$C$2107,3,1)</f>
        <v>N</v>
      </c>
      <c r="H2017" s="21">
        <v>4.9000000000000004</v>
      </c>
      <c r="I2017" s="21">
        <v>15.7</v>
      </c>
      <c r="J2017" s="22">
        <v>9.4</v>
      </c>
      <c r="K2017" s="22">
        <v>0</v>
      </c>
      <c r="L2017" s="16">
        <v>138627.10999999999</v>
      </c>
      <c r="M2017" s="17">
        <v>80.388196890000003</v>
      </c>
      <c r="N2017" s="17">
        <f>'Energy Demand'!$L2017*'Energy Demand'!$M2017</f>
        <v>11143983.412971687</v>
      </c>
    </row>
    <row r="2018" spans="1:14" x14ac:dyDescent="0.6">
      <c r="A2018" s="10">
        <v>44021</v>
      </c>
      <c r="B2018" s="31" t="str">
        <f>TEXT('Energy Demand'!$A2018,"dddd")</f>
        <v>Thursday</v>
      </c>
      <c r="C2018" s="31" t="str">
        <f>TEXT('Energy Demand'!$A2018,"mmmm")</f>
        <v>July</v>
      </c>
      <c r="D2018" s="11" t="str">
        <f t="shared" si="62"/>
        <v>2020</v>
      </c>
      <c r="E2018" s="12">
        <f t="shared" si="63"/>
        <v>28</v>
      </c>
      <c r="F2018" s="13" t="str">
        <f>VLOOKUP(A2018,_holidays!$A$2:$B$2107,2,1)</f>
        <v>N</v>
      </c>
      <c r="G2018" s="13" t="str">
        <f>VLOOKUP(A2018,_holidays!$A$2:$C$2107,3,1)</f>
        <v>N</v>
      </c>
      <c r="H2018" s="14">
        <v>5.7</v>
      </c>
      <c r="I2018" s="14">
        <v>17.2</v>
      </c>
      <c r="J2018" s="15">
        <v>8.5</v>
      </c>
      <c r="K2018" s="15">
        <v>0</v>
      </c>
      <c r="L2018" s="16">
        <v>135266.16500000001</v>
      </c>
      <c r="M2018" s="17">
        <v>70.716279909999997</v>
      </c>
      <c r="N2018" s="17">
        <f>'Energy Demand'!$L2018*'Energy Demand'!$M2018</f>
        <v>9565519.9864922445</v>
      </c>
    </row>
    <row r="2019" spans="1:14" x14ac:dyDescent="0.6">
      <c r="A2019" s="19">
        <v>44022</v>
      </c>
      <c r="B2019" s="32" t="str">
        <f>TEXT('Energy Demand'!$A2019,"dddd")</f>
        <v>Friday</v>
      </c>
      <c r="C2019" s="31" t="str">
        <f>TEXT('Energy Demand'!$A2019,"mmmm")</f>
        <v>July</v>
      </c>
      <c r="D2019" s="11" t="str">
        <f t="shared" si="62"/>
        <v>2020</v>
      </c>
      <c r="E2019" s="12">
        <f t="shared" si="63"/>
        <v>28</v>
      </c>
      <c r="F2019" s="20" t="str">
        <f>VLOOKUP(A2019,_holidays!$A$2:$B$2107,2,1)</f>
        <v>N</v>
      </c>
      <c r="G2019" s="20" t="str">
        <f>VLOOKUP(A2019,_holidays!$A$2:$C$2107,3,1)</f>
        <v>N</v>
      </c>
      <c r="H2019" s="21">
        <v>6.4</v>
      </c>
      <c r="I2019" s="21">
        <v>16.899999999999999</v>
      </c>
      <c r="J2019" s="22">
        <v>7.9</v>
      </c>
      <c r="K2019" s="22">
        <v>0</v>
      </c>
      <c r="L2019" s="16">
        <v>134041.23000000001</v>
      </c>
      <c r="M2019" s="17">
        <v>67.739880499999998</v>
      </c>
      <c r="N2019" s="17">
        <f>'Energy Demand'!$L2019*'Energy Demand'!$M2019</f>
        <v>9079936.9022730161</v>
      </c>
    </row>
    <row r="2020" spans="1:14" x14ac:dyDescent="0.6">
      <c r="A2020" s="10">
        <v>44023</v>
      </c>
      <c r="B2020" s="31" t="str">
        <f>TEXT('Energy Demand'!$A2020,"dddd")</f>
        <v>Saturday</v>
      </c>
      <c r="C2020" s="31" t="str">
        <f>TEXT('Energy Demand'!$A2020,"mmmm")</f>
        <v>July</v>
      </c>
      <c r="D2020" s="11" t="str">
        <f t="shared" si="62"/>
        <v>2020</v>
      </c>
      <c r="E2020" s="12">
        <f t="shared" si="63"/>
        <v>28</v>
      </c>
      <c r="F2020" s="13" t="str">
        <f>VLOOKUP(A2020,_holidays!$A$2:$B$2107,2,1)</f>
        <v>N</v>
      </c>
      <c r="G2020" s="13" t="str">
        <f>VLOOKUP(A2020,_holidays!$A$2:$C$2107,3,1)</f>
        <v>N</v>
      </c>
      <c r="H2020" s="14">
        <v>7.3</v>
      </c>
      <c r="I2020" s="14">
        <v>11.4</v>
      </c>
      <c r="J2020" s="15">
        <v>3.3</v>
      </c>
      <c r="K2020" s="15">
        <v>0</v>
      </c>
      <c r="L2020" s="16">
        <v>130088.95</v>
      </c>
      <c r="M2020" s="17">
        <v>81.929884130000005</v>
      </c>
      <c r="N2020" s="17">
        <f>'Energy Demand'!$L2020*'Energy Demand'!$M2020</f>
        <v>10658172.600093365</v>
      </c>
    </row>
    <row r="2021" spans="1:14" x14ac:dyDescent="0.6">
      <c r="A2021" s="19">
        <v>44024</v>
      </c>
      <c r="B2021" s="32" t="str">
        <f>TEXT('Energy Demand'!$A2021,"dddd")</f>
        <v>Sunday</v>
      </c>
      <c r="C2021" s="31" t="str">
        <f>TEXT('Energy Demand'!$A2021,"mmmm")</f>
        <v>July</v>
      </c>
      <c r="D2021" s="11" t="str">
        <f t="shared" si="62"/>
        <v>2020</v>
      </c>
      <c r="E2021" s="12">
        <f t="shared" si="63"/>
        <v>29</v>
      </c>
      <c r="F2021" s="20" t="str">
        <f>VLOOKUP(A2021,_holidays!$A$2:$B$2107,2,1)</f>
        <v>N</v>
      </c>
      <c r="G2021" s="20" t="str">
        <f>VLOOKUP(A2021,_holidays!$A$2:$C$2107,3,1)</f>
        <v>N</v>
      </c>
      <c r="H2021" s="21">
        <v>9</v>
      </c>
      <c r="I2021" s="21">
        <v>14.2</v>
      </c>
      <c r="J2021" s="22">
        <v>8.3000000000000007</v>
      </c>
      <c r="K2021" s="22">
        <v>6.8</v>
      </c>
      <c r="L2021" s="16">
        <v>118837.05</v>
      </c>
      <c r="M2021" s="17">
        <v>61.719482409999998</v>
      </c>
      <c r="N2021" s="17">
        <f>'Energy Demand'!$L2021*'Energy Demand'!$M2021</f>
        <v>7334561.2171312906</v>
      </c>
    </row>
    <row r="2022" spans="1:14" x14ac:dyDescent="0.6">
      <c r="A2022" s="10">
        <v>44025</v>
      </c>
      <c r="B2022" s="31" t="str">
        <f>TEXT('Energy Demand'!$A2022,"dddd")</f>
        <v>Monday</v>
      </c>
      <c r="C2022" s="31" t="str">
        <f>TEXT('Energy Demand'!$A2022,"mmmm")</f>
        <v>July</v>
      </c>
      <c r="D2022" s="11" t="str">
        <f t="shared" si="62"/>
        <v>2020</v>
      </c>
      <c r="E2022" s="12">
        <f t="shared" si="63"/>
        <v>29</v>
      </c>
      <c r="F2022" s="13" t="str">
        <f>VLOOKUP(A2022,_holidays!$A$2:$B$2107,2,1)</f>
        <v>N</v>
      </c>
      <c r="G2022" s="13" t="str">
        <f>VLOOKUP(A2022,_holidays!$A$2:$C$2107,3,1)</f>
        <v>N</v>
      </c>
      <c r="H2022" s="14">
        <v>8.6999999999999993</v>
      </c>
      <c r="I2022" s="14">
        <v>15.1</v>
      </c>
      <c r="J2022" s="15">
        <v>7.4</v>
      </c>
      <c r="K2022" s="15">
        <v>3.4</v>
      </c>
      <c r="L2022" s="16">
        <v>130119.41</v>
      </c>
      <c r="M2022" s="17">
        <v>61.123170360000003</v>
      </c>
      <c r="N2022" s="17">
        <f>'Energy Demand'!$L2022*'Energy Demand'!$M2022</f>
        <v>7953310.864572688</v>
      </c>
    </row>
    <row r="2023" spans="1:14" x14ac:dyDescent="0.6">
      <c r="A2023" s="19">
        <v>44026</v>
      </c>
      <c r="B2023" s="32" t="str">
        <f>TEXT('Energy Demand'!$A2023,"dddd")</f>
        <v>Tuesday</v>
      </c>
      <c r="C2023" s="31" t="str">
        <f>TEXT('Energy Demand'!$A2023,"mmmm")</f>
        <v>July</v>
      </c>
      <c r="D2023" s="11" t="str">
        <f t="shared" si="62"/>
        <v>2020</v>
      </c>
      <c r="E2023" s="12">
        <f t="shared" si="63"/>
        <v>29</v>
      </c>
      <c r="F2023" s="20" t="str">
        <f>VLOOKUP(A2023,_holidays!$A$2:$B$2107,2,1)</f>
        <v>Y</v>
      </c>
      <c r="G2023" s="20" t="str">
        <f>VLOOKUP(A2023,_holidays!$A$2:$C$2107,3,1)</f>
        <v>N</v>
      </c>
      <c r="H2023" s="21">
        <v>7.7</v>
      </c>
      <c r="I2023" s="21">
        <v>14.2</v>
      </c>
      <c r="J2023" s="22">
        <v>7.6</v>
      </c>
      <c r="K2023" s="22">
        <v>0</v>
      </c>
      <c r="L2023" s="16">
        <v>133668.935</v>
      </c>
      <c r="M2023" s="17">
        <v>61.112336169999999</v>
      </c>
      <c r="N2023" s="17">
        <f>'Energy Demand'!$L2023*'Energy Demand'!$M2023</f>
        <v>8168820.8912058789</v>
      </c>
    </row>
    <row r="2024" spans="1:14" x14ac:dyDescent="0.6">
      <c r="A2024" s="10">
        <v>44027</v>
      </c>
      <c r="B2024" s="31" t="str">
        <f>TEXT('Energy Demand'!$A2024,"dddd")</f>
        <v>Wednesday</v>
      </c>
      <c r="C2024" s="31" t="str">
        <f>TEXT('Energy Demand'!$A2024,"mmmm")</f>
        <v>July</v>
      </c>
      <c r="D2024" s="11" t="str">
        <f t="shared" si="62"/>
        <v>2020</v>
      </c>
      <c r="E2024" s="12">
        <f t="shared" si="63"/>
        <v>29</v>
      </c>
      <c r="F2024" s="13" t="str">
        <f>VLOOKUP(A2024,_holidays!$A$2:$B$2107,2,1)</f>
        <v>Y</v>
      </c>
      <c r="G2024" s="13" t="str">
        <f>VLOOKUP(A2024,_holidays!$A$2:$C$2107,3,1)</f>
        <v>N</v>
      </c>
      <c r="H2024" s="14">
        <v>6.2</v>
      </c>
      <c r="I2024" s="14">
        <v>14.7</v>
      </c>
      <c r="J2024" s="15">
        <v>9.4</v>
      </c>
      <c r="K2024" s="15">
        <v>0.2</v>
      </c>
      <c r="L2024" s="16">
        <v>135296.79999999999</v>
      </c>
      <c r="M2024" s="17">
        <v>68.569810079999996</v>
      </c>
      <c r="N2024" s="17">
        <f>'Energy Demand'!$L2024*'Energy Demand'!$M2024</f>
        <v>9277275.8804317433</v>
      </c>
    </row>
    <row r="2025" spans="1:14" x14ac:dyDescent="0.6">
      <c r="A2025" s="19">
        <v>44028</v>
      </c>
      <c r="B2025" s="32" t="str">
        <f>TEXT('Energy Demand'!$A2025,"dddd")</f>
        <v>Thursday</v>
      </c>
      <c r="C2025" s="31" t="str">
        <f>TEXT('Energy Demand'!$A2025,"mmmm")</f>
        <v>July</v>
      </c>
      <c r="D2025" s="11" t="str">
        <f t="shared" si="62"/>
        <v>2020</v>
      </c>
      <c r="E2025" s="12">
        <f t="shared" si="63"/>
        <v>29</v>
      </c>
      <c r="F2025" s="20" t="str">
        <f>VLOOKUP(A2025,_holidays!$A$2:$B$2107,2,1)</f>
        <v>Y</v>
      </c>
      <c r="G2025" s="20" t="str">
        <f>VLOOKUP(A2025,_holidays!$A$2:$C$2107,3,1)</f>
        <v>N</v>
      </c>
      <c r="H2025" s="21">
        <v>4.2</v>
      </c>
      <c r="I2025" s="21">
        <v>11.5</v>
      </c>
      <c r="J2025" s="22">
        <v>8.6999999999999993</v>
      </c>
      <c r="K2025" s="22">
        <v>0</v>
      </c>
      <c r="L2025" s="16">
        <v>143158.89000000001</v>
      </c>
      <c r="M2025" s="17">
        <v>86.658216449999998</v>
      </c>
      <c r="N2025" s="17">
        <f>'Energy Demand'!$L2025*'Energy Demand'!$M2025</f>
        <v>12405894.076361742</v>
      </c>
    </row>
    <row r="2026" spans="1:14" x14ac:dyDescent="0.6">
      <c r="A2026" s="10">
        <v>44029</v>
      </c>
      <c r="B2026" s="31" t="str">
        <f>TEXT('Energy Demand'!$A2026,"dddd")</f>
        <v>Friday</v>
      </c>
      <c r="C2026" s="31" t="str">
        <f>TEXT('Energy Demand'!$A2026,"mmmm")</f>
        <v>July</v>
      </c>
      <c r="D2026" s="11" t="str">
        <f t="shared" si="62"/>
        <v>2020</v>
      </c>
      <c r="E2026" s="12">
        <f t="shared" si="63"/>
        <v>29</v>
      </c>
      <c r="F2026" s="13" t="str">
        <f>VLOOKUP(A2026,_holidays!$A$2:$B$2107,2,1)</f>
        <v>Y</v>
      </c>
      <c r="G2026" s="13" t="str">
        <f>VLOOKUP(A2026,_holidays!$A$2:$C$2107,3,1)</f>
        <v>N</v>
      </c>
      <c r="H2026" s="14">
        <v>3.1</v>
      </c>
      <c r="I2026" s="14">
        <v>12.8</v>
      </c>
      <c r="J2026" s="15">
        <v>7.4</v>
      </c>
      <c r="K2026" s="15">
        <v>0</v>
      </c>
      <c r="L2026" s="16">
        <v>143109.35500000001</v>
      </c>
      <c r="M2026" s="17">
        <v>73.815508410000007</v>
      </c>
      <c r="N2026" s="17">
        <f>'Energy Demand'!$L2026*'Energy Demand'!$M2026</f>
        <v>10563689.797552178</v>
      </c>
    </row>
    <row r="2027" spans="1:14" x14ac:dyDescent="0.6">
      <c r="A2027" s="19">
        <v>44030</v>
      </c>
      <c r="B2027" s="32" t="str">
        <f>TEXT('Energy Demand'!$A2027,"dddd")</f>
        <v>Saturday</v>
      </c>
      <c r="C2027" s="31" t="str">
        <f>TEXT('Energy Demand'!$A2027,"mmmm")</f>
        <v>July</v>
      </c>
      <c r="D2027" s="11" t="str">
        <f t="shared" si="62"/>
        <v>2020</v>
      </c>
      <c r="E2027" s="12">
        <f t="shared" si="63"/>
        <v>29</v>
      </c>
      <c r="F2027" s="20" t="str">
        <f>VLOOKUP(A2027,_holidays!$A$2:$B$2107,2,1)</f>
        <v>Y</v>
      </c>
      <c r="G2027" s="20" t="str">
        <f>VLOOKUP(A2027,_holidays!$A$2:$C$2107,3,1)</f>
        <v>N</v>
      </c>
      <c r="H2027" s="21">
        <v>4</v>
      </c>
      <c r="I2027" s="21">
        <v>12.5</v>
      </c>
      <c r="J2027" s="22">
        <v>8.3000000000000007</v>
      </c>
      <c r="K2027" s="22">
        <v>0</v>
      </c>
      <c r="L2027" s="16">
        <v>125303.88499999999</v>
      </c>
      <c r="M2027" s="17">
        <v>43.53431853</v>
      </c>
      <c r="N2027" s="17">
        <f>'Energy Demand'!$L2027*'Energy Demand'!$M2027</f>
        <v>5455019.2426364888</v>
      </c>
    </row>
    <row r="2028" spans="1:14" x14ac:dyDescent="0.6">
      <c r="A2028" s="10">
        <v>44031</v>
      </c>
      <c r="B2028" s="31" t="str">
        <f>TEXT('Energy Demand'!$A2028,"dddd")</f>
        <v>Sunday</v>
      </c>
      <c r="C2028" s="31" t="str">
        <f>TEXT('Energy Demand'!$A2028,"mmmm")</f>
        <v>July</v>
      </c>
      <c r="D2028" s="11" t="str">
        <f t="shared" si="62"/>
        <v>2020</v>
      </c>
      <c r="E2028" s="12">
        <f t="shared" si="63"/>
        <v>30</v>
      </c>
      <c r="F2028" s="13" t="str">
        <f>VLOOKUP(A2028,_holidays!$A$2:$B$2107,2,1)</f>
        <v>Y</v>
      </c>
      <c r="G2028" s="13" t="str">
        <f>VLOOKUP(A2028,_holidays!$A$2:$C$2107,3,1)</f>
        <v>N</v>
      </c>
      <c r="H2028" s="14">
        <v>8.1999999999999993</v>
      </c>
      <c r="I2028" s="14">
        <v>15.3</v>
      </c>
      <c r="J2028" s="15">
        <v>7.6</v>
      </c>
      <c r="K2028" s="15">
        <v>0</v>
      </c>
      <c r="L2028" s="16">
        <v>114065.32</v>
      </c>
      <c r="M2028" s="17">
        <v>31.208767980000001</v>
      </c>
      <c r="N2028" s="17">
        <f>'Energy Demand'!$L2028*'Energy Demand'!$M2028</f>
        <v>3559838.1064444538</v>
      </c>
    </row>
    <row r="2029" spans="1:14" x14ac:dyDescent="0.6">
      <c r="A2029" s="19">
        <v>44032</v>
      </c>
      <c r="B2029" s="32" t="str">
        <f>TEXT('Energy Demand'!$A2029,"dddd")</f>
        <v>Monday</v>
      </c>
      <c r="C2029" s="31" t="str">
        <f>TEXT('Energy Demand'!$A2029,"mmmm")</f>
        <v>July</v>
      </c>
      <c r="D2029" s="11" t="str">
        <f t="shared" si="62"/>
        <v>2020</v>
      </c>
      <c r="E2029" s="12">
        <f t="shared" si="63"/>
        <v>30</v>
      </c>
      <c r="F2029" s="20" t="str">
        <f>VLOOKUP(A2029,_holidays!$A$2:$B$2107,2,1)</f>
        <v>Y</v>
      </c>
      <c r="G2029" s="20" t="str">
        <f>VLOOKUP(A2029,_holidays!$A$2:$C$2107,3,1)</f>
        <v>N</v>
      </c>
      <c r="H2029" s="21">
        <v>7.6</v>
      </c>
      <c r="I2029" s="21">
        <v>13.8</v>
      </c>
      <c r="J2029" s="22">
        <v>8.1999999999999993</v>
      </c>
      <c r="K2029" s="22">
        <v>0.6</v>
      </c>
      <c r="L2029" s="16">
        <v>132894.41</v>
      </c>
      <c r="M2029" s="17">
        <v>58.020119719999997</v>
      </c>
      <c r="N2029" s="17">
        <f>'Energy Demand'!$L2029*'Energy Demand'!$M2029</f>
        <v>7710549.5783187654</v>
      </c>
    </row>
    <row r="2030" spans="1:14" x14ac:dyDescent="0.6">
      <c r="A2030" s="10">
        <v>44033</v>
      </c>
      <c r="B2030" s="31" t="str">
        <f>TEXT('Energy Demand'!$A2030,"dddd")</f>
        <v>Tuesday</v>
      </c>
      <c r="C2030" s="31" t="str">
        <f>TEXT('Energy Demand'!$A2030,"mmmm")</f>
        <v>July</v>
      </c>
      <c r="D2030" s="11" t="str">
        <f t="shared" si="62"/>
        <v>2020</v>
      </c>
      <c r="E2030" s="12">
        <f t="shared" si="63"/>
        <v>30</v>
      </c>
      <c r="F2030" s="13" t="str">
        <f>VLOOKUP(A2030,_holidays!$A$2:$B$2107,2,1)</f>
        <v>Y</v>
      </c>
      <c r="G2030" s="13" t="str">
        <f>VLOOKUP(A2030,_holidays!$A$2:$C$2107,3,1)</f>
        <v>N</v>
      </c>
      <c r="H2030" s="14">
        <v>7.2</v>
      </c>
      <c r="I2030" s="14">
        <v>12.9</v>
      </c>
      <c r="J2030" s="15">
        <v>8.1</v>
      </c>
      <c r="K2030" s="15">
        <v>0.4</v>
      </c>
      <c r="L2030" s="16">
        <v>140086.10500000001</v>
      </c>
      <c r="M2030" s="17">
        <v>95.137779660000007</v>
      </c>
      <c r="N2030" s="17">
        <f>'Energy Demand'!$L2030*'Energy Demand'!$M2030</f>
        <v>13327480.990917627</v>
      </c>
    </row>
    <row r="2031" spans="1:14" x14ac:dyDescent="0.6">
      <c r="A2031" s="19">
        <v>44034</v>
      </c>
      <c r="B2031" s="32" t="str">
        <f>TEXT('Energy Demand'!$A2031,"dddd")</f>
        <v>Wednesday</v>
      </c>
      <c r="C2031" s="31" t="str">
        <f>TEXT('Energy Demand'!$A2031,"mmmm")</f>
        <v>July</v>
      </c>
      <c r="D2031" s="11" t="str">
        <f t="shared" si="62"/>
        <v>2020</v>
      </c>
      <c r="E2031" s="12">
        <f t="shared" si="63"/>
        <v>30</v>
      </c>
      <c r="F2031" s="20" t="str">
        <f>VLOOKUP(A2031,_holidays!$A$2:$B$2107,2,1)</f>
        <v>Y</v>
      </c>
      <c r="G2031" s="20" t="str">
        <f>VLOOKUP(A2031,_holidays!$A$2:$C$2107,3,1)</f>
        <v>N</v>
      </c>
      <c r="H2031" s="21">
        <v>8.1</v>
      </c>
      <c r="I2031" s="21">
        <v>13.3</v>
      </c>
      <c r="J2031" s="22">
        <v>8.4</v>
      </c>
      <c r="K2031" s="22">
        <v>0</v>
      </c>
      <c r="L2031" s="16">
        <v>138666.10500000001</v>
      </c>
      <c r="M2031" s="17">
        <v>93.875030289999998</v>
      </c>
      <c r="N2031" s="17">
        <f>'Energy Demand'!$L2031*'Energy Demand'!$M2031</f>
        <v>13017284.807071321</v>
      </c>
    </row>
    <row r="2032" spans="1:14" x14ac:dyDescent="0.6">
      <c r="A2032" s="10">
        <v>44035</v>
      </c>
      <c r="B2032" s="31" t="str">
        <f>TEXT('Energy Demand'!$A2032,"dddd")</f>
        <v>Thursday</v>
      </c>
      <c r="C2032" s="31" t="str">
        <f>TEXT('Energy Demand'!$A2032,"mmmm")</f>
        <v>July</v>
      </c>
      <c r="D2032" s="11" t="str">
        <f t="shared" si="62"/>
        <v>2020</v>
      </c>
      <c r="E2032" s="12">
        <f t="shared" si="63"/>
        <v>30</v>
      </c>
      <c r="F2032" s="13" t="str">
        <f>VLOOKUP(A2032,_holidays!$A$2:$B$2107,2,1)</f>
        <v>Y</v>
      </c>
      <c r="G2032" s="13" t="str">
        <f>VLOOKUP(A2032,_holidays!$A$2:$C$2107,3,1)</f>
        <v>N</v>
      </c>
      <c r="H2032" s="14">
        <v>8.1</v>
      </c>
      <c r="I2032" s="14">
        <v>12</v>
      </c>
      <c r="J2032" s="15">
        <v>7.5</v>
      </c>
      <c r="K2032" s="15">
        <v>2.2000000000000002</v>
      </c>
      <c r="L2032" s="16">
        <v>142476.36499999999</v>
      </c>
      <c r="M2032" s="17">
        <v>103.9160215</v>
      </c>
      <c r="N2032" s="17">
        <f>'Energy Demand'!$L2032*'Energy Demand'!$M2032</f>
        <v>14805577.008581847</v>
      </c>
    </row>
    <row r="2033" spans="1:14" x14ac:dyDescent="0.6">
      <c r="A2033" s="19">
        <v>44036</v>
      </c>
      <c r="B2033" s="32" t="str">
        <f>TEXT('Energy Demand'!$A2033,"dddd")</f>
        <v>Friday</v>
      </c>
      <c r="C2033" s="31" t="str">
        <f>TEXT('Energy Demand'!$A2033,"mmmm")</f>
        <v>July</v>
      </c>
      <c r="D2033" s="11" t="str">
        <f t="shared" si="62"/>
        <v>2020</v>
      </c>
      <c r="E2033" s="12">
        <f t="shared" si="63"/>
        <v>30</v>
      </c>
      <c r="F2033" s="20" t="str">
        <f>VLOOKUP(A2033,_holidays!$A$2:$B$2107,2,1)</f>
        <v>Y</v>
      </c>
      <c r="G2033" s="20" t="str">
        <f>VLOOKUP(A2033,_holidays!$A$2:$C$2107,3,1)</f>
        <v>N</v>
      </c>
      <c r="H2033" s="21">
        <v>6.1</v>
      </c>
      <c r="I2033" s="21">
        <v>13.5</v>
      </c>
      <c r="J2033" s="22">
        <v>10.5</v>
      </c>
      <c r="K2033" s="22">
        <v>0</v>
      </c>
      <c r="L2033" s="16">
        <v>133822.70000000001</v>
      </c>
      <c r="M2033" s="17">
        <v>61.449140040000003</v>
      </c>
      <c r="N2033" s="17">
        <f>'Energy Demand'!$L2033*'Energy Demand'!$M2033</f>
        <v>8223289.8328309087</v>
      </c>
    </row>
    <row r="2034" spans="1:14" x14ac:dyDescent="0.6">
      <c r="A2034" s="10">
        <v>44037</v>
      </c>
      <c r="B2034" s="31" t="str">
        <f>TEXT('Energy Demand'!$A2034,"dddd")</f>
        <v>Saturday</v>
      </c>
      <c r="C2034" s="31" t="str">
        <f>TEXT('Energy Demand'!$A2034,"mmmm")</f>
        <v>July</v>
      </c>
      <c r="D2034" s="11" t="str">
        <f t="shared" si="62"/>
        <v>2020</v>
      </c>
      <c r="E2034" s="12">
        <f t="shared" si="63"/>
        <v>30</v>
      </c>
      <c r="F2034" s="13" t="str">
        <f>VLOOKUP(A2034,_holidays!$A$2:$B$2107,2,1)</f>
        <v>Y</v>
      </c>
      <c r="G2034" s="13" t="str">
        <f>VLOOKUP(A2034,_holidays!$A$2:$C$2107,3,1)</f>
        <v>N</v>
      </c>
      <c r="H2034" s="14">
        <v>4.3</v>
      </c>
      <c r="I2034" s="14">
        <v>12.2</v>
      </c>
      <c r="J2034" s="15">
        <v>9.6</v>
      </c>
      <c r="K2034" s="15">
        <v>0</v>
      </c>
      <c r="L2034" s="16">
        <v>128417.22</v>
      </c>
      <c r="M2034" s="17">
        <v>72.083011600000006</v>
      </c>
      <c r="N2034" s="17">
        <f>'Energy Demand'!$L2034*'Energy Demand'!$M2034</f>
        <v>9256699.9588997532</v>
      </c>
    </row>
    <row r="2035" spans="1:14" x14ac:dyDescent="0.6">
      <c r="A2035" s="19">
        <v>44038</v>
      </c>
      <c r="B2035" s="32" t="str">
        <f>TEXT('Energy Demand'!$A2035,"dddd")</f>
        <v>Sunday</v>
      </c>
      <c r="C2035" s="31" t="str">
        <f>TEXT('Energy Demand'!$A2035,"mmmm")</f>
        <v>July</v>
      </c>
      <c r="D2035" s="11" t="str">
        <f t="shared" si="62"/>
        <v>2020</v>
      </c>
      <c r="E2035" s="12">
        <f t="shared" si="63"/>
        <v>31</v>
      </c>
      <c r="F2035" s="20" t="str">
        <f>VLOOKUP(A2035,_holidays!$A$2:$B$2107,2,1)</f>
        <v>Y</v>
      </c>
      <c r="G2035" s="20" t="str">
        <f>VLOOKUP(A2035,_holidays!$A$2:$C$2107,3,1)</f>
        <v>N</v>
      </c>
      <c r="H2035" s="21">
        <v>5</v>
      </c>
      <c r="I2035" s="21">
        <v>12.8</v>
      </c>
      <c r="J2035" s="22">
        <v>7.2</v>
      </c>
      <c r="K2035" s="22">
        <v>0</v>
      </c>
      <c r="L2035" s="16">
        <v>123014.55499999999</v>
      </c>
      <c r="M2035" s="17">
        <v>69.922829460000003</v>
      </c>
      <c r="N2035" s="17">
        <f>'Energy Demand'!$L2035*'Energy Demand'!$M2035</f>
        <v>8601525.7503627893</v>
      </c>
    </row>
    <row r="2036" spans="1:14" x14ac:dyDescent="0.6">
      <c r="A2036" s="10">
        <v>44039</v>
      </c>
      <c r="B2036" s="31" t="str">
        <f>TEXT('Energy Demand'!$A2036,"dddd")</f>
        <v>Monday</v>
      </c>
      <c r="C2036" s="31" t="str">
        <f>TEXT('Energy Demand'!$A2036,"mmmm")</f>
        <v>July</v>
      </c>
      <c r="D2036" s="11" t="str">
        <f t="shared" si="62"/>
        <v>2020</v>
      </c>
      <c r="E2036" s="12">
        <f t="shared" si="63"/>
        <v>31</v>
      </c>
      <c r="F2036" s="13" t="str">
        <f>VLOOKUP(A2036,_holidays!$A$2:$B$2107,2,1)</f>
        <v>Y</v>
      </c>
      <c r="G2036" s="13" t="str">
        <f>VLOOKUP(A2036,_holidays!$A$2:$C$2107,3,1)</f>
        <v>N</v>
      </c>
      <c r="H2036" s="14">
        <v>7.4</v>
      </c>
      <c r="I2036" s="14">
        <v>13.5</v>
      </c>
      <c r="J2036" s="15">
        <v>7.3</v>
      </c>
      <c r="K2036" s="15">
        <v>0</v>
      </c>
      <c r="L2036" s="16">
        <v>132571.32999999999</v>
      </c>
      <c r="M2036" s="17">
        <v>59.486426420000001</v>
      </c>
      <c r="N2036" s="17">
        <f>'Energy Demand'!$L2036*'Energy Demand'!$M2036</f>
        <v>7886194.6674465379</v>
      </c>
    </row>
    <row r="2037" spans="1:14" x14ac:dyDescent="0.6">
      <c r="A2037" s="19">
        <v>44040</v>
      </c>
      <c r="B2037" s="32" t="str">
        <f>TEXT('Energy Demand'!$A2037,"dddd")</f>
        <v>Tuesday</v>
      </c>
      <c r="C2037" s="31" t="str">
        <f>TEXT('Energy Demand'!$A2037,"mmmm")</f>
        <v>July</v>
      </c>
      <c r="D2037" s="11" t="str">
        <f t="shared" si="62"/>
        <v>2020</v>
      </c>
      <c r="E2037" s="12">
        <f t="shared" si="63"/>
        <v>31</v>
      </c>
      <c r="F2037" s="20" t="str">
        <f>VLOOKUP(A2037,_holidays!$A$2:$B$2107,2,1)</f>
        <v>Y</v>
      </c>
      <c r="G2037" s="20" t="str">
        <f>VLOOKUP(A2037,_holidays!$A$2:$C$2107,3,1)</f>
        <v>N</v>
      </c>
      <c r="H2037" s="21">
        <v>9.6</v>
      </c>
      <c r="I2037" s="21">
        <v>15.6</v>
      </c>
      <c r="J2037" s="22">
        <v>8</v>
      </c>
      <c r="K2037" s="22">
        <v>0.4</v>
      </c>
      <c r="L2037" s="16">
        <v>132720.39499999999</v>
      </c>
      <c r="M2037" s="17">
        <v>59.044778479999998</v>
      </c>
      <c r="N2037" s="17">
        <f>'Energy Demand'!$L2037*'Energy Demand'!$M2037</f>
        <v>7836446.3225530991</v>
      </c>
    </row>
    <row r="2038" spans="1:14" x14ac:dyDescent="0.6">
      <c r="A2038" s="10">
        <v>44041</v>
      </c>
      <c r="B2038" s="31" t="str">
        <f>TEXT('Energy Demand'!$A2038,"dddd")</f>
        <v>Wednesday</v>
      </c>
      <c r="C2038" s="31" t="str">
        <f>TEXT('Energy Demand'!$A2038,"mmmm")</f>
        <v>July</v>
      </c>
      <c r="D2038" s="11" t="str">
        <f t="shared" si="62"/>
        <v>2020</v>
      </c>
      <c r="E2038" s="12">
        <f t="shared" si="63"/>
        <v>31</v>
      </c>
      <c r="F2038" s="13" t="str">
        <f>VLOOKUP(A2038,_holidays!$A$2:$B$2107,2,1)</f>
        <v>Y</v>
      </c>
      <c r="G2038" s="13" t="str">
        <f>VLOOKUP(A2038,_holidays!$A$2:$C$2107,3,1)</f>
        <v>N</v>
      </c>
      <c r="H2038" s="14">
        <v>8.6</v>
      </c>
      <c r="I2038" s="14">
        <v>16.3</v>
      </c>
      <c r="J2038" s="15">
        <v>9</v>
      </c>
      <c r="K2038" s="15">
        <v>0</v>
      </c>
      <c r="L2038" s="16">
        <v>130547.735</v>
      </c>
      <c r="M2038" s="17">
        <v>67.529831630000004</v>
      </c>
      <c r="N2038" s="17">
        <f>'Energy Demand'!$L2038*'Energy Demand'!$M2038</f>
        <v>8815866.5642278586</v>
      </c>
    </row>
    <row r="2039" spans="1:14" x14ac:dyDescent="0.6">
      <c r="A2039" s="19">
        <v>44042</v>
      </c>
      <c r="B2039" s="32" t="str">
        <f>TEXT('Energy Demand'!$A2039,"dddd")</f>
        <v>Thursday</v>
      </c>
      <c r="C2039" s="31" t="str">
        <f>TEXT('Energy Demand'!$A2039,"mmmm")</f>
        <v>July</v>
      </c>
      <c r="D2039" s="11" t="str">
        <f t="shared" si="62"/>
        <v>2020</v>
      </c>
      <c r="E2039" s="12">
        <f t="shared" si="63"/>
        <v>31</v>
      </c>
      <c r="F2039" s="20" t="str">
        <f>VLOOKUP(A2039,_holidays!$A$2:$B$2107,2,1)</f>
        <v>Y</v>
      </c>
      <c r="G2039" s="20" t="str">
        <f>VLOOKUP(A2039,_holidays!$A$2:$C$2107,3,1)</f>
        <v>N</v>
      </c>
      <c r="H2039" s="21">
        <v>8</v>
      </c>
      <c r="I2039" s="21">
        <v>14.2</v>
      </c>
      <c r="J2039" s="22">
        <v>11.3</v>
      </c>
      <c r="K2039" s="22">
        <v>0</v>
      </c>
      <c r="L2039" s="16">
        <v>132583.64000000001</v>
      </c>
      <c r="M2039" s="17">
        <v>63.223218019999997</v>
      </c>
      <c r="N2039" s="17">
        <f>'Energy Demand'!$L2039*'Energy Demand'!$M2039</f>
        <v>8382364.3776051933</v>
      </c>
    </row>
    <row r="2040" spans="1:14" x14ac:dyDescent="0.6">
      <c r="A2040" s="10">
        <v>44043</v>
      </c>
      <c r="B2040" s="31" t="str">
        <f>TEXT('Energy Demand'!$A2040,"dddd")</f>
        <v>Friday</v>
      </c>
      <c r="C2040" s="31" t="str">
        <f>TEXT('Energy Demand'!$A2040,"mmmm")</f>
        <v>July</v>
      </c>
      <c r="D2040" s="11" t="str">
        <f t="shared" si="62"/>
        <v>2020</v>
      </c>
      <c r="E2040" s="12">
        <f t="shared" si="63"/>
        <v>31</v>
      </c>
      <c r="F2040" s="13" t="str">
        <f>VLOOKUP(A2040,_holidays!$A$2:$B$2107,2,1)</f>
        <v>Y</v>
      </c>
      <c r="G2040" s="13" t="str">
        <f>VLOOKUP(A2040,_holidays!$A$2:$C$2107,3,1)</f>
        <v>N</v>
      </c>
      <c r="H2040" s="14">
        <v>3.4</v>
      </c>
      <c r="I2040" s="14">
        <v>17.100000000000001</v>
      </c>
      <c r="J2040" s="15">
        <v>11.3</v>
      </c>
      <c r="K2040" s="15">
        <v>0</v>
      </c>
      <c r="L2040" s="16">
        <v>132105.75</v>
      </c>
      <c r="M2040" s="17">
        <v>73.082276160000006</v>
      </c>
      <c r="N2040" s="17">
        <f>'Energy Demand'!$L2040*'Energy Demand'!$M2040</f>
        <v>9654588.9038239215</v>
      </c>
    </row>
    <row r="2041" spans="1:14" x14ac:dyDescent="0.6">
      <c r="A2041" s="19">
        <v>44044</v>
      </c>
      <c r="B2041" s="32" t="str">
        <f>TEXT('Energy Demand'!$A2041,"dddd")</f>
        <v>Saturday</v>
      </c>
      <c r="C2041" s="31" t="str">
        <f>TEXT('Energy Demand'!$A2041,"mmmm")</f>
        <v>August</v>
      </c>
      <c r="D2041" s="11" t="str">
        <f t="shared" si="62"/>
        <v>2020</v>
      </c>
      <c r="E2041" s="12">
        <f t="shared" si="63"/>
        <v>31</v>
      </c>
      <c r="F2041" s="20" t="str">
        <f>VLOOKUP(A2041,_holidays!$A$2:$B$2107,2,1)</f>
        <v>Y</v>
      </c>
      <c r="G2041" s="20" t="str">
        <f>VLOOKUP(A2041,_holidays!$A$2:$C$2107,3,1)</f>
        <v>N</v>
      </c>
      <c r="H2041" s="21">
        <v>5.7</v>
      </c>
      <c r="I2041" s="21">
        <v>16.399999999999999</v>
      </c>
      <c r="J2041" s="22">
        <v>11.1</v>
      </c>
      <c r="K2041" s="22">
        <v>0</v>
      </c>
      <c r="L2041" s="16">
        <v>111590.65</v>
      </c>
      <c r="M2041" s="17">
        <v>47.91589475</v>
      </c>
      <c r="N2041" s="17">
        <f>'Energy Demand'!$L2041*'Energy Demand'!$M2041</f>
        <v>5346965.8404840874</v>
      </c>
    </row>
    <row r="2042" spans="1:14" x14ac:dyDescent="0.6">
      <c r="A2042" s="10">
        <v>44045</v>
      </c>
      <c r="B2042" s="31" t="str">
        <f>TEXT('Energy Demand'!$A2042,"dddd")</f>
        <v>Sunday</v>
      </c>
      <c r="C2042" s="31" t="str">
        <f>TEXT('Energy Demand'!$A2042,"mmmm")</f>
        <v>August</v>
      </c>
      <c r="D2042" s="11" t="str">
        <f t="shared" si="62"/>
        <v>2020</v>
      </c>
      <c r="E2042" s="12">
        <f t="shared" si="63"/>
        <v>32</v>
      </c>
      <c r="F2042" s="13" t="str">
        <f>VLOOKUP(A2042,_holidays!$A$2:$B$2107,2,1)</f>
        <v>Y</v>
      </c>
      <c r="G2042" s="13" t="str">
        <f>VLOOKUP(A2042,_holidays!$A$2:$C$2107,3,1)</f>
        <v>N</v>
      </c>
      <c r="H2042" s="14">
        <v>9</v>
      </c>
      <c r="I2042" s="14">
        <v>18.2</v>
      </c>
      <c r="J2042" s="15">
        <v>11.7</v>
      </c>
      <c r="K2042" s="15">
        <v>0</v>
      </c>
      <c r="L2042" s="16">
        <v>109935.33500000001</v>
      </c>
      <c r="M2042" s="17">
        <v>50.247956979999998</v>
      </c>
      <c r="N2042" s="17">
        <f>'Energy Demand'!$L2042*'Energy Demand'!$M2042</f>
        <v>5524025.9836618882</v>
      </c>
    </row>
    <row r="2043" spans="1:14" x14ac:dyDescent="0.6">
      <c r="A2043" s="19">
        <v>44046</v>
      </c>
      <c r="B2043" s="32" t="str">
        <f>TEXT('Energy Demand'!$A2043,"dddd")</f>
        <v>Monday</v>
      </c>
      <c r="C2043" s="31" t="str">
        <f>TEXT('Energy Demand'!$A2043,"mmmm")</f>
        <v>August</v>
      </c>
      <c r="D2043" s="11" t="str">
        <f t="shared" si="62"/>
        <v>2020</v>
      </c>
      <c r="E2043" s="12">
        <f t="shared" si="63"/>
        <v>32</v>
      </c>
      <c r="F2043" s="20" t="str">
        <f>VLOOKUP(A2043,_holidays!$A$2:$B$2107,2,1)</f>
        <v>Y</v>
      </c>
      <c r="G2043" s="20" t="str">
        <f>VLOOKUP(A2043,_holidays!$A$2:$C$2107,3,1)</f>
        <v>N</v>
      </c>
      <c r="H2043" s="21">
        <v>7.5</v>
      </c>
      <c r="I2043" s="21">
        <v>16</v>
      </c>
      <c r="J2043" s="22">
        <v>10.199999999999999</v>
      </c>
      <c r="K2043" s="22">
        <v>0</v>
      </c>
      <c r="L2043" s="16">
        <v>127930.355</v>
      </c>
      <c r="M2043" s="17">
        <v>47.688971700000003</v>
      </c>
      <c r="N2043" s="17">
        <f>'Energy Demand'!$L2043*'Energy Demand'!$M2043</f>
        <v>6100867.0791659541</v>
      </c>
    </row>
    <row r="2044" spans="1:14" x14ac:dyDescent="0.6">
      <c r="A2044" s="10">
        <v>44047</v>
      </c>
      <c r="B2044" s="31" t="str">
        <f>TEXT('Energy Demand'!$A2044,"dddd")</f>
        <v>Tuesday</v>
      </c>
      <c r="C2044" s="31" t="str">
        <f>TEXT('Energy Demand'!$A2044,"mmmm")</f>
        <v>August</v>
      </c>
      <c r="D2044" s="11" t="str">
        <f t="shared" si="62"/>
        <v>2020</v>
      </c>
      <c r="E2044" s="12">
        <f t="shared" si="63"/>
        <v>32</v>
      </c>
      <c r="F2044" s="13" t="str">
        <f>VLOOKUP(A2044,_holidays!$A$2:$B$2107,2,1)</f>
        <v>N</v>
      </c>
      <c r="G2044" s="13" t="str">
        <f>VLOOKUP(A2044,_holidays!$A$2:$C$2107,3,1)</f>
        <v>N</v>
      </c>
      <c r="H2044" s="14">
        <v>5.0999999999999996</v>
      </c>
      <c r="I2044" s="14">
        <v>10.5</v>
      </c>
      <c r="J2044" s="15">
        <v>10</v>
      </c>
      <c r="K2044" s="15">
        <v>1.2</v>
      </c>
      <c r="L2044" s="16">
        <v>140042.14499999999</v>
      </c>
      <c r="M2044" s="17">
        <v>49.18959504</v>
      </c>
      <c r="N2044" s="17">
        <f>'Energy Demand'!$L2044*'Energy Demand'!$M2044</f>
        <v>6888616.40108296</v>
      </c>
    </row>
    <row r="2045" spans="1:14" x14ac:dyDescent="0.6">
      <c r="A2045" s="19">
        <v>44048</v>
      </c>
      <c r="B2045" s="32" t="str">
        <f>TEXT('Energy Demand'!$A2045,"dddd")</f>
        <v>Wednesday</v>
      </c>
      <c r="C2045" s="31" t="str">
        <f>TEXT('Energy Demand'!$A2045,"mmmm")</f>
        <v>August</v>
      </c>
      <c r="D2045" s="11" t="str">
        <f t="shared" si="62"/>
        <v>2020</v>
      </c>
      <c r="E2045" s="12">
        <f t="shared" si="63"/>
        <v>32</v>
      </c>
      <c r="F2045" s="20" t="str">
        <f>VLOOKUP(A2045,_holidays!$A$2:$B$2107,2,1)</f>
        <v>N</v>
      </c>
      <c r="G2045" s="20" t="str">
        <f>VLOOKUP(A2045,_holidays!$A$2:$C$2107,3,1)</f>
        <v>N</v>
      </c>
      <c r="H2045" s="21">
        <v>4.7</v>
      </c>
      <c r="I2045" s="21">
        <v>11.3</v>
      </c>
      <c r="J2045" s="22">
        <v>9.6</v>
      </c>
      <c r="K2045" s="22">
        <v>5.8</v>
      </c>
      <c r="L2045" s="16">
        <v>140205.29500000001</v>
      </c>
      <c r="M2045" s="17">
        <v>55.464714379999997</v>
      </c>
      <c r="N2045" s="17">
        <f>'Energy Demand'!$L2045*'Energy Demand'!$M2045</f>
        <v>7776446.641738642</v>
      </c>
    </row>
    <row r="2046" spans="1:14" x14ac:dyDescent="0.6">
      <c r="A2046" s="10">
        <v>44049</v>
      </c>
      <c r="B2046" s="31" t="str">
        <f>TEXT('Energy Demand'!$A2046,"dddd")</f>
        <v>Thursday</v>
      </c>
      <c r="C2046" s="31" t="str">
        <f>TEXT('Energy Demand'!$A2046,"mmmm")</f>
        <v>August</v>
      </c>
      <c r="D2046" s="11" t="str">
        <f t="shared" si="62"/>
        <v>2020</v>
      </c>
      <c r="E2046" s="12">
        <f t="shared" si="63"/>
        <v>32</v>
      </c>
      <c r="F2046" s="13" t="str">
        <f>VLOOKUP(A2046,_holidays!$A$2:$B$2107,2,1)</f>
        <v>N</v>
      </c>
      <c r="G2046" s="13" t="str">
        <f>VLOOKUP(A2046,_holidays!$A$2:$C$2107,3,1)</f>
        <v>N</v>
      </c>
      <c r="H2046" s="14">
        <v>5.5</v>
      </c>
      <c r="I2046" s="14">
        <v>12.8</v>
      </c>
      <c r="J2046" s="15">
        <v>10.8</v>
      </c>
      <c r="K2046" s="15">
        <v>0.8</v>
      </c>
      <c r="L2046" s="16">
        <v>140835.17499999999</v>
      </c>
      <c r="M2046" s="17">
        <v>69.433709239999999</v>
      </c>
      <c r="N2046" s="17">
        <f>'Energy Demand'!$L2046*'Energy Demand'!$M2046</f>
        <v>9778708.5917145163</v>
      </c>
    </row>
    <row r="2047" spans="1:14" x14ac:dyDescent="0.6">
      <c r="A2047" s="19">
        <v>44050</v>
      </c>
      <c r="B2047" s="32" t="str">
        <f>TEXT('Energy Demand'!$A2047,"dddd")</f>
        <v>Friday</v>
      </c>
      <c r="C2047" s="31" t="str">
        <f>TEXT('Energy Demand'!$A2047,"mmmm")</f>
        <v>August</v>
      </c>
      <c r="D2047" s="11" t="str">
        <f t="shared" si="62"/>
        <v>2020</v>
      </c>
      <c r="E2047" s="12">
        <f t="shared" si="63"/>
        <v>32</v>
      </c>
      <c r="F2047" s="20" t="str">
        <f>VLOOKUP(A2047,_holidays!$A$2:$B$2107,2,1)</f>
        <v>N</v>
      </c>
      <c r="G2047" s="20" t="str">
        <f>VLOOKUP(A2047,_holidays!$A$2:$C$2107,3,1)</f>
        <v>N</v>
      </c>
      <c r="H2047" s="21">
        <v>3.3</v>
      </c>
      <c r="I2047" s="21">
        <v>12.7</v>
      </c>
      <c r="J2047" s="22">
        <v>5.8</v>
      </c>
      <c r="K2047" s="22">
        <v>0</v>
      </c>
      <c r="L2047" s="16">
        <v>144062.60999999999</v>
      </c>
      <c r="M2047" s="17">
        <v>60.119431980000002</v>
      </c>
      <c r="N2047" s="17">
        <f>'Energy Demand'!$L2047*'Energy Demand'!$M2047</f>
        <v>8660962.2827562671</v>
      </c>
    </row>
    <row r="2048" spans="1:14" x14ac:dyDescent="0.6">
      <c r="A2048" s="10">
        <v>44051</v>
      </c>
      <c r="B2048" s="31" t="str">
        <f>TEXT('Energy Demand'!$A2048,"dddd")</f>
        <v>Saturday</v>
      </c>
      <c r="C2048" s="31" t="str">
        <f>TEXT('Energy Demand'!$A2048,"mmmm")</f>
        <v>August</v>
      </c>
      <c r="D2048" s="11" t="str">
        <f t="shared" si="62"/>
        <v>2020</v>
      </c>
      <c r="E2048" s="12">
        <f t="shared" si="63"/>
        <v>32</v>
      </c>
      <c r="F2048" s="13" t="str">
        <f>VLOOKUP(A2048,_holidays!$A$2:$B$2107,2,1)</f>
        <v>N</v>
      </c>
      <c r="G2048" s="13" t="str">
        <f>VLOOKUP(A2048,_holidays!$A$2:$C$2107,3,1)</f>
        <v>N</v>
      </c>
      <c r="H2048" s="14">
        <v>4.7</v>
      </c>
      <c r="I2048" s="14">
        <v>14.9</v>
      </c>
      <c r="J2048" s="15">
        <v>7.2</v>
      </c>
      <c r="K2048" s="15">
        <v>6.8</v>
      </c>
      <c r="L2048" s="16">
        <v>121119.265</v>
      </c>
      <c r="M2048" s="17">
        <v>53.518660969999999</v>
      </c>
      <c r="N2048" s="17">
        <f>'Energy Demand'!$L2048*'Energy Demand'!$M2048</f>
        <v>6482140.8804705869</v>
      </c>
    </row>
    <row r="2049" spans="1:14" x14ac:dyDescent="0.6">
      <c r="A2049" s="19">
        <v>44052</v>
      </c>
      <c r="B2049" s="32" t="str">
        <f>TEXT('Energy Demand'!$A2049,"dddd")</f>
        <v>Sunday</v>
      </c>
      <c r="C2049" s="31" t="str">
        <f>TEXT('Energy Demand'!$A2049,"mmmm")</f>
        <v>August</v>
      </c>
      <c r="D2049" s="11" t="str">
        <f t="shared" si="62"/>
        <v>2020</v>
      </c>
      <c r="E2049" s="12">
        <f t="shared" si="63"/>
        <v>33</v>
      </c>
      <c r="F2049" s="20" t="str">
        <f>VLOOKUP(A2049,_holidays!$A$2:$B$2107,2,1)</f>
        <v>N</v>
      </c>
      <c r="G2049" s="20" t="str">
        <f>VLOOKUP(A2049,_holidays!$A$2:$C$2107,3,1)</f>
        <v>N</v>
      </c>
      <c r="H2049" s="21">
        <v>8.9</v>
      </c>
      <c r="I2049" s="21">
        <v>15.8</v>
      </c>
      <c r="J2049" s="22">
        <v>10.199999999999999</v>
      </c>
      <c r="K2049" s="22">
        <v>0.2</v>
      </c>
      <c r="L2049" s="16">
        <v>111165.955</v>
      </c>
      <c r="M2049" s="17">
        <v>45.522171190000002</v>
      </c>
      <c r="N2049" s="17">
        <f>'Energy Demand'!$L2049*'Energy Demand'!$M2049</f>
        <v>5060515.6340098372</v>
      </c>
    </row>
    <row r="2050" spans="1:14" x14ac:dyDescent="0.6">
      <c r="A2050" s="10">
        <v>44053</v>
      </c>
      <c r="B2050" s="31" t="str">
        <f>TEXT('Energy Demand'!$A2050,"dddd")</f>
        <v>Monday</v>
      </c>
      <c r="C2050" s="31" t="str">
        <f>TEXT('Energy Demand'!$A2050,"mmmm")</f>
        <v>August</v>
      </c>
      <c r="D2050" s="11" t="str">
        <f t="shared" si="62"/>
        <v>2020</v>
      </c>
      <c r="E2050" s="12">
        <f t="shared" si="63"/>
        <v>33</v>
      </c>
      <c r="F2050" s="13" t="str">
        <f>VLOOKUP(A2050,_holidays!$A$2:$B$2107,2,1)</f>
        <v>N</v>
      </c>
      <c r="G2050" s="13" t="str">
        <f>VLOOKUP(A2050,_holidays!$A$2:$C$2107,3,1)</f>
        <v>N</v>
      </c>
      <c r="H2050" s="14">
        <v>5.7</v>
      </c>
      <c r="I2050" s="14">
        <v>14.8</v>
      </c>
      <c r="J2050" s="15">
        <v>12.7</v>
      </c>
      <c r="K2050" s="15">
        <v>0</v>
      </c>
      <c r="L2050" s="16">
        <v>125959.75</v>
      </c>
      <c r="M2050" s="17">
        <v>53.420434520000001</v>
      </c>
      <c r="N2050" s="17">
        <f>'Energy Demand'!$L2050*'Energy Demand'!$M2050</f>
        <v>6728824.5770305702</v>
      </c>
    </row>
    <row r="2051" spans="1:14" x14ac:dyDescent="0.6">
      <c r="A2051" s="19">
        <v>44054</v>
      </c>
      <c r="B2051" s="32" t="str">
        <f>TEXT('Energy Demand'!$A2051,"dddd")</f>
        <v>Tuesday</v>
      </c>
      <c r="C2051" s="31" t="str">
        <f>TEXT('Energy Demand'!$A2051,"mmmm")</f>
        <v>August</v>
      </c>
      <c r="D2051" s="11" t="str">
        <f t="shared" ref="D2051:D2107" si="64">TEXT(A2051,"yyyy")</f>
        <v>2020</v>
      </c>
      <c r="E2051" s="12">
        <f t="shared" ref="E2051:E2107" si="65">WEEKNUM(A2051,1)</f>
        <v>33</v>
      </c>
      <c r="F2051" s="20" t="str">
        <f>VLOOKUP(A2051,_holidays!$A$2:$B$2107,2,1)</f>
        <v>N</v>
      </c>
      <c r="G2051" s="20" t="str">
        <f>VLOOKUP(A2051,_holidays!$A$2:$C$2107,3,1)</f>
        <v>N</v>
      </c>
      <c r="H2051" s="21">
        <v>4.3</v>
      </c>
      <c r="I2051" s="21">
        <v>15.8</v>
      </c>
      <c r="J2051" s="22">
        <v>10.3</v>
      </c>
      <c r="K2051" s="22">
        <v>0</v>
      </c>
      <c r="L2051" s="16">
        <v>130141.22500000001</v>
      </c>
      <c r="M2051" s="17">
        <v>42.328651729999997</v>
      </c>
      <c r="N2051" s="17">
        <f>'Energy Demand'!$L2051*'Energy Demand'!$M2051</f>
        <v>5508702.5887405695</v>
      </c>
    </row>
    <row r="2052" spans="1:14" x14ac:dyDescent="0.6">
      <c r="A2052" s="10">
        <v>44055</v>
      </c>
      <c r="B2052" s="31" t="str">
        <f>TEXT('Energy Demand'!$A2052,"dddd")</f>
        <v>Wednesday</v>
      </c>
      <c r="C2052" s="31" t="str">
        <f>TEXT('Energy Demand'!$A2052,"mmmm")</f>
        <v>August</v>
      </c>
      <c r="D2052" s="11" t="str">
        <f t="shared" si="64"/>
        <v>2020</v>
      </c>
      <c r="E2052" s="12">
        <f t="shared" si="65"/>
        <v>33</v>
      </c>
      <c r="F2052" s="13" t="str">
        <f>VLOOKUP(A2052,_holidays!$A$2:$B$2107,2,1)</f>
        <v>N</v>
      </c>
      <c r="G2052" s="13" t="str">
        <f>VLOOKUP(A2052,_holidays!$A$2:$C$2107,3,1)</f>
        <v>N</v>
      </c>
      <c r="H2052" s="14">
        <v>9.4</v>
      </c>
      <c r="I2052" s="14">
        <v>15.9</v>
      </c>
      <c r="J2052" s="15">
        <v>10</v>
      </c>
      <c r="K2052" s="15">
        <v>0.8</v>
      </c>
      <c r="L2052" s="16">
        <v>127945.31</v>
      </c>
      <c r="M2052" s="17">
        <v>58.629007379999997</v>
      </c>
      <c r="N2052" s="17">
        <f>'Energy Demand'!$L2052*'Energy Demand'!$M2052</f>
        <v>7501306.524226387</v>
      </c>
    </row>
    <row r="2053" spans="1:14" x14ac:dyDescent="0.6">
      <c r="A2053" s="19">
        <v>44056</v>
      </c>
      <c r="B2053" s="32" t="str">
        <f>TEXT('Energy Demand'!$A2053,"dddd")</f>
        <v>Thursday</v>
      </c>
      <c r="C2053" s="31" t="str">
        <f>TEXT('Energy Demand'!$A2053,"mmmm")</f>
        <v>August</v>
      </c>
      <c r="D2053" s="11" t="str">
        <f t="shared" si="64"/>
        <v>2020</v>
      </c>
      <c r="E2053" s="12">
        <f t="shared" si="65"/>
        <v>33</v>
      </c>
      <c r="F2053" s="20" t="str">
        <f>VLOOKUP(A2053,_holidays!$A$2:$B$2107,2,1)</f>
        <v>N</v>
      </c>
      <c r="G2053" s="20" t="str">
        <f>VLOOKUP(A2053,_holidays!$A$2:$C$2107,3,1)</f>
        <v>N</v>
      </c>
      <c r="H2053" s="21">
        <v>11.4</v>
      </c>
      <c r="I2053" s="21">
        <v>18.100000000000001</v>
      </c>
      <c r="J2053" s="22">
        <v>11</v>
      </c>
      <c r="K2053" s="22">
        <v>1.2</v>
      </c>
      <c r="L2053" s="16">
        <v>121914.44</v>
      </c>
      <c r="M2053" s="17">
        <v>52.320157879999996</v>
      </c>
      <c r="N2053" s="17">
        <f>'Energy Demand'!$L2053*'Energy Demand'!$M2053</f>
        <v>6378582.7486517867</v>
      </c>
    </row>
    <row r="2054" spans="1:14" x14ac:dyDescent="0.6">
      <c r="A2054" s="10">
        <v>44057</v>
      </c>
      <c r="B2054" s="31" t="str">
        <f>TEXT('Energy Demand'!$A2054,"dddd")</f>
        <v>Friday</v>
      </c>
      <c r="C2054" s="31" t="str">
        <f>TEXT('Energy Demand'!$A2054,"mmmm")</f>
        <v>August</v>
      </c>
      <c r="D2054" s="11" t="str">
        <f t="shared" si="64"/>
        <v>2020</v>
      </c>
      <c r="E2054" s="12">
        <f t="shared" si="65"/>
        <v>33</v>
      </c>
      <c r="F2054" s="13" t="str">
        <f>VLOOKUP(A2054,_holidays!$A$2:$B$2107,2,1)</f>
        <v>N</v>
      </c>
      <c r="G2054" s="13" t="str">
        <f>VLOOKUP(A2054,_holidays!$A$2:$C$2107,3,1)</f>
        <v>N</v>
      </c>
      <c r="H2054" s="14">
        <v>10.7</v>
      </c>
      <c r="I2054" s="14">
        <v>18.100000000000001</v>
      </c>
      <c r="J2054" s="15">
        <v>7</v>
      </c>
      <c r="K2054" s="15">
        <v>0.8</v>
      </c>
      <c r="L2054" s="16">
        <v>124640.09</v>
      </c>
      <c r="M2054" s="17">
        <v>69.84183616</v>
      </c>
      <c r="N2054" s="17">
        <f>'Energy Demand'!$L2054*'Energy Demand'!$M2054</f>
        <v>8705092.7447476536</v>
      </c>
    </row>
    <row r="2055" spans="1:14" x14ac:dyDescent="0.6">
      <c r="A2055" s="19">
        <v>44058</v>
      </c>
      <c r="B2055" s="32" t="str">
        <f>TEXT('Energy Demand'!$A2055,"dddd")</f>
        <v>Saturday</v>
      </c>
      <c r="C2055" s="31" t="str">
        <f>TEXT('Energy Demand'!$A2055,"mmmm")</f>
        <v>August</v>
      </c>
      <c r="D2055" s="11" t="str">
        <f t="shared" si="64"/>
        <v>2020</v>
      </c>
      <c r="E2055" s="12">
        <f t="shared" si="65"/>
        <v>33</v>
      </c>
      <c r="F2055" s="20" t="str">
        <f>VLOOKUP(A2055,_holidays!$A$2:$B$2107,2,1)</f>
        <v>N</v>
      </c>
      <c r="G2055" s="20" t="str">
        <f>VLOOKUP(A2055,_holidays!$A$2:$C$2107,3,1)</f>
        <v>N</v>
      </c>
      <c r="H2055" s="21">
        <v>7.4</v>
      </c>
      <c r="I2055" s="21">
        <v>14.9</v>
      </c>
      <c r="J2055" s="22">
        <v>13</v>
      </c>
      <c r="K2055" s="22">
        <v>2.8</v>
      </c>
      <c r="L2055" s="16">
        <v>113755.18</v>
      </c>
      <c r="M2055" s="17">
        <v>52.515043290000001</v>
      </c>
      <c r="N2055" s="17">
        <f>'Energy Demand'!$L2055*'Energy Demand'!$M2055</f>
        <v>5973858.2021617424</v>
      </c>
    </row>
    <row r="2056" spans="1:14" x14ac:dyDescent="0.6">
      <c r="A2056" s="10">
        <v>44059</v>
      </c>
      <c r="B2056" s="31" t="str">
        <f>TEXT('Energy Demand'!$A2056,"dddd")</f>
        <v>Sunday</v>
      </c>
      <c r="C2056" s="31" t="str">
        <f>TEXT('Energy Demand'!$A2056,"mmmm")</f>
        <v>August</v>
      </c>
      <c r="D2056" s="11" t="str">
        <f t="shared" si="64"/>
        <v>2020</v>
      </c>
      <c r="E2056" s="12">
        <f t="shared" si="65"/>
        <v>34</v>
      </c>
      <c r="F2056" s="13" t="str">
        <f>VLOOKUP(A2056,_holidays!$A$2:$B$2107,2,1)</f>
        <v>N</v>
      </c>
      <c r="G2056" s="13" t="str">
        <f>VLOOKUP(A2056,_holidays!$A$2:$C$2107,3,1)</f>
        <v>N</v>
      </c>
      <c r="H2056" s="14">
        <v>10.7</v>
      </c>
      <c r="I2056" s="14">
        <v>15</v>
      </c>
      <c r="J2056" s="15">
        <v>9.9</v>
      </c>
      <c r="K2056" s="15">
        <v>0.4</v>
      </c>
      <c r="L2056" s="16">
        <v>111034.745</v>
      </c>
      <c r="M2056" s="17">
        <v>58.425198999999999</v>
      </c>
      <c r="N2056" s="17">
        <f>'Energy Demand'!$L2056*'Energy Demand'!$M2056</f>
        <v>6487227.072539255</v>
      </c>
    </row>
    <row r="2057" spans="1:14" x14ac:dyDescent="0.6">
      <c r="A2057" s="19">
        <v>44060</v>
      </c>
      <c r="B2057" s="32" t="str">
        <f>TEXT('Energy Demand'!$A2057,"dddd")</f>
        <v>Monday</v>
      </c>
      <c r="C2057" s="31" t="str">
        <f>TEXT('Energy Demand'!$A2057,"mmmm")</f>
        <v>August</v>
      </c>
      <c r="D2057" s="11" t="str">
        <f t="shared" si="64"/>
        <v>2020</v>
      </c>
      <c r="E2057" s="12">
        <f t="shared" si="65"/>
        <v>34</v>
      </c>
      <c r="F2057" s="20" t="str">
        <f>VLOOKUP(A2057,_holidays!$A$2:$B$2107,2,1)</f>
        <v>N</v>
      </c>
      <c r="G2057" s="20" t="str">
        <f>VLOOKUP(A2057,_holidays!$A$2:$C$2107,3,1)</f>
        <v>N</v>
      </c>
      <c r="H2057" s="21">
        <v>9.5</v>
      </c>
      <c r="I2057" s="21">
        <v>16.3</v>
      </c>
      <c r="J2057" s="22">
        <v>10.4</v>
      </c>
      <c r="K2057" s="22">
        <v>0</v>
      </c>
      <c r="L2057" s="16">
        <v>121520.57</v>
      </c>
      <c r="M2057" s="17">
        <v>60.710572059999997</v>
      </c>
      <c r="N2057" s="17">
        <f>'Energy Demand'!$L2057*'Energy Demand'!$M2057</f>
        <v>7377583.3217572747</v>
      </c>
    </row>
    <row r="2058" spans="1:14" x14ac:dyDescent="0.6">
      <c r="A2058" s="10">
        <v>44061</v>
      </c>
      <c r="B2058" s="31" t="str">
        <f>TEXT('Energy Demand'!$A2058,"dddd")</f>
        <v>Tuesday</v>
      </c>
      <c r="C2058" s="31" t="str">
        <f>TEXT('Energy Demand'!$A2058,"mmmm")</f>
        <v>August</v>
      </c>
      <c r="D2058" s="11" t="str">
        <f t="shared" si="64"/>
        <v>2020</v>
      </c>
      <c r="E2058" s="12">
        <f t="shared" si="65"/>
        <v>34</v>
      </c>
      <c r="F2058" s="13" t="str">
        <f>VLOOKUP(A2058,_holidays!$A$2:$B$2107,2,1)</f>
        <v>N</v>
      </c>
      <c r="G2058" s="13" t="str">
        <f>VLOOKUP(A2058,_holidays!$A$2:$C$2107,3,1)</f>
        <v>N</v>
      </c>
      <c r="H2058" s="14">
        <v>10</v>
      </c>
      <c r="I2058" s="14">
        <v>17.2</v>
      </c>
      <c r="J2058" s="15">
        <v>11.2</v>
      </c>
      <c r="K2058" s="15">
        <v>0.2</v>
      </c>
      <c r="L2058" s="16">
        <v>119321.855</v>
      </c>
      <c r="M2058" s="17">
        <v>44.024165019999998</v>
      </c>
      <c r="N2058" s="17">
        <f>'Energy Demand'!$L2058*'Energy Demand'!$M2058</f>
        <v>5253045.0350125115</v>
      </c>
    </row>
    <row r="2059" spans="1:14" x14ac:dyDescent="0.6">
      <c r="A2059" s="19">
        <v>44062</v>
      </c>
      <c r="B2059" s="32" t="str">
        <f>TEXT('Energy Demand'!$A2059,"dddd")</f>
        <v>Wednesday</v>
      </c>
      <c r="C2059" s="31" t="str">
        <f>TEXT('Energy Demand'!$A2059,"mmmm")</f>
        <v>August</v>
      </c>
      <c r="D2059" s="11" t="str">
        <f t="shared" si="64"/>
        <v>2020</v>
      </c>
      <c r="E2059" s="12">
        <f t="shared" si="65"/>
        <v>34</v>
      </c>
      <c r="F2059" s="20" t="str">
        <f>VLOOKUP(A2059,_holidays!$A$2:$B$2107,2,1)</f>
        <v>N</v>
      </c>
      <c r="G2059" s="20" t="str">
        <f>VLOOKUP(A2059,_holidays!$A$2:$C$2107,3,1)</f>
        <v>N</v>
      </c>
      <c r="H2059" s="21">
        <v>9.6999999999999993</v>
      </c>
      <c r="I2059" s="21">
        <v>12.7</v>
      </c>
      <c r="J2059" s="22">
        <v>7.9</v>
      </c>
      <c r="K2059" s="22">
        <v>1.2</v>
      </c>
      <c r="L2059" s="16">
        <v>129884.75</v>
      </c>
      <c r="M2059" s="17">
        <v>62.123207630000003</v>
      </c>
      <c r="N2059" s="17">
        <f>'Energy Demand'!$L2059*'Energy Demand'!$M2059</f>
        <v>8068857.2922206428</v>
      </c>
    </row>
    <row r="2060" spans="1:14" x14ac:dyDescent="0.6">
      <c r="A2060" s="10">
        <v>44063</v>
      </c>
      <c r="B2060" s="31" t="str">
        <f>TEXT('Energy Demand'!$A2060,"dddd")</f>
        <v>Thursday</v>
      </c>
      <c r="C2060" s="31" t="str">
        <f>TEXT('Energy Demand'!$A2060,"mmmm")</f>
        <v>August</v>
      </c>
      <c r="D2060" s="11" t="str">
        <f t="shared" si="64"/>
        <v>2020</v>
      </c>
      <c r="E2060" s="12">
        <f t="shared" si="65"/>
        <v>34</v>
      </c>
      <c r="F2060" s="13" t="str">
        <f>VLOOKUP(A2060,_holidays!$A$2:$B$2107,2,1)</f>
        <v>N</v>
      </c>
      <c r="G2060" s="13" t="str">
        <f>VLOOKUP(A2060,_holidays!$A$2:$C$2107,3,1)</f>
        <v>N</v>
      </c>
      <c r="H2060" s="14">
        <v>9.6</v>
      </c>
      <c r="I2060" s="14">
        <v>15.7</v>
      </c>
      <c r="J2060" s="15">
        <v>9.6</v>
      </c>
      <c r="K2060" s="15">
        <v>3.8</v>
      </c>
      <c r="L2060" s="16">
        <v>123490.855</v>
      </c>
      <c r="M2060" s="17">
        <v>54.113552679999998</v>
      </c>
      <c r="N2060" s="17">
        <f>'Energy Demand'!$L2060*'Energy Demand'!$M2060</f>
        <v>6682528.8875407409</v>
      </c>
    </row>
    <row r="2061" spans="1:14" x14ac:dyDescent="0.6">
      <c r="A2061" s="19">
        <v>44064</v>
      </c>
      <c r="B2061" s="32" t="str">
        <f>TEXT('Energy Demand'!$A2061,"dddd")</f>
        <v>Friday</v>
      </c>
      <c r="C2061" s="31" t="str">
        <f>TEXT('Energy Demand'!$A2061,"mmmm")</f>
        <v>August</v>
      </c>
      <c r="D2061" s="11" t="str">
        <f t="shared" si="64"/>
        <v>2020</v>
      </c>
      <c r="E2061" s="12">
        <f t="shared" si="65"/>
        <v>34</v>
      </c>
      <c r="F2061" s="20" t="str">
        <f>VLOOKUP(A2061,_holidays!$A$2:$B$2107,2,1)</f>
        <v>N</v>
      </c>
      <c r="G2061" s="20" t="str">
        <f>VLOOKUP(A2061,_holidays!$A$2:$C$2107,3,1)</f>
        <v>N</v>
      </c>
      <c r="H2061" s="21">
        <v>8.5</v>
      </c>
      <c r="I2061" s="21">
        <v>14.1</v>
      </c>
      <c r="J2061" s="22">
        <v>12.2</v>
      </c>
      <c r="K2061" s="22">
        <v>0.4</v>
      </c>
      <c r="L2061" s="16">
        <v>125707.04</v>
      </c>
      <c r="M2061" s="17">
        <v>48.508304879999997</v>
      </c>
      <c r="N2061" s="17">
        <f>'Energy Demand'!$L2061*'Energy Demand'!$M2061</f>
        <v>6097835.4218823547</v>
      </c>
    </row>
    <row r="2062" spans="1:14" x14ac:dyDescent="0.6">
      <c r="A2062" s="10">
        <v>44065</v>
      </c>
      <c r="B2062" s="31" t="str">
        <f>TEXT('Energy Demand'!$A2062,"dddd")</f>
        <v>Saturday</v>
      </c>
      <c r="C2062" s="31" t="str">
        <f>TEXT('Energy Demand'!$A2062,"mmmm")</f>
        <v>August</v>
      </c>
      <c r="D2062" s="11" t="str">
        <f t="shared" si="64"/>
        <v>2020</v>
      </c>
      <c r="E2062" s="12">
        <f t="shared" si="65"/>
        <v>34</v>
      </c>
      <c r="F2062" s="13" t="str">
        <f>VLOOKUP(A2062,_holidays!$A$2:$B$2107,2,1)</f>
        <v>N</v>
      </c>
      <c r="G2062" s="13" t="str">
        <f>VLOOKUP(A2062,_holidays!$A$2:$C$2107,3,1)</f>
        <v>N</v>
      </c>
      <c r="H2062" s="14">
        <v>5.8</v>
      </c>
      <c r="I2062" s="14">
        <v>11.1</v>
      </c>
      <c r="J2062" s="15">
        <v>3.8</v>
      </c>
      <c r="K2062" s="15">
        <v>4.4000000000000004</v>
      </c>
      <c r="L2062" s="16">
        <v>127131.37</v>
      </c>
      <c r="M2062" s="17">
        <v>56.065490250000003</v>
      </c>
      <c r="N2062" s="17">
        <f>'Energy Demand'!$L2062*'Energy Demand'!$M2062</f>
        <v>7127682.5852041431</v>
      </c>
    </row>
    <row r="2063" spans="1:14" x14ac:dyDescent="0.6">
      <c r="A2063" s="19">
        <v>44066</v>
      </c>
      <c r="B2063" s="32" t="str">
        <f>TEXT('Energy Demand'!$A2063,"dddd")</f>
        <v>Sunday</v>
      </c>
      <c r="C2063" s="31" t="str">
        <f>TEXT('Energy Demand'!$A2063,"mmmm")</f>
        <v>August</v>
      </c>
      <c r="D2063" s="11" t="str">
        <f t="shared" si="64"/>
        <v>2020</v>
      </c>
      <c r="E2063" s="12">
        <f t="shared" si="65"/>
        <v>35</v>
      </c>
      <c r="F2063" s="20" t="str">
        <f>VLOOKUP(A2063,_holidays!$A$2:$B$2107,2,1)</f>
        <v>N</v>
      </c>
      <c r="G2063" s="20" t="str">
        <f>VLOOKUP(A2063,_holidays!$A$2:$C$2107,3,1)</f>
        <v>N</v>
      </c>
      <c r="H2063" s="21">
        <v>6.8</v>
      </c>
      <c r="I2063" s="21">
        <v>11.5</v>
      </c>
      <c r="J2063" s="22">
        <v>8.6</v>
      </c>
      <c r="K2063" s="22">
        <v>25.6</v>
      </c>
      <c r="L2063" s="16">
        <v>117125.065</v>
      </c>
      <c r="M2063" s="17">
        <v>53.937950839999999</v>
      </c>
      <c r="N2063" s="17">
        <f>'Energy Demand'!$L2063*'Energy Demand'!$M2063</f>
        <v>6317485.9981018044</v>
      </c>
    </row>
    <row r="2064" spans="1:14" x14ac:dyDescent="0.6">
      <c r="A2064" s="10">
        <v>44067</v>
      </c>
      <c r="B2064" s="31" t="str">
        <f>TEXT('Energy Demand'!$A2064,"dddd")</f>
        <v>Monday</v>
      </c>
      <c r="C2064" s="31" t="str">
        <f>TEXT('Energy Demand'!$A2064,"mmmm")</f>
        <v>August</v>
      </c>
      <c r="D2064" s="11" t="str">
        <f t="shared" si="64"/>
        <v>2020</v>
      </c>
      <c r="E2064" s="12">
        <f t="shared" si="65"/>
        <v>35</v>
      </c>
      <c r="F2064" s="13" t="str">
        <f>VLOOKUP(A2064,_holidays!$A$2:$B$2107,2,1)</f>
        <v>N</v>
      </c>
      <c r="G2064" s="13" t="str">
        <f>VLOOKUP(A2064,_holidays!$A$2:$C$2107,3,1)</f>
        <v>N</v>
      </c>
      <c r="H2064" s="14">
        <v>6.3</v>
      </c>
      <c r="I2064" s="14">
        <v>12.4</v>
      </c>
      <c r="J2064" s="15">
        <v>12.8</v>
      </c>
      <c r="K2064" s="15">
        <v>2.8</v>
      </c>
      <c r="L2064" s="16">
        <v>134984.79</v>
      </c>
      <c r="M2064" s="17">
        <v>134.48842210000001</v>
      </c>
      <c r="N2064" s="17">
        <f>'Energy Demand'!$L2064*'Energy Demand'!$M2064</f>
        <v>18153891.414599862</v>
      </c>
    </row>
    <row r="2065" spans="1:14" x14ac:dyDescent="0.6">
      <c r="A2065" s="19">
        <v>44068</v>
      </c>
      <c r="B2065" s="32" t="str">
        <f>TEXT('Energy Demand'!$A2065,"dddd")</f>
        <v>Tuesday</v>
      </c>
      <c r="C2065" s="31" t="str">
        <f>TEXT('Energy Demand'!$A2065,"mmmm")</f>
        <v>August</v>
      </c>
      <c r="D2065" s="11" t="str">
        <f t="shared" si="64"/>
        <v>2020</v>
      </c>
      <c r="E2065" s="12">
        <f t="shared" si="65"/>
        <v>35</v>
      </c>
      <c r="F2065" s="20" t="str">
        <f>VLOOKUP(A2065,_holidays!$A$2:$B$2107,2,1)</f>
        <v>N</v>
      </c>
      <c r="G2065" s="20" t="str">
        <f>VLOOKUP(A2065,_holidays!$A$2:$C$2107,3,1)</f>
        <v>N</v>
      </c>
      <c r="H2065" s="21">
        <v>3.6</v>
      </c>
      <c r="I2065" s="21">
        <v>13</v>
      </c>
      <c r="J2065" s="22">
        <v>11.2</v>
      </c>
      <c r="K2065" s="22">
        <v>0</v>
      </c>
      <c r="L2065" s="16">
        <v>138437.85500000001</v>
      </c>
      <c r="M2065" s="17">
        <v>82.744212959999999</v>
      </c>
      <c r="N2065" s="17">
        <f>'Energy Demand'!$L2065*'Energy Demand'!$M2065</f>
        <v>11454931.355845602</v>
      </c>
    </row>
    <row r="2066" spans="1:14" x14ac:dyDescent="0.6">
      <c r="A2066" s="10">
        <v>44069</v>
      </c>
      <c r="B2066" s="31" t="str">
        <f>TEXT('Energy Demand'!$A2066,"dddd")</f>
        <v>Wednesday</v>
      </c>
      <c r="C2066" s="31" t="str">
        <f>TEXT('Energy Demand'!$A2066,"mmmm")</f>
        <v>August</v>
      </c>
      <c r="D2066" s="11" t="str">
        <f t="shared" si="64"/>
        <v>2020</v>
      </c>
      <c r="E2066" s="12">
        <f t="shared" si="65"/>
        <v>35</v>
      </c>
      <c r="F2066" s="13" t="str">
        <f>VLOOKUP(A2066,_holidays!$A$2:$B$2107,2,1)</f>
        <v>N</v>
      </c>
      <c r="G2066" s="13" t="str">
        <f>VLOOKUP(A2066,_holidays!$A$2:$C$2107,3,1)</f>
        <v>N</v>
      </c>
      <c r="H2066" s="14">
        <v>6.1</v>
      </c>
      <c r="I2066" s="14">
        <v>14.5</v>
      </c>
      <c r="J2066" s="15">
        <v>12.8</v>
      </c>
      <c r="K2066" s="15">
        <v>0</v>
      </c>
      <c r="L2066" s="16">
        <v>129322.31</v>
      </c>
      <c r="M2066" s="17">
        <v>90.666887799999998</v>
      </c>
      <c r="N2066" s="17">
        <f>'Energy Demand'!$L2066*'Energy Demand'!$M2066</f>
        <v>11725251.370806817</v>
      </c>
    </row>
    <row r="2067" spans="1:14" x14ac:dyDescent="0.6">
      <c r="A2067" s="19">
        <v>44070</v>
      </c>
      <c r="B2067" s="32" t="str">
        <f>TEXT('Energy Demand'!$A2067,"dddd")</f>
        <v>Thursday</v>
      </c>
      <c r="C2067" s="31" t="str">
        <f>TEXT('Energy Demand'!$A2067,"mmmm")</f>
        <v>August</v>
      </c>
      <c r="D2067" s="11" t="str">
        <f t="shared" si="64"/>
        <v>2020</v>
      </c>
      <c r="E2067" s="12">
        <f t="shared" si="65"/>
        <v>35</v>
      </c>
      <c r="F2067" s="20" t="str">
        <f>VLOOKUP(A2067,_holidays!$A$2:$B$2107,2,1)</f>
        <v>N</v>
      </c>
      <c r="G2067" s="20" t="str">
        <f>VLOOKUP(A2067,_holidays!$A$2:$C$2107,3,1)</f>
        <v>N</v>
      </c>
      <c r="H2067" s="21">
        <v>8.8000000000000007</v>
      </c>
      <c r="I2067" s="21">
        <v>20.7</v>
      </c>
      <c r="J2067" s="22">
        <v>13.1</v>
      </c>
      <c r="K2067" s="22">
        <v>0</v>
      </c>
      <c r="L2067" s="16">
        <v>119044.425</v>
      </c>
      <c r="M2067" s="17">
        <v>45.564373940000003</v>
      </c>
      <c r="N2067" s="17">
        <f>'Energy Demand'!$L2067*'Energy Demand'!$M2067</f>
        <v>5424184.6961722849</v>
      </c>
    </row>
    <row r="2068" spans="1:14" x14ac:dyDescent="0.6">
      <c r="A2068" s="10">
        <v>44071</v>
      </c>
      <c r="B2068" s="31" t="str">
        <f>TEXT('Energy Demand'!$A2068,"dddd")</f>
        <v>Friday</v>
      </c>
      <c r="C2068" s="31" t="str">
        <f>TEXT('Energy Demand'!$A2068,"mmmm")</f>
        <v>August</v>
      </c>
      <c r="D2068" s="11" t="str">
        <f t="shared" si="64"/>
        <v>2020</v>
      </c>
      <c r="E2068" s="12">
        <f t="shared" si="65"/>
        <v>35</v>
      </c>
      <c r="F2068" s="13" t="str">
        <f>VLOOKUP(A2068,_holidays!$A$2:$B$2107,2,1)</f>
        <v>N</v>
      </c>
      <c r="G2068" s="13" t="str">
        <f>VLOOKUP(A2068,_holidays!$A$2:$C$2107,3,1)</f>
        <v>N</v>
      </c>
      <c r="H2068" s="14">
        <v>8.5</v>
      </c>
      <c r="I2068" s="14">
        <v>17.600000000000001</v>
      </c>
      <c r="J2068" s="15">
        <v>15.1</v>
      </c>
      <c r="K2068" s="15">
        <v>1.4</v>
      </c>
      <c r="L2068" s="16">
        <v>118809.08</v>
      </c>
      <c r="M2068" s="17">
        <v>61.608847650000001</v>
      </c>
      <c r="N2068" s="17">
        <f>'Energy Demand'!$L2068*'Energy Demand'!$M2068</f>
        <v>7319690.509156662</v>
      </c>
    </row>
    <row r="2069" spans="1:14" x14ac:dyDescent="0.6">
      <c r="A2069" s="19">
        <v>44072</v>
      </c>
      <c r="B2069" s="32" t="str">
        <f>TEXT('Energy Demand'!$A2069,"dddd")</f>
        <v>Saturday</v>
      </c>
      <c r="C2069" s="31" t="str">
        <f>TEXT('Energy Demand'!$A2069,"mmmm")</f>
        <v>August</v>
      </c>
      <c r="D2069" s="11" t="str">
        <f t="shared" si="64"/>
        <v>2020</v>
      </c>
      <c r="E2069" s="12">
        <f t="shared" si="65"/>
        <v>35</v>
      </c>
      <c r="F2069" s="20" t="str">
        <f>VLOOKUP(A2069,_holidays!$A$2:$B$2107,2,1)</f>
        <v>N</v>
      </c>
      <c r="G2069" s="20" t="str">
        <f>VLOOKUP(A2069,_holidays!$A$2:$C$2107,3,1)</f>
        <v>N</v>
      </c>
      <c r="H2069" s="21">
        <v>9.1999999999999993</v>
      </c>
      <c r="I2069" s="21">
        <v>19.3</v>
      </c>
      <c r="J2069" s="22">
        <v>15.6</v>
      </c>
      <c r="K2069" s="22">
        <v>0</v>
      </c>
      <c r="L2069" s="16">
        <v>100166.88499999999</v>
      </c>
      <c r="M2069" s="17">
        <v>15.292241880000001</v>
      </c>
      <c r="N2069" s="17">
        <f>'Energy Demand'!$L2069*'Energy Demand'!$M2069</f>
        <v>1531776.2337861438</v>
      </c>
    </row>
    <row r="2070" spans="1:14" x14ac:dyDescent="0.6">
      <c r="A2070" s="10">
        <v>44073</v>
      </c>
      <c r="B2070" s="31" t="str">
        <f>TEXT('Energy Demand'!$A2070,"dddd")</f>
        <v>Sunday</v>
      </c>
      <c r="C2070" s="31" t="str">
        <f>TEXT('Energy Demand'!$A2070,"mmmm")</f>
        <v>August</v>
      </c>
      <c r="D2070" s="11" t="str">
        <f t="shared" si="64"/>
        <v>2020</v>
      </c>
      <c r="E2070" s="12">
        <f t="shared" si="65"/>
        <v>36</v>
      </c>
      <c r="F2070" s="13" t="str">
        <f>VLOOKUP(A2070,_holidays!$A$2:$B$2107,2,1)</f>
        <v>N</v>
      </c>
      <c r="G2070" s="13" t="str">
        <f>VLOOKUP(A2070,_holidays!$A$2:$C$2107,3,1)</f>
        <v>N</v>
      </c>
      <c r="H2070" s="14">
        <v>12</v>
      </c>
      <c r="I2070" s="14">
        <v>19.8</v>
      </c>
      <c r="J2070" s="15">
        <v>9</v>
      </c>
      <c r="K2070" s="15">
        <v>0</v>
      </c>
      <c r="L2070" s="16">
        <v>98917.175000000003</v>
      </c>
      <c r="M2070" s="17">
        <v>9.4210185309999996</v>
      </c>
      <c r="N2070" s="17">
        <f>'Energy Demand'!$L2070*'Energy Demand'!$M2070</f>
        <v>931900.53870916995</v>
      </c>
    </row>
    <row r="2071" spans="1:14" x14ac:dyDescent="0.6">
      <c r="A2071" s="19">
        <v>44074</v>
      </c>
      <c r="B2071" s="32" t="str">
        <f>TEXT('Energy Demand'!$A2071,"dddd")</f>
        <v>Monday</v>
      </c>
      <c r="C2071" s="31" t="str">
        <f>TEXT('Energy Demand'!$A2071,"mmmm")</f>
        <v>August</v>
      </c>
      <c r="D2071" s="11" t="str">
        <f t="shared" si="64"/>
        <v>2020</v>
      </c>
      <c r="E2071" s="12">
        <f t="shared" si="65"/>
        <v>36</v>
      </c>
      <c r="F2071" s="20" t="str">
        <f>VLOOKUP(A2071,_holidays!$A$2:$B$2107,2,1)</f>
        <v>N</v>
      </c>
      <c r="G2071" s="20" t="str">
        <f>VLOOKUP(A2071,_holidays!$A$2:$C$2107,3,1)</f>
        <v>N</v>
      </c>
      <c r="H2071" s="21">
        <v>6.9</v>
      </c>
      <c r="I2071" s="21">
        <v>12.5</v>
      </c>
      <c r="J2071" s="22">
        <v>13.5</v>
      </c>
      <c r="K2071" s="22">
        <v>1</v>
      </c>
      <c r="L2071" s="16">
        <v>121605.395</v>
      </c>
      <c r="M2071" s="17">
        <v>58.552628499999997</v>
      </c>
      <c r="N2071" s="17">
        <f>'Energy Demand'!$L2071*'Energy Demand'!$M2071</f>
        <v>7120315.5170307579</v>
      </c>
    </row>
    <row r="2072" spans="1:14" x14ac:dyDescent="0.6">
      <c r="A2072" s="10">
        <v>44075</v>
      </c>
      <c r="B2072" s="31" t="str">
        <f>TEXT('Energy Demand'!$A2072,"dddd")</f>
        <v>Tuesday</v>
      </c>
      <c r="C2072" s="31" t="str">
        <f>TEXT('Energy Demand'!$A2072,"mmmm")</f>
        <v>September</v>
      </c>
      <c r="D2072" s="11" t="str">
        <f t="shared" si="64"/>
        <v>2020</v>
      </c>
      <c r="E2072" s="12">
        <f t="shared" si="65"/>
        <v>36</v>
      </c>
      <c r="F2072" s="13" t="str">
        <f>VLOOKUP(A2072,_holidays!$A$2:$B$2107,2,1)</f>
        <v>N</v>
      </c>
      <c r="G2072" s="13" t="str">
        <f>VLOOKUP(A2072,_holidays!$A$2:$C$2107,3,1)</f>
        <v>N</v>
      </c>
      <c r="H2072" s="14">
        <v>6.6</v>
      </c>
      <c r="I2072" s="14">
        <v>15.7</v>
      </c>
      <c r="J2072" s="15">
        <v>15.9</v>
      </c>
      <c r="K2072" s="15">
        <v>0</v>
      </c>
      <c r="L2072" s="16">
        <v>119645.18</v>
      </c>
      <c r="M2072" s="17">
        <v>52.281624639999997</v>
      </c>
      <c r="N2072" s="17">
        <f>'Energy Demand'!$L2072*'Energy Demand'!$M2072</f>
        <v>6255244.3907452347</v>
      </c>
    </row>
    <row r="2073" spans="1:14" x14ac:dyDescent="0.6">
      <c r="A2073" s="19">
        <v>44076</v>
      </c>
      <c r="B2073" s="32" t="str">
        <f>TEXT('Energy Demand'!$A2073,"dddd")</f>
        <v>Wednesday</v>
      </c>
      <c r="C2073" s="31" t="str">
        <f>TEXT('Energy Demand'!$A2073,"mmmm")</f>
        <v>September</v>
      </c>
      <c r="D2073" s="11" t="str">
        <f t="shared" si="64"/>
        <v>2020</v>
      </c>
      <c r="E2073" s="12">
        <f t="shared" si="65"/>
        <v>36</v>
      </c>
      <c r="F2073" s="20" t="str">
        <f>VLOOKUP(A2073,_holidays!$A$2:$B$2107,2,1)</f>
        <v>N</v>
      </c>
      <c r="G2073" s="20" t="str">
        <f>VLOOKUP(A2073,_holidays!$A$2:$C$2107,3,1)</f>
        <v>N</v>
      </c>
      <c r="H2073" s="21">
        <v>8.6</v>
      </c>
      <c r="I2073" s="21">
        <v>22</v>
      </c>
      <c r="J2073" s="22">
        <v>12.1</v>
      </c>
      <c r="K2073" s="22">
        <v>0</v>
      </c>
      <c r="L2073" s="16">
        <v>113547.67</v>
      </c>
      <c r="M2073" s="17">
        <v>31.7696948</v>
      </c>
      <c r="N2073" s="17">
        <f>'Energy Demand'!$L2073*'Energy Demand'!$M2073</f>
        <v>3607374.8211511159</v>
      </c>
    </row>
    <row r="2074" spans="1:14" x14ac:dyDescent="0.6">
      <c r="A2074" s="10">
        <v>44077</v>
      </c>
      <c r="B2074" s="31" t="str">
        <f>TEXT('Energy Demand'!$A2074,"dddd")</f>
        <v>Thursday</v>
      </c>
      <c r="C2074" s="31" t="str">
        <f>TEXT('Energy Demand'!$A2074,"mmmm")</f>
        <v>September</v>
      </c>
      <c r="D2074" s="11" t="str">
        <f t="shared" si="64"/>
        <v>2020</v>
      </c>
      <c r="E2074" s="12">
        <f t="shared" si="65"/>
        <v>36</v>
      </c>
      <c r="F2074" s="13" t="str">
        <f>VLOOKUP(A2074,_holidays!$A$2:$B$2107,2,1)</f>
        <v>N</v>
      </c>
      <c r="G2074" s="13" t="str">
        <f>VLOOKUP(A2074,_holidays!$A$2:$C$2107,3,1)</f>
        <v>N</v>
      </c>
      <c r="H2074" s="14">
        <v>12.9</v>
      </c>
      <c r="I2074" s="14">
        <v>19.899999999999999</v>
      </c>
      <c r="J2074" s="15">
        <v>13.5</v>
      </c>
      <c r="K2074" s="15">
        <v>0</v>
      </c>
      <c r="L2074" s="16">
        <v>109327.46</v>
      </c>
      <c r="M2074" s="17">
        <v>25.567114289999999</v>
      </c>
      <c r="N2074" s="17">
        <f>'Energy Demand'!$L2074*'Energy Demand'!$M2074</f>
        <v>2795187.6648554034</v>
      </c>
    </row>
    <row r="2075" spans="1:14" x14ac:dyDescent="0.6">
      <c r="A2075" s="19">
        <v>44078</v>
      </c>
      <c r="B2075" s="32" t="str">
        <f>TEXT('Energy Demand'!$A2075,"dddd")</f>
        <v>Friday</v>
      </c>
      <c r="C2075" s="31" t="str">
        <f>TEXT('Energy Demand'!$A2075,"mmmm")</f>
        <v>September</v>
      </c>
      <c r="D2075" s="11" t="str">
        <f t="shared" si="64"/>
        <v>2020</v>
      </c>
      <c r="E2075" s="12">
        <f t="shared" si="65"/>
        <v>36</v>
      </c>
      <c r="F2075" s="20" t="str">
        <f>VLOOKUP(A2075,_holidays!$A$2:$B$2107,2,1)</f>
        <v>N</v>
      </c>
      <c r="G2075" s="20" t="str">
        <f>VLOOKUP(A2075,_holidays!$A$2:$C$2107,3,1)</f>
        <v>N</v>
      </c>
      <c r="H2075" s="21">
        <v>9</v>
      </c>
      <c r="I2075" s="21">
        <v>17.3</v>
      </c>
      <c r="J2075" s="22">
        <v>12.7</v>
      </c>
      <c r="K2075" s="22">
        <v>0</v>
      </c>
      <c r="L2075" s="16">
        <v>114865.645</v>
      </c>
      <c r="M2075" s="17">
        <v>37.042569159999999</v>
      </c>
      <c r="N2075" s="17">
        <f>'Energy Demand'!$L2075*'Energy Demand'!$M2075</f>
        <v>4254918.5990205081</v>
      </c>
    </row>
    <row r="2076" spans="1:14" x14ac:dyDescent="0.6">
      <c r="A2076" s="10">
        <v>44079</v>
      </c>
      <c r="B2076" s="31" t="str">
        <f>TEXT('Energy Demand'!$A2076,"dddd")</f>
        <v>Saturday</v>
      </c>
      <c r="C2076" s="31" t="str">
        <f>TEXT('Energy Demand'!$A2076,"mmmm")</f>
        <v>September</v>
      </c>
      <c r="D2076" s="11" t="str">
        <f t="shared" si="64"/>
        <v>2020</v>
      </c>
      <c r="E2076" s="12">
        <f t="shared" si="65"/>
        <v>36</v>
      </c>
      <c r="F2076" s="13" t="str">
        <f>VLOOKUP(A2076,_holidays!$A$2:$B$2107,2,1)</f>
        <v>N</v>
      </c>
      <c r="G2076" s="13" t="str">
        <f>VLOOKUP(A2076,_holidays!$A$2:$C$2107,3,1)</f>
        <v>N</v>
      </c>
      <c r="H2076" s="14">
        <v>9.6999999999999993</v>
      </c>
      <c r="I2076" s="14">
        <v>16.600000000000001</v>
      </c>
      <c r="J2076" s="15">
        <v>15</v>
      </c>
      <c r="K2076" s="15">
        <v>0.2</v>
      </c>
      <c r="L2076" s="16">
        <v>105534.01</v>
      </c>
      <c r="M2076" s="17">
        <v>49.738453800000002</v>
      </c>
      <c r="N2076" s="17">
        <f>'Energy Demand'!$L2076*'Energy Demand'!$M2076</f>
        <v>5249098.4807137381</v>
      </c>
    </row>
    <row r="2077" spans="1:14" x14ac:dyDescent="0.6">
      <c r="A2077" s="19">
        <v>44080</v>
      </c>
      <c r="B2077" s="32" t="str">
        <f>TEXT('Energy Demand'!$A2077,"dddd")</f>
        <v>Sunday</v>
      </c>
      <c r="C2077" s="31" t="str">
        <f>TEXT('Energy Demand'!$A2077,"mmmm")</f>
        <v>September</v>
      </c>
      <c r="D2077" s="11" t="str">
        <f t="shared" si="64"/>
        <v>2020</v>
      </c>
      <c r="E2077" s="12">
        <f t="shared" si="65"/>
        <v>37</v>
      </c>
      <c r="F2077" s="20" t="str">
        <f>VLOOKUP(A2077,_holidays!$A$2:$B$2107,2,1)</f>
        <v>N</v>
      </c>
      <c r="G2077" s="20" t="str">
        <f>VLOOKUP(A2077,_holidays!$A$2:$C$2107,3,1)</f>
        <v>N</v>
      </c>
      <c r="H2077" s="21">
        <v>6.9</v>
      </c>
      <c r="I2077" s="21">
        <v>19.2</v>
      </c>
      <c r="J2077" s="22">
        <v>16.899999999999999</v>
      </c>
      <c r="K2077" s="22">
        <v>0.2</v>
      </c>
      <c r="L2077" s="16">
        <v>95865.14</v>
      </c>
      <c r="M2077" s="17">
        <v>26.51715961</v>
      </c>
      <c r="N2077" s="17">
        <f>'Energy Demand'!$L2077*'Energy Demand'!$M2077</f>
        <v>2542071.2184149954</v>
      </c>
    </row>
    <row r="2078" spans="1:14" x14ac:dyDescent="0.6">
      <c r="A2078" s="10">
        <v>44081</v>
      </c>
      <c r="B2078" s="31" t="str">
        <f>TEXT('Energy Demand'!$A2078,"dddd")</f>
        <v>Monday</v>
      </c>
      <c r="C2078" s="31" t="str">
        <f>TEXT('Energy Demand'!$A2078,"mmmm")</f>
        <v>September</v>
      </c>
      <c r="D2078" s="11" t="str">
        <f t="shared" si="64"/>
        <v>2020</v>
      </c>
      <c r="E2078" s="12">
        <f t="shared" si="65"/>
        <v>37</v>
      </c>
      <c r="F2078" s="13" t="str">
        <f>VLOOKUP(A2078,_holidays!$A$2:$B$2107,2,1)</f>
        <v>N</v>
      </c>
      <c r="G2078" s="13" t="str">
        <f>VLOOKUP(A2078,_holidays!$A$2:$C$2107,3,1)</f>
        <v>N</v>
      </c>
      <c r="H2078" s="14">
        <v>8.8000000000000007</v>
      </c>
      <c r="I2078" s="14">
        <v>22.9</v>
      </c>
      <c r="J2078" s="15">
        <v>17.100000000000001</v>
      </c>
      <c r="K2078" s="15">
        <v>0</v>
      </c>
      <c r="L2078" s="16">
        <v>99778.2</v>
      </c>
      <c r="M2078" s="17">
        <v>18.907524120000001</v>
      </c>
      <c r="N2078" s="17">
        <f>'Energy Demand'!$L2078*'Energy Demand'!$M2078</f>
        <v>1886558.7231501841</v>
      </c>
    </row>
    <row r="2079" spans="1:14" x14ac:dyDescent="0.6">
      <c r="A2079" s="19">
        <v>44082</v>
      </c>
      <c r="B2079" s="32" t="str">
        <f>TEXT('Energy Demand'!$A2079,"dddd")</f>
        <v>Tuesday</v>
      </c>
      <c r="C2079" s="31" t="str">
        <f>TEXT('Energy Demand'!$A2079,"mmmm")</f>
        <v>September</v>
      </c>
      <c r="D2079" s="11" t="str">
        <f t="shared" si="64"/>
        <v>2020</v>
      </c>
      <c r="E2079" s="12">
        <f t="shared" si="65"/>
        <v>37</v>
      </c>
      <c r="F2079" s="20" t="str">
        <f>VLOOKUP(A2079,_holidays!$A$2:$B$2107,2,1)</f>
        <v>N</v>
      </c>
      <c r="G2079" s="20" t="str">
        <f>VLOOKUP(A2079,_holidays!$A$2:$C$2107,3,1)</f>
        <v>N</v>
      </c>
      <c r="H2079" s="21">
        <v>16.600000000000001</v>
      </c>
      <c r="I2079" s="21">
        <v>19.899999999999999</v>
      </c>
      <c r="J2079" s="22">
        <v>4.8</v>
      </c>
      <c r="K2079" s="22">
        <v>0</v>
      </c>
      <c r="L2079" s="16">
        <v>112421.09</v>
      </c>
      <c r="M2079" s="17">
        <v>35.901955559999998</v>
      </c>
      <c r="N2079" s="17">
        <f>'Energy Demand'!$L2079*'Energy Demand'!$M2079</f>
        <v>4036136.9771867599</v>
      </c>
    </row>
    <row r="2080" spans="1:14" x14ac:dyDescent="0.6">
      <c r="A2080" s="10">
        <v>44083</v>
      </c>
      <c r="B2080" s="31" t="str">
        <f>TEXT('Energy Demand'!$A2080,"dddd")</f>
        <v>Wednesday</v>
      </c>
      <c r="C2080" s="31" t="str">
        <f>TEXT('Energy Demand'!$A2080,"mmmm")</f>
        <v>September</v>
      </c>
      <c r="D2080" s="11" t="str">
        <f t="shared" si="64"/>
        <v>2020</v>
      </c>
      <c r="E2080" s="12">
        <f t="shared" si="65"/>
        <v>37</v>
      </c>
      <c r="F2080" s="13" t="str">
        <f>VLOOKUP(A2080,_holidays!$A$2:$B$2107,2,1)</f>
        <v>N</v>
      </c>
      <c r="G2080" s="13" t="str">
        <f>VLOOKUP(A2080,_holidays!$A$2:$C$2107,3,1)</f>
        <v>N</v>
      </c>
      <c r="H2080" s="14">
        <v>8.1</v>
      </c>
      <c r="I2080" s="14">
        <v>15.6</v>
      </c>
      <c r="J2080" s="15">
        <v>14.8</v>
      </c>
      <c r="K2080" s="15">
        <v>1</v>
      </c>
      <c r="L2080" s="16">
        <v>112140.47</v>
      </c>
      <c r="M2080" s="17">
        <v>37.015433659999999</v>
      </c>
      <c r="N2080" s="17">
        <f>'Energy Demand'!$L2080*'Energy Demand'!$M2080</f>
        <v>4150928.1278862203</v>
      </c>
    </row>
    <row r="2081" spans="1:14" x14ac:dyDescent="0.6">
      <c r="A2081" s="19">
        <v>44084</v>
      </c>
      <c r="B2081" s="32" t="str">
        <f>TEXT('Energy Demand'!$A2081,"dddd")</f>
        <v>Thursday</v>
      </c>
      <c r="C2081" s="31" t="str">
        <f>TEXT('Energy Demand'!$A2081,"mmmm")</f>
        <v>September</v>
      </c>
      <c r="D2081" s="11" t="str">
        <f t="shared" si="64"/>
        <v>2020</v>
      </c>
      <c r="E2081" s="12">
        <f t="shared" si="65"/>
        <v>37</v>
      </c>
      <c r="F2081" s="20" t="str">
        <f>VLOOKUP(A2081,_holidays!$A$2:$B$2107,2,1)</f>
        <v>N</v>
      </c>
      <c r="G2081" s="20" t="str">
        <f>VLOOKUP(A2081,_holidays!$A$2:$C$2107,3,1)</f>
        <v>N</v>
      </c>
      <c r="H2081" s="21">
        <v>5.4</v>
      </c>
      <c r="I2081" s="21">
        <v>21.4</v>
      </c>
      <c r="J2081" s="22">
        <v>17.5</v>
      </c>
      <c r="K2081" s="22">
        <v>0</v>
      </c>
      <c r="L2081" s="16">
        <v>109328.33500000001</v>
      </c>
      <c r="M2081" s="17">
        <v>31.152816170000001</v>
      </c>
      <c r="N2081" s="17">
        <f>'Energy Demand'!$L2081*'Energy Demand'!$M2081</f>
        <v>3405885.5224271771</v>
      </c>
    </row>
    <row r="2082" spans="1:14" x14ac:dyDescent="0.6">
      <c r="A2082" s="10">
        <v>44085</v>
      </c>
      <c r="B2082" s="31" t="str">
        <f>TEXT('Energy Demand'!$A2082,"dddd")</f>
        <v>Friday</v>
      </c>
      <c r="C2082" s="31" t="str">
        <f>TEXT('Energy Demand'!$A2082,"mmmm")</f>
        <v>September</v>
      </c>
      <c r="D2082" s="11" t="str">
        <f t="shared" si="64"/>
        <v>2020</v>
      </c>
      <c r="E2082" s="12">
        <f t="shared" si="65"/>
        <v>37</v>
      </c>
      <c r="F2082" s="13" t="str">
        <f>VLOOKUP(A2082,_holidays!$A$2:$B$2107,2,1)</f>
        <v>N</v>
      </c>
      <c r="G2082" s="13" t="str">
        <f>VLOOKUP(A2082,_holidays!$A$2:$C$2107,3,1)</f>
        <v>N</v>
      </c>
      <c r="H2082" s="14">
        <v>10.4</v>
      </c>
      <c r="I2082" s="14">
        <v>19.399999999999999</v>
      </c>
      <c r="J2082" s="15">
        <v>13.4</v>
      </c>
      <c r="K2082" s="15">
        <v>0</v>
      </c>
      <c r="L2082" s="16">
        <v>106643.05</v>
      </c>
      <c r="M2082" s="17">
        <v>22.38646877</v>
      </c>
      <c r="N2082" s="17">
        <f>'Energy Demand'!$L2082*'Energy Demand'!$M2082</f>
        <v>2387361.3083625487</v>
      </c>
    </row>
    <row r="2083" spans="1:14" x14ac:dyDescent="0.6">
      <c r="A2083" s="19">
        <v>44086</v>
      </c>
      <c r="B2083" s="32" t="str">
        <f>TEXT('Energy Demand'!$A2083,"dddd")</f>
        <v>Saturday</v>
      </c>
      <c r="C2083" s="31" t="str">
        <f>TEXT('Energy Demand'!$A2083,"mmmm")</f>
        <v>September</v>
      </c>
      <c r="D2083" s="11" t="str">
        <f t="shared" si="64"/>
        <v>2020</v>
      </c>
      <c r="E2083" s="12">
        <f t="shared" si="65"/>
        <v>37</v>
      </c>
      <c r="F2083" s="20" t="str">
        <f>VLOOKUP(A2083,_holidays!$A$2:$B$2107,2,1)</f>
        <v>N</v>
      </c>
      <c r="G2083" s="20" t="str">
        <f>VLOOKUP(A2083,_holidays!$A$2:$C$2107,3,1)</f>
        <v>N</v>
      </c>
      <c r="H2083" s="21">
        <v>13.3</v>
      </c>
      <c r="I2083" s="21">
        <v>16</v>
      </c>
      <c r="J2083" s="22">
        <v>4</v>
      </c>
      <c r="K2083" s="22">
        <v>1.6</v>
      </c>
      <c r="L2083" s="16">
        <v>111644.6</v>
      </c>
      <c r="M2083" s="17">
        <v>34.264167829999998</v>
      </c>
      <c r="N2083" s="17">
        <f>'Energy Demand'!$L2083*'Energy Demand'!$M2083</f>
        <v>3825409.3117132178</v>
      </c>
    </row>
    <row r="2084" spans="1:14" x14ac:dyDescent="0.6">
      <c r="A2084" s="10">
        <v>44087</v>
      </c>
      <c r="B2084" s="31" t="str">
        <f>TEXT('Energy Demand'!$A2084,"dddd")</f>
        <v>Sunday</v>
      </c>
      <c r="C2084" s="31" t="str">
        <f>TEXT('Energy Demand'!$A2084,"mmmm")</f>
        <v>September</v>
      </c>
      <c r="D2084" s="11" t="str">
        <f t="shared" si="64"/>
        <v>2020</v>
      </c>
      <c r="E2084" s="12">
        <f t="shared" si="65"/>
        <v>38</v>
      </c>
      <c r="F2084" s="13" t="str">
        <f>VLOOKUP(A2084,_holidays!$A$2:$B$2107,2,1)</f>
        <v>N</v>
      </c>
      <c r="G2084" s="13" t="str">
        <f>VLOOKUP(A2084,_holidays!$A$2:$C$2107,3,1)</f>
        <v>N</v>
      </c>
      <c r="H2084" s="14">
        <v>11.9</v>
      </c>
      <c r="I2084" s="14">
        <v>17.2</v>
      </c>
      <c r="J2084" s="15">
        <v>16.5</v>
      </c>
      <c r="K2084" s="15">
        <v>11.8</v>
      </c>
      <c r="L2084" s="16">
        <v>96225.91</v>
      </c>
      <c r="M2084" s="17">
        <v>28.327690329999999</v>
      </c>
      <c r="N2084" s="17">
        <f>'Energy Demand'!$L2084*'Energy Demand'!$M2084</f>
        <v>2725857.7802024502</v>
      </c>
    </row>
    <row r="2085" spans="1:14" x14ac:dyDescent="0.6">
      <c r="A2085" s="19">
        <v>44088</v>
      </c>
      <c r="B2085" s="32" t="str">
        <f>TEXT('Energy Demand'!$A2085,"dddd")</f>
        <v>Monday</v>
      </c>
      <c r="C2085" s="31" t="str">
        <f>TEXT('Energy Demand'!$A2085,"mmmm")</f>
        <v>September</v>
      </c>
      <c r="D2085" s="11" t="str">
        <f t="shared" si="64"/>
        <v>2020</v>
      </c>
      <c r="E2085" s="12">
        <f t="shared" si="65"/>
        <v>38</v>
      </c>
      <c r="F2085" s="20" t="str">
        <f>VLOOKUP(A2085,_holidays!$A$2:$B$2107,2,1)</f>
        <v>N</v>
      </c>
      <c r="G2085" s="20" t="str">
        <f>VLOOKUP(A2085,_holidays!$A$2:$C$2107,3,1)</f>
        <v>N</v>
      </c>
      <c r="H2085" s="21">
        <v>11.1</v>
      </c>
      <c r="I2085" s="21">
        <v>16.600000000000001</v>
      </c>
      <c r="J2085" s="22">
        <v>18.100000000000001</v>
      </c>
      <c r="K2085" s="22">
        <v>0</v>
      </c>
      <c r="L2085" s="16">
        <v>107196.61</v>
      </c>
      <c r="M2085" s="17">
        <v>41.852128030000003</v>
      </c>
      <c r="N2085" s="17">
        <f>'Energy Demand'!$L2085*'Energy Demand'!$M2085</f>
        <v>4486406.2461019782</v>
      </c>
    </row>
    <row r="2086" spans="1:14" x14ac:dyDescent="0.6">
      <c r="A2086" s="10">
        <v>44089</v>
      </c>
      <c r="B2086" s="31" t="str">
        <f>TEXT('Energy Demand'!$A2086,"dddd")</f>
        <v>Tuesday</v>
      </c>
      <c r="C2086" s="31" t="str">
        <f>TEXT('Energy Demand'!$A2086,"mmmm")</f>
        <v>September</v>
      </c>
      <c r="D2086" s="11" t="str">
        <f t="shared" si="64"/>
        <v>2020</v>
      </c>
      <c r="E2086" s="12">
        <f t="shared" si="65"/>
        <v>38</v>
      </c>
      <c r="F2086" s="13" t="str">
        <f>VLOOKUP(A2086,_holidays!$A$2:$B$2107,2,1)</f>
        <v>N</v>
      </c>
      <c r="G2086" s="13" t="str">
        <f>VLOOKUP(A2086,_holidays!$A$2:$C$2107,3,1)</f>
        <v>N</v>
      </c>
      <c r="H2086" s="14">
        <v>7.4</v>
      </c>
      <c r="I2086" s="14">
        <v>15.8</v>
      </c>
      <c r="J2086" s="15">
        <v>18.3</v>
      </c>
      <c r="K2086" s="15">
        <v>0</v>
      </c>
      <c r="L2086" s="16">
        <v>113008.77</v>
      </c>
      <c r="M2086" s="17">
        <v>44.305358050000002</v>
      </c>
      <c r="N2086" s="17">
        <f>'Energy Demand'!$L2086*'Energy Demand'!$M2086</f>
        <v>5006894.0176400989</v>
      </c>
    </row>
    <row r="2087" spans="1:14" x14ac:dyDescent="0.6">
      <c r="A2087" s="19">
        <v>44090</v>
      </c>
      <c r="B2087" s="32" t="str">
        <f>TEXT('Energy Demand'!$A2087,"dddd")</f>
        <v>Wednesday</v>
      </c>
      <c r="C2087" s="31" t="str">
        <f>TEXT('Energy Demand'!$A2087,"mmmm")</f>
        <v>September</v>
      </c>
      <c r="D2087" s="11" t="str">
        <f t="shared" si="64"/>
        <v>2020</v>
      </c>
      <c r="E2087" s="12">
        <f t="shared" si="65"/>
        <v>38</v>
      </c>
      <c r="F2087" s="20" t="str">
        <f>VLOOKUP(A2087,_holidays!$A$2:$B$2107,2,1)</f>
        <v>N</v>
      </c>
      <c r="G2087" s="20" t="str">
        <f>VLOOKUP(A2087,_holidays!$A$2:$C$2107,3,1)</f>
        <v>N</v>
      </c>
      <c r="H2087" s="21">
        <v>7.1</v>
      </c>
      <c r="I2087" s="21">
        <v>22.8</v>
      </c>
      <c r="J2087" s="22">
        <v>17.399999999999999</v>
      </c>
      <c r="K2087" s="22">
        <v>0</v>
      </c>
      <c r="L2087" s="16">
        <v>110807.72</v>
      </c>
      <c r="M2087" s="17">
        <v>34.968412190000002</v>
      </c>
      <c r="N2087" s="17">
        <f>'Energy Demand'!$L2087*'Energy Demand'!$M2087</f>
        <v>3874770.0267941072</v>
      </c>
    </row>
    <row r="2088" spans="1:14" x14ac:dyDescent="0.6">
      <c r="A2088" s="10">
        <v>44091</v>
      </c>
      <c r="B2088" s="31" t="str">
        <f>TEXT('Energy Demand'!$A2088,"dddd")</f>
        <v>Thursday</v>
      </c>
      <c r="C2088" s="31" t="str">
        <f>TEXT('Energy Demand'!$A2088,"mmmm")</f>
        <v>September</v>
      </c>
      <c r="D2088" s="11" t="str">
        <f t="shared" si="64"/>
        <v>2020</v>
      </c>
      <c r="E2088" s="12">
        <f t="shared" si="65"/>
        <v>38</v>
      </c>
      <c r="F2088" s="13" t="str">
        <f>VLOOKUP(A2088,_holidays!$A$2:$B$2107,2,1)</f>
        <v>N</v>
      </c>
      <c r="G2088" s="13" t="str">
        <f>VLOOKUP(A2088,_holidays!$A$2:$C$2107,3,1)</f>
        <v>N</v>
      </c>
      <c r="H2088" s="14">
        <v>11.8</v>
      </c>
      <c r="I2088" s="14">
        <v>15.5</v>
      </c>
      <c r="J2088" s="15">
        <v>9.4</v>
      </c>
      <c r="K2088" s="15">
        <v>0.8</v>
      </c>
      <c r="L2088" s="16">
        <v>115643.44</v>
      </c>
      <c r="M2088" s="17">
        <v>34.696676500000002</v>
      </c>
      <c r="N2088" s="17">
        <f>'Energy Demand'!$L2088*'Energy Demand'!$M2088</f>
        <v>4012443.0270271604</v>
      </c>
    </row>
    <row r="2089" spans="1:14" x14ac:dyDescent="0.6">
      <c r="A2089" s="19">
        <v>44092</v>
      </c>
      <c r="B2089" s="32" t="str">
        <f>TEXT('Energy Demand'!$A2089,"dddd")</f>
        <v>Friday</v>
      </c>
      <c r="C2089" s="31" t="str">
        <f>TEXT('Energy Demand'!$A2089,"mmmm")</f>
        <v>September</v>
      </c>
      <c r="D2089" s="11" t="str">
        <f t="shared" si="64"/>
        <v>2020</v>
      </c>
      <c r="E2089" s="12">
        <f t="shared" si="65"/>
        <v>38</v>
      </c>
      <c r="F2089" s="20" t="str">
        <f>VLOOKUP(A2089,_holidays!$A$2:$B$2107,2,1)</f>
        <v>N</v>
      </c>
      <c r="G2089" s="20" t="str">
        <f>VLOOKUP(A2089,_holidays!$A$2:$C$2107,3,1)</f>
        <v>N</v>
      </c>
      <c r="H2089" s="21">
        <v>8.4</v>
      </c>
      <c r="I2089" s="21">
        <v>18.7</v>
      </c>
      <c r="J2089" s="22">
        <v>13.6</v>
      </c>
      <c r="K2089" s="22">
        <v>0</v>
      </c>
      <c r="L2089" s="16">
        <v>112335.7</v>
      </c>
      <c r="M2089" s="17">
        <v>40.837043459999997</v>
      </c>
      <c r="N2089" s="17">
        <f>'Energy Demand'!$L2089*'Energy Demand'!$M2089</f>
        <v>4587457.8630095217</v>
      </c>
    </row>
    <row r="2090" spans="1:14" x14ac:dyDescent="0.6">
      <c r="A2090" s="10">
        <v>44093</v>
      </c>
      <c r="B2090" s="31" t="str">
        <f>TEXT('Energy Demand'!$A2090,"dddd")</f>
        <v>Saturday</v>
      </c>
      <c r="C2090" s="31" t="str">
        <f>TEXT('Energy Demand'!$A2090,"mmmm")</f>
        <v>September</v>
      </c>
      <c r="D2090" s="11" t="str">
        <f t="shared" si="64"/>
        <v>2020</v>
      </c>
      <c r="E2090" s="12">
        <f t="shared" si="65"/>
        <v>38</v>
      </c>
      <c r="F2090" s="13" t="str">
        <f>VLOOKUP(A2090,_holidays!$A$2:$B$2107,2,1)</f>
        <v>N</v>
      </c>
      <c r="G2090" s="13" t="str">
        <f>VLOOKUP(A2090,_holidays!$A$2:$C$2107,3,1)</f>
        <v>N</v>
      </c>
      <c r="H2090" s="14">
        <v>11.3</v>
      </c>
      <c r="I2090" s="14">
        <v>26.3</v>
      </c>
      <c r="J2090" s="15">
        <v>17.100000000000001</v>
      </c>
      <c r="K2090" s="15">
        <v>0</v>
      </c>
      <c r="L2090" s="16">
        <v>93384</v>
      </c>
      <c r="M2090" s="17">
        <v>24.265307830000001</v>
      </c>
      <c r="N2090" s="17">
        <f>'Energy Demand'!$L2090*'Energy Demand'!$M2090</f>
        <v>2265991.5063967202</v>
      </c>
    </row>
    <row r="2091" spans="1:14" x14ac:dyDescent="0.6">
      <c r="A2091" s="19">
        <v>44094</v>
      </c>
      <c r="B2091" s="32" t="str">
        <f>TEXT('Energy Demand'!$A2091,"dddd")</f>
        <v>Sunday</v>
      </c>
      <c r="C2091" s="31" t="str">
        <f>TEXT('Energy Demand'!$A2091,"mmmm")</f>
        <v>September</v>
      </c>
      <c r="D2091" s="11" t="str">
        <f t="shared" si="64"/>
        <v>2020</v>
      </c>
      <c r="E2091" s="12">
        <f t="shared" si="65"/>
        <v>39</v>
      </c>
      <c r="F2091" s="20" t="str">
        <f>VLOOKUP(A2091,_holidays!$A$2:$B$2107,2,1)</f>
        <v>N</v>
      </c>
      <c r="G2091" s="20" t="str">
        <f>VLOOKUP(A2091,_holidays!$A$2:$C$2107,3,1)</f>
        <v>N</v>
      </c>
      <c r="H2091" s="21">
        <v>17.100000000000001</v>
      </c>
      <c r="I2091" s="21">
        <v>22</v>
      </c>
      <c r="J2091" s="22">
        <v>16.7</v>
      </c>
      <c r="K2091" s="22">
        <v>0</v>
      </c>
      <c r="L2091" s="16">
        <v>86891.23</v>
      </c>
      <c r="M2091" s="17">
        <v>23.051334789999999</v>
      </c>
      <c r="N2091" s="17">
        <f>'Energy Demand'!$L2091*'Energy Demand'!$M2091</f>
        <v>2002958.8330448915</v>
      </c>
    </row>
    <row r="2092" spans="1:14" x14ac:dyDescent="0.6">
      <c r="A2092" s="10">
        <v>44095</v>
      </c>
      <c r="B2092" s="31" t="str">
        <f>TEXT('Energy Demand'!$A2092,"dddd")</f>
        <v>Monday</v>
      </c>
      <c r="C2092" s="31" t="str">
        <f>TEXT('Energy Demand'!$A2092,"mmmm")</f>
        <v>September</v>
      </c>
      <c r="D2092" s="11" t="str">
        <f t="shared" si="64"/>
        <v>2020</v>
      </c>
      <c r="E2092" s="12">
        <f t="shared" si="65"/>
        <v>39</v>
      </c>
      <c r="F2092" s="13" t="str">
        <f>VLOOKUP(A2092,_holidays!$A$2:$B$2107,2,1)</f>
        <v>N</v>
      </c>
      <c r="G2092" s="13" t="str">
        <f>VLOOKUP(A2092,_holidays!$A$2:$C$2107,3,1)</f>
        <v>N</v>
      </c>
      <c r="H2092" s="14">
        <v>16.600000000000001</v>
      </c>
      <c r="I2092" s="14">
        <v>19.8</v>
      </c>
      <c r="J2092" s="15">
        <v>13</v>
      </c>
      <c r="K2092" s="15">
        <v>0</v>
      </c>
      <c r="L2092" s="16">
        <v>100977.95</v>
      </c>
      <c r="M2092" s="17">
        <v>34.25364192</v>
      </c>
      <c r="N2092" s="17">
        <f>'Energy Demand'!$L2092*'Energy Demand'!$M2092</f>
        <v>3458862.5411156639</v>
      </c>
    </row>
    <row r="2093" spans="1:14" x14ac:dyDescent="0.6">
      <c r="A2093" s="19">
        <v>44096</v>
      </c>
      <c r="B2093" s="32" t="str">
        <f>TEXT('Energy Demand'!$A2093,"dddd")</f>
        <v>Tuesday</v>
      </c>
      <c r="C2093" s="31" t="str">
        <f>TEXT('Energy Demand'!$A2093,"mmmm")</f>
        <v>September</v>
      </c>
      <c r="D2093" s="11" t="str">
        <f t="shared" si="64"/>
        <v>2020</v>
      </c>
      <c r="E2093" s="12">
        <f t="shared" si="65"/>
        <v>39</v>
      </c>
      <c r="F2093" s="20" t="str">
        <f>VLOOKUP(A2093,_holidays!$A$2:$B$2107,2,1)</f>
        <v>N</v>
      </c>
      <c r="G2093" s="20" t="str">
        <f>VLOOKUP(A2093,_holidays!$A$2:$C$2107,3,1)</f>
        <v>N</v>
      </c>
      <c r="H2093" s="21">
        <v>12.3</v>
      </c>
      <c r="I2093" s="21">
        <v>18.899999999999999</v>
      </c>
      <c r="J2093" s="22">
        <v>16.8</v>
      </c>
      <c r="K2093" s="22">
        <v>0</v>
      </c>
      <c r="L2093" s="16">
        <v>103200.64</v>
      </c>
      <c r="M2093" s="17">
        <v>25.925322789999999</v>
      </c>
      <c r="N2093" s="17">
        <f>'Energy Demand'!$L2093*'Energy Demand'!$M2093</f>
        <v>2675509.9041345855</v>
      </c>
    </row>
    <row r="2094" spans="1:14" x14ac:dyDescent="0.6">
      <c r="A2094" s="10">
        <v>44097</v>
      </c>
      <c r="B2094" s="31" t="str">
        <f>TEXT('Energy Demand'!$A2094,"dddd")</f>
        <v>Wednesday</v>
      </c>
      <c r="C2094" s="31" t="str">
        <f>TEXT('Energy Demand'!$A2094,"mmmm")</f>
        <v>September</v>
      </c>
      <c r="D2094" s="11" t="str">
        <f t="shared" si="64"/>
        <v>2020</v>
      </c>
      <c r="E2094" s="12">
        <f t="shared" si="65"/>
        <v>39</v>
      </c>
      <c r="F2094" s="13" t="str">
        <f>VLOOKUP(A2094,_holidays!$A$2:$B$2107,2,1)</f>
        <v>N</v>
      </c>
      <c r="G2094" s="13" t="str">
        <f>VLOOKUP(A2094,_holidays!$A$2:$C$2107,3,1)</f>
        <v>N</v>
      </c>
      <c r="H2094" s="14">
        <v>10.6</v>
      </c>
      <c r="I2094" s="14">
        <v>15.1</v>
      </c>
      <c r="J2094" s="15">
        <v>12.3</v>
      </c>
      <c r="K2094" s="15">
        <v>0.2</v>
      </c>
      <c r="L2094" s="16">
        <v>112412.44500000001</v>
      </c>
      <c r="M2094" s="17">
        <v>34.211794570000002</v>
      </c>
      <c r="N2094" s="17">
        <f>'Energy Demand'!$L2094*'Energy Demand'!$M2094</f>
        <v>3845831.4754514243</v>
      </c>
    </row>
    <row r="2095" spans="1:14" x14ac:dyDescent="0.6">
      <c r="A2095" s="19">
        <v>44098</v>
      </c>
      <c r="B2095" s="32" t="str">
        <f>TEXT('Energy Demand'!$A2095,"dddd")</f>
        <v>Thursday</v>
      </c>
      <c r="C2095" s="31" t="str">
        <f>TEXT('Energy Demand'!$A2095,"mmmm")</f>
        <v>September</v>
      </c>
      <c r="D2095" s="11" t="str">
        <f t="shared" si="64"/>
        <v>2020</v>
      </c>
      <c r="E2095" s="12">
        <f t="shared" si="65"/>
        <v>39</v>
      </c>
      <c r="F2095" s="20" t="str">
        <f>VLOOKUP(A2095,_holidays!$A$2:$B$2107,2,1)</f>
        <v>N</v>
      </c>
      <c r="G2095" s="20" t="str">
        <f>VLOOKUP(A2095,_holidays!$A$2:$C$2107,3,1)</f>
        <v>N</v>
      </c>
      <c r="H2095" s="21">
        <v>8.1999999999999993</v>
      </c>
      <c r="I2095" s="21">
        <v>15</v>
      </c>
      <c r="J2095" s="22">
        <v>13.9</v>
      </c>
      <c r="K2095" s="22">
        <v>1.6</v>
      </c>
      <c r="L2095" s="16">
        <v>117535.715</v>
      </c>
      <c r="M2095" s="17">
        <v>51.779356100000001</v>
      </c>
      <c r="N2095" s="17">
        <f>'Energy Demand'!$L2095*'Energy Demand'!$M2095</f>
        <v>6085923.6414531115</v>
      </c>
    </row>
    <row r="2096" spans="1:14" x14ac:dyDescent="0.6">
      <c r="A2096" s="10">
        <v>44099</v>
      </c>
      <c r="B2096" s="31" t="str">
        <f>TEXT('Energy Demand'!$A2096,"dddd")</f>
        <v>Friday</v>
      </c>
      <c r="C2096" s="31" t="str">
        <f>TEXT('Energy Demand'!$A2096,"mmmm")</f>
        <v>September</v>
      </c>
      <c r="D2096" s="11" t="str">
        <f t="shared" si="64"/>
        <v>2020</v>
      </c>
      <c r="E2096" s="12">
        <f t="shared" si="65"/>
        <v>39</v>
      </c>
      <c r="F2096" s="13" t="str">
        <f>VLOOKUP(A2096,_holidays!$A$2:$B$2107,2,1)</f>
        <v>N</v>
      </c>
      <c r="G2096" s="13" t="str">
        <f>VLOOKUP(A2096,_holidays!$A$2:$C$2107,3,1)</f>
        <v>N</v>
      </c>
      <c r="H2096" s="14">
        <v>7.2</v>
      </c>
      <c r="I2096" s="14">
        <v>11.9</v>
      </c>
      <c r="J2096" s="15">
        <v>7.2</v>
      </c>
      <c r="K2096" s="15">
        <v>3.2</v>
      </c>
      <c r="L2096" s="16">
        <v>126354.68</v>
      </c>
      <c r="M2096" s="17">
        <v>53.429209659999998</v>
      </c>
      <c r="N2096" s="17">
        <f>'Energy Demand'!$L2096*'Energy Demand'!$M2096</f>
        <v>6751030.6892422084</v>
      </c>
    </row>
    <row r="2097" spans="1:14" x14ac:dyDescent="0.6">
      <c r="A2097" s="19">
        <v>44100</v>
      </c>
      <c r="B2097" s="32" t="str">
        <f>TEXT('Energy Demand'!$A2097,"dddd")</f>
        <v>Saturday</v>
      </c>
      <c r="C2097" s="31" t="str">
        <f>TEXT('Energy Demand'!$A2097,"mmmm")</f>
        <v>September</v>
      </c>
      <c r="D2097" s="11" t="str">
        <f t="shared" si="64"/>
        <v>2020</v>
      </c>
      <c r="E2097" s="12">
        <f t="shared" si="65"/>
        <v>39</v>
      </c>
      <c r="F2097" s="20" t="str">
        <f>VLOOKUP(A2097,_holidays!$A$2:$B$2107,2,1)</f>
        <v>N</v>
      </c>
      <c r="G2097" s="20" t="str">
        <f>VLOOKUP(A2097,_holidays!$A$2:$C$2107,3,1)</f>
        <v>N</v>
      </c>
      <c r="H2097" s="21">
        <v>6.2</v>
      </c>
      <c r="I2097" s="21">
        <v>13.4</v>
      </c>
      <c r="J2097" s="22">
        <v>15</v>
      </c>
      <c r="K2097" s="22">
        <v>9.4</v>
      </c>
      <c r="L2097" s="16">
        <v>106694.965</v>
      </c>
      <c r="M2097" s="17">
        <v>33.444710110000003</v>
      </c>
      <c r="N2097" s="17">
        <f>'Energy Demand'!$L2097*'Energy Demand'!$M2097</f>
        <v>3568382.1746215965</v>
      </c>
    </row>
    <row r="2098" spans="1:14" x14ac:dyDescent="0.6">
      <c r="A2098" s="10">
        <v>44101</v>
      </c>
      <c r="B2098" s="31" t="str">
        <f>TEXT('Energy Demand'!$A2098,"dddd")</f>
        <v>Sunday</v>
      </c>
      <c r="C2098" s="31" t="str">
        <f>TEXT('Energy Demand'!$A2098,"mmmm")</f>
        <v>September</v>
      </c>
      <c r="D2098" s="11" t="str">
        <f t="shared" si="64"/>
        <v>2020</v>
      </c>
      <c r="E2098" s="12">
        <f t="shared" si="65"/>
        <v>40</v>
      </c>
      <c r="F2098" s="13" t="str">
        <f>VLOOKUP(A2098,_holidays!$A$2:$B$2107,2,1)</f>
        <v>N</v>
      </c>
      <c r="G2098" s="13" t="str">
        <f>VLOOKUP(A2098,_holidays!$A$2:$C$2107,3,1)</f>
        <v>N</v>
      </c>
      <c r="H2098" s="14">
        <v>8.8000000000000007</v>
      </c>
      <c r="I2098" s="14">
        <v>13.4</v>
      </c>
      <c r="J2098" s="15">
        <v>20.9</v>
      </c>
      <c r="K2098" s="15">
        <v>3</v>
      </c>
      <c r="L2098" s="16">
        <v>101703.49</v>
      </c>
      <c r="M2098" s="17">
        <v>57.920028760000001</v>
      </c>
      <c r="N2098" s="17">
        <f>'Energy Demand'!$L2098*'Energy Demand'!$M2098</f>
        <v>5890669.0657923725</v>
      </c>
    </row>
    <row r="2099" spans="1:14" x14ac:dyDescent="0.6">
      <c r="A2099" s="19">
        <v>44102</v>
      </c>
      <c r="B2099" s="32" t="str">
        <f>TEXT('Energy Demand'!$A2099,"dddd")</f>
        <v>Monday</v>
      </c>
      <c r="C2099" s="31" t="str">
        <f>TEXT('Energy Demand'!$A2099,"mmmm")</f>
        <v>September</v>
      </c>
      <c r="D2099" s="11" t="str">
        <f t="shared" si="64"/>
        <v>2020</v>
      </c>
      <c r="E2099" s="12">
        <f t="shared" si="65"/>
        <v>40</v>
      </c>
      <c r="F2099" s="20" t="str">
        <f>VLOOKUP(A2099,_holidays!$A$2:$B$2107,2,1)</f>
        <v>N</v>
      </c>
      <c r="G2099" s="20" t="str">
        <f>VLOOKUP(A2099,_holidays!$A$2:$C$2107,3,1)</f>
        <v>N</v>
      </c>
      <c r="H2099" s="21">
        <v>6.5</v>
      </c>
      <c r="I2099" s="21">
        <v>13.6</v>
      </c>
      <c r="J2099" s="22">
        <v>18.3</v>
      </c>
      <c r="K2099" s="22">
        <v>0</v>
      </c>
      <c r="L2099" s="16">
        <v>114651.14</v>
      </c>
      <c r="M2099" s="17">
        <v>59.74605347</v>
      </c>
      <c r="N2099" s="17">
        <f>'Energy Demand'!$L2099*'Energy Demand'!$M2099</f>
        <v>6849953.1408364559</v>
      </c>
    </row>
    <row r="2100" spans="1:14" x14ac:dyDescent="0.6">
      <c r="A2100" s="10">
        <v>44103</v>
      </c>
      <c r="B2100" s="31" t="str">
        <f>TEXT('Energy Demand'!$A2100,"dddd")</f>
        <v>Tuesday</v>
      </c>
      <c r="C2100" s="31" t="str">
        <f>TEXT('Energy Demand'!$A2100,"mmmm")</f>
        <v>September</v>
      </c>
      <c r="D2100" s="11" t="str">
        <f t="shared" si="64"/>
        <v>2020</v>
      </c>
      <c r="E2100" s="12">
        <f t="shared" si="65"/>
        <v>40</v>
      </c>
      <c r="F2100" s="13" t="str">
        <f>VLOOKUP(A2100,_holidays!$A$2:$B$2107,2,1)</f>
        <v>N</v>
      </c>
      <c r="G2100" s="13" t="str">
        <f>VLOOKUP(A2100,_holidays!$A$2:$C$2107,3,1)</f>
        <v>N</v>
      </c>
      <c r="H2100" s="14">
        <v>4.3</v>
      </c>
      <c r="I2100" s="14">
        <v>21</v>
      </c>
      <c r="J2100" s="15">
        <v>18.399999999999999</v>
      </c>
      <c r="K2100" s="15">
        <v>0</v>
      </c>
      <c r="L2100" s="16">
        <v>112076.46</v>
      </c>
      <c r="M2100" s="17">
        <v>42.120177509999998</v>
      </c>
      <c r="N2100" s="17">
        <f>'Energy Demand'!$L2100*'Energy Demand'!$M2100</f>
        <v>4720680.3898924142</v>
      </c>
    </row>
    <row r="2101" spans="1:14" x14ac:dyDescent="0.6">
      <c r="A2101" s="19">
        <v>44104</v>
      </c>
      <c r="B2101" s="32" t="str">
        <f>TEXT('Energy Demand'!$A2101,"dddd")</f>
        <v>Wednesday</v>
      </c>
      <c r="C2101" s="31" t="str">
        <f>TEXT('Energy Demand'!$A2101,"mmmm")</f>
        <v>September</v>
      </c>
      <c r="D2101" s="11" t="str">
        <f t="shared" si="64"/>
        <v>2020</v>
      </c>
      <c r="E2101" s="12">
        <f t="shared" si="65"/>
        <v>40</v>
      </c>
      <c r="F2101" s="20" t="str">
        <f>VLOOKUP(A2101,_holidays!$A$2:$B$2107,2,1)</f>
        <v>N</v>
      </c>
      <c r="G2101" s="20" t="str">
        <f>VLOOKUP(A2101,_holidays!$A$2:$C$2107,3,1)</f>
        <v>N</v>
      </c>
      <c r="H2101" s="21">
        <v>10.7</v>
      </c>
      <c r="I2101" s="21">
        <v>19.399999999999999</v>
      </c>
      <c r="J2101" s="22">
        <v>13</v>
      </c>
      <c r="K2101" s="22">
        <v>0.6</v>
      </c>
      <c r="L2101" s="16">
        <v>113620.21</v>
      </c>
      <c r="M2101" s="17">
        <v>38.05764052</v>
      </c>
      <c r="N2101" s="17">
        <f>'Energy Demand'!$L2101*'Energy Demand'!$M2101</f>
        <v>4324117.1079869093</v>
      </c>
    </row>
    <row r="2102" spans="1:14" x14ac:dyDescent="0.6">
      <c r="A2102" s="10">
        <v>44105</v>
      </c>
      <c r="B2102" s="31" t="str">
        <f>TEXT('Energy Demand'!$A2102,"dddd")</f>
        <v>Thursday</v>
      </c>
      <c r="C2102" s="31" t="str">
        <f>TEXT('Energy Demand'!$A2102,"mmmm")</f>
        <v>October</v>
      </c>
      <c r="D2102" s="11" t="str">
        <f t="shared" si="64"/>
        <v>2020</v>
      </c>
      <c r="E2102" s="12">
        <f t="shared" si="65"/>
        <v>40</v>
      </c>
      <c r="F2102" s="13" t="str">
        <f>VLOOKUP(A2102,_holidays!$A$2:$B$2107,2,1)</f>
        <v>N</v>
      </c>
      <c r="G2102" s="13" t="str">
        <f>VLOOKUP(A2102,_holidays!$A$2:$C$2107,3,1)</f>
        <v>N</v>
      </c>
      <c r="H2102" s="14">
        <v>9.4</v>
      </c>
      <c r="I2102" s="14">
        <v>19.5</v>
      </c>
      <c r="J2102" s="15">
        <v>21.2</v>
      </c>
      <c r="K2102" s="15">
        <v>1.8</v>
      </c>
      <c r="L2102" s="16">
        <v>106641.79</v>
      </c>
      <c r="M2102" s="17">
        <v>34.65467056</v>
      </c>
      <c r="N2102" s="17">
        <f>'Energy Demand'!$L2102*'Energy Demand'!$M2102</f>
        <v>3695636.1003787019</v>
      </c>
    </row>
    <row r="2103" spans="1:14" x14ac:dyDescent="0.6">
      <c r="A2103" s="19">
        <v>44106</v>
      </c>
      <c r="B2103" s="32" t="str">
        <f>TEXT('Energy Demand'!$A2103,"dddd")</f>
        <v>Friday</v>
      </c>
      <c r="C2103" s="31" t="str">
        <f>TEXT('Energy Demand'!$A2103,"mmmm")</f>
        <v>October</v>
      </c>
      <c r="D2103" s="11" t="str">
        <f t="shared" si="64"/>
        <v>2020</v>
      </c>
      <c r="E2103" s="12">
        <f t="shared" si="65"/>
        <v>40</v>
      </c>
      <c r="F2103" s="20" t="str">
        <f>VLOOKUP(A2103,_holidays!$A$2:$B$2107,2,1)</f>
        <v>N</v>
      </c>
      <c r="G2103" s="20" t="str">
        <f>VLOOKUP(A2103,_holidays!$A$2:$C$2107,3,1)</f>
        <v>N</v>
      </c>
      <c r="H2103" s="21">
        <v>12.8</v>
      </c>
      <c r="I2103" s="21">
        <v>26</v>
      </c>
      <c r="J2103" s="22">
        <v>22</v>
      </c>
      <c r="K2103" s="22">
        <v>0</v>
      </c>
      <c r="L2103" s="16">
        <v>99585.835000000006</v>
      </c>
      <c r="M2103" s="17">
        <v>-6.0760283690000003</v>
      </c>
      <c r="N2103" s="17">
        <f>'Energy Demand'!$L2103*'Energy Demand'!$M2103</f>
        <v>-605086.3586105532</v>
      </c>
    </row>
    <row r="2104" spans="1:14" x14ac:dyDescent="0.6">
      <c r="A2104" s="10">
        <v>44107</v>
      </c>
      <c r="B2104" s="31" t="str">
        <f>TEXT('Energy Demand'!$A2104,"dddd")</f>
        <v>Saturday</v>
      </c>
      <c r="C2104" s="31" t="str">
        <f>TEXT('Energy Demand'!$A2104,"mmmm")</f>
        <v>October</v>
      </c>
      <c r="D2104" s="11" t="str">
        <f t="shared" si="64"/>
        <v>2020</v>
      </c>
      <c r="E2104" s="12">
        <f t="shared" si="65"/>
        <v>40</v>
      </c>
      <c r="F2104" s="13" t="str">
        <f>VLOOKUP(A2104,_holidays!$A$2:$B$2107,2,1)</f>
        <v>N</v>
      </c>
      <c r="G2104" s="13" t="str">
        <f>VLOOKUP(A2104,_holidays!$A$2:$C$2107,3,1)</f>
        <v>N</v>
      </c>
      <c r="H2104" s="14">
        <v>17.399999999999999</v>
      </c>
      <c r="I2104" s="14">
        <v>29.4</v>
      </c>
      <c r="J2104" s="15">
        <v>19.8</v>
      </c>
      <c r="K2104" s="15">
        <v>0</v>
      </c>
      <c r="L2104" s="16">
        <v>92277.024999999994</v>
      </c>
      <c r="M2104" s="17">
        <v>-1.983470633</v>
      </c>
      <c r="N2104" s="17">
        <f>'Energy Demand'!$L2104*'Energy Demand'!$M2104</f>
        <v>-183028.76918810682</v>
      </c>
    </row>
    <row r="2105" spans="1:14" x14ac:dyDescent="0.6">
      <c r="A2105" s="19">
        <v>44108</v>
      </c>
      <c r="B2105" s="32" t="str">
        <f>TEXT('Energy Demand'!$A2105,"dddd")</f>
        <v>Sunday</v>
      </c>
      <c r="C2105" s="31" t="str">
        <f>TEXT('Energy Demand'!$A2105,"mmmm")</f>
        <v>October</v>
      </c>
      <c r="D2105" s="11" t="str">
        <f t="shared" si="64"/>
        <v>2020</v>
      </c>
      <c r="E2105" s="12">
        <f t="shared" si="65"/>
        <v>41</v>
      </c>
      <c r="F2105" s="20" t="str">
        <f>VLOOKUP(A2105,_holidays!$A$2:$B$2107,2,1)</f>
        <v>N</v>
      </c>
      <c r="G2105" s="20" t="str">
        <f>VLOOKUP(A2105,_holidays!$A$2:$C$2107,3,1)</f>
        <v>N</v>
      </c>
      <c r="H2105" s="21">
        <v>13.5</v>
      </c>
      <c r="I2105" s="21">
        <v>29.5</v>
      </c>
      <c r="J2105" s="22">
        <v>8.4</v>
      </c>
      <c r="K2105" s="22">
        <v>0</v>
      </c>
      <c r="L2105" s="16">
        <v>94081.565000000002</v>
      </c>
      <c r="M2105" s="17">
        <v>25.0086136</v>
      </c>
      <c r="N2105" s="17">
        <f>'Energy Demand'!$L2105*'Energy Demand'!$M2105</f>
        <v>2352849.5059682839</v>
      </c>
    </row>
    <row r="2106" spans="1:14" x14ac:dyDescent="0.6">
      <c r="A2106" s="10">
        <v>44109</v>
      </c>
      <c r="B2106" s="31" t="str">
        <f>TEXT('Energy Demand'!$A2106,"dddd")</f>
        <v>Monday</v>
      </c>
      <c r="C2106" s="31" t="str">
        <f>TEXT('Energy Demand'!$A2106,"mmmm")</f>
        <v>October</v>
      </c>
      <c r="D2106" s="11" t="str">
        <f t="shared" si="64"/>
        <v>2020</v>
      </c>
      <c r="E2106" s="12">
        <f t="shared" si="65"/>
        <v>41</v>
      </c>
      <c r="F2106" s="13" t="str">
        <f>VLOOKUP(A2106,_holidays!$A$2:$B$2107,2,1)</f>
        <v>N</v>
      </c>
      <c r="G2106" s="13" t="str">
        <f>VLOOKUP(A2106,_holidays!$A$2:$C$2107,3,1)</f>
        <v>N</v>
      </c>
      <c r="H2106" s="14">
        <v>9.1</v>
      </c>
      <c r="I2106" s="14">
        <v>12.7</v>
      </c>
      <c r="J2106" s="15">
        <v>7.3</v>
      </c>
      <c r="K2106" s="15">
        <v>12.8</v>
      </c>
      <c r="L2106" s="16">
        <v>113610.03</v>
      </c>
      <c r="M2106" s="17">
        <v>36.764700519999998</v>
      </c>
      <c r="N2106" s="17">
        <f>'Energy Demand'!$L2106*'Energy Demand'!$M2106</f>
        <v>4176838.7290182156</v>
      </c>
    </row>
    <row r="2107" spans="1:14" x14ac:dyDescent="0.6">
      <c r="A2107" s="23">
        <v>44110</v>
      </c>
      <c r="B2107" s="32" t="str">
        <f>TEXT('Energy Demand'!$A2107,"dddd")</f>
        <v>Tuesday</v>
      </c>
      <c r="C2107" s="31" t="str">
        <f>TEXT('Energy Demand'!$A2107,"mmmm")</f>
        <v>October</v>
      </c>
      <c r="D2107" s="11" t="str">
        <f t="shared" si="64"/>
        <v>2020</v>
      </c>
      <c r="E2107" s="12">
        <f t="shared" si="65"/>
        <v>41</v>
      </c>
      <c r="F2107" s="20" t="str">
        <f>VLOOKUP(A2107,_holidays!$A$2:$B$2107,2,1)</f>
        <v>N</v>
      </c>
      <c r="G2107" s="20" t="str">
        <f>VLOOKUP(A2107,_holidays!$A$2:$C$2107,3,1)</f>
        <v>N</v>
      </c>
      <c r="H2107" s="21">
        <v>8.9</v>
      </c>
      <c r="I2107" s="21">
        <v>12.6</v>
      </c>
      <c r="J2107" s="22">
        <v>5.8</v>
      </c>
      <c r="K2107" s="22">
        <v>1</v>
      </c>
      <c r="L2107" s="16">
        <v>122607.56</v>
      </c>
      <c r="M2107" s="17">
        <v>75.771059010000002</v>
      </c>
      <c r="N2107" s="17">
        <f>'Energy Demand'!$L2107*'Energy Demand'!$M2107</f>
        <v>9290104.663832115</v>
      </c>
    </row>
  </sheetData>
  <mergeCells count="1">
    <mergeCell ref="P2:R2"/>
  </mergeCells>
  <phoneticPr fontId="18" type="noConversion"/>
  <conditionalFormatting sqref="L2:L2107">
    <cfRule type="cellIs" dxfId="15" priority="21" operator="equal">
      <formula>100000</formula>
    </cfRule>
    <cfRule type="cellIs" dxfId="14" priority="22" operator="lessThan">
      <formula>100000</formula>
    </cfRule>
    <cfRule type="cellIs" dxfId="13" priority="23" operator="greaterThan">
      <formula>10000</formula>
    </cfRule>
  </conditionalFormatting>
  <conditionalFormatting sqref="L2">
    <cfRule type="colorScale" priority="14">
      <colorScale>
        <cfvo type="min"/>
        <cfvo type="max"/>
        <color rgb="FFFCFCFF"/>
        <color rgb="FF63BE7B"/>
      </colorScale>
    </cfRule>
    <cfRule type="colorScale" priority="16">
      <colorScale>
        <cfvo type="min"/>
        <cfvo type="max"/>
        <color rgb="FF63BE7B"/>
        <color rgb="FFFCFCFF"/>
      </colorScale>
    </cfRule>
    <cfRule type="cellIs" dxfId="12" priority="17" operator="greaterThan">
      <formula>99635</formula>
    </cfRule>
  </conditionalFormatting>
  <conditionalFormatting sqref="L1:L1048576">
    <cfRule type="colorScale" priority="10">
      <colorScale>
        <cfvo type="min"/>
        <cfvo type="percentile" val="50"/>
        <cfvo type="max"/>
        <color rgb="FFF8696B"/>
        <color rgb="FFFCFCFF"/>
        <color rgb="FF63BE7B"/>
      </colorScale>
    </cfRule>
    <cfRule type="colorScale" priority="11">
      <colorScale>
        <cfvo type="min"/>
        <cfvo type="max"/>
        <color rgb="FF92D050"/>
        <color rgb="FFF54427"/>
      </colorScale>
    </cfRule>
    <cfRule type="colorScale" priority="12">
      <colorScale>
        <cfvo type="min"/>
        <cfvo type="max"/>
        <color rgb="FF92D050"/>
        <color rgb="FFFF0000"/>
      </colorScale>
    </cfRule>
  </conditionalFormatting>
  <conditionalFormatting sqref="M2:M2107">
    <cfRule type="cellIs" dxfId="11" priority="8" operator="lessThan">
      <formula>20</formula>
    </cfRule>
    <cfRule type="cellIs" dxfId="10" priority="9" operator="greaterThan">
      <formula>200</formula>
    </cfRule>
  </conditionalFormatting>
  <conditionalFormatting sqref="N2:N2107">
    <cfRule type="cellIs" dxfId="9" priority="6" operator="lessThan">
      <formula>1000000</formula>
    </cfRule>
    <cfRule type="cellIs" dxfId="8" priority="7" operator="greaterThan">
      <formula>10000000</formula>
    </cfRule>
  </conditionalFormatting>
  <conditionalFormatting sqref="I1:I1048576">
    <cfRule type="dataBar" priority="3">
      <dataBar>
        <cfvo type="min"/>
        <cfvo type="max"/>
        <color rgb="FFEE853E"/>
      </dataBar>
      <extLst>
        <ext xmlns:x14="http://schemas.microsoft.com/office/spreadsheetml/2009/9/main" uri="{B025F937-C7B1-47D3-B67F-A62EFF666E3E}">
          <x14:id>{13AF9059-3059-4DA0-AABB-3D0161DFB974}</x14:id>
        </ext>
      </extLst>
    </cfRule>
  </conditionalFormatting>
  <conditionalFormatting sqref="J1:J1048576">
    <cfRule type="dataBar" priority="2">
      <dataBar>
        <cfvo type="min"/>
        <cfvo type="max"/>
        <color rgb="FFFF3F3F"/>
      </dataBar>
      <extLst>
        <ext xmlns:x14="http://schemas.microsoft.com/office/spreadsheetml/2009/9/main" uri="{B025F937-C7B1-47D3-B67F-A62EFF666E3E}">
          <x14:id>{87D53A80-FB85-432E-BCF9-33F8BD3E09C7}</x14:id>
        </ext>
      </extLst>
    </cfRule>
  </conditionalFormatting>
  <conditionalFormatting sqref="H1:H1048576">
    <cfRule type="dataBar" priority="1">
      <dataBar>
        <cfvo type="min"/>
        <cfvo type="max"/>
        <color theme="8" tint="-0.249977111117893"/>
      </dataBar>
      <extLst>
        <ext xmlns:x14="http://schemas.microsoft.com/office/spreadsheetml/2009/9/main" uri="{B025F937-C7B1-47D3-B67F-A62EFF666E3E}">
          <x14:id>{08D64468-2FFB-4E14-AE18-4BD5D5721F32}</x14:id>
        </ext>
      </extLst>
    </cfRule>
  </conditionalFormatting>
  <hyperlinks>
    <hyperlink ref="P2" location="'Cover Sheet'!A1" display="Go back to cover sheet" xr:uid="{0DE1E620-9B6B-4C0B-AC3D-9C7E75F60662}"/>
  </hyperlink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3AF9059-3059-4DA0-AABB-3D0161DFB974}">
            <x14:dataBar minLength="0" maxLength="100" border="1" negativeBarBorderColorSameAsPositive="0">
              <x14:cfvo type="autoMin"/>
              <x14:cfvo type="autoMax"/>
              <x14:borderColor rgb="FFEE853E"/>
              <x14:negativeFillColor rgb="FFFF0000"/>
              <x14:negativeBorderColor rgb="FFFF0000"/>
              <x14:axisColor rgb="FF000000"/>
            </x14:dataBar>
          </x14:cfRule>
          <xm:sqref>I1:I1048576</xm:sqref>
        </x14:conditionalFormatting>
        <x14:conditionalFormatting xmlns:xm="http://schemas.microsoft.com/office/excel/2006/main">
          <x14:cfRule type="dataBar" id="{87D53A80-FB85-432E-BCF9-33F8BD3E09C7}">
            <x14:dataBar minLength="0" maxLength="100" border="1" negativeBarBorderColorSameAsPositive="0">
              <x14:cfvo type="autoMin"/>
              <x14:cfvo type="autoMax"/>
              <x14:borderColor rgb="FFFF0000"/>
              <x14:negativeFillColor rgb="FFFF0000"/>
              <x14:negativeBorderColor rgb="FFFF0000"/>
              <x14:axisColor rgb="FF000000"/>
            </x14:dataBar>
          </x14:cfRule>
          <xm:sqref>J1:J1048576</xm:sqref>
        </x14:conditionalFormatting>
        <x14:conditionalFormatting xmlns:xm="http://schemas.microsoft.com/office/excel/2006/main">
          <x14:cfRule type="dataBar" id="{08D64468-2FFB-4E14-AE18-4BD5D5721F32}">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H1:H1048576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AFAE1-7E5E-4364-9DAC-208B3AEC426A}">
  <sheetPr>
    <tabColor theme="9" tint="0.79998168889431442"/>
  </sheetPr>
  <dimension ref="A1:P56"/>
  <sheetViews>
    <sheetView topLeftCell="C44" workbookViewId="0">
      <selection activeCell="H52" sqref="H52"/>
    </sheetView>
  </sheetViews>
  <sheetFormatPr defaultColWidth="0" defaultRowHeight="16.149999999999999" zeroHeight="1" x14ac:dyDescent="0.6"/>
  <cols>
    <col min="1" max="1" width="9.06640625" style="9" customWidth="1"/>
    <col min="2" max="2" width="9.59765625" style="51" customWidth="1"/>
    <col min="3" max="3" width="18.6640625" style="33" bestFit="1" customWidth="1"/>
    <col min="4" max="4" width="14.3984375" style="33" bestFit="1" customWidth="1"/>
    <col min="5" max="5" width="11" style="9" bestFit="1" customWidth="1"/>
    <col min="6" max="6" width="6.53125" style="25" bestFit="1" customWidth="1"/>
    <col min="7" max="8" width="14.19921875" style="25" bestFit="1" customWidth="1"/>
    <col min="9" max="10" width="19.46484375" style="26" bestFit="1" customWidth="1"/>
    <col min="11" max="11" width="20.19921875" style="27" bestFit="1" customWidth="1"/>
    <col min="12" max="12" width="18.3984375" style="27" bestFit="1" customWidth="1"/>
    <col min="13" max="13" width="10.33203125" style="28" bestFit="1" customWidth="1"/>
    <col min="14" max="15" width="11.46484375" style="29" bestFit="1" customWidth="1"/>
    <col min="16" max="16" width="17.73046875" style="9" bestFit="1" customWidth="1"/>
    <col min="17" max="17" width="9.06640625" style="9" customWidth="1"/>
    <col min="18" max="18" width="10.19921875" style="9" bestFit="1" customWidth="1"/>
    <col min="19" max="16384" width="9.06640625" style="9" hidden="1"/>
  </cols>
  <sheetData>
    <row r="1" spans="2:16" ht="16.5" thickBot="1" x14ac:dyDescent="0.65">
      <c r="B1" s="33"/>
    </row>
    <row r="2" spans="2:16" ht="16.5" thickBot="1" x14ac:dyDescent="0.65">
      <c r="B2" s="45" t="s">
        <v>29</v>
      </c>
      <c r="C2" s="46"/>
    </row>
    <row r="3" spans="2:16" x14ac:dyDescent="0.6"/>
    <row r="4" spans="2:16" x14ac:dyDescent="0.6">
      <c r="B4" s="2" t="s">
        <v>33</v>
      </c>
      <c r="C4" s="2" t="s">
        <v>6</v>
      </c>
      <c r="D4" s="30" t="s">
        <v>7</v>
      </c>
      <c r="E4" s="30" t="s">
        <v>8</v>
      </c>
      <c r="F4" s="4" t="s">
        <v>9</v>
      </c>
      <c r="G4" s="3" t="s">
        <v>10</v>
      </c>
      <c r="H4" s="3" t="s">
        <v>13</v>
      </c>
      <c r="I4" s="3" t="s">
        <v>14</v>
      </c>
      <c r="J4" s="5" t="s">
        <v>16</v>
      </c>
      <c r="K4" s="5" t="s">
        <v>17</v>
      </c>
      <c r="L4" s="6" t="s">
        <v>18</v>
      </c>
      <c r="M4" s="6" t="s">
        <v>12</v>
      </c>
      <c r="N4" s="7" t="s">
        <v>11</v>
      </c>
      <c r="O4" s="8" t="s">
        <v>1</v>
      </c>
      <c r="P4" s="8" t="s">
        <v>15</v>
      </c>
    </row>
    <row r="5" spans="2:16" x14ac:dyDescent="0.6">
      <c r="B5" s="64">
        <v>1</v>
      </c>
      <c r="C5" s="62">
        <v>43861</v>
      </c>
      <c r="D5" s="31" t="str">
        <f>TEXT('Energy Demand'!$A1858,"dddd")</f>
        <v>Friday</v>
      </c>
      <c r="E5" s="31" t="str">
        <f>TEXT('Energy Demand'!$A1858,"mmmm")</f>
        <v>January</v>
      </c>
      <c r="F5" s="11" t="str">
        <f>TEXT(C5,"yyyy")</f>
        <v>2020</v>
      </c>
      <c r="G5" s="12">
        <f>WEEKNUM(C5,1)</f>
        <v>5</v>
      </c>
      <c r="H5" s="13" t="str">
        <f>VLOOKUP(C5,_holidays!$A$2:$B$2107,2,1)</f>
        <v>Y</v>
      </c>
      <c r="I5" s="13" t="str">
        <f>VLOOKUP(C5,_holidays!$A$2:$C$2107,3,1)</f>
        <v>N</v>
      </c>
      <c r="J5" s="14">
        <v>21.5</v>
      </c>
      <c r="K5" s="14">
        <v>42.9</v>
      </c>
      <c r="L5" s="15">
        <v>18.3</v>
      </c>
      <c r="M5" s="15">
        <v>0</v>
      </c>
      <c r="N5" s="16">
        <v>170653.84</v>
      </c>
      <c r="O5" s="17">
        <v>2809.437516</v>
      </c>
      <c r="P5" s="17">
        <f>'Energy Demand'!$L1858*'Energy Demand'!$M1858</f>
        <v>479441300.34546143</v>
      </c>
    </row>
    <row r="6" spans="2:16" x14ac:dyDescent="0.6">
      <c r="B6" s="64">
        <v>2</v>
      </c>
      <c r="C6" s="63">
        <v>43490</v>
      </c>
      <c r="D6" s="32" t="str">
        <f>TEXT('Energy Demand'!$A1487,"dddd")</f>
        <v>Friday</v>
      </c>
      <c r="E6" s="31" t="str">
        <f>TEXT('Energy Demand'!$A1487,"mmmm")</f>
        <v>January</v>
      </c>
      <c r="F6" s="11" t="str">
        <f>TEXT(C6,"yyyy")</f>
        <v>2019</v>
      </c>
      <c r="G6" s="12">
        <f>WEEKNUM(C6,1)</f>
        <v>4</v>
      </c>
      <c r="H6" s="20" t="str">
        <f>VLOOKUP(C6,_holidays!$A$2:$B$2107,2,1)</f>
        <v>N</v>
      </c>
      <c r="I6" s="20" t="str">
        <f>VLOOKUP(C6,_holidays!$A$2:$C$2107,3,1)</f>
        <v>N</v>
      </c>
      <c r="J6" s="21">
        <v>21.1</v>
      </c>
      <c r="K6" s="21">
        <v>42.8</v>
      </c>
      <c r="L6" s="22">
        <v>25.3</v>
      </c>
      <c r="M6" s="22">
        <v>0</v>
      </c>
      <c r="N6" s="16">
        <v>168894.845</v>
      </c>
      <c r="O6" s="17">
        <v>906.43723230000001</v>
      </c>
      <c r="P6" s="17">
        <f>'Energy Demand'!$L1487*'Energy Demand'!$M1487</f>
        <v>153092575.8515375</v>
      </c>
    </row>
    <row r="7" spans="2:16" x14ac:dyDescent="0.6">
      <c r="B7" s="64">
        <v>3</v>
      </c>
      <c r="C7" s="62">
        <v>43119</v>
      </c>
      <c r="D7" s="31" t="str">
        <f>TEXT('Energy Demand'!$A1116,"dddd")</f>
        <v>Friday</v>
      </c>
      <c r="E7" s="31" t="str">
        <f>TEXT('Energy Demand'!$A1116,"mmmm")</f>
        <v>January</v>
      </c>
      <c r="F7" s="11" t="str">
        <f>TEXT(C7,"yyyy")</f>
        <v>2018</v>
      </c>
      <c r="G7" s="12">
        <f>WEEKNUM(C7,1)</f>
        <v>3</v>
      </c>
      <c r="H7" s="13" t="str">
        <f>VLOOKUP(C7,_holidays!$A$2:$B$2107,2,1)</f>
        <v>N</v>
      </c>
      <c r="I7" s="13" t="str">
        <f>VLOOKUP(C7,_holidays!$A$2:$C$2107,3,1)</f>
        <v>N</v>
      </c>
      <c r="J7" s="14">
        <v>22.5</v>
      </c>
      <c r="K7" s="14">
        <v>40.299999999999997</v>
      </c>
      <c r="L7" s="15">
        <v>30.6</v>
      </c>
      <c r="M7" s="15">
        <v>0</v>
      </c>
      <c r="N7" s="16">
        <v>165070.595</v>
      </c>
      <c r="O7" s="17">
        <v>647.57416339999997</v>
      </c>
      <c r="P7" s="17">
        <f>'Energy Demand'!$L1116*'Energy Demand'!$M1116</f>
        <v>106895452.45906521</v>
      </c>
    </row>
    <row r="8" spans="2:16" x14ac:dyDescent="0.6">
      <c r="B8" s="64">
        <v>4</v>
      </c>
      <c r="C8" s="62">
        <v>43525</v>
      </c>
      <c r="D8" s="31" t="str">
        <f>TEXT('Energy Demand'!$A1522,"dddd")</f>
        <v>Friday</v>
      </c>
      <c r="E8" s="31" t="str">
        <f>TEXT('Energy Demand'!$A1522,"mmmm")</f>
        <v>March</v>
      </c>
      <c r="F8" s="11" t="str">
        <f>TEXT(C8,"yyyy")</f>
        <v>2019</v>
      </c>
      <c r="G8" s="12">
        <f>WEEKNUM(C8,1)</f>
        <v>9</v>
      </c>
      <c r="H8" s="13" t="str">
        <f>VLOOKUP(C8,_holidays!$A$2:$B$2107,2,1)</f>
        <v>Y</v>
      </c>
      <c r="I8" s="13" t="str">
        <f>VLOOKUP(C8,_holidays!$A$2:$C$2107,3,1)</f>
        <v>N</v>
      </c>
      <c r="J8" s="14">
        <v>22.6</v>
      </c>
      <c r="K8" s="14">
        <v>38.1</v>
      </c>
      <c r="L8" s="15">
        <v>22.3</v>
      </c>
      <c r="M8" s="15">
        <v>0</v>
      </c>
      <c r="N8" s="16">
        <v>163682.04</v>
      </c>
      <c r="O8" s="17">
        <v>1284.799876</v>
      </c>
      <c r="P8" s="17">
        <f>'Energy Demand'!$L1522*'Energy Demand'!$M1522</f>
        <v>210298664.69542706</v>
      </c>
    </row>
    <row r="9" spans="2:16" x14ac:dyDescent="0.6">
      <c r="B9" s="64">
        <v>5</v>
      </c>
      <c r="C9" s="62">
        <v>43129</v>
      </c>
      <c r="D9" s="31" t="str">
        <f>TEXT('Energy Demand'!$A1126,"dddd")</f>
        <v>Monday</v>
      </c>
      <c r="E9" s="31" t="str">
        <f>TEXT('Energy Demand'!$A1126,"mmmm")</f>
        <v>January</v>
      </c>
      <c r="F9" s="11" t="str">
        <f>TEXT(C9,"yyyy")</f>
        <v>2018</v>
      </c>
      <c r="G9" s="12">
        <f>WEEKNUM(C9,1)</f>
        <v>5</v>
      </c>
      <c r="H9" s="13" t="str">
        <f>VLOOKUP(C9,_holidays!$A$2:$B$2107,2,1)</f>
        <v>N</v>
      </c>
      <c r="I9" s="13" t="str">
        <f>VLOOKUP(C9,_holidays!$A$2:$C$2107,3,1)</f>
        <v>N</v>
      </c>
      <c r="J9" s="14">
        <v>27.8</v>
      </c>
      <c r="K9" s="14">
        <v>33.5</v>
      </c>
      <c r="L9" s="15">
        <v>7.3</v>
      </c>
      <c r="M9" s="15">
        <v>0</v>
      </c>
      <c r="N9" s="16">
        <v>160437.565</v>
      </c>
      <c r="O9" s="17">
        <v>107.6574249</v>
      </c>
      <c r="P9" s="17">
        <f>'Energy Demand'!$L1126*'Energy Demand'!$M1126</f>
        <v>17272295.10512637</v>
      </c>
    </row>
    <row r="10" spans="2:16" x14ac:dyDescent="0.6">
      <c r="B10" s="64">
        <v>6</v>
      </c>
      <c r="C10" s="62">
        <v>42437</v>
      </c>
      <c r="D10" s="31" t="str">
        <f>TEXT('Energy Demand'!$A434,"dddd")</f>
        <v>Tuesday</v>
      </c>
      <c r="E10" s="31" t="str">
        <f>TEXT('Energy Demand'!$A434,"mmmm")</f>
        <v>March</v>
      </c>
      <c r="F10" s="11" t="str">
        <f>TEXT(C10,"yyyy")</f>
        <v>2016</v>
      </c>
      <c r="G10" s="12">
        <f>WEEKNUM(C10,1)</f>
        <v>11</v>
      </c>
      <c r="H10" s="13" t="str">
        <f>VLOOKUP(C10,_holidays!$A$2:$B$2107,2,1)</f>
        <v>Y</v>
      </c>
      <c r="I10" s="13" t="str">
        <f>VLOOKUP(C10,_holidays!$A$2:$C$2107,3,1)</f>
        <v>N</v>
      </c>
      <c r="J10" s="14">
        <v>19.899999999999999</v>
      </c>
      <c r="K10" s="14">
        <v>38.9</v>
      </c>
      <c r="L10" s="15">
        <v>20.8</v>
      </c>
      <c r="M10" s="15">
        <v>0.6</v>
      </c>
      <c r="N10" s="16">
        <v>160285.01500000001</v>
      </c>
      <c r="O10" s="17">
        <v>253.0320323</v>
      </c>
      <c r="P10" s="17">
        <f>'Energy Demand'!$L434*'Energy Demand'!$M434</f>
        <v>40557243.09268599</v>
      </c>
    </row>
    <row r="11" spans="2:16" x14ac:dyDescent="0.6">
      <c r="B11" s="64">
        <v>7</v>
      </c>
      <c r="C11" s="63">
        <v>42382</v>
      </c>
      <c r="D11" s="32" t="str">
        <f>TEXT('Energy Demand'!$A379,"dddd")</f>
        <v>Wednesday</v>
      </c>
      <c r="E11" s="31" t="str">
        <f>TEXT('Energy Demand'!$A379,"mmmm")</f>
        <v>January</v>
      </c>
      <c r="F11" s="11" t="str">
        <f>TEXT(C11,"yyyy")</f>
        <v>2016</v>
      </c>
      <c r="G11" s="12">
        <f>WEEKNUM(C11,1)</f>
        <v>3</v>
      </c>
      <c r="H11" s="20" t="str">
        <f>VLOOKUP(C11,_holidays!$A$2:$B$2107,2,1)</f>
        <v>N</v>
      </c>
      <c r="I11" s="20" t="str">
        <f>VLOOKUP(C11,_holidays!$A$2:$C$2107,3,1)</f>
        <v>N</v>
      </c>
      <c r="J11" s="21">
        <v>16.8</v>
      </c>
      <c r="K11" s="21">
        <v>42.2</v>
      </c>
      <c r="L11" s="22">
        <v>25</v>
      </c>
      <c r="M11" s="22">
        <v>0.2</v>
      </c>
      <c r="N11" s="16">
        <v>160011.07500000001</v>
      </c>
      <c r="O11" s="17">
        <v>545.73781959999997</v>
      </c>
      <c r="P11" s="17">
        <f>'Energy Demand'!$L379*'Energy Demand'!$M379</f>
        <v>87324095.182352066</v>
      </c>
    </row>
    <row r="12" spans="2:16" x14ac:dyDescent="0.6">
      <c r="B12" s="64">
        <v>8</v>
      </c>
      <c r="C12" s="63">
        <v>43128</v>
      </c>
      <c r="D12" s="32" t="str">
        <f>TEXT('Energy Demand'!$A1125,"dddd")</f>
        <v>Sunday</v>
      </c>
      <c r="E12" s="31" t="str">
        <f>TEXT('Energy Demand'!$A1125,"mmmm")</f>
        <v>January</v>
      </c>
      <c r="F12" s="11" t="str">
        <f>TEXT(C12,"yyyy")</f>
        <v>2018</v>
      </c>
      <c r="G12" s="12">
        <f>WEEKNUM(C12,1)</f>
        <v>5</v>
      </c>
      <c r="H12" s="20" t="str">
        <f>VLOOKUP(C12,_holidays!$A$2:$B$2107,2,1)</f>
        <v>N</v>
      </c>
      <c r="I12" s="20" t="str">
        <f>VLOOKUP(C12,_holidays!$A$2:$C$2107,3,1)</f>
        <v>N</v>
      </c>
      <c r="J12" s="21">
        <v>22.7</v>
      </c>
      <c r="K12" s="21">
        <v>38.1</v>
      </c>
      <c r="L12" s="22">
        <v>28.5</v>
      </c>
      <c r="M12" s="22">
        <v>0</v>
      </c>
      <c r="N12" s="16">
        <v>159436.69</v>
      </c>
      <c r="O12" s="17">
        <v>290.41964400000001</v>
      </c>
      <c r="P12" s="17">
        <f>'Energy Demand'!$L1125*'Energy Demand'!$M1125</f>
        <v>46303546.750338361</v>
      </c>
    </row>
    <row r="13" spans="2:16" x14ac:dyDescent="0.6">
      <c r="B13" s="64">
        <v>9</v>
      </c>
      <c r="C13" s="63">
        <v>43138</v>
      </c>
      <c r="D13" s="32" t="str">
        <f>TEXT('Energy Demand'!$A1135,"dddd")</f>
        <v>Wednesday</v>
      </c>
      <c r="E13" s="31" t="str">
        <f>TEXT('Energy Demand'!$A1135,"mmmm")</f>
        <v>February</v>
      </c>
      <c r="F13" s="11" t="str">
        <f>TEXT(C13,"yyyy")</f>
        <v>2018</v>
      </c>
      <c r="G13" s="12">
        <f>WEEKNUM(C13,1)</f>
        <v>6</v>
      </c>
      <c r="H13" s="20" t="str">
        <f>VLOOKUP(C13,_holidays!$A$2:$B$2107,2,1)</f>
        <v>Y</v>
      </c>
      <c r="I13" s="20" t="str">
        <f>VLOOKUP(C13,_holidays!$A$2:$C$2107,3,1)</f>
        <v>N</v>
      </c>
      <c r="J13" s="21">
        <v>18.7</v>
      </c>
      <c r="K13" s="21">
        <v>37.4</v>
      </c>
      <c r="L13" s="22">
        <v>27.1</v>
      </c>
      <c r="M13" s="22">
        <v>0</v>
      </c>
      <c r="N13" s="16">
        <v>159307.315</v>
      </c>
      <c r="O13" s="17">
        <v>624.26093430000003</v>
      </c>
      <c r="P13" s="17">
        <f>'Energy Demand'!$L1135*'Energy Demand'!$M1135</f>
        <v>99449333.302724406</v>
      </c>
    </row>
    <row r="14" spans="2:16" x14ac:dyDescent="0.6">
      <c r="B14" s="64">
        <v>10</v>
      </c>
      <c r="C14" s="63">
        <v>42356</v>
      </c>
      <c r="D14" s="32" t="str">
        <f>TEXT('Energy Demand'!$A353,"dddd")</f>
        <v>Friday</v>
      </c>
      <c r="E14" s="31" t="str">
        <f>TEXT('Energy Demand'!$A353,"mmmm")</f>
        <v>December</v>
      </c>
      <c r="F14" s="11" t="str">
        <f>TEXT(C14,"yyyy")</f>
        <v>2015</v>
      </c>
      <c r="G14" s="12">
        <f>WEEKNUM(C14,1)</f>
        <v>51</v>
      </c>
      <c r="H14" s="20" t="str">
        <f>VLOOKUP(C14,_holidays!$A$2:$B$2107,2,1)</f>
        <v>N</v>
      </c>
      <c r="I14" s="20" t="str">
        <f>VLOOKUP(C14,_holidays!$A$2:$C$2107,3,1)</f>
        <v>N</v>
      </c>
      <c r="J14" s="21">
        <v>19.399999999999999</v>
      </c>
      <c r="K14" s="21">
        <v>35.4</v>
      </c>
      <c r="L14" s="22">
        <v>31.2</v>
      </c>
      <c r="M14" s="22">
        <v>0</v>
      </c>
      <c r="N14" s="16">
        <v>158052.89000000001</v>
      </c>
      <c r="O14" s="17">
        <v>81.192486250000002</v>
      </c>
      <c r="P14" s="17">
        <f>'Energy Demand'!$L353*'Energy Demand'!$M353</f>
        <v>12832707.098097764</v>
      </c>
    </row>
    <row r="15" spans="2:16" x14ac:dyDescent="0.6">
      <c r="B15" s="64">
        <v>11</v>
      </c>
      <c r="C15" s="62">
        <v>42423</v>
      </c>
      <c r="D15" s="31" t="str">
        <f>TEXT('Energy Demand'!$A420,"dddd")</f>
        <v>Tuesday</v>
      </c>
      <c r="E15" s="31" t="str">
        <f>TEXT('Energy Demand'!$A420,"mmmm")</f>
        <v>February</v>
      </c>
      <c r="F15" s="11" t="str">
        <f>TEXT(C15,"yyyy")</f>
        <v>2016</v>
      </c>
      <c r="G15" s="12">
        <f>WEEKNUM(C15,1)</f>
        <v>9</v>
      </c>
      <c r="H15" s="13" t="str">
        <f>VLOOKUP(C15,_holidays!$A$2:$B$2107,2,1)</f>
        <v>Y</v>
      </c>
      <c r="I15" s="13" t="str">
        <f>VLOOKUP(C15,_holidays!$A$2:$C$2107,3,1)</f>
        <v>N</v>
      </c>
      <c r="J15" s="14">
        <v>18.100000000000001</v>
      </c>
      <c r="K15" s="14">
        <v>39.4</v>
      </c>
      <c r="L15" s="15">
        <v>19.399999999999999</v>
      </c>
      <c r="M15" s="15">
        <v>0</v>
      </c>
      <c r="N15" s="16">
        <v>156924.82999999999</v>
      </c>
      <c r="O15" s="17">
        <v>66.960656470000004</v>
      </c>
      <c r="P15" s="17">
        <f>'Energy Demand'!$L420*'Energy Demand'!$M420</f>
        <v>10507789.633243149</v>
      </c>
    </row>
    <row r="16" spans="2:16" x14ac:dyDescent="0.6">
      <c r="B16" s="64">
        <v>12</v>
      </c>
      <c r="C16" s="62">
        <v>43441</v>
      </c>
      <c r="D16" s="31" t="str">
        <f>TEXT('Energy Demand'!$A1438,"dddd")</f>
        <v>Friday</v>
      </c>
      <c r="E16" s="31" t="str">
        <f>TEXT('Energy Demand'!$A1438,"mmmm")</f>
        <v>December</v>
      </c>
      <c r="F16" s="11" t="str">
        <f>TEXT(C16,"yyyy")</f>
        <v>2018</v>
      </c>
      <c r="G16" s="12">
        <f>WEEKNUM(C16,1)</f>
        <v>49</v>
      </c>
      <c r="H16" s="13" t="str">
        <f>VLOOKUP(C16,_holidays!$A$2:$B$2107,2,1)</f>
        <v>Y</v>
      </c>
      <c r="I16" s="13" t="str">
        <f>VLOOKUP(C16,_holidays!$A$2:$C$2107,3,1)</f>
        <v>N</v>
      </c>
      <c r="J16" s="14">
        <v>25.1</v>
      </c>
      <c r="K16" s="14">
        <v>38</v>
      </c>
      <c r="L16" s="15">
        <v>27.1</v>
      </c>
      <c r="M16" s="15">
        <v>0</v>
      </c>
      <c r="N16" s="16">
        <v>156648.405</v>
      </c>
      <c r="O16" s="17">
        <v>177.86181680000001</v>
      </c>
      <c r="P16" s="17">
        <f>'Energy Demand'!$L1438*'Energy Demand'!$M1438</f>
        <v>27861769.912122205</v>
      </c>
    </row>
    <row r="17" spans="2:16" x14ac:dyDescent="0.6">
      <c r="B17" s="64">
        <v>13</v>
      </c>
      <c r="C17" s="62">
        <v>43489</v>
      </c>
      <c r="D17" s="31" t="str">
        <f>TEXT('Energy Demand'!$A1486,"dddd")</f>
        <v>Thursday</v>
      </c>
      <c r="E17" s="31" t="str">
        <f>TEXT('Energy Demand'!$A1486,"mmmm")</f>
        <v>January</v>
      </c>
      <c r="F17" s="11" t="str">
        <f>TEXT(C17,"yyyy")</f>
        <v>2019</v>
      </c>
      <c r="G17" s="12">
        <f>WEEKNUM(C17,1)</f>
        <v>4</v>
      </c>
      <c r="H17" s="13" t="str">
        <f>VLOOKUP(C17,_holidays!$A$2:$B$2107,2,1)</f>
        <v>N</v>
      </c>
      <c r="I17" s="13" t="str">
        <f>VLOOKUP(C17,_holidays!$A$2:$C$2107,3,1)</f>
        <v>N</v>
      </c>
      <c r="J17" s="14">
        <v>17.3</v>
      </c>
      <c r="K17" s="14">
        <v>40.799999999999997</v>
      </c>
      <c r="L17" s="15">
        <v>30</v>
      </c>
      <c r="M17" s="15">
        <v>0</v>
      </c>
      <c r="N17" s="16">
        <v>155891.345</v>
      </c>
      <c r="O17" s="17">
        <v>4549.6451049999996</v>
      </c>
      <c r="P17" s="17">
        <f>'Energy Demand'!$L1486*'Energy Demand'!$M1486</f>
        <v>709250294.69111621</v>
      </c>
    </row>
    <row r="18" spans="2:16" x14ac:dyDescent="0.6">
      <c r="B18" s="64">
        <v>14</v>
      </c>
      <c r="C18" s="62">
        <v>42775</v>
      </c>
      <c r="D18" s="31" t="str">
        <f>TEXT('Energy Demand'!$A772,"dddd")</f>
        <v>Thursday</v>
      </c>
      <c r="E18" s="31" t="str">
        <f>TEXT('Energy Demand'!$A772,"mmmm")</f>
        <v>February</v>
      </c>
      <c r="F18" s="11" t="str">
        <f>TEXT(C18,"yyyy")</f>
        <v>2017</v>
      </c>
      <c r="G18" s="12">
        <f>WEEKNUM(C18,1)</f>
        <v>6</v>
      </c>
      <c r="H18" s="13" t="str">
        <f>VLOOKUP(C18,_holidays!$A$2:$B$2107,2,1)</f>
        <v>Y</v>
      </c>
      <c r="I18" s="13" t="str">
        <f>VLOOKUP(C18,_holidays!$A$2:$C$2107,3,1)</f>
        <v>N</v>
      </c>
      <c r="J18" s="14">
        <v>20.3</v>
      </c>
      <c r="K18" s="14">
        <v>36</v>
      </c>
      <c r="L18" s="15">
        <v>24.4</v>
      </c>
      <c r="M18" s="15">
        <v>0</v>
      </c>
      <c r="N18" s="16">
        <v>155060.60999999999</v>
      </c>
      <c r="O18" s="17">
        <v>156.69956149999999</v>
      </c>
      <c r="P18" s="17">
        <f>'Energy Demand'!$L772*'Energy Demand'!$M772</f>
        <v>24297929.592922512</v>
      </c>
    </row>
    <row r="19" spans="2:16" x14ac:dyDescent="0.6">
      <c r="B19" s="64">
        <v>15</v>
      </c>
      <c r="C19" s="62">
        <v>42357</v>
      </c>
      <c r="D19" s="31" t="str">
        <f>TEXT('Energy Demand'!$A354,"dddd")</f>
        <v>Saturday</v>
      </c>
      <c r="E19" s="31" t="str">
        <f>TEXT('Energy Demand'!$A354,"mmmm")</f>
        <v>December</v>
      </c>
      <c r="F19" s="11" t="str">
        <f>TEXT(C19,"yyyy")</f>
        <v>2015</v>
      </c>
      <c r="G19" s="12">
        <f>WEEKNUM(C19,1)</f>
        <v>51</v>
      </c>
      <c r="H19" s="13" t="str">
        <f>VLOOKUP(C19,_holidays!$A$2:$B$2107,2,1)</f>
        <v>N</v>
      </c>
      <c r="I19" s="13" t="str">
        <f>VLOOKUP(C19,_holidays!$A$2:$C$2107,3,1)</f>
        <v>N</v>
      </c>
      <c r="J19" s="14">
        <v>19.2</v>
      </c>
      <c r="K19" s="14">
        <v>41.2</v>
      </c>
      <c r="L19" s="15">
        <v>20.5</v>
      </c>
      <c r="M19" s="15">
        <v>0</v>
      </c>
      <c r="N19" s="16">
        <v>154924.89000000001</v>
      </c>
      <c r="O19" s="17">
        <v>69.328820820000004</v>
      </c>
      <c r="P19" s="17">
        <f>'Energy Demand'!$L354*'Energy Demand'!$M354</f>
        <v>10740759.939368211</v>
      </c>
    </row>
    <row r="20" spans="2:16" x14ac:dyDescent="0.6">
      <c r="B20" s="64">
        <v>16</v>
      </c>
      <c r="C20" s="63">
        <v>43860</v>
      </c>
      <c r="D20" s="32" t="str">
        <f>TEXT('Energy Demand'!$A1857,"dddd")</f>
        <v>Thursday</v>
      </c>
      <c r="E20" s="31" t="str">
        <f>TEXT('Energy Demand'!$A1857,"mmmm")</f>
        <v>January</v>
      </c>
      <c r="F20" s="11" t="str">
        <f>TEXT(C20,"yyyy")</f>
        <v>2020</v>
      </c>
      <c r="G20" s="12">
        <f>WEEKNUM(C20,1)</f>
        <v>5</v>
      </c>
      <c r="H20" s="20" t="str">
        <f>VLOOKUP(C20,_holidays!$A$2:$B$2107,2,1)</f>
        <v>Y</v>
      </c>
      <c r="I20" s="20" t="str">
        <f>VLOOKUP(C20,_holidays!$A$2:$C$2107,3,1)</f>
        <v>N</v>
      </c>
      <c r="J20" s="21">
        <v>16.399999999999999</v>
      </c>
      <c r="K20" s="21">
        <v>39.4</v>
      </c>
      <c r="L20" s="22">
        <v>29.3</v>
      </c>
      <c r="M20" s="22">
        <v>0</v>
      </c>
      <c r="N20" s="16">
        <v>154816.49</v>
      </c>
      <c r="O20" s="17">
        <v>1044.4473029999999</v>
      </c>
      <c r="P20" s="17">
        <f>'Energy Demand'!$L1857*'Energy Demand'!$M1857</f>
        <v>161697665.44042644</v>
      </c>
    </row>
    <row r="21" spans="2:16" x14ac:dyDescent="0.6">
      <c r="B21" s="64">
        <v>17</v>
      </c>
      <c r="C21" s="63">
        <v>43118</v>
      </c>
      <c r="D21" s="32" t="str">
        <f>TEXT('Energy Demand'!$A1115,"dddd")</f>
        <v>Thursday</v>
      </c>
      <c r="E21" s="31" t="str">
        <f>TEXT('Energy Demand'!$A1115,"mmmm")</f>
        <v>January</v>
      </c>
      <c r="F21" s="11" t="str">
        <f>TEXT(C21,"yyyy")</f>
        <v>2018</v>
      </c>
      <c r="G21" s="12">
        <f>WEEKNUM(C21,1)</f>
        <v>3</v>
      </c>
      <c r="H21" s="20" t="str">
        <f>VLOOKUP(C21,_holidays!$A$2:$B$2107,2,1)</f>
        <v>N</v>
      </c>
      <c r="I21" s="20" t="str">
        <f>VLOOKUP(C21,_holidays!$A$2:$C$2107,3,1)</f>
        <v>N</v>
      </c>
      <c r="J21" s="21">
        <v>16.600000000000001</v>
      </c>
      <c r="K21" s="21">
        <v>40</v>
      </c>
      <c r="L21" s="22">
        <v>30.8</v>
      </c>
      <c r="M21" s="22">
        <v>0</v>
      </c>
      <c r="N21" s="16">
        <v>154648.065</v>
      </c>
      <c r="O21" s="17">
        <v>1210.1379199999999</v>
      </c>
      <c r="P21" s="17">
        <f>'Energy Demand'!$L1115*'Energy Demand'!$M1115</f>
        <v>187145487.71112478</v>
      </c>
    </row>
    <row r="22" spans="2:16" x14ac:dyDescent="0.6">
      <c r="B22" s="64">
        <v>18</v>
      </c>
      <c r="C22" s="62">
        <v>43069</v>
      </c>
      <c r="D22" s="31" t="str">
        <f>TEXT('Energy Demand'!$A1066,"dddd")</f>
        <v>Thursday</v>
      </c>
      <c r="E22" s="31" t="str">
        <f>TEXT('Energy Demand'!$A1066,"mmmm")</f>
        <v>November</v>
      </c>
      <c r="F22" s="11" t="str">
        <f>TEXT(C22,"yyyy")</f>
        <v>2017</v>
      </c>
      <c r="G22" s="12">
        <f>WEEKNUM(C22,1)</f>
        <v>48</v>
      </c>
      <c r="H22" s="13" t="str">
        <f>VLOOKUP(C22,_holidays!$A$2:$B$2107,2,1)</f>
        <v>Y</v>
      </c>
      <c r="I22" s="13" t="str">
        <f>VLOOKUP(C22,_holidays!$A$2:$C$2107,3,1)</f>
        <v>N</v>
      </c>
      <c r="J22" s="14">
        <v>22.5</v>
      </c>
      <c r="K22" s="14">
        <v>34.9</v>
      </c>
      <c r="L22" s="15">
        <v>23.1</v>
      </c>
      <c r="M22" s="15">
        <v>0</v>
      </c>
      <c r="N22" s="16">
        <v>154632.33499999999</v>
      </c>
      <c r="O22" s="17">
        <v>131.4914339</v>
      </c>
      <c r="P22" s="17">
        <f>'Energy Demand'!$L1066*'Energy Demand'!$M1066</f>
        <v>20332827.456455156</v>
      </c>
    </row>
    <row r="23" spans="2:16" x14ac:dyDescent="0.6">
      <c r="B23" s="64">
        <v>19</v>
      </c>
      <c r="C23" s="62">
        <v>42011</v>
      </c>
      <c r="D23" s="31" t="str">
        <f>TEXT('Energy Demand'!$A8,"dddd")</f>
        <v>Wednesday</v>
      </c>
      <c r="E23" s="31" t="str">
        <f>TEXT('Energy Demand'!$A8,"mmmm")</f>
        <v>January</v>
      </c>
      <c r="F23" s="11" t="str">
        <f>TEXT(C23,"yyyy")</f>
        <v>2015</v>
      </c>
      <c r="G23" s="12">
        <f>WEEKNUM(C23,1)</f>
        <v>2</v>
      </c>
      <c r="H23" s="13" t="str">
        <f>VLOOKUP(C23,_holidays!$A$2:$B$2107,2,1)</f>
        <v>N</v>
      </c>
      <c r="I23" s="13" t="str">
        <f>VLOOKUP(C23,_holidays!$A$2:$C$2107,3,1)</f>
        <v>N</v>
      </c>
      <c r="J23" s="14">
        <v>18.899999999999999</v>
      </c>
      <c r="K23" s="14">
        <v>37.4</v>
      </c>
      <c r="L23" s="15">
        <v>20.7</v>
      </c>
      <c r="M23" s="15">
        <v>0</v>
      </c>
      <c r="N23" s="16">
        <v>153514.82</v>
      </c>
      <c r="O23" s="17">
        <v>48.312309380000002</v>
      </c>
      <c r="P23" s="17">
        <f>'Energy Demand'!$L8*'Energy Demand'!$M8</f>
        <v>7416655.4782550121</v>
      </c>
    </row>
    <row r="24" spans="2:16" x14ac:dyDescent="0.6">
      <c r="B24" s="64">
        <v>20</v>
      </c>
      <c r="C24" s="63">
        <v>42026</v>
      </c>
      <c r="D24" s="32" t="str">
        <f>TEXT('Energy Demand'!$A23,"dddd")</f>
        <v>Thursday</v>
      </c>
      <c r="E24" s="31" t="str">
        <f>TEXT('Energy Demand'!$A23,"mmmm")</f>
        <v>January</v>
      </c>
      <c r="F24" s="11" t="str">
        <f>TEXT(C24,"yyyy")</f>
        <v>2015</v>
      </c>
      <c r="G24" s="12">
        <f>WEEKNUM(C24,1)</f>
        <v>4</v>
      </c>
      <c r="H24" s="20" t="str">
        <f>VLOOKUP(C24,_holidays!$A$2:$B$2107,2,1)</f>
        <v>N</v>
      </c>
      <c r="I24" s="20" t="str">
        <f>VLOOKUP(C24,_holidays!$A$2:$C$2107,3,1)</f>
        <v>N</v>
      </c>
      <c r="J24" s="21">
        <v>18.7</v>
      </c>
      <c r="K24" s="21">
        <v>35.799999999999997</v>
      </c>
      <c r="L24" s="22">
        <v>23.1</v>
      </c>
      <c r="M24" s="22">
        <v>0</v>
      </c>
      <c r="N24" s="16">
        <v>153232.1</v>
      </c>
      <c r="O24" s="17">
        <v>35.230761399999999</v>
      </c>
      <c r="P24" s="17">
        <f>'Energy Demand'!$L23*'Energy Demand'!$M23</f>
        <v>5398483.5539209396</v>
      </c>
    </row>
    <row r="25" spans="2:16" s="36" customFormat="1" ht="16.5" thickBot="1" x14ac:dyDescent="0.65">
      <c r="B25" s="37"/>
      <c r="C25" s="48"/>
      <c r="D25" s="38"/>
      <c r="E25" s="39"/>
      <c r="F25" s="40"/>
      <c r="G25" s="41"/>
      <c r="H25" s="41"/>
      <c r="I25" s="42"/>
      <c r="J25" s="42"/>
      <c r="K25" s="43"/>
      <c r="L25" s="43"/>
      <c r="M25" s="43"/>
      <c r="N25" s="44"/>
      <c r="O25" s="44"/>
    </row>
    <row r="26" spans="2:16" s="36" customFormat="1" ht="16.5" thickBot="1" x14ac:dyDescent="0.65">
      <c r="B26" s="45" t="s">
        <v>29</v>
      </c>
      <c r="C26" s="46"/>
      <c r="D26" s="47"/>
      <c r="E26" s="39"/>
      <c r="F26" s="40"/>
      <c r="G26" s="41"/>
      <c r="H26" s="41"/>
      <c r="I26" s="42"/>
      <c r="J26" s="42"/>
      <c r="K26" s="43"/>
      <c r="L26" s="43"/>
      <c r="M26" s="43"/>
      <c r="N26" s="44"/>
      <c r="O26" s="44"/>
    </row>
    <row r="27" spans="2:16" s="36" customFormat="1" x14ac:dyDescent="0.6">
      <c r="B27" s="49"/>
      <c r="C27" s="50"/>
      <c r="D27" s="38"/>
      <c r="E27" s="39"/>
      <c r="F27" s="40"/>
      <c r="G27" s="41"/>
      <c r="H27" s="41"/>
      <c r="I27" s="42"/>
      <c r="J27" s="42"/>
      <c r="K27" s="43"/>
      <c r="L27" s="43"/>
      <c r="M27" s="43"/>
      <c r="N27" s="44"/>
      <c r="O27" s="44"/>
    </row>
    <row r="28" spans="2:16" x14ac:dyDescent="0.6">
      <c r="B28" s="2" t="s">
        <v>33</v>
      </c>
      <c r="C28" s="2" t="s">
        <v>6</v>
      </c>
      <c r="D28" s="30" t="s">
        <v>7</v>
      </c>
      <c r="E28" s="30" t="s">
        <v>8</v>
      </c>
      <c r="F28" s="4" t="s">
        <v>9</v>
      </c>
      <c r="G28" s="3" t="s">
        <v>10</v>
      </c>
      <c r="H28" s="3" t="s">
        <v>13</v>
      </c>
      <c r="I28" s="3" t="s">
        <v>14</v>
      </c>
      <c r="J28" s="5" t="s">
        <v>16</v>
      </c>
      <c r="K28" s="5" t="s">
        <v>17</v>
      </c>
      <c r="L28" s="6" t="s">
        <v>18</v>
      </c>
      <c r="M28" s="6" t="s">
        <v>12</v>
      </c>
      <c r="N28" s="7" t="s">
        <v>11</v>
      </c>
      <c r="O28" s="8" t="s">
        <v>1</v>
      </c>
      <c r="P28" s="8" t="s">
        <v>15</v>
      </c>
    </row>
    <row r="29" spans="2:16" x14ac:dyDescent="0.6">
      <c r="B29" s="64">
        <v>2087</v>
      </c>
      <c r="C29" s="63">
        <v>43932</v>
      </c>
      <c r="D29" s="31" t="str">
        <f>TEXT('Energy Demand'!$A1929,"dddd")</f>
        <v>Saturday</v>
      </c>
      <c r="E29" s="31" t="str">
        <f>TEXT('Energy Demand'!$A1929,"mmmm")</f>
        <v>April</v>
      </c>
      <c r="F29" s="11" t="str">
        <f>TEXT(C29,"yyyy")</f>
        <v>2020</v>
      </c>
      <c r="G29" s="12">
        <f>WEEKNUM(C29,1)</f>
        <v>15</v>
      </c>
      <c r="H29" s="13" t="str">
        <f>VLOOKUP(C29,_holidays!$A$2:$B$2107,2,1)</f>
        <v>N</v>
      </c>
      <c r="I29" s="13" t="str">
        <f>VLOOKUP(C29,_holidays!$A$2:$C$2107,3,1)</f>
        <v>Y</v>
      </c>
      <c r="J29" s="21">
        <v>13</v>
      </c>
      <c r="K29" s="21">
        <v>15.7</v>
      </c>
      <c r="L29" s="22">
        <v>11.3</v>
      </c>
      <c r="M29" s="22">
        <v>2.4</v>
      </c>
      <c r="N29" s="16">
        <v>92097.07</v>
      </c>
      <c r="O29" s="17">
        <v>19.934105580000001</v>
      </c>
      <c r="P29" s="17">
        <f>'Energy Demand'!$L1929*'Energy Demand'!$M1929</f>
        <v>1835872.7169886508</v>
      </c>
    </row>
    <row r="30" spans="2:16" x14ac:dyDescent="0.6">
      <c r="B30" s="64">
        <v>2088</v>
      </c>
      <c r="C30" s="63">
        <v>43422</v>
      </c>
      <c r="D30" s="31" t="str">
        <f>TEXT('Energy Demand'!$A1419,"dddd")</f>
        <v>Sunday</v>
      </c>
      <c r="E30" s="31" t="str">
        <f>TEXT('Energy Demand'!$A1419,"mmmm")</f>
        <v>November</v>
      </c>
      <c r="F30" s="11" t="str">
        <f>TEXT(C30,"yyyy")</f>
        <v>2018</v>
      </c>
      <c r="G30" s="12">
        <f>WEEKNUM(C30,1)</f>
        <v>47</v>
      </c>
      <c r="H30" s="13" t="str">
        <f>VLOOKUP(C30,_holidays!$A$2:$B$2107,2,1)</f>
        <v>Y</v>
      </c>
      <c r="I30" s="13" t="str">
        <f>VLOOKUP(C30,_holidays!$A$2:$C$2107,3,1)</f>
        <v>N</v>
      </c>
      <c r="J30" s="21">
        <v>9.8000000000000007</v>
      </c>
      <c r="K30" s="21">
        <v>26.6</v>
      </c>
      <c r="L30" s="22">
        <v>30.1</v>
      </c>
      <c r="M30" s="22">
        <v>0</v>
      </c>
      <c r="N30" s="16">
        <v>92043.13</v>
      </c>
      <c r="O30" s="17">
        <v>89.24819359</v>
      </c>
      <c r="P30" s="17">
        <f>'Energy Demand'!$L1419*'Energy Demand'!$M1419</f>
        <v>8214683.0848695375</v>
      </c>
    </row>
    <row r="31" spans="2:16" x14ac:dyDescent="0.6">
      <c r="B31" s="64">
        <v>2089</v>
      </c>
      <c r="C31" s="63">
        <v>43114</v>
      </c>
      <c r="D31" s="31" t="str">
        <f>TEXT('Energy Demand'!$A1111,"dddd")</f>
        <v>Sunday</v>
      </c>
      <c r="E31" s="31" t="str">
        <f>TEXT('Energy Demand'!$A1111,"mmmm")</f>
        <v>January</v>
      </c>
      <c r="F31" s="11" t="str">
        <f>TEXT(C31,"yyyy")</f>
        <v>2018</v>
      </c>
      <c r="G31" s="12">
        <f>WEEKNUM(C31,1)</f>
        <v>3</v>
      </c>
      <c r="H31" s="13" t="str">
        <f>VLOOKUP(C31,_holidays!$A$2:$B$2107,2,1)</f>
        <v>N</v>
      </c>
      <c r="I31" s="13" t="str">
        <f>VLOOKUP(C31,_holidays!$A$2:$C$2107,3,1)</f>
        <v>N</v>
      </c>
      <c r="J31" s="21">
        <v>12.7</v>
      </c>
      <c r="K31" s="21">
        <v>19.5</v>
      </c>
      <c r="L31" s="22">
        <v>27.5</v>
      </c>
      <c r="M31" s="22">
        <v>15</v>
      </c>
      <c r="N31" s="16">
        <v>92021.68</v>
      </c>
      <c r="O31" s="17">
        <v>66.65958191</v>
      </c>
      <c r="P31" s="17">
        <f>'Energy Demand'!$L1111*'Energy Demand'!$M1111</f>
        <v>6134126.7154558087</v>
      </c>
    </row>
    <row r="32" spans="2:16" x14ac:dyDescent="0.6">
      <c r="B32" s="64">
        <v>2090</v>
      </c>
      <c r="C32" s="62">
        <v>43841</v>
      </c>
      <c r="D32" s="31" t="str">
        <f>TEXT('Energy Demand'!$A1838,"dddd")</f>
        <v>Saturday</v>
      </c>
      <c r="E32" s="31" t="str">
        <f>TEXT('Energy Demand'!$A1838,"mmmm")</f>
        <v>January</v>
      </c>
      <c r="F32" s="11" t="str">
        <f>TEXT(C32,"yyyy")</f>
        <v>2020</v>
      </c>
      <c r="G32" s="12">
        <f>WEEKNUM(C32,1)</f>
        <v>2</v>
      </c>
      <c r="H32" s="13" t="str">
        <f>VLOOKUP(C32,_holidays!$A$2:$B$2107,2,1)</f>
        <v>N</v>
      </c>
      <c r="I32" s="13" t="str">
        <f>VLOOKUP(C32,_holidays!$A$2:$C$2107,3,1)</f>
        <v>N</v>
      </c>
      <c r="J32" s="14">
        <v>13.5</v>
      </c>
      <c r="K32" s="14">
        <v>19.3</v>
      </c>
      <c r="L32" s="15">
        <v>18.2</v>
      </c>
      <c r="M32" s="15">
        <v>15.6</v>
      </c>
      <c r="N32" s="16">
        <v>91886.604999999996</v>
      </c>
      <c r="O32" s="17">
        <v>22.78453983</v>
      </c>
      <c r="P32" s="17">
        <f>'Energy Demand'!$L1838*'Energy Demand'!$M1838</f>
        <v>2093594.0114659769</v>
      </c>
    </row>
    <row r="33" spans="2:16" x14ac:dyDescent="0.6">
      <c r="B33" s="64">
        <v>2091</v>
      </c>
      <c r="C33" s="63">
        <v>43842</v>
      </c>
      <c r="D33" s="31" t="str">
        <f>TEXT('Energy Demand'!$A1839,"dddd")</f>
        <v>Sunday</v>
      </c>
      <c r="E33" s="31" t="str">
        <f>TEXT('Energy Demand'!$A1839,"mmmm")</f>
        <v>January</v>
      </c>
      <c r="F33" s="11" t="str">
        <f>TEXT(C33,"yyyy")</f>
        <v>2020</v>
      </c>
      <c r="G33" s="12">
        <f>WEEKNUM(C33,1)</f>
        <v>3</v>
      </c>
      <c r="H33" s="13" t="str">
        <f>VLOOKUP(C33,_holidays!$A$2:$B$2107,2,1)</f>
        <v>N</v>
      </c>
      <c r="I33" s="13" t="str">
        <f>VLOOKUP(C33,_holidays!$A$2:$C$2107,3,1)</f>
        <v>N</v>
      </c>
      <c r="J33" s="21">
        <v>14.2</v>
      </c>
      <c r="K33" s="21">
        <v>19.899999999999999</v>
      </c>
      <c r="L33" s="22">
        <v>21.9</v>
      </c>
      <c r="M33" s="22">
        <v>0</v>
      </c>
      <c r="N33" s="16">
        <v>91797.595000000001</v>
      </c>
      <c r="O33" s="17">
        <v>45.627913079999999</v>
      </c>
      <c r="P33" s="17">
        <f>'Energy Demand'!$L1839*'Energy Demand'!$M1839</f>
        <v>4188532.6856130427</v>
      </c>
    </row>
    <row r="34" spans="2:16" x14ac:dyDescent="0.6">
      <c r="B34" s="64">
        <v>2092</v>
      </c>
      <c r="C34" s="62">
        <v>42785</v>
      </c>
      <c r="D34" s="31" t="str">
        <f>TEXT('Energy Demand'!$A782,"dddd")</f>
        <v>Sunday</v>
      </c>
      <c r="E34" s="31" t="str">
        <f>TEXT('Energy Demand'!$A782,"mmmm")</f>
        <v>February</v>
      </c>
      <c r="F34" s="11" t="str">
        <f>TEXT(C34,"yyyy")</f>
        <v>2017</v>
      </c>
      <c r="G34" s="12">
        <f>WEEKNUM(C34,1)</f>
        <v>8</v>
      </c>
      <c r="H34" s="13" t="str">
        <f>VLOOKUP(C34,_holidays!$A$2:$B$2107,2,1)</f>
        <v>Y</v>
      </c>
      <c r="I34" s="13" t="str">
        <f>VLOOKUP(C34,_holidays!$A$2:$C$2107,3,1)</f>
        <v>N</v>
      </c>
      <c r="J34" s="14">
        <v>11.7</v>
      </c>
      <c r="K34" s="14">
        <v>17.3</v>
      </c>
      <c r="L34" s="15">
        <v>9.9</v>
      </c>
      <c r="M34" s="15">
        <v>0</v>
      </c>
      <c r="N34" s="16">
        <v>91280.024999999994</v>
      </c>
      <c r="O34" s="17">
        <v>53.12020553</v>
      </c>
      <c r="P34" s="17">
        <f>'Energy Demand'!$L782*'Energy Demand'!$M782</f>
        <v>4848813.6887835376</v>
      </c>
    </row>
    <row r="35" spans="2:16" x14ac:dyDescent="0.6">
      <c r="B35" s="64">
        <v>2093</v>
      </c>
      <c r="C35" s="62">
        <v>43387</v>
      </c>
      <c r="D35" s="31" t="str">
        <f>TEXT('Energy Demand'!$A1384,"dddd")</f>
        <v>Sunday</v>
      </c>
      <c r="E35" s="31" t="str">
        <f>TEXT('Energy Demand'!$A1384,"mmmm")</f>
        <v>October</v>
      </c>
      <c r="F35" s="11" t="str">
        <f>TEXT(C35,"yyyy")</f>
        <v>2018</v>
      </c>
      <c r="G35" s="12">
        <f>WEEKNUM(C35,1)</f>
        <v>42</v>
      </c>
      <c r="H35" s="13" t="str">
        <f>VLOOKUP(C35,_holidays!$A$2:$B$2107,2,1)</f>
        <v>Y</v>
      </c>
      <c r="I35" s="13" t="str">
        <f>VLOOKUP(C35,_holidays!$A$2:$C$2107,3,1)</f>
        <v>N</v>
      </c>
      <c r="J35" s="14">
        <v>12.4</v>
      </c>
      <c r="K35" s="14">
        <v>27.3</v>
      </c>
      <c r="L35" s="15">
        <v>22.1</v>
      </c>
      <c r="M35" s="15">
        <v>0</v>
      </c>
      <c r="N35" s="16">
        <v>90918.615000000005</v>
      </c>
      <c r="O35" s="17">
        <v>56.864164340000002</v>
      </c>
      <c r="P35" s="17">
        <f>'Energy Demand'!$L1384*'Energy Demand'!$M1384</f>
        <v>5170011.0649251891</v>
      </c>
    </row>
    <row r="36" spans="2:16" x14ac:dyDescent="0.6">
      <c r="B36" s="64">
        <v>2094</v>
      </c>
      <c r="C36" s="63">
        <v>42722</v>
      </c>
      <c r="D36" s="31" t="str">
        <f>TEXT('Energy Demand'!$A719,"dddd")</f>
        <v>Sunday</v>
      </c>
      <c r="E36" s="31" t="str">
        <f>TEXT('Energy Demand'!$A719,"mmmm")</f>
        <v>December</v>
      </c>
      <c r="F36" s="11" t="str">
        <f>TEXT(C36,"yyyy")</f>
        <v>2016</v>
      </c>
      <c r="G36" s="12">
        <f>WEEKNUM(C36,1)</f>
        <v>52</v>
      </c>
      <c r="H36" s="13" t="str">
        <f>VLOOKUP(C36,_holidays!$A$2:$B$2107,2,1)</f>
        <v>Y</v>
      </c>
      <c r="I36" s="13" t="str">
        <f>VLOOKUP(C36,_holidays!$A$2:$C$2107,3,1)</f>
        <v>N</v>
      </c>
      <c r="J36" s="21">
        <v>10</v>
      </c>
      <c r="K36" s="21">
        <v>17.5</v>
      </c>
      <c r="L36" s="22">
        <v>30.3</v>
      </c>
      <c r="M36" s="22">
        <v>0</v>
      </c>
      <c r="N36" s="16">
        <v>90911.085000000006</v>
      </c>
      <c r="O36" s="17">
        <v>26.49359939</v>
      </c>
      <c r="P36" s="17">
        <f>'Energy Demand'!$L719*'Energy Demand'!$M719</f>
        <v>2408561.8661002382</v>
      </c>
    </row>
    <row r="37" spans="2:16" x14ac:dyDescent="0.6">
      <c r="B37" s="64">
        <v>2095</v>
      </c>
      <c r="C37" s="62">
        <v>43421</v>
      </c>
      <c r="D37" s="31" t="str">
        <f>TEXT('Energy Demand'!$A1418,"dddd")</f>
        <v>Saturday</v>
      </c>
      <c r="E37" s="31" t="str">
        <f>TEXT('Energy Demand'!$A1418,"mmmm")</f>
        <v>November</v>
      </c>
      <c r="F37" s="11" t="str">
        <f>TEXT(C37,"yyyy")</f>
        <v>2018</v>
      </c>
      <c r="G37" s="12">
        <f>WEEKNUM(C37,1)</f>
        <v>46</v>
      </c>
      <c r="H37" s="13" t="str">
        <f>VLOOKUP(C37,_holidays!$A$2:$B$2107,2,1)</f>
        <v>Y</v>
      </c>
      <c r="I37" s="13" t="str">
        <f>VLOOKUP(C37,_holidays!$A$2:$C$2107,3,1)</f>
        <v>N</v>
      </c>
      <c r="J37" s="14">
        <v>9.6</v>
      </c>
      <c r="K37" s="14">
        <v>18.100000000000001</v>
      </c>
      <c r="L37" s="15">
        <v>29.9</v>
      </c>
      <c r="M37" s="15">
        <v>0</v>
      </c>
      <c r="N37" s="16">
        <v>90498.92</v>
      </c>
      <c r="O37" s="17">
        <v>83.267081379999993</v>
      </c>
      <c r="P37" s="17">
        <f>'Energy Demand'!$L1418*'Energy Demand'!$M1418</f>
        <v>7535580.9364421088</v>
      </c>
    </row>
    <row r="38" spans="2:16" x14ac:dyDescent="0.6">
      <c r="B38" s="64">
        <v>2096</v>
      </c>
      <c r="C38" s="63">
        <v>42750</v>
      </c>
      <c r="D38" s="31" t="str">
        <f>TEXT('Energy Demand'!$A747,"dddd")</f>
        <v>Sunday</v>
      </c>
      <c r="E38" s="31" t="str">
        <f>TEXT('Energy Demand'!$A747,"mmmm")</f>
        <v>January</v>
      </c>
      <c r="F38" s="11" t="str">
        <f>TEXT(C38,"yyyy")</f>
        <v>2017</v>
      </c>
      <c r="G38" s="12">
        <f>WEEKNUM(C38,1)</f>
        <v>3</v>
      </c>
      <c r="H38" s="13" t="str">
        <f>VLOOKUP(C38,_holidays!$A$2:$B$2107,2,1)</f>
        <v>N</v>
      </c>
      <c r="I38" s="13" t="str">
        <f>VLOOKUP(C38,_holidays!$A$2:$C$2107,3,1)</f>
        <v>N</v>
      </c>
      <c r="J38" s="21">
        <v>15.2</v>
      </c>
      <c r="K38" s="21">
        <v>21.5</v>
      </c>
      <c r="L38" s="22">
        <v>22.7</v>
      </c>
      <c r="M38" s="22">
        <v>0</v>
      </c>
      <c r="N38" s="16">
        <v>90294</v>
      </c>
      <c r="O38" s="17">
        <v>55.444296340000001</v>
      </c>
      <c r="P38" s="17">
        <f>'Energy Demand'!$L747*'Energy Demand'!$M747</f>
        <v>5006287.2937239604</v>
      </c>
    </row>
    <row r="39" spans="2:16" x14ac:dyDescent="0.6">
      <c r="B39" s="64">
        <v>2097</v>
      </c>
      <c r="C39" s="62">
        <v>42721</v>
      </c>
      <c r="D39" s="31" t="str">
        <f>TEXT('Energy Demand'!$A718,"dddd")</f>
        <v>Saturday</v>
      </c>
      <c r="E39" s="31" t="str">
        <f>TEXT('Energy Demand'!$A718,"mmmm")</f>
        <v>December</v>
      </c>
      <c r="F39" s="11" t="str">
        <f>TEXT(C39,"yyyy")</f>
        <v>2016</v>
      </c>
      <c r="G39" s="12">
        <f>WEEKNUM(C39,1)</f>
        <v>51</v>
      </c>
      <c r="H39" s="13" t="str">
        <f>VLOOKUP(C39,_holidays!$A$2:$B$2107,2,1)</f>
        <v>Y</v>
      </c>
      <c r="I39" s="13" t="str">
        <f>VLOOKUP(C39,_holidays!$A$2:$C$2107,3,1)</f>
        <v>N</v>
      </c>
      <c r="J39" s="14">
        <v>15.1</v>
      </c>
      <c r="K39" s="14">
        <v>20.9</v>
      </c>
      <c r="L39" s="15">
        <v>22.5</v>
      </c>
      <c r="M39" s="15">
        <v>0</v>
      </c>
      <c r="N39" s="16">
        <v>90227.48</v>
      </c>
      <c r="O39" s="17">
        <v>23.576231230000001</v>
      </c>
      <c r="P39" s="17">
        <f>'Energy Demand'!$L718*'Energy Demand'!$M718</f>
        <v>2127223.9317802005</v>
      </c>
    </row>
    <row r="40" spans="2:16" x14ac:dyDescent="0.6">
      <c r="B40" s="64">
        <v>2098</v>
      </c>
      <c r="C40" s="62">
        <v>43821</v>
      </c>
      <c r="D40" s="31" t="str">
        <f>TEXT('Energy Demand'!$A1818,"dddd")</f>
        <v>Sunday</v>
      </c>
      <c r="E40" s="31" t="str">
        <f>TEXT('Energy Demand'!$A1818,"mmmm")</f>
        <v>December</v>
      </c>
      <c r="F40" s="11" t="str">
        <f>TEXT(C40,"yyyy")</f>
        <v>2019</v>
      </c>
      <c r="G40" s="12">
        <f>WEEKNUM(C40,1)</f>
        <v>52</v>
      </c>
      <c r="H40" s="13" t="str">
        <f>VLOOKUP(C40,_holidays!$A$2:$B$2107,2,1)</f>
        <v>N</v>
      </c>
      <c r="I40" s="13" t="str">
        <f>VLOOKUP(C40,_holidays!$A$2:$C$2107,3,1)</f>
        <v>N</v>
      </c>
      <c r="J40" s="14">
        <v>13.1</v>
      </c>
      <c r="K40" s="14">
        <v>19.600000000000001</v>
      </c>
      <c r="L40" s="15">
        <v>31.5</v>
      </c>
      <c r="M40" s="15">
        <v>0</v>
      </c>
      <c r="N40" s="16">
        <v>90145.615000000005</v>
      </c>
      <c r="O40" s="17">
        <v>34.678705909999998</v>
      </c>
      <c r="P40" s="17">
        <f>'Energy Demand'!$L1818*'Energy Demand'!$M1818</f>
        <v>3126133.2716610846</v>
      </c>
    </row>
    <row r="41" spans="2:16" x14ac:dyDescent="0.6">
      <c r="B41" s="64">
        <v>2099</v>
      </c>
      <c r="C41" s="63">
        <v>42736</v>
      </c>
      <c r="D41" s="31" t="str">
        <f>TEXT('Energy Demand'!$A733,"dddd")</f>
        <v>Sunday</v>
      </c>
      <c r="E41" s="31" t="str">
        <f>TEXT('Energy Demand'!$A733,"mmmm")</f>
        <v>January</v>
      </c>
      <c r="F41" s="11" t="str">
        <f>TEXT(C41,"yyyy")</f>
        <v>2017</v>
      </c>
      <c r="G41" s="12">
        <f>WEEKNUM(C41,1)</f>
        <v>1</v>
      </c>
      <c r="H41" s="13" t="str">
        <f>VLOOKUP(C41,_holidays!$A$2:$B$2107,2,1)</f>
        <v>N</v>
      </c>
      <c r="I41" s="13" t="str">
        <f>VLOOKUP(C41,_holidays!$A$2:$C$2107,3,1)</f>
        <v>Y</v>
      </c>
      <c r="J41" s="21">
        <v>16.8</v>
      </c>
      <c r="K41" s="21">
        <v>21.1</v>
      </c>
      <c r="L41" s="22">
        <v>8.5</v>
      </c>
      <c r="M41" s="22">
        <v>0</v>
      </c>
      <c r="N41" s="16">
        <v>89403.145000000004</v>
      </c>
      <c r="O41" s="17">
        <v>25.846761099999998</v>
      </c>
      <c r="P41" s="17">
        <f>'Energy Demand'!$L733*'Energy Demand'!$M733</f>
        <v>2310781.7304036594</v>
      </c>
    </row>
    <row r="42" spans="2:16" x14ac:dyDescent="0.6">
      <c r="B42" s="64">
        <v>2100</v>
      </c>
      <c r="C42" s="62">
        <v>43831</v>
      </c>
      <c r="D42" s="31" t="str">
        <f>TEXT('Energy Demand'!$A1828,"dddd")</f>
        <v>Wednesday</v>
      </c>
      <c r="E42" s="31" t="str">
        <f>TEXT('Energy Demand'!$A1828,"mmmm")</f>
        <v>January</v>
      </c>
      <c r="F42" s="11" t="str">
        <f>TEXT(C42,"yyyy")</f>
        <v>2020</v>
      </c>
      <c r="G42" s="12">
        <f>WEEKNUM(C42,1)</f>
        <v>1</v>
      </c>
      <c r="H42" s="13" t="str">
        <f>VLOOKUP(C42,_holidays!$A$2:$B$2107,2,1)</f>
        <v>N</v>
      </c>
      <c r="I42" s="13" t="str">
        <f>VLOOKUP(C42,_holidays!$A$2:$C$2107,3,1)</f>
        <v>Y</v>
      </c>
      <c r="J42" s="14">
        <v>11.8</v>
      </c>
      <c r="K42" s="14">
        <v>24.9</v>
      </c>
      <c r="L42" s="15">
        <v>31.6</v>
      </c>
      <c r="M42" s="15">
        <v>0</v>
      </c>
      <c r="N42" s="16">
        <v>89077.854999999996</v>
      </c>
      <c r="O42" s="17">
        <v>50.921802759999999</v>
      </c>
      <c r="P42" s="17">
        <f>'Energy Demand'!$L1828*'Energy Demand'!$M1828</f>
        <v>4536004.9625938796</v>
      </c>
    </row>
    <row r="43" spans="2:16" x14ac:dyDescent="0.6">
      <c r="B43" s="64">
        <v>2101</v>
      </c>
      <c r="C43" s="63">
        <v>42778</v>
      </c>
      <c r="D43" s="31" t="str">
        <f>TEXT('Energy Demand'!$A775,"dddd")</f>
        <v>Sunday</v>
      </c>
      <c r="E43" s="31" t="str">
        <f>TEXT('Energy Demand'!$A775,"mmmm")</f>
        <v>February</v>
      </c>
      <c r="F43" s="11" t="str">
        <f>TEXT(C43,"yyyy")</f>
        <v>2017</v>
      </c>
      <c r="G43" s="12">
        <f>WEEKNUM(C43,1)</f>
        <v>7</v>
      </c>
      <c r="H43" s="13" t="str">
        <f>VLOOKUP(C43,_holidays!$A$2:$B$2107,2,1)</f>
        <v>Y</v>
      </c>
      <c r="I43" s="13" t="str">
        <f>VLOOKUP(C43,_holidays!$A$2:$C$2107,3,1)</f>
        <v>N</v>
      </c>
      <c r="J43" s="21">
        <v>15.1</v>
      </c>
      <c r="K43" s="21">
        <v>19.899999999999999</v>
      </c>
      <c r="L43" s="22">
        <v>12.6</v>
      </c>
      <c r="M43" s="22">
        <v>2</v>
      </c>
      <c r="N43" s="16">
        <v>89003.15</v>
      </c>
      <c r="O43" s="17">
        <v>19.865113940000001</v>
      </c>
      <c r="P43" s="17">
        <f>'Energy Demand'!$L775*'Energy Demand'!$M775</f>
        <v>1768057.7157689109</v>
      </c>
    </row>
    <row r="44" spans="2:16" x14ac:dyDescent="0.6">
      <c r="B44" s="64">
        <v>2102</v>
      </c>
      <c r="C44" s="62">
        <v>42749</v>
      </c>
      <c r="D44" s="31" t="str">
        <f>TEXT('Energy Demand'!$A746,"dddd")</f>
        <v>Saturday</v>
      </c>
      <c r="E44" s="31" t="str">
        <f>TEXT('Energy Demand'!$A746,"mmmm")</f>
        <v>January</v>
      </c>
      <c r="F44" s="11" t="str">
        <f>TEXT(C44,"yyyy")</f>
        <v>2017</v>
      </c>
      <c r="G44" s="12">
        <f>WEEKNUM(C44,1)</f>
        <v>2</v>
      </c>
      <c r="H44" s="13" t="str">
        <f>VLOOKUP(C44,_holidays!$A$2:$B$2107,2,1)</f>
        <v>N</v>
      </c>
      <c r="I44" s="13" t="str">
        <f>VLOOKUP(C44,_holidays!$A$2:$C$2107,3,1)</f>
        <v>N</v>
      </c>
      <c r="J44" s="14">
        <v>15.2</v>
      </c>
      <c r="K44" s="14">
        <v>23.5</v>
      </c>
      <c r="L44" s="15">
        <v>16.5</v>
      </c>
      <c r="M44" s="15">
        <v>2.6</v>
      </c>
      <c r="N44" s="16">
        <v>88996.625</v>
      </c>
      <c r="O44" s="17">
        <v>42.294834850000001</v>
      </c>
      <c r="P44" s="17">
        <f>'Energy Demand'!$L746*'Energy Demand'!$M746</f>
        <v>3764097.5565823815</v>
      </c>
    </row>
    <row r="45" spans="2:16" x14ac:dyDescent="0.6">
      <c r="B45" s="64">
        <v>2103</v>
      </c>
      <c r="C45" s="63">
        <v>43436</v>
      </c>
      <c r="D45" s="31" t="str">
        <f>TEXT('Energy Demand'!$A1433,"dddd")</f>
        <v>Sunday</v>
      </c>
      <c r="E45" s="31" t="str">
        <f>TEXT('Energy Demand'!$A1433,"mmmm")</f>
        <v>December</v>
      </c>
      <c r="F45" s="11" t="str">
        <f>TEXT(C45,"yyyy")</f>
        <v>2018</v>
      </c>
      <c r="G45" s="12">
        <f>WEEKNUM(C45,1)</f>
        <v>49</v>
      </c>
      <c r="H45" s="13" t="str">
        <f>VLOOKUP(C45,_holidays!$A$2:$B$2107,2,1)</f>
        <v>Y</v>
      </c>
      <c r="I45" s="13" t="str">
        <f>VLOOKUP(C45,_holidays!$A$2:$C$2107,3,1)</f>
        <v>N</v>
      </c>
      <c r="J45" s="21">
        <v>12.2</v>
      </c>
      <c r="K45" s="21">
        <v>19.5</v>
      </c>
      <c r="L45" s="22">
        <v>18.899999999999999</v>
      </c>
      <c r="M45" s="22">
        <v>10.4</v>
      </c>
      <c r="N45" s="16">
        <v>88903.065000000002</v>
      </c>
      <c r="O45" s="17">
        <v>24.455382029999999</v>
      </c>
      <c r="P45" s="17">
        <f>'Energy Demand'!$L1433*'Energy Demand'!$M1433</f>
        <v>2174158.4182129218</v>
      </c>
    </row>
    <row r="46" spans="2:16" x14ac:dyDescent="0.6">
      <c r="B46" s="64">
        <v>2104</v>
      </c>
      <c r="C46" s="63">
        <v>44094</v>
      </c>
      <c r="D46" s="31" t="str">
        <f>TEXT('Energy Demand'!$A2091,"dddd")</f>
        <v>Sunday</v>
      </c>
      <c r="E46" s="31" t="str">
        <f>TEXT('Energy Demand'!$A2091,"mmmm")</f>
        <v>September</v>
      </c>
      <c r="F46" s="11" t="str">
        <f>TEXT(C46,"yyyy")</f>
        <v>2020</v>
      </c>
      <c r="G46" s="12">
        <f>WEEKNUM(C46,1)</f>
        <v>39</v>
      </c>
      <c r="H46" s="13" t="str">
        <f>VLOOKUP(C46,_holidays!$A$2:$B$2107,2,1)</f>
        <v>N</v>
      </c>
      <c r="I46" s="13" t="str">
        <f>VLOOKUP(C46,_holidays!$A$2:$C$2107,3,1)</f>
        <v>N</v>
      </c>
      <c r="J46" s="21">
        <v>17.100000000000001</v>
      </c>
      <c r="K46" s="21">
        <v>22</v>
      </c>
      <c r="L46" s="22">
        <v>16.7</v>
      </c>
      <c r="M46" s="22">
        <v>0</v>
      </c>
      <c r="N46" s="16">
        <v>86891.23</v>
      </c>
      <c r="O46" s="17">
        <v>23.051334789999999</v>
      </c>
      <c r="P46" s="17">
        <f>'Energy Demand'!$L2091*'Energy Demand'!$M2091</f>
        <v>2002958.8330448915</v>
      </c>
    </row>
    <row r="47" spans="2:16" x14ac:dyDescent="0.6">
      <c r="B47" s="64">
        <v>2105</v>
      </c>
      <c r="C47" s="62">
        <v>42737</v>
      </c>
      <c r="D47" s="31" t="str">
        <f>TEXT('Energy Demand'!$A734,"dddd")</f>
        <v>Monday</v>
      </c>
      <c r="E47" s="31" t="str">
        <f>TEXT('Energy Demand'!$A734,"mmmm")</f>
        <v>January</v>
      </c>
      <c r="F47" s="11" t="str">
        <f>TEXT(C47,"yyyy")</f>
        <v>2017</v>
      </c>
      <c r="G47" s="12">
        <f>WEEKNUM(C47,1)</f>
        <v>1</v>
      </c>
      <c r="H47" s="13" t="str">
        <f>VLOOKUP(C47,_holidays!$A$2:$B$2107,2,1)</f>
        <v>N</v>
      </c>
      <c r="I47" s="13" t="str">
        <f>VLOOKUP(C47,_holidays!$A$2:$C$2107,3,1)</f>
        <v>Y</v>
      </c>
      <c r="J47" s="14">
        <v>14.8</v>
      </c>
      <c r="K47" s="14">
        <v>17.8</v>
      </c>
      <c r="L47" s="15">
        <v>7.8</v>
      </c>
      <c r="M47" s="15">
        <v>0.4</v>
      </c>
      <c r="N47" s="16">
        <v>86507.47</v>
      </c>
      <c r="O47" s="17">
        <v>30.618702880000001</v>
      </c>
      <c r="P47" s="17">
        <f>'Energy Demand'!$L734*'Energy Demand'!$M734</f>
        <v>2648746.5208305139</v>
      </c>
    </row>
    <row r="48" spans="2:16" x14ac:dyDescent="0.6">
      <c r="B48" s="64">
        <v>2106</v>
      </c>
      <c r="C48" s="65">
        <v>43094</v>
      </c>
      <c r="D48" s="31" t="str">
        <f>TEXT('Energy Demand'!$A1091,"dddd")</f>
        <v>Monday</v>
      </c>
      <c r="E48" s="31" t="str">
        <f>TEXT('Energy Demand'!$A1091,"mmmm")</f>
        <v>December</v>
      </c>
      <c r="F48" s="11" t="str">
        <f>TEXT(C48,"yyyy")</f>
        <v>2017</v>
      </c>
      <c r="G48" s="12">
        <f>WEEKNUM(C48,1)</f>
        <v>52</v>
      </c>
      <c r="H48" s="13" t="str">
        <f>VLOOKUP(C48,_holidays!$A$2:$B$2107,2,1)</f>
        <v>N</v>
      </c>
      <c r="I48" s="13" t="str">
        <f>VLOOKUP(C48,_holidays!$A$2:$C$2107,3,1)</f>
        <v>Y</v>
      </c>
      <c r="J48" s="21">
        <v>15.1</v>
      </c>
      <c r="K48" s="21">
        <v>21.4</v>
      </c>
      <c r="L48" s="22">
        <v>29</v>
      </c>
      <c r="M48" s="22">
        <v>0</v>
      </c>
      <c r="N48" s="16">
        <v>85094.375</v>
      </c>
      <c r="O48" s="17">
        <v>44.900300629999997</v>
      </c>
      <c r="P48" s="17">
        <f>'Energy Demand'!$L1091*'Energy Demand'!$M1091</f>
        <v>3820763.019421956</v>
      </c>
    </row>
    <row r="49" spans="2:4" x14ac:dyDescent="0.6"/>
    <row r="50" spans="2:4" ht="16.5" thickBot="1" x14ac:dyDescent="0.65"/>
    <row r="51" spans="2:4" ht="132.4" customHeight="1" thickBot="1" x14ac:dyDescent="0.65">
      <c r="B51" s="52" t="s">
        <v>30</v>
      </c>
      <c r="C51" s="53"/>
      <c r="D51" s="54"/>
    </row>
    <row r="52" spans="2:4" x14ac:dyDescent="0.6"/>
    <row r="53" spans="2:4" x14ac:dyDescent="0.6"/>
    <row r="54" spans="2:4" ht="17.649999999999999" x14ac:dyDescent="0.65">
      <c r="B54" s="97" t="s">
        <v>86</v>
      </c>
      <c r="C54" s="97"/>
      <c r="D54" s="97"/>
    </row>
    <row r="55" spans="2:4" x14ac:dyDescent="0.6"/>
    <row r="56" spans="2:4" x14ac:dyDescent="0.6"/>
  </sheetData>
  <sortState xmlns:xlrd2="http://schemas.microsoft.com/office/spreadsheetml/2017/richdata2" ref="B5:R48">
    <sortCondition descending="1" ref="M5:M48"/>
  </sortState>
  <mergeCells count="4">
    <mergeCell ref="B2:C2"/>
    <mergeCell ref="B26:C26"/>
    <mergeCell ref="B51:D51"/>
    <mergeCell ref="B54:D54"/>
  </mergeCells>
  <conditionalFormatting sqref="N5:N24 N29:N48">
    <cfRule type="cellIs" dxfId="7" priority="14" operator="equal">
      <formula>100000</formula>
    </cfRule>
    <cfRule type="cellIs" dxfId="6" priority="15" operator="lessThan">
      <formula>100000</formula>
    </cfRule>
    <cfRule type="cellIs" dxfId="5" priority="16" operator="greaterThan">
      <formula>10000</formula>
    </cfRule>
  </conditionalFormatting>
  <conditionalFormatting sqref="N5">
    <cfRule type="colorScale" priority="11">
      <colorScale>
        <cfvo type="min"/>
        <cfvo type="max"/>
        <color rgb="FFFCFCFF"/>
        <color rgb="FF63BE7B"/>
      </colorScale>
    </cfRule>
    <cfRule type="colorScale" priority="12">
      <colorScale>
        <cfvo type="min"/>
        <cfvo type="max"/>
        <color rgb="FF63BE7B"/>
        <color rgb="FFFCFCFF"/>
      </colorScale>
    </cfRule>
    <cfRule type="cellIs" dxfId="4" priority="13" operator="greaterThan">
      <formula>99635</formula>
    </cfRule>
  </conditionalFormatting>
  <conditionalFormatting sqref="N4:N24 M1:M2 M49:M1048576 N28:N48">
    <cfRule type="colorScale" priority="8">
      <colorScale>
        <cfvo type="min"/>
        <cfvo type="percentile" val="50"/>
        <cfvo type="max"/>
        <color rgb="FFF8696B"/>
        <color rgb="FFFCFCFF"/>
        <color rgb="FF63BE7B"/>
      </colorScale>
    </cfRule>
    <cfRule type="colorScale" priority="9">
      <colorScale>
        <cfvo type="min"/>
        <cfvo type="max"/>
        <color rgb="FF92D050"/>
        <color rgb="FFF54427"/>
      </colorScale>
    </cfRule>
    <cfRule type="colorScale" priority="10">
      <colorScale>
        <cfvo type="min"/>
        <cfvo type="max"/>
        <color rgb="FF92D050"/>
        <color rgb="FFFF0000"/>
      </colorScale>
    </cfRule>
  </conditionalFormatting>
  <conditionalFormatting sqref="O29:O48 N25:N27 O5:O24">
    <cfRule type="cellIs" dxfId="3" priority="6" operator="lessThan">
      <formula>20</formula>
    </cfRule>
    <cfRule type="cellIs" dxfId="2" priority="7" operator="greaterThan">
      <formula>200</formula>
    </cfRule>
  </conditionalFormatting>
  <conditionalFormatting sqref="P29:P48 O25:O27 P5:P24">
    <cfRule type="cellIs" dxfId="1" priority="4" operator="lessThan">
      <formula>1000000</formula>
    </cfRule>
    <cfRule type="cellIs" dxfId="0" priority="5" operator="greaterThan">
      <formula>10000000</formula>
    </cfRule>
  </conditionalFormatting>
  <conditionalFormatting sqref="K4:K24 J1:J2 J25:J27 J49:J1048576 K28:K48">
    <cfRule type="dataBar" priority="3">
      <dataBar>
        <cfvo type="min"/>
        <cfvo type="max"/>
        <color rgb="FFEE853E"/>
      </dataBar>
      <extLst>
        <ext xmlns:x14="http://schemas.microsoft.com/office/spreadsheetml/2009/9/main" uri="{B025F937-C7B1-47D3-B67F-A62EFF666E3E}">
          <x14:id>{9B2D8342-E6AA-40FA-A3A5-6628B0DE4776}</x14:id>
        </ext>
      </extLst>
    </cfRule>
  </conditionalFormatting>
  <conditionalFormatting sqref="L4:L24 K1:K2 K25:K27 K49:K1048576 L28:L48">
    <cfRule type="dataBar" priority="2">
      <dataBar>
        <cfvo type="min"/>
        <cfvo type="max"/>
        <color rgb="FFFF3F3F"/>
      </dataBar>
      <extLst>
        <ext xmlns:x14="http://schemas.microsoft.com/office/spreadsheetml/2009/9/main" uri="{B025F937-C7B1-47D3-B67F-A62EFF666E3E}">
          <x14:id>{54FD20EA-5453-4073-BF95-C542F5BDF051}</x14:id>
        </ext>
      </extLst>
    </cfRule>
  </conditionalFormatting>
  <conditionalFormatting sqref="J4:J24 I1:I2 I25:I27 I49:I1048576 J28:J48">
    <cfRule type="dataBar" priority="1">
      <dataBar>
        <cfvo type="min"/>
        <cfvo type="max"/>
        <color theme="8" tint="-0.249977111117893"/>
      </dataBar>
      <extLst>
        <ext xmlns:x14="http://schemas.microsoft.com/office/spreadsheetml/2009/9/main" uri="{B025F937-C7B1-47D3-B67F-A62EFF666E3E}">
          <x14:id>{A97867D7-71A6-48E1-941A-B0D7827C4814}</x14:id>
        </ext>
      </extLst>
    </cfRule>
  </conditionalFormatting>
  <hyperlinks>
    <hyperlink ref="B54" location="'Cover Sheet'!A1" display="Go back to cover sheet" xr:uid="{3E63098E-EDD3-4A2B-AD33-E5350E6A416E}"/>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B2D8342-E6AA-40FA-A3A5-6628B0DE4776}">
            <x14:dataBar minLength="0" maxLength="100" border="1" negativeBarBorderColorSameAsPositive="0">
              <x14:cfvo type="autoMin"/>
              <x14:cfvo type="autoMax"/>
              <x14:borderColor rgb="FFEE853E"/>
              <x14:negativeFillColor rgb="FFFF0000"/>
              <x14:negativeBorderColor rgb="FFFF0000"/>
              <x14:axisColor rgb="FF000000"/>
            </x14:dataBar>
          </x14:cfRule>
          <xm:sqref>K4:K24 J1:J2 J25:J27 J49:J1048576 K28:K48</xm:sqref>
        </x14:conditionalFormatting>
        <x14:conditionalFormatting xmlns:xm="http://schemas.microsoft.com/office/excel/2006/main">
          <x14:cfRule type="dataBar" id="{54FD20EA-5453-4073-BF95-C542F5BDF051}">
            <x14:dataBar minLength="0" maxLength="100" border="1" negativeBarBorderColorSameAsPositive="0">
              <x14:cfvo type="autoMin"/>
              <x14:cfvo type="autoMax"/>
              <x14:borderColor rgb="FFFF0000"/>
              <x14:negativeFillColor rgb="FFFF0000"/>
              <x14:negativeBorderColor rgb="FFFF0000"/>
              <x14:axisColor rgb="FF000000"/>
            </x14:dataBar>
          </x14:cfRule>
          <xm:sqref>L4:L24 K1:K2 K25:K27 K49:K1048576 L28:L48</xm:sqref>
        </x14:conditionalFormatting>
        <x14:conditionalFormatting xmlns:xm="http://schemas.microsoft.com/office/excel/2006/main">
          <x14:cfRule type="dataBar" id="{A97867D7-71A6-48E1-941A-B0D7827C4814}">
            <x14:dataBar minLength="0" maxLength="100" border="1" negativeBarBorderColorSameAsPositive="0">
              <x14:cfvo type="autoMin"/>
              <x14:cfvo type="autoMax"/>
              <x14:borderColor theme="8" tint="-0.249977111117893"/>
              <x14:negativeFillColor rgb="FFFF0000"/>
              <x14:negativeBorderColor rgb="FFFF0000"/>
              <x14:axisColor rgb="FF000000"/>
            </x14:dataBar>
          </x14:cfRule>
          <xm:sqref>J4:J24 I1:I2 I25:I27 I49:I1048576 J28:J48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9E7E1-9976-4708-912E-9FC4FB738A27}">
  <sheetPr>
    <tabColor theme="4" tint="-0.499984740745262"/>
  </sheetPr>
  <dimension ref="B1:I41"/>
  <sheetViews>
    <sheetView zoomScale="69" zoomScaleNormal="90" workbookViewId="0">
      <selection activeCell="B38" sqref="B38:D38"/>
    </sheetView>
  </sheetViews>
  <sheetFormatPr defaultColWidth="0" defaultRowHeight="14.25" zeroHeight="1" x14ac:dyDescent="0.45"/>
  <cols>
    <col min="1" max="19" width="9.06640625" customWidth="1"/>
    <col min="20" max="24" width="9.06640625" hidden="1" customWidth="1"/>
    <col min="25" max="16384" width="9.06640625" hidden="1"/>
  </cols>
  <sheetData>
    <row r="1" spans="2:2" x14ac:dyDescent="0.45"/>
    <row r="2" spans="2:2" x14ac:dyDescent="0.45"/>
    <row r="3" spans="2:2" x14ac:dyDescent="0.45"/>
    <row r="4" spans="2:2" x14ac:dyDescent="0.45"/>
    <row r="5" spans="2:2" x14ac:dyDescent="0.45"/>
    <row r="6" spans="2:2" x14ac:dyDescent="0.45"/>
    <row r="7" spans="2:2" x14ac:dyDescent="0.45"/>
    <row r="8" spans="2:2" x14ac:dyDescent="0.45"/>
    <row r="9" spans="2:2" x14ac:dyDescent="0.45"/>
    <row r="10" spans="2:2" x14ac:dyDescent="0.45"/>
    <row r="11" spans="2:2" x14ac:dyDescent="0.45"/>
    <row r="12" spans="2:2" x14ac:dyDescent="0.45"/>
    <row r="13" spans="2:2" x14ac:dyDescent="0.45"/>
    <row r="14" spans="2:2" x14ac:dyDescent="0.45"/>
    <row r="15" spans="2:2" ht="18" x14ac:dyDescent="0.55000000000000004">
      <c r="B15" s="58"/>
    </row>
    <row r="16" spans="2:2" x14ac:dyDescent="0.45"/>
    <row r="17" x14ac:dyDescent="0.45"/>
    <row r="18" x14ac:dyDescent="0.45"/>
    <row r="19" x14ac:dyDescent="0.45"/>
    <row r="20" x14ac:dyDescent="0.45"/>
    <row r="21" x14ac:dyDescent="0.45"/>
    <row r="22" x14ac:dyDescent="0.45"/>
    <row r="23" x14ac:dyDescent="0.45"/>
    <row r="24" x14ac:dyDescent="0.45"/>
    <row r="25" x14ac:dyDescent="0.45"/>
    <row r="26" x14ac:dyDescent="0.45"/>
    <row r="27" x14ac:dyDescent="0.45"/>
    <row r="28" x14ac:dyDescent="0.45"/>
    <row r="29" x14ac:dyDescent="0.45"/>
    <row r="30" x14ac:dyDescent="0.45"/>
    <row r="31" x14ac:dyDescent="0.45"/>
    <row r="32" ht="14.65" thickBot="1" x14ac:dyDescent="0.5"/>
    <row r="33" spans="2:9" ht="88.5" customHeight="1" thickBot="1" x14ac:dyDescent="0.65">
      <c r="B33" s="99" t="s">
        <v>31</v>
      </c>
      <c r="C33" s="100"/>
      <c r="D33" s="100"/>
      <c r="E33" s="101"/>
      <c r="I33" s="57"/>
    </row>
    <row r="34" spans="2:9" x14ac:dyDescent="0.45"/>
    <row r="35" spans="2:9" x14ac:dyDescent="0.45"/>
    <row r="36" spans="2:9" x14ac:dyDescent="0.45"/>
    <row r="37" spans="2:9" x14ac:dyDescent="0.45"/>
    <row r="38" spans="2:9" ht="17.649999999999999" x14ac:dyDescent="0.65">
      <c r="B38" s="97" t="s">
        <v>86</v>
      </c>
      <c r="C38" s="97"/>
      <c r="D38" s="97"/>
    </row>
    <row r="39" spans="2:9" x14ac:dyDescent="0.45"/>
    <row r="40" spans="2:9" x14ac:dyDescent="0.45"/>
    <row r="41" spans="2:9" x14ac:dyDescent="0.45"/>
  </sheetData>
  <mergeCells count="2">
    <mergeCell ref="B33:E33"/>
    <mergeCell ref="B38:D38"/>
  </mergeCells>
  <hyperlinks>
    <hyperlink ref="B38" location="'Cover Sheet'!A1" display="Go back to cover sheet" xr:uid="{3BFEA2BE-1FF6-43E5-9501-CDCF1E52B96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6089-E603-4962-B3D4-9247A8FA351C}">
  <sheetPr>
    <tabColor theme="8" tint="0.59999389629810485"/>
  </sheetPr>
  <dimension ref="D1:XFD44"/>
  <sheetViews>
    <sheetView zoomScale="58" zoomScaleNormal="61" workbookViewId="0">
      <selection activeCell="S40" sqref="S40"/>
    </sheetView>
  </sheetViews>
  <sheetFormatPr defaultColWidth="0" defaultRowHeight="14.25" zeroHeight="1" x14ac:dyDescent="0.45"/>
  <cols>
    <col min="1" max="45" width="9.06640625" customWidth="1"/>
    <col min="46" max="16383" width="9.06640625" hidden="1"/>
    <col min="16384" max="16384" width="6.46484375" hidden="1"/>
  </cols>
  <sheetData>
    <row r="1" x14ac:dyDescent="0.45"/>
    <row r="2" x14ac:dyDescent="0.45"/>
    <row r="3" x14ac:dyDescent="0.45"/>
    <row r="4" x14ac:dyDescent="0.45"/>
    <row r="5" x14ac:dyDescent="0.45"/>
    <row r="6" x14ac:dyDescent="0.45"/>
    <row r="7" x14ac:dyDescent="0.45"/>
    <row r="8" x14ac:dyDescent="0.45"/>
    <row r="9" x14ac:dyDescent="0.45"/>
    <row r="10" x14ac:dyDescent="0.45"/>
    <row r="11" x14ac:dyDescent="0.45"/>
    <row r="12" x14ac:dyDescent="0.45"/>
    <row r="13" x14ac:dyDescent="0.45"/>
    <row r="14" x14ac:dyDescent="0.45"/>
    <row r="15" x14ac:dyDescent="0.45"/>
    <row r="16" x14ac:dyDescent="0.45"/>
    <row r="17" spans="4:37" x14ac:dyDescent="0.45"/>
    <row r="18" spans="4:37" x14ac:dyDescent="0.45"/>
    <row r="19" spans="4:37" x14ac:dyDescent="0.45"/>
    <row r="20" spans="4:37" x14ac:dyDescent="0.45"/>
    <row r="21" spans="4:37" x14ac:dyDescent="0.45"/>
    <row r="22" spans="4:37" x14ac:dyDescent="0.45"/>
    <row r="23" spans="4:37" x14ac:dyDescent="0.45"/>
    <row r="24" spans="4:37" x14ac:dyDescent="0.45"/>
    <row r="25" spans="4:37" x14ac:dyDescent="0.45"/>
    <row r="26" spans="4:37" ht="14.65" thickBot="1" x14ac:dyDescent="0.5"/>
    <row r="27" spans="4:37" ht="95.25" customHeight="1" thickBot="1" x14ac:dyDescent="0.5">
      <c r="D27" s="59" t="s">
        <v>32</v>
      </c>
      <c r="E27" s="60"/>
      <c r="F27" s="60"/>
      <c r="G27" s="60"/>
      <c r="H27" s="60"/>
      <c r="I27" s="61"/>
      <c r="R27" s="59" t="s">
        <v>34</v>
      </c>
      <c r="S27" s="60"/>
      <c r="T27" s="60"/>
      <c r="U27" s="60"/>
      <c r="V27" s="60"/>
      <c r="W27" s="61"/>
      <c r="AF27" s="59" t="s">
        <v>35</v>
      </c>
      <c r="AG27" s="60"/>
      <c r="AH27" s="60"/>
      <c r="AI27" s="60"/>
      <c r="AJ27" s="60"/>
      <c r="AK27" s="61"/>
    </row>
    <row r="28" spans="4:37" x14ac:dyDescent="0.45"/>
    <row r="29" spans="4:37" x14ac:dyDescent="0.45"/>
    <row r="30" spans="4:37" x14ac:dyDescent="0.45"/>
    <row r="31" spans="4:37" ht="28.25" customHeight="1" x14ac:dyDescent="0.45"/>
    <row r="32" spans="4:37" ht="28.5" customHeight="1" x14ac:dyDescent="0.45"/>
    <row r="33" spans="4:6" x14ac:dyDescent="0.45"/>
    <row r="34" spans="4:6" x14ac:dyDescent="0.45"/>
    <row r="35" spans="4:6" x14ac:dyDescent="0.45"/>
    <row r="36" spans="4:6" ht="17.649999999999999" x14ac:dyDescent="0.65">
      <c r="D36" s="97" t="s">
        <v>86</v>
      </c>
      <c r="E36" s="97"/>
      <c r="F36" s="97"/>
    </row>
    <row r="37" spans="4:6" x14ac:dyDescent="0.45"/>
    <row r="38" spans="4:6" x14ac:dyDescent="0.45"/>
    <row r="39" spans="4:6" x14ac:dyDescent="0.45"/>
    <row r="40" spans="4:6" x14ac:dyDescent="0.45"/>
    <row r="41" spans="4:6" x14ac:dyDescent="0.45"/>
    <row r="42" spans="4:6" x14ac:dyDescent="0.45"/>
    <row r="43" spans="4:6" x14ac:dyDescent="0.45"/>
    <row r="44" spans="4:6" ht="1.9" customHeight="1" x14ac:dyDescent="0.45"/>
  </sheetData>
  <mergeCells count="4">
    <mergeCell ref="D27:I27"/>
    <mergeCell ref="R27:W27"/>
    <mergeCell ref="AF27:AK27"/>
    <mergeCell ref="D36:F36"/>
  </mergeCells>
  <hyperlinks>
    <hyperlink ref="D36" location="'Cover Sheet'!A1" display="Go back to cover sheet" xr:uid="{5E02F7A8-0383-409D-B360-044AA21289FB}"/>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E76D8-8F15-4C84-82EF-E40C9623E939}">
  <sheetPr>
    <tabColor theme="9" tint="0.79998168889431442"/>
  </sheetPr>
  <dimension ref="A1:XFD2107"/>
  <sheetViews>
    <sheetView tabSelected="1" zoomScale="91" workbookViewId="0">
      <selection activeCell="K3" sqref="K3:M3"/>
    </sheetView>
  </sheetViews>
  <sheetFormatPr defaultColWidth="0" defaultRowHeight="16.149999999999999" x14ac:dyDescent="0.6"/>
  <cols>
    <col min="1" max="1" width="18.6640625" style="24" bestFit="1" customWidth="1"/>
    <col min="2" max="2" width="14.19921875" style="25" bestFit="1" customWidth="1"/>
    <col min="3" max="3" width="9.59765625" style="25" bestFit="1" customWidth="1"/>
    <col min="4" max="4" width="11.265625" style="28" bestFit="1" customWidth="1"/>
    <col min="5" max="5" width="20.19921875" style="26" customWidth="1"/>
    <col min="6" max="6" width="13.19921875" style="68" bestFit="1" customWidth="1"/>
    <col min="7" max="7" width="14.33203125" style="68" bestFit="1" customWidth="1"/>
    <col min="8" max="8" width="17.73046875" style="70" bestFit="1" customWidth="1"/>
    <col min="9" max="9" width="21.33203125" style="70" customWidth="1"/>
    <col min="10" max="10" width="4.1328125" style="9" customWidth="1"/>
    <col min="11" max="13" width="9.06640625" style="9" customWidth="1"/>
    <col min="14" max="14" width="10.19921875" style="9" customWidth="1"/>
    <col min="15" max="16383" width="9.06640625" style="9" hidden="1"/>
    <col min="16384" max="16384" width="7.9296875" style="9" hidden="1"/>
  </cols>
  <sheetData>
    <row r="1" spans="1:13" x14ac:dyDescent="0.6">
      <c r="A1" s="2" t="s">
        <v>6</v>
      </c>
      <c r="B1" s="3" t="s">
        <v>13</v>
      </c>
      <c r="C1" s="3" t="s">
        <v>14</v>
      </c>
      <c r="D1" s="7" t="s">
        <v>11</v>
      </c>
      <c r="E1" s="5" t="s">
        <v>17</v>
      </c>
      <c r="F1" s="66" t="s">
        <v>36</v>
      </c>
      <c r="G1" s="66" t="s">
        <v>37</v>
      </c>
      <c r="H1" s="69" t="s">
        <v>14</v>
      </c>
      <c r="I1" s="69" t="s">
        <v>38</v>
      </c>
    </row>
    <row r="2" spans="1:13" x14ac:dyDescent="0.6">
      <c r="A2" s="10">
        <v>42005</v>
      </c>
      <c r="B2" s="13" t="s">
        <v>4</v>
      </c>
      <c r="C2" s="13" t="str">
        <f>VLOOKUP(A2,_holidays!$A$2:$C$2107,3,1)</f>
        <v>Y</v>
      </c>
      <c r="D2" s="16">
        <v>99635.03</v>
      </c>
      <c r="E2" s="14">
        <v>26.9</v>
      </c>
      <c r="F2" s="67" t="e">
        <f>IF(B2="N",NA(),IF(B2="Y",D2))</f>
        <v>#N/A</v>
      </c>
      <c r="G2" s="67">
        <f>IF(B2="N",D2,IF(B2="Y",NA()))</f>
        <v>99635.03</v>
      </c>
      <c r="H2" s="67">
        <f>IF(C2="N",NA(),IF(C2="Y",D2))</f>
        <v>99635.03</v>
      </c>
      <c r="I2" s="67" t="e">
        <f>IF(C2="N",D2,IF(C2="Y",NA()))</f>
        <v>#N/A</v>
      </c>
      <c r="J2" s="18"/>
    </row>
    <row r="3" spans="1:13" ht="17.649999999999999" x14ac:dyDescent="0.65">
      <c r="A3" s="19">
        <v>42006</v>
      </c>
      <c r="B3" s="20" t="str">
        <f>VLOOKUP(A3,_holidays!$A$2:$B$2107,2,1)</f>
        <v>N</v>
      </c>
      <c r="C3" s="20" t="str">
        <f>VLOOKUP(A3,_holidays!$A$2:$C$2107,3,1)</f>
        <v>N</v>
      </c>
      <c r="D3" s="16">
        <v>129606.01</v>
      </c>
      <c r="E3" s="21">
        <v>38.799999999999997</v>
      </c>
      <c r="F3" s="67" t="e">
        <f t="shared" ref="F3:F66" si="0">IF(B3="N",NA(),IF(B3="Y",D3))</f>
        <v>#N/A</v>
      </c>
      <c r="G3" s="67">
        <f t="shared" ref="G3:G66" si="1">IF(B3="N",D3,IF(B3="Y",NA()))</f>
        <v>129606.01</v>
      </c>
      <c r="H3" s="67" t="e">
        <f t="shared" ref="H3:H66" si="2">IF(C3="N",NA(),IF(C3="Y",D3))</f>
        <v>#N/A</v>
      </c>
      <c r="I3" s="67">
        <f t="shared" ref="I3:I66" si="3">IF(C3="N",D3,IF(C3="Y",NA()))</f>
        <v>129606.01</v>
      </c>
      <c r="K3" s="97" t="s">
        <v>86</v>
      </c>
      <c r="L3" s="97"/>
      <c r="M3" s="97"/>
    </row>
    <row r="4" spans="1:13" x14ac:dyDescent="0.6">
      <c r="A4" s="10">
        <v>42007</v>
      </c>
      <c r="B4" s="13" t="str">
        <f>VLOOKUP(A4,_holidays!$A$2:$B$2107,2,1)</f>
        <v>N</v>
      </c>
      <c r="C4" s="13" t="str">
        <f>VLOOKUP(A4,_holidays!$A$2:$C$2107,3,1)</f>
        <v>N</v>
      </c>
      <c r="D4" s="16">
        <v>142300.54</v>
      </c>
      <c r="E4" s="14">
        <v>38.200000000000003</v>
      </c>
      <c r="F4" s="67" t="e">
        <f t="shared" si="0"/>
        <v>#N/A</v>
      </c>
      <c r="G4" s="67">
        <f t="shared" si="1"/>
        <v>142300.54</v>
      </c>
      <c r="H4" s="67" t="e">
        <f t="shared" si="2"/>
        <v>#N/A</v>
      </c>
      <c r="I4" s="67">
        <f t="shared" si="3"/>
        <v>142300.54</v>
      </c>
    </row>
    <row r="5" spans="1:13" x14ac:dyDescent="0.6">
      <c r="A5" s="19">
        <v>42008</v>
      </c>
      <c r="B5" s="20" t="str">
        <f>VLOOKUP(A5,_holidays!$A$2:$B$2107,2,1)</f>
        <v>N</v>
      </c>
      <c r="C5" s="20" t="str">
        <f>VLOOKUP(A5,_holidays!$A$2:$C$2107,3,1)</f>
        <v>N</v>
      </c>
      <c r="D5" s="16">
        <v>104330.715</v>
      </c>
      <c r="E5" s="21">
        <v>21.4</v>
      </c>
      <c r="F5" s="67" t="e">
        <f t="shared" si="0"/>
        <v>#N/A</v>
      </c>
      <c r="G5" s="67">
        <f t="shared" si="1"/>
        <v>104330.715</v>
      </c>
      <c r="H5" s="67" t="e">
        <f t="shared" si="2"/>
        <v>#N/A</v>
      </c>
      <c r="I5" s="67">
        <f t="shared" si="3"/>
        <v>104330.715</v>
      </c>
    </row>
    <row r="6" spans="1:13" x14ac:dyDescent="0.6">
      <c r="A6" s="10">
        <v>42009</v>
      </c>
      <c r="B6" s="13" t="str">
        <f>VLOOKUP(A6,_holidays!$A$2:$B$2107,2,1)</f>
        <v>N</v>
      </c>
      <c r="C6" s="13" t="str">
        <f>VLOOKUP(A6,_holidays!$A$2:$C$2107,3,1)</f>
        <v>N</v>
      </c>
      <c r="D6" s="16">
        <v>118132.2</v>
      </c>
      <c r="E6" s="14">
        <v>22</v>
      </c>
      <c r="F6" s="67" t="e">
        <f t="shared" si="0"/>
        <v>#N/A</v>
      </c>
      <c r="G6" s="67">
        <f t="shared" si="1"/>
        <v>118132.2</v>
      </c>
      <c r="H6" s="67" t="e">
        <f t="shared" si="2"/>
        <v>#N/A</v>
      </c>
      <c r="I6" s="67">
        <f t="shared" si="3"/>
        <v>118132.2</v>
      </c>
    </row>
    <row r="7" spans="1:13" x14ac:dyDescent="0.6">
      <c r="A7" s="19">
        <v>42010</v>
      </c>
      <c r="B7" s="20" t="str">
        <f>VLOOKUP(A7,_holidays!$A$2:$B$2107,2,1)</f>
        <v>N</v>
      </c>
      <c r="C7" s="20" t="str">
        <f>VLOOKUP(A7,_holidays!$A$2:$C$2107,3,1)</f>
        <v>N</v>
      </c>
      <c r="D7" s="16">
        <v>130672.485</v>
      </c>
      <c r="E7" s="21">
        <v>26</v>
      </c>
      <c r="F7" s="67" t="e">
        <f t="shared" si="0"/>
        <v>#N/A</v>
      </c>
      <c r="G7" s="67">
        <f t="shared" si="1"/>
        <v>130672.485</v>
      </c>
      <c r="H7" s="67" t="e">
        <f t="shared" si="2"/>
        <v>#N/A</v>
      </c>
      <c r="I7" s="67">
        <f t="shared" si="3"/>
        <v>130672.485</v>
      </c>
    </row>
    <row r="8" spans="1:13" x14ac:dyDescent="0.6">
      <c r="A8" s="10">
        <v>42011</v>
      </c>
      <c r="B8" s="13" t="str">
        <f>VLOOKUP(A8,_holidays!$A$2:$B$2107,2,1)</f>
        <v>N</v>
      </c>
      <c r="C8" s="13" t="str">
        <f>VLOOKUP(A8,_holidays!$A$2:$C$2107,3,1)</f>
        <v>N</v>
      </c>
      <c r="D8" s="16">
        <v>153514.82</v>
      </c>
      <c r="E8" s="14">
        <v>37.4</v>
      </c>
      <c r="F8" s="67" t="e">
        <f t="shared" si="0"/>
        <v>#N/A</v>
      </c>
      <c r="G8" s="67">
        <f t="shared" si="1"/>
        <v>153514.82</v>
      </c>
      <c r="H8" s="67" t="e">
        <f t="shared" si="2"/>
        <v>#N/A</v>
      </c>
      <c r="I8" s="67">
        <f t="shared" si="3"/>
        <v>153514.82</v>
      </c>
    </row>
    <row r="9" spans="1:13" x14ac:dyDescent="0.6">
      <c r="A9" s="19">
        <v>42012</v>
      </c>
      <c r="B9" s="20" t="str">
        <f>VLOOKUP(A9,_holidays!$A$2:$B$2107,2,1)</f>
        <v>N</v>
      </c>
      <c r="C9" s="20" t="str">
        <f>VLOOKUP(A9,_holidays!$A$2:$C$2107,3,1)</f>
        <v>N</v>
      </c>
      <c r="D9" s="16">
        <v>142015.655</v>
      </c>
      <c r="E9" s="21">
        <v>28.2</v>
      </c>
      <c r="F9" s="67" t="e">
        <f t="shared" si="0"/>
        <v>#N/A</v>
      </c>
      <c r="G9" s="67">
        <f t="shared" si="1"/>
        <v>142015.655</v>
      </c>
      <c r="H9" s="67" t="e">
        <f t="shared" si="2"/>
        <v>#N/A</v>
      </c>
      <c r="I9" s="67">
        <f t="shared" si="3"/>
        <v>142015.655</v>
      </c>
    </row>
    <row r="10" spans="1:13" x14ac:dyDescent="0.6">
      <c r="A10" s="10">
        <v>42013</v>
      </c>
      <c r="B10" s="13" t="str">
        <f>VLOOKUP(A10,_holidays!$A$2:$B$2107,2,1)</f>
        <v>N</v>
      </c>
      <c r="C10" s="13" t="str">
        <f>VLOOKUP(A10,_holidays!$A$2:$C$2107,3,1)</f>
        <v>N</v>
      </c>
      <c r="D10" s="16">
        <v>121801.155</v>
      </c>
      <c r="E10" s="14">
        <v>18</v>
      </c>
      <c r="F10" s="67" t="e">
        <f t="shared" si="0"/>
        <v>#N/A</v>
      </c>
      <c r="G10" s="67">
        <f t="shared" si="1"/>
        <v>121801.155</v>
      </c>
      <c r="H10" s="67" t="e">
        <f t="shared" si="2"/>
        <v>#N/A</v>
      </c>
      <c r="I10" s="67">
        <f t="shared" si="3"/>
        <v>121801.155</v>
      </c>
    </row>
    <row r="11" spans="1:13" x14ac:dyDescent="0.6">
      <c r="A11" s="19">
        <v>42014</v>
      </c>
      <c r="B11" s="20" t="str">
        <f>VLOOKUP(A11,_holidays!$A$2:$B$2107,2,1)</f>
        <v>N</v>
      </c>
      <c r="C11" s="20" t="str">
        <f>VLOOKUP(A11,_holidays!$A$2:$C$2107,3,1)</f>
        <v>N</v>
      </c>
      <c r="D11" s="16">
        <v>103043.66</v>
      </c>
      <c r="E11" s="21">
        <v>21.7</v>
      </c>
      <c r="F11" s="67" t="e">
        <f t="shared" si="0"/>
        <v>#N/A</v>
      </c>
      <c r="G11" s="67">
        <f t="shared" si="1"/>
        <v>103043.66</v>
      </c>
      <c r="H11" s="67" t="e">
        <f t="shared" si="2"/>
        <v>#N/A</v>
      </c>
      <c r="I11" s="67">
        <f t="shared" si="3"/>
        <v>103043.66</v>
      </c>
    </row>
    <row r="12" spans="1:13" x14ac:dyDescent="0.6">
      <c r="A12" s="10">
        <v>42015</v>
      </c>
      <c r="B12" s="13" t="str">
        <f>VLOOKUP(A12,_holidays!$A$2:$B$2107,2,1)</f>
        <v>N</v>
      </c>
      <c r="C12" s="13" t="str">
        <f>VLOOKUP(A12,_holidays!$A$2:$C$2107,3,1)</f>
        <v>N</v>
      </c>
      <c r="D12" s="16">
        <v>99865.755000000005</v>
      </c>
      <c r="E12" s="14">
        <v>27.5</v>
      </c>
      <c r="F12" s="67" t="e">
        <f t="shared" si="0"/>
        <v>#N/A</v>
      </c>
      <c r="G12" s="67">
        <f t="shared" si="1"/>
        <v>99865.755000000005</v>
      </c>
      <c r="H12" s="67" t="e">
        <f t="shared" si="2"/>
        <v>#N/A</v>
      </c>
      <c r="I12" s="67">
        <f t="shared" si="3"/>
        <v>99865.755000000005</v>
      </c>
    </row>
    <row r="13" spans="1:13" x14ac:dyDescent="0.6">
      <c r="A13" s="19">
        <v>42016</v>
      </c>
      <c r="B13" s="20" t="str">
        <f>VLOOKUP(A13,_holidays!$A$2:$B$2107,2,1)</f>
        <v>N</v>
      </c>
      <c r="C13" s="20" t="str">
        <f>VLOOKUP(A13,_holidays!$A$2:$C$2107,3,1)</f>
        <v>N</v>
      </c>
      <c r="D13" s="16">
        <v>131261.125</v>
      </c>
      <c r="E13" s="21">
        <v>31.3</v>
      </c>
      <c r="F13" s="67" t="e">
        <f t="shared" si="0"/>
        <v>#N/A</v>
      </c>
      <c r="G13" s="67">
        <f t="shared" si="1"/>
        <v>131261.125</v>
      </c>
      <c r="H13" s="67" t="e">
        <f t="shared" si="2"/>
        <v>#N/A</v>
      </c>
      <c r="I13" s="67">
        <f t="shared" si="3"/>
        <v>131261.125</v>
      </c>
    </row>
    <row r="14" spans="1:13" x14ac:dyDescent="0.6">
      <c r="A14" s="10">
        <v>42017</v>
      </c>
      <c r="B14" s="13" t="str">
        <f>VLOOKUP(A14,_holidays!$A$2:$B$2107,2,1)</f>
        <v>N</v>
      </c>
      <c r="C14" s="13" t="str">
        <f>VLOOKUP(A14,_holidays!$A$2:$C$2107,3,1)</f>
        <v>N</v>
      </c>
      <c r="D14" s="16">
        <v>126527.36</v>
      </c>
      <c r="E14" s="14">
        <v>25.6</v>
      </c>
      <c r="F14" s="67" t="e">
        <f t="shared" si="0"/>
        <v>#N/A</v>
      </c>
      <c r="G14" s="67">
        <f t="shared" si="1"/>
        <v>126527.36</v>
      </c>
      <c r="H14" s="67" t="e">
        <f t="shared" si="2"/>
        <v>#N/A</v>
      </c>
      <c r="I14" s="67">
        <f t="shared" si="3"/>
        <v>126527.36</v>
      </c>
    </row>
    <row r="15" spans="1:13" x14ac:dyDescent="0.6">
      <c r="A15" s="19">
        <v>42018</v>
      </c>
      <c r="B15" s="20" t="str">
        <f>VLOOKUP(A15,_holidays!$A$2:$B$2107,2,1)</f>
        <v>N</v>
      </c>
      <c r="C15" s="20" t="str">
        <f>VLOOKUP(A15,_holidays!$A$2:$C$2107,3,1)</f>
        <v>N</v>
      </c>
      <c r="D15" s="16">
        <v>119741.62</v>
      </c>
      <c r="E15" s="21">
        <v>22.7</v>
      </c>
      <c r="F15" s="67" t="e">
        <f t="shared" si="0"/>
        <v>#N/A</v>
      </c>
      <c r="G15" s="67">
        <f t="shared" si="1"/>
        <v>119741.62</v>
      </c>
      <c r="H15" s="67" t="e">
        <f t="shared" si="2"/>
        <v>#N/A</v>
      </c>
      <c r="I15" s="67">
        <f t="shared" si="3"/>
        <v>119741.62</v>
      </c>
    </row>
    <row r="16" spans="1:13" x14ac:dyDescent="0.6">
      <c r="A16" s="10">
        <v>42019</v>
      </c>
      <c r="B16" s="13" t="str">
        <f>VLOOKUP(A16,_holidays!$A$2:$B$2107,2,1)</f>
        <v>N</v>
      </c>
      <c r="C16" s="13" t="str">
        <f>VLOOKUP(A16,_holidays!$A$2:$C$2107,3,1)</f>
        <v>N</v>
      </c>
      <c r="D16" s="16">
        <v>118411.22</v>
      </c>
      <c r="E16" s="14">
        <v>20</v>
      </c>
      <c r="F16" s="67" t="e">
        <f t="shared" si="0"/>
        <v>#N/A</v>
      </c>
      <c r="G16" s="67">
        <f t="shared" si="1"/>
        <v>118411.22</v>
      </c>
      <c r="H16" s="67" t="e">
        <f t="shared" si="2"/>
        <v>#N/A</v>
      </c>
      <c r="I16" s="67">
        <f t="shared" si="3"/>
        <v>118411.22</v>
      </c>
    </row>
    <row r="17" spans="1:9" x14ac:dyDescent="0.6">
      <c r="A17" s="19">
        <v>42020</v>
      </c>
      <c r="B17" s="20" t="str">
        <f>VLOOKUP(A17,_holidays!$A$2:$B$2107,2,1)</f>
        <v>N</v>
      </c>
      <c r="C17" s="20" t="str">
        <f>VLOOKUP(A17,_holidays!$A$2:$C$2107,3,1)</f>
        <v>N</v>
      </c>
      <c r="D17" s="16">
        <v>116690.765</v>
      </c>
      <c r="E17" s="21">
        <v>27.3</v>
      </c>
      <c r="F17" s="67" t="e">
        <f t="shared" si="0"/>
        <v>#N/A</v>
      </c>
      <c r="G17" s="67">
        <f t="shared" si="1"/>
        <v>116690.765</v>
      </c>
      <c r="H17" s="67" t="e">
        <f t="shared" si="2"/>
        <v>#N/A</v>
      </c>
      <c r="I17" s="67">
        <f t="shared" si="3"/>
        <v>116690.765</v>
      </c>
    </row>
    <row r="18" spans="1:9" x14ac:dyDescent="0.6">
      <c r="A18" s="10">
        <v>42021</v>
      </c>
      <c r="B18" s="13" t="str">
        <f>VLOOKUP(A18,_holidays!$A$2:$B$2107,2,1)</f>
        <v>N</v>
      </c>
      <c r="C18" s="13" t="str">
        <f>VLOOKUP(A18,_holidays!$A$2:$C$2107,3,1)</f>
        <v>N</v>
      </c>
      <c r="D18" s="16">
        <v>99371.31</v>
      </c>
      <c r="E18" s="14">
        <v>25</v>
      </c>
      <c r="F18" s="67" t="e">
        <f t="shared" si="0"/>
        <v>#N/A</v>
      </c>
      <c r="G18" s="67">
        <f t="shared" si="1"/>
        <v>99371.31</v>
      </c>
      <c r="H18" s="67" t="e">
        <f t="shared" si="2"/>
        <v>#N/A</v>
      </c>
      <c r="I18" s="67">
        <f t="shared" si="3"/>
        <v>99371.31</v>
      </c>
    </row>
    <row r="19" spans="1:9" x14ac:dyDescent="0.6">
      <c r="A19" s="19">
        <v>42022</v>
      </c>
      <c r="B19" s="20" t="str">
        <f>VLOOKUP(A19,_holidays!$A$2:$B$2107,2,1)</f>
        <v>N</v>
      </c>
      <c r="C19" s="20" t="str">
        <f>VLOOKUP(A19,_holidays!$A$2:$C$2107,3,1)</f>
        <v>N</v>
      </c>
      <c r="D19" s="16">
        <v>97728.75</v>
      </c>
      <c r="E19" s="21">
        <v>19.5</v>
      </c>
      <c r="F19" s="67" t="e">
        <f t="shared" si="0"/>
        <v>#N/A</v>
      </c>
      <c r="G19" s="67">
        <f t="shared" si="1"/>
        <v>97728.75</v>
      </c>
      <c r="H19" s="67" t="e">
        <f t="shared" si="2"/>
        <v>#N/A</v>
      </c>
      <c r="I19" s="67">
        <f t="shared" si="3"/>
        <v>97728.75</v>
      </c>
    </row>
    <row r="20" spans="1:9" x14ac:dyDescent="0.6">
      <c r="A20" s="10">
        <v>42023</v>
      </c>
      <c r="B20" s="13" t="str">
        <f>VLOOKUP(A20,_holidays!$A$2:$B$2107,2,1)</f>
        <v>N</v>
      </c>
      <c r="C20" s="13" t="str">
        <f>VLOOKUP(A20,_holidays!$A$2:$C$2107,3,1)</f>
        <v>N</v>
      </c>
      <c r="D20" s="16">
        <v>116883.15</v>
      </c>
      <c r="E20" s="14">
        <v>23.6</v>
      </c>
      <c r="F20" s="67" t="e">
        <f t="shared" si="0"/>
        <v>#N/A</v>
      </c>
      <c r="G20" s="67">
        <f t="shared" si="1"/>
        <v>116883.15</v>
      </c>
      <c r="H20" s="67" t="e">
        <f t="shared" si="2"/>
        <v>#N/A</v>
      </c>
      <c r="I20" s="67">
        <f t="shared" si="3"/>
        <v>116883.15</v>
      </c>
    </row>
    <row r="21" spans="1:9" x14ac:dyDescent="0.6">
      <c r="A21" s="19">
        <v>42024</v>
      </c>
      <c r="B21" s="20" t="str">
        <f>VLOOKUP(A21,_holidays!$A$2:$B$2107,2,1)</f>
        <v>N</v>
      </c>
      <c r="C21" s="20" t="str">
        <f>VLOOKUP(A21,_holidays!$A$2:$C$2107,3,1)</f>
        <v>N</v>
      </c>
      <c r="D21" s="16">
        <v>128968.125</v>
      </c>
      <c r="E21" s="21">
        <v>30.4</v>
      </c>
      <c r="F21" s="67" t="e">
        <f t="shared" si="0"/>
        <v>#N/A</v>
      </c>
      <c r="G21" s="67">
        <f t="shared" si="1"/>
        <v>128968.125</v>
      </c>
      <c r="H21" s="67" t="e">
        <f t="shared" si="2"/>
        <v>#N/A</v>
      </c>
      <c r="I21" s="67">
        <f t="shared" si="3"/>
        <v>128968.125</v>
      </c>
    </row>
    <row r="22" spans="1:9" x14ac:dyDescent="0.6">
      <c r="A22" s="10">
        <v>42025</v>
      </c>
      <c r="B22" s="13" t="str">
        <f>VLOOKUP(A22,_holidays!$A$2:$B$2107,2,1)</f>
        <v>N</v>
      </c>
      <c r="C22" s="13" t="str">
        <f>VLOOKUP(A22,_holidays!$A$2:$C$2107,3,1)</f>
        <v>N</v>
      </c>
      <c r="D22" s="16">
        <v>148702.505</v>
      </c>
      <c r="E22" s="14">
        <v>33.1</v>
      </c>
      <c r="F22" s="67" t="e">
        <f t="shared" si="0"/>
        <v>#N/A</v>
      </c>
      <c r="G22" s="67">
        <f t="shared" si="1"/>
        <v>148702.505</v>
      </c>
      <c r="H22" s="67" t="e">
        <f t="shared" si="2"/>
        <v>#N/A</v>
      </c>
      <c r="I22" s="67">
        <f t="shared" si="3"/>
        <v>148702.505</v>
      </c>
    </row>
    <row r="23" spans="1:9" x14ac:dyDescent="0.6">
      <c r="A23" s="19">
        <v>42026</v>
      </c>
      <c r="B23" s="20" t="str">
        <f>VLOOKUP(A23,_holidays!$A$2:$B$2107,2,1)</f>
        <v>N</v>
      </c>
      <c r="C23" s="20" t="str">
        <f>VLOOKUP(A23,_holidays!$A$2:$C$2107,3,1)</f>
        <v>N</v>
      </c>
      <c r="D23" s="16">
        <v>153232.1</v>
      </c>
      <c r="E23" s="21">
        <v>35.799999999999997</v>
      </c>
      <c r="F23" s="67" t="e">
        <f t="shared" si="0"/>
        <v>#N/A</v>
      </c>
      <c r="G23" s="67">
        <f t="shared" si="1"/>
        <v>153232.1</v>
      </c>
      <c r="H23" s="67" t="e">
        <f t="shared" si="2"/>
        <v>#N/A</v>
      </c>
      <c r="I23" s="67">
        <f t="shared" si="3"/>
        <v>153232.1</v>
      </c>
    </row>
    <row r="24" spans="1:9" x14ac:dyDescent="0.6">
      <c r="A24" s="10">
        <v>42027</v>
      </c>
      <c r="B24" s="13" t="str">
        <f>VLOOKUP(A24,_holidays!$A$2:$B$2107,2,1)</f>
        <v>N</v>
      </c>
      <c r="C24" s="13" t="str">
        <f>VLOOKUP(A24,_holidays!$A$2:$C$2107,3,1)</f>
        <v>N</v>
      </c>
      <c r="D24" s="16">
        <v>138095.20000000001</v>
      </c>
      <c r="E24" s="14">
        <v>25</v>
      </c>
      <c r="F24" s="67" t="e">
        <f t="shared" si="0"/>
        <v>#N/A</v>
      </c>
      <c r="G24" s="67">
        <f t="shared" si="1"/>
        <v>138095.20000000001</v>
      </c>
      <c r="H24" s="67" t="e">
        <f t="shared" si="2"/>
        <v>#N/A</v>
      </c>
      <c r="I24" s="67">
        <f t="shared" si="3"/>
        <v>138095.20000000001</v>
      </c>
    </row>
    <row r="25" spans="1:9" x14ac:dyDescent="0.6">
      <c r="A25" s="19">
        <v>42028</v>
      </c>
      <c r="B25" s="20" t="str">
        <f>VLOOKUP(A25,_holidays!$A$2:$B$2107,2,1)</f>
        <v>N</v>
      </c>
      <c r="C25" s="20" t="str">
        <f>VLOOKUP(A25,_holidays!$A$2:$C$2107,3,1)</f>
        <v>N</v>
      </c>
      <c r="D25" s="16">
        <v>116310.59</v>
      </c>
      <c r="E25" s="21">
        <v>26.3</v>
      </c>
      <c r="F25" s="67" t="e">
        <f t="shared" si="0"/>
        <v>#N/A</v>
      </c>
      <c r="G25" s="67">
        <f t="shared" si="1"/>
        <v>116310.59</v>
      </c>
      <c r="H25" s="67" t="e">
        <f t="shared" si="2"/>
        <v>#N/A</v>
      </c>
      <c r="I25" s="67">
        <f t="shared" si="3"/>
        <v>116310.59</v>
      </c>
    </row>
    <row r="26" spans="1:9" x14ac:dyDescent="0.6">
      <c r="A26" s="10">
        <v>42029</v>
      </c>
      <c r="B26" s="13" t="str">
        <f>VLOOKUP(A26,_holidays!$A$2:$B$2107,2,1)</f>
        <v>N</v>
      </c>
      <c r="C26" s="13" t="str">
        <f>VLOOKUP(A26,_holidays!$A$2:$C$2107,3,1)</f>
        <v>N</v>
      </c>
      <c r="D26" s="16">
        <v>97959.46</v>
      </c>
      <c r="E26" s="14">
        <v>22</v>
      </c>
      <c r="F26" s="67" t="e">
        <f t="shared" si="0"/>
        <v>#N/A</v>
      </c>
      <c r="G26" s="67">
        <f t="shared" si="1"/>
        <v>97959.46</v>
      </c>
      <c r="H26" s="67" t="e">
        <f t="shared" si="2"/>
        <v>#N/A</v>
      </c>
      <c r="I26" s="67">
        <f t="shared" si="3"/>
        <v>97959.46</v>
      </c>
    </row>
    <row r="27" spans="1:9" x14ac:dyDescent="0.6">
      <c r="A27" s="19">
        <v>42030</v>
      </c>
      <c r="B27" s="20" t="str">
        <f>VLOOKUP(A27,_holidays!$A$2:$B$2107,2,1)</f>
        <v>N</v>
      </c>
      <c r="C27" s="20" t="str">
        <f>VLOOKUP(A27,_holidays!$A$2:$C$2107,3,1)</f>
        <v>Y</v>
      </c>
      <c r="D27" s="16">
        <v>103769.48</v>
      </c>
      <c r="E27" s="21">
        <v>19.8</v>
      </c>
      <c r="F27" s="67" t="e">
        <f t="shared" si="0"/>
        <v>#N/A</v>
      </c>
      <c r="G27" s="67">
        <f t="shared" si="1"/>
        <v>103769.48</v>
      </c>
      <c r="H27" s="67">
        <f t="shared" si="2"/>
        <v>103769.48</v>
      </c>
      <c r="I27" s="67" t="e">
        <f t="shared" si="3"/>
        <v>#N/A</v>
      </c>
    </row>
    <row r="28" spans="1:9" x14ac:dyDescent="0.6">
      <c r="A28" s="10">
        <v>42031</v>
      </c>
      <c r="B28" s="13" t="str">
        <f>VLOOKUP(A28,_holidays!$A$2:$B$2107,2,1)</f>
        <v>N</v>
      </c>
      <c r="C28" s="13" t="str">
        <f>VLOOKUP(A28,_holidays!$A$2:$C$2107,3,1)</f>
        <v>N</v>
      </c>
      <c r="D28" s="16">
        <v>118393.31</v>
      </c>
      <c r="E28" s="14">
        <v>19.100000000000001</v>
      </c>
      <c r="F28" s="67" t="e">
        <f t="shared" si="0"/>
        <v>#N/A</v>
      </c>
      <c r="G28" s="67">
        <f t="shared" si="1"/>
        <v>118393.31</v>
      </c>
      <c r="H28" s="67" t="e">
        <f t="shared" si="2"/>
        <v>#N/A</v>
      </c>
      <c r="I28" s="67">
        <f t="shared" si="3"/>
        <v>118393.31</v>
      </c>
    </row>
    <row r="29" spans="1:9" x14ac:dyDescent="0.6">
      <c r="A29" s="19">
        <v>42032</v>
      </c>
      <c r="B29" s="20" t="str">
        <f>VLOOKUP(A29,_holidays!$A$2:$B$2107,2,1)</f>
        <v>N</v>
      </c>
      <c r="C29" s="20" t="str">
        <f>VLOOKUP(A29,_holidays!$A$2:$C$2107,3,1)</f>
        <v>N</v>
      </c>
      <c r="D29" s="16">
        <v>116763.72500000001</v>
      </c>
      <c r="E29" s="21">
        <v>25.4</v>
      </c>
      <c r="F29" s="67" t="e">
        <f t="shared" si="0"/>
        <v>#N/A</v>
      </c>
      <c r="G29" s="67">
        <f t="shared" si="1"/>
        <v>116763.72500000001</v>
      </c>
      <c r="H29" s="67" t="e">
        <f t="shared" si="2"/>
        <v>#N/A</v>
      </c>
      <c r="I29" s="67">
        <f t="shared" si="3"/>
        <v>116763.72500000001</v>
      </c>
    </row>
    <row r="30" spans="1:9" x14ac:dyDescent="0.6">
      <c r="A30" s="10">
        <v>42033</v>
      </c>
      <c r="B30" s="13" t="str">
        <f>VLOOKUP(A30,_holidays!$A$2:$B$2107,2,1)</f>
        <v>Y</v>
      </c>
      <c r="C30" s="13" t="str">
        <f>VLOOKUP(A30,_holidays!$A$2:$C$2107,3,1)</f>
        <v>N</v>
      </c>
      <c r="D30" s="16">
        <v>119313.73</v>
      </c>
      <c r="E30" s="14">
        <v>22.2</v>
      </c>
      <c r="F30" s="67">
        <f t="shared" si="0"/>
        <v>119313.73</v>
      </c>
      <c r="G30" s="67" t="e">
        <f t="shared" si="1"/>
        <v>#N/A</v>
      </c>
      <c r="H30" s="67" t="e">
        <f t="shared" si="2"/>
        <v>#N/A</v>
      </c>
      <c r="I30" s="67">
        <f t="shared" si="3"/>
        <v>119313.73</v>
      </c>
    </row>
    <row r="31" spans="1:9" x14ac:dyDescent="0.6">
      <c r="A31" s="19">
        <v>42034</v>
      </c>
      <c r="B31" s="20" t="str">
        <f>VLOOKUP(A31,_holidays!$A$2:$B$2107,2,1)</f>
        <v>Y</v>
      </c>
      <c r="C31" s="20" t="str">
        <f>VLOOKUP(A31,_holidays!$A$2:$C$2107,3,1)</f>
        <v>N</v>
      </c>
      <c r="D31" s="16">
        <v>121018.15</v>
      </c>
      <c r="E31" s="21">
        <v>21</v>
      </c>
      <c r="F31" s="67">
        <f t="shared" si="0"/>
        <v>121018.15</v>
      </c>
      <c r="G31" s="67" t="e">
        <f t="shared" si="1"/>
        <v>#N/A</v>
      </c>
      <c r="H31" s="67" t="e">
        <f t="shared" si="2"/>
        <v>#N/A</v>
      </c>
      <c r="I31" s="67">
        <f t="shared" si="3"/>
        <v>121018.15</v>
      </c>
    </row>
    <row r="32" spans="1:9" x14ac:dyDescent="0.6">
      <c r="A32" s="10">
        <v>42035</v>
      </c>
      <c r="B32" s="13" t="str">
        <f>VLOOKUP(A32,_holidays!$A$2:$B$2107,2,1)</f>
        <v>Y</v>
      </c>
      <c r="C32" s="13" t="str">
        <f>VLOOKUP(A32,_holidays!$A$2:$C$2107,3,1)</f>
        <v>N</v>
      </c>
      <c r="D32" s="16">
        <v>103822.97</v>
      </c>
      <c r="E32" s="14">
        <v>20.2</v>
      </c>
      <c r="F32" s="67">
        <f t="shared" si="0"/>
        <v>103822.97</v>
      </c>
      <c r="G32" s="67" t="e">
        <f t="shared" si="1"/>
        <v>#N/A</v>
      </c>
      <c r="H32" s="67" t="e">
        <f t="shared" si="2"/>
        <v>#N/A</v>
      </c>
      <c r="I32" s="67">
        <f t="shared" si="3"/>
        <v>103822.97</v>
      </c>
    </row>
    <row r="33" spans="1:9" x14ac:dyDescent="0.6">
      <c r="A33" s="19">
        <v>42036</v>
      </c>
      <c r="B33" s="20" t="str">
        <f>VLOOKUP(A33,_holidays!$A$2:$B$2107,2,1)</f>
        <v>Y</v>
      </c>
      <c r="C33" s="20" t="str">
        <f>VLOOKUP(A33,_holidays!$A$2:$C$2107,3,1)</f>
        <v>N</v>
      </c>
      <c r="D33" s="16">
        <v>100178.84</v>
      </c>
      <c r="E33" s="21">
        <v>19</v>
      </c>
      <c r="F33" s="67">
        <f t="shared" si="0"/>
        <v>100178.84</v>
      </c>
      <c r="G33" s="67" t="e">
        <f t="shared" si="1"/>
        <v>#N/A</v>
      </c>
      <c r="H33" s="67" t="e">
        <f t="shared" si="2"/>
        <v>#N/A</v>
      </c>
      <c r="I33" s="67">
        <f t="shared" si="3"/>
        <v>100178.84</v>
      </c>
    </row>
    <row r="34" spans="1:9" x14ac:dyDescent="0.6">
      <c r="A34" s="10">
        <v>42037</v>
      </c>
      <c r="B34" s="13" t="str">
        <f>VLOOKUP(A34,_holidays!$A$2:$B$2107,2,1)</f>
        <v>Y</v>
      </c>
      <c r="C34" s="13" t="str">
        <f>VLOOKUP(A34,_holidays!$A$2:$C$2107,3,1)</f>
        <v>N</v>
      </c>
      <c r="D34" s="16">
        <v>118694.16</v>
      </c>
      <c r="E34" s="14">
        <v>21.1</v>
      </c>
      <c r="F34" s="67">
        <f t="shared" si="0"/>
        <v>118694.16</v>
      </c>
      <c r="G34" s="67" t="e">
        <f t="shared" si="1"/>
        <v>#N/A</v>
      </c>
      <c r="H34" s="67" t="e">
        <f t="shared" si="2"/>
        <v>#N/A</v>
      </c>
      <c r="I34" s="67">
        <f t="shared" si="3"/>
        <v>118694.16</v>
      </c>
    </row>
    <row r="35" spans="1:9" x14ac:dyDescent="0.6">
      <c r="A35" s="19">
        <v>42038</v>
      </c>
      <c r="B35" s="20" t="str">
        <f>VLOOKUP(A35,_holidays!$A$2:$B$2107,2,1)</f>
        <v>Y</v>
      </c>
      <c r="C35" s="20" t="str">
        <f>VLOOKUP(A35,_holidays!$A$2:$C$2107,3,1)</f>
        <v>N</v>
      </c>
      <c r="D35" s="16">
        <v>122880.13</v>
      </c>
      <c r="E35" s="21">
        <v>20</v>
      </c>
      <c r="F35" s="67">
        <f t="shared" si="0"/>
        <v>122880.13</v>
      </c>
      <c r="G35" s="67" t="e">
        <f t="shared" si="1"/>
        <v>#N/A</v>
      </c>
      <c r="H35" s="67" t="e">
        <f t="shared" si="2"/>
        <v>#N/A</v>
      </c>
      <c r="I35" s="67">
        <f t="shared" si="3"/>
        <v>122880.13</v>
      </c>
    </row>
    <row r="36" spans="1:9" x14ac:dyDescent="0.6">
      <c r="A36" s="10">
        <v>42039</v>
      </c>
      <c r="B36" s="13" t="str">
        <f>VLOOKUP(A36,_holidays!$A$2:$B$2107,2,1)</f>
        <v>Y</v>
      </c>
      <c r="C36" s="13" t="str">
        <f>VLOOKUP(A36,_holidays!$A$2:$C$2107,3,1)</f>
        <v>N</v>
      </c>
      <c r="D36" s="16">
        <v>117398.03</v>
      </c>
      <c r="E36" s="14">
        <v>19</v>
      </c>
      <c r="F36" s="67">
        <f t="shared" si="0"/>
        <v>117398.03</v>
      </c>
      <c r="G36" s="67" t="e">
        <f t="shared" si="1"/>
        <v>#N/A</v>
      </c>
      <c r="H36" s="67" t="e">
        <f t="shared" si="2"/>
        <v>#N/A</v>
      </c>
      <c r="I36" s="67">
        <f t="shared" si="3"/>
        <v>117398.03</v>
      </c>
    </row>
    <row r="37" spans="1:9" x14ac:dyDescent="0.6">
      <c r="A37" s="19">
        <v>42040</v>
      </c>
      <c r="B37" s="20" t="str">
        <f>VLOOKUP(A37,_holidays!$A$2:$B$2107,2,1)</f>
        <v>Y</v>
      </c>
      <c r="C37" s="20" t="str">
        <f>VLOOKUP(A37,_holidays!$A$2:$C$2107,3,1)</f>
        <v>N</v>
      </c>
      <c r="D37" s="16">
        <v>122279.425</v>
      </c>
      <c r="E37" s="21">
        <v>24.2</v>
      </c>
      <c r="F37" s="67">
        <f t="shared" si="0"/>
        <v>122279.425</v>
      </c>
      <c r="G37" s="67" t="e">
        <f t="shared" si="1"/>
        <v>#N/A</v>
      </c>
      <c r="H37" s="67" t="e">
        <f t="shared" si="2"/>
        <v>#N/A</v>
      </c>
      <c r="I37" s="67">
        <f t="shared" si="3"/>
        <v>122279.425</v>
      </c>
    </row>
    <row r="38" spans="1:9" x14ac:dyDescent="0.6">
      <c r="A38" s="10">
        <v>42041</v>
      </c>
      <c r="B38" s="13" t="str">
        <f>VLOOKUP(A38,_holidays!$A$2:$B$2107,2,1)</f>
        <v>Y</v>
      </c>
      <c r="C38" s="13" t="str">
        <f>VLOOKUP(A38,_holidays!$A$2:$C$2107,3,1)</f>
        <v>N</v>
      </c>
      <c r="D38" s="16">
        <v>141837.005</v>
      </c>
      <c r="E38" s="14">
        <v>35.700000000000003</v>
      </c>
      <c r="F38" s="67">
        <f t="shared" si="0"/>
        <v>141837.005</v>
      </c>
      <c r="G38" s="67" t="e">
        <f t="shared" si="1"/>
        <v>#N/A</v>
      </c>
      <c r="H38" s="67" t="e">
        <f t="shared" si="2"/>
        <v>#N/A</v>
      </c>
      <c r="I38" s="67">
        <f t="shared" si="3"/>
        <v>141837.005</v>
      </c>
    </row>
    <row r="39" spans="1:9" x14ac:dyDescent="0.6">
      <c r="A39" s="19">
        <v>42042</v>
      </c>
      <c r="B39" s="20" t="str">
        <f>VLOOKUP(A39,_holidays!$A$2:$B$2107,2,1)</f>
        <v>Y</v>
      </c>
      <c r="C39" s="20" t="str">
        <f>VLOOKUP(A39,_holidays!$A$2:$C$2107,3,1)</f>
        <v>N</v>
      </c>
      <c r="D39" s="16">
        <v>132138.36499999999</v>
      </c>
      <c r="E39" s="21">
        <v>35</v>
      </c>
      <c r="F39" s="67">
        <f t="shared" si="0"/>
        <v>132138.36499999999</v>
      </c>
      <c r="G39" s="67" t="e">
        <f t="shared" si="1"/>
        <v>#N/A</v>
      </c>
      <c r="H39" s="67" t="e">
        <f t="shared" si="2"/>
        <v>#N/A</v>
      </c>
      <c r="I39" s="67">
        <f t="shared" si="3"/>
        <v>132138.36499999999</v>
      </c>
    </row>
    <row r="40" spans="1:9" x14ac:dyDescent="0.6">
      <c r="A40" s="10">
        <v>42043</v>
      </c>
      <c r="B40" s="13" t="str">
        <f>VLOOKUP(A40,_holidays!$A$2:$B$2107,2,1)</f>
        <v>Y</v>
      </c>
      <c r="C40" s="13" t="str">
        <f>VLOOKUP(A40,_holidays!$A$2:$C$2107,3,1)</f>
        <v>N</v>
      </c>
      <c r="D40" s="16">
        <v>112108.215</v>
      </c>
      <c r="E40" s="14">
        <v>21.5</v>
      </c>
      <c r="F40" s="67">
        <f t="shared" si="0"/>
        <v>112108.215</v>
      </c>
      <c r="G40" s="67" t="e">
        <f t="shared" si="1"/>
        <v>#N/A</v>
      </c>
      <c r="H40" s="67" t="e">
        <f t="shared" si="2"/>
        <v>#N/A</v>
      </c>
      <c r="I40" s="67">
        <f t="shared" si="3"/>
        <v>112108.215</v>
      </c>
    </row>
    <row r="41" spans="1:9" x14ac:dyDescent="0.6">
      <c r="A41" s="19">
        <v>42044</v>
      </c>
      <c r="B41" s="20" t="str">
        <f>VLOOKUP(A41,_holidays!$A$2:$B$2107,2,1)</f>
        <v>Y</v>
      </c>
      <c r="C41" s="20" t="str">
        <f>VLOOKUP(A41,_holidays!$A$2:$C$2107,3,1)</f>
        <v>N</v>
      </c>
      <c r="D41" s="16">
        <v>126813.075</v>
      </c>
      <c r="E41" s="21">
        <v>28.3</v>
      </c>
      <c r="F41" s="67">
        <f t="shared" si="0"/>
        <v>126813.075</v>
      </c>
      <c r="G41" s="67" t="e">
        <f t="shared" si="1"/>
        <v>#N/A</v>
      </c>
      <c r="H41" s="67" t="e">
        <f t="shared" si="2"/>
        <v>#N/A</v>
      </c>
      <c r="I41" s="67">
        <f t="shared" si="3"/>
        <v>126813.075</v>
      </c>
    </row>
    <row r="42" spans="1:9" x14ac:dyDescent="0.6">
      <c r="A42" s="10">
        <v>42045</v>
      </c>
      <c r="B42" s="13" t="str">
        <f>VLOOKUP(A42,_holidays!$A$2:$B$2107,2,1)</f>
        <v>Y</v>
      </c>
      <c r="C42" s="13" t="str">
        <f>VLOOKUP(A42,_holidays!$A$2:$C$2107,3,1)</f>
        <v>N</v>
      </c>
      <c r="D42" s="16">
        <v>145948.565</v>
      </c>
      <c r="E42" s="14">
        <v>27.8</v>
      </c>
      <c r="F42" s="67">
        <f t="shared" si="0"/>
        <v>145948.565</v>
      </c>
      <c r="G42" s="67" t="e">
        <f t="shared" si="1"/>
        <v>#N/A</v>
      </c>
      <c r="H42" s="67" t="e">
        <f t="shared" si="2"/>
        <v>#N/A</v>
      </c>
      <c r="I42" s="67">
        <f t="shared" si="3"/>
        <v>145948.565</v>
      </c>
    </row>
    <row r="43" spans="1:9" x14ac:dyDescent="0.6">
      <c r="A43" s="19">
        <v>42046</v>
      </c>
      <c r="B43" s="20" t="str">
        <f>VLOOKUP(A43,_holidays!$A$2:$B$2107,2,1)</f>
        <v>Y</v>
      </c>
      <c r="C43" s="20" t="str">
        <f>VLOOKUP(A43,_holidays!$A$2:$C$2107,3,1)</f>
        <v>N</v>
      </c>
      <c r="D43" s="16">
        <v>149322.85</v>
      </c>
      <c r="E43" s="21">
        <v>26.8</v>
      </c>
      <c r="F43" s="67">
        <f t="shared" si="0"/>
        <v>149322.85</v>
      </c>
      <c r="G43" s="67" t="e">
        <f t="shared" si="1"/>
        <v>#N/A</v>
      </c>
      <c r="H43" s="67" t="e">
        <f t="shared" si="2"/>
        <v>#N/A</v>
      </c>
      <c r="I43" s="67">
        <f t="shared" si="3"/>
        <v>149322.85</v>
      </c>
    </row>
    <row r="44" spans="1:9" x14ac:dyDescent="0.6">
      <c r="A44" s="10">
        <v>42047</v>
      </c>
      <c r="B44" s="13" t="str">
        <f>VLOOKUP(A44,_holidays!$A$2:$B$2107,2,1)</f>
        <v>Y</v>
      </c>
      <c r="C44" s="13" t="str">
        <f>VLOOKUP(A44,_holidays!$A$2:$C$2107,3,1)</f>
        <v>N</v>
      </c>
      <c r="D44" s="16">
        <v>131376.78</v>
      </c>
      <c r="E44" s="14">
        <v>21.9</v>
      </c>
      <c r="F44" s="67">
        <f t="shared" si="0"/>
        <v>131376.78</v>
      </c>
      <c r="G44" s="67" t="e">
        <f t="shared" si="1"/>
        <v>#N/A</v>
      </c>
      <c r="H44" s="67" t="e">
        <f t="shared" si="2"/>
        <v>#N/A</v>
      </c>
      <c r="I44" s="67">
        <f t="shared" si="3"/>
        <v>131376.78</v>
      </c>
    </row>
    <row r="45" spans="1:9" x14ac:dyDescent="0.6">
      <c r="A45" s="19">
        <v>42048</v>
      </c>
      <c r="B45" s="20" t="str">
        <f>VLOOKUP(A45,_holidays!$A$2:$B$2107,2,1)</f>
        <v>Y</v>
      </c>
      <c r="C45" s="20" t="str">
        <f>VLOOKUP(A45,_holidays!$A$2:$C$2107,3,1)</f>
        <v>N</v>
      </c>
      <c r="D45" s="16">
        <v>136070.62</v>
      </c>
      <c r="E45" s="21">
        <v>32.4</v>
      </c>
      <c r="F45" s="67">
        <f t="shared" si="0"/>
        <v>136070.62</v>
      </c>
      <c r="G45" s="67" t="e">
        <f t="shared" si="1"/>
        <v>#N/A</v>
      </c>
      <c r="H45" s="67" t="e">
        <f t="shared" si="2"/>
        <v>#N/A</v>
      </c>
      <c r="I45" s="67">
        <f t="shared" si="3"/>
        <v>136070.62</v>
      </c>
    </row>
    <row r="46" spans="1:9" x14ac:dyDescent="0.6">
      <c r="A46" s="10">
        <v>42049</v>
      </c>
      <c r="B46" s="13" t="str">
        <f>VLOOKUP(A46,_holidays!$A$2:$B$2107,2,1)</f>
        <v>Y</v>
      </c>
      <c r="C46" s="13" t="str">
        <f>VLOOKUP(A46,_holidays!$A$2:$C$2107,3,1)</f>
        <v>N</v>
      </c>
      <c r="D46" s="16">
        <v>119692.02499999999</v>
      </c>
      <c r="E46" s="14">
        <v>25.1</v>
      </c>
      <c r="F46" s="67">
        <f t="shared" si="0"/>
        <v>119692.02499999999</v>
      </c>
      <c r="G46" s="67" t="e">
        <f t="shared" si="1"/>
        <v>#N/A</v>
      </c>
      <c r="H46" s="67" t="e">
        <f t="shared" si="2"/>
        <v>#N/A</v>
      </c>
      <c r="I46" s="67">
        <f t="shared" si="3"/>
        <v>119692.02499999999</v>
      </c>
    </row>
    <row r="47" spans="1:9" x14ac:dyDescent="0.6">
      <c r="A47" s="19">
        <v>42050</v>
      </c>
      <c r="B47" s="20" t="str">
        <f>VLOOKUP(A47,_holidays!$A$2:$B$2107,2,1)</f>
        <v>Y</v>
      </c>
      <c r="C47" s="20" t="str">
        <f>VLOOKUP(A47,_holidays!$A$2:$C$2107,3,1)</f>
        <v>N</v>
      </c>
      <c r="D47" s="16">
        <v>125287.71</v>
      </c>
      <c r="E47" s="21">
        <v>34.4</v>
      </c>
      <c r="F47" s="67">
        <f t="shared" si="0"/>
        <v>125287.71</v>
      </c>
      <c r="G47" s="67" t="e">
        <f t="shared" si="1"/>
        <v>#N/A</v>
      </c>
      <c r="H47" s="67" t="e">
        <f t="shared" si="2"/>
        <v>#N/A</v>
      </c>
      <c r="I47" s="67">
        <f t="shared" si="3"/>
        <v>125287.71</v>
      </c>
    </row>
    <row r="48" spans="1:9" x14ac:dyDescent="0.6">
      <c r="A48" s="10">
        <v>42051</v>
      </c>
      <c r="B48" s="13" t="str">
        <f>VLOOKUP(A48,_holidays!$A$2:$B$2107,2,1)</f>
        <v>Y</v>
      </c>
      <c r="C48" s="13" t="str">
        <f>VLOOKUP(A48,_holidays!$A$2:$C$2107,3,1)</f>
        <v>N</v>
      </c>
      <c r="D48" s="16">
        <v>131832.63</v>
      </c>
      <c r="E48" s="14">
        <v>24.6</v>
      </c>
      <c r="F48" s="67">
        <f t="shared" si="0"/>
        <v>131832.63</v>
      </c>
      <c r="G48" s="67" t="e">
        <f t="shared" si="1"/>
        <v>#N/A</v>
      </c>
      <c r="H48" s="67" t="e">
        <f t="shared" si="2"/>
        <v>#N/A</v>
      </c>
      <c r="I48" s="67">
        <f t="shared" si="3"/>
        <v>131832.63</v>
      </c>
    </row>
    <row r="49" spans="1:9" x14ac:dyDescent="0.6">
      <c r="A49" s="19">
        <v>42052</v>
      </c>
      <c r="B49" s="20" t="str">
        <f>VLOOKUP(A49,_holidays!$A$2:$B$2107,2,1)</f>
        <v>Y</v>
      </c>
      <c r="C49" s="20" t="str">
        <f>VLOOKUP(A49,_holidays!$A$2:$C$2107,3,1)</f>
        <v>N</v>
      </c>
      <c r="D49" s="16">
        <v>127666.01</v>
      </c>
      <c r="E49" s="21">
        <v>20.6</v>
      </c>
      <c r="F49" s="67">
        <f t="shared" si="0"/>
        <v>127666.01</v>
      </c>
      <c r="G49" s="67" t="e">
        <f t="shared" si="1"/>
        <v>#N/A</v>
      </c>
      <c r="H49" s="67" t="e">
        <f t="shared" si="2"/>
        <v>#N/A</v>
      </c>
      <c r="I49" s="67">
        <f t="shared" si="3"/>
        <v>127666.01</v>
      </c>
    </row>
    <row r="50" spans="1:9" x14ac:dyDescent="0.6">
      <c r="A50" s="10">
        <v>42053</v>
      </c>
      <c r="B50" s="13" t="str">
        <f>VLOOKUP(A50,_holidays!$A$2:$B$2107,2,1)</f>
        <v>Y</v>
      </c>
      <c r="C50" s="13" t="str">
        <f>VLOOKUP(A50,_holidays!$A$2:$C$2107,3,1)</f>
        <v>N</v>
      </c>
      <c r="D50" s="16">
        <v>125972.765</v>
      </c>
      <c r="E50" s="14">
        <v>21.2</v>
      </c>
      <c r="F50" s="67">
        <f t="shared" si="0"/>
        <v>125972.765</v>
      </c>
      <c r="G50" s="67" t="e">
        <f t="shared" si="1"/>
        <v>#N/A</v>
      </c>
      <c r="H50" s="67" t="e">
        <f t="shared" si="2"/>
        <v>#N/A</v>
      </c>
      <c r="I50" s="67">
        <f t="shared" si="3"/>
        <v>125972.765</v>
      </c>
    </row>
    <row r="51" spans="1:9" x14ac:dyDescent="0.6">
      <c r="A51" s="19">
        <v>42054</v>
      </c>
      <c r="B51" s="20" t="str">
        <f>VLOOKUP(A51,_holidays!$A$2:$B$2107,2,1)</f>
        <v>Y</v>
      </c>
      <c r="C51" s="20" t="str">
        <f>VLOOKUP(A51,_holidays!$A$2:$C$2107,3,1)</f>
        <v>N</v>
      </c>
      <c r="D51" s="16">
        <v>139399.69</v>
      </c>
      <c r="E51" s="21">
        <v>26.9</v>
      </c>
      <c r="F51" s="67">
        <f t="shared" si="0"/>
        <v>139399.69</v>
      </c>
      <c r="G51" s="67" t="e">
        <f t="shared" si="1"/>
        <v>#N/A</v>
      </c>
      <c r="H51" s="67" t="e">
        <f t="shared" si="2"/>
        <v>#N/A</v>
      </c>
      <c r="I51" s="67">
        <f t="shared" si="3"/>
        <v>139399.69</v>
      </c>
    </row>
    <row r="52" spans="1:9" x14ac:dyDescent="0.6">
      <c r="A52" s="10">
        <v>42055</v>
      </c>
      <c r="B52" s="13" t="str">
        <f>VLOOKUP(A52,_holidays!$A$2:$B$2107,2,1)</f>
        <v>Y</v>
      </c>
      <c r="C52" s="13" t="str">
        <f>VLOOKUP(A52,_holidays!$A$2:$C$2107,3,1)</f>
        <v>N</v>
      </c>
      <c r="D52" s="16">
        <v>139465.67499999999</v>
      </c>
      <c r="E52" s="14">
        <v>25.3</v>
      </c>
      <c r="F52" s="67">
        <f t="shared" si="0"/>
        <v>139465.67499999999</v>
      </c>
      <c r="G52" s="67" t="e">
        <f t="shared" si="1"/>
        <v>#N/A</v>
      </c>
      <c r="H52" s="67" t="e">
        <f t="shared" si="2"/>
        <v>#N/A</v>
      </c>
      <c r="I52" s="67">
        <f t="shared" si="3"/>
        <v>139465.67499999999</v>
      </c>
    </row>
    <row r="53" spans="1:9" x14ac:dyDescent="0.6">
      <c r="A53" s="19">
        <v>42056</v>
      </c>
      <c r="B53" s="20" t="str">
        <f>VLOOKUP(A53,_holidays!$A$2:$B$2107,2,1)</f>
        <v>Y</v>
      </c>
      <c r="C53" s="20" t="str">
        <f>VLOOKUP(A53,_holidays!$A$2:$C$2107,3,1)</f>
        <v>N</v>
      </c>
      <c r="D53" s="16">
        <v>136283.03</v>
      </c>
      <c r="E53" s="21">
        <v>36.1</v>
      </c>
      <c r="F53" s="67">
        <f t="shared" si="0"/>
        <v>136283.03</v>
      </c>
      <c r="G53" s="67" t="e">
        <f t="shared" si="1"/>
        <v>#N/A</v>
      </c>
      <c r="H53" s="67" t="e">
        <f t="shared" si="2"/>
        <v>#N/A</v>
      </c>
      <c r="I53" s="67">
        <f t="shared" si="3"/>
        <v>136283.03</v>
      </c>
    </row>
    <row r="54" spans="1:9" x14ac:dyDescent="0.6">
      <c r="A54" s="10">
        <v>42057</v>
      </c>
      <c r="B54" s="13" t="str">
        <f>VLOOKUP(A54,_holidays!$A$2:$B$2107,2,1)</f>
        <v>Y</v>
      </c>
      <c r="C54" s="13" t="str">
        <f>VLOOKUP(A54,_holidays!$A$2:$C$2107,3,1)</f>
        <v>N</v>
      </c>
      <c r="D54" s="16">
        <v>138016.35</v>
      </c>
      <c r="E54" s="14">
        <v>35.299999999999997</v>
      </c>
      <c r="F54" s="67">
        <f t="shared" si="0"/>
        <v>138016.35</v>
      </c>
      <c r="G54" s="67" t="e">
        <f t="shared" si="1"/>
        <v>#N/A</v>
      </c>
      <c r="H54" s="67" t="e">
        <f t="shared" si="2"/>
        <v>#N/A</v>
      </c>
      <c r="I54" s="67">
        <f t="shared" si="3"/>
        <v>138016.35</v>
      </c>
    </row>
    <row r="55" spans="1:9" x14ac:dyDescent="0.6">
      <c r="A55" s="19">
        <v>42058</v>
      </c>
      <c r="B55" s="20" t="str">
        <f>VLOOKUP(A55,_holidays!$A$2:$B$2107,2,1)</f>
        <v>Y</v>
      </c>
      <c r="C55" s="20" t="str">
        <f>VLOOKUP(A55,_holidays!$A$2:$C$2107,3,1)</f>
        <v>N</v>
      </c>
      <c r="D55" s="16">
        <v>135255.815</v>
      </c>
      <c r="E55" s="21">
        <v>29.3</v>
      </c>
      <c r="F55" s="67">
        <f t="shared" si="0"/>
        <v>135255.815</v>
      </c>
      <c r="G55" s="67" t="e">
        <f t="shared" si="1"/>
        <v>#N/A</v>
      </c>
      <c r="H55" s="67" t="e">
        <f t="shared" si="2"/>
        <v>#N/A</v>
      </c>
      <c r="I55" s="67">
        <f t="shared" si="3"/>
        <v>135255.815</v>
      </c>
    </row>
    <row r="56" spans="1:9" x14ac:dyDescent="0.6">
      <c r="A56" s="10">
        <v>42059</v>
      </c>
      <c r="B56" s="13" t="str">
        <f>VLOOKUP(A56,_holidays!$A$2:$B$2107,2,1)</f>
        <v>Y</v>
      </c>
      <c r="C56" s="13" t="str">
        <f>VLOOKUP(A56,_holidays!$A$2:$C$2107,3,1)</f>
        <v>N</v>
      </c>
      <c r="D56" s="16">
        <v>120263.515</v>
      </c>
      <c r="E56" s="14">
        <v>20.100000000000001</v>
      </c>
      <c r="F56" s="67">
        <f t="shared" si="0"/>
        <v>120263.515</v>
      </c>
      <c r="G56" s="67" t="e">
        <f t="shared" si="1"/>
        <v>#N/A</v>
      </c>
      <c r="H56" s="67" t="e">
        <f t="shared" si="2"/>
        <v>#N/A</v>
      </c>
      <c r="I56" s="67">
        <f t="shared" si="3"/>
        <v>120263.515</v>
      </c>
    </row>
    <row r="57" spans="1:9" x14ac:dyDescent="0.6">
      <c r="A57" s="19">
        <v>42060</v>
      </c>
      <c r="B57" s="20" t="str">
        <f>VLOOKUP(A57,_holidays!$A$2:$B$2107,2,1)</f>
        <v>Y</v>
      </c>
      <c r="C57" s="20" t="str">
        <f>VLOOKUP(A57,_holidays!$A$2:$C$2107,3,1)</f>
        <v>N</v>
      </c>
      <c r="D57" s="16">
        <v>130062.755</v>
      </c>
      <c r="E57" s="21">
        <v>27</v>
      </c>
      <c r="F57" s="67">
        <f t="shared" si="0"/>
        <v>130062.755</v>
      </c>
      <c r="G57" s="67" t="e">
        <f t="shared" si="1"/>
        <v>#N/A</v>
      </c>
      <c r="H57" s="67" t="e">
        <f t="shared" si="2"/>
        <v>#N/A</v>
      </c>
      <c r="I57" s="67">
        <f t="shared" si="3"/>
        <v>130062.755</v>
      </c>
    </row>
    <row r="58" spans="1:9" x14ac:dyDescent="0.6">
      <c r="A58" s="10">
        <v>42061</v>
      </c>
      <c r="B58" s="13" t="str">
        <f>VLOOKUP(A58,_holidays!$A$2:$B$2107,2,1)</f>
        <v>Y</v>
      </c>
      <c r="C58" s="13" t="str">
        <f>VLOOKUP(A58,_holidays!$A$2:$C$2107,3,1)</f>
        <v>N</v>
      </c>
      <c r="D58" s="16">
        <v>131525.85500000001</v>
      </c>
      <c r="E58" s="14">
        <v>23.2</v>
      </c>
      <c r="F58" s="67">
        <f t="shared" si="0"/>
        <v>131525.85500000001</v>
      </c>
      <c r="G58" s="67" t="e">
        <f t="shared" si="1"/>
        <v>#N/A</v>
      </c>
      <c r="H58" s="67" t="e">
        <f t="shared" si="2"/>
        <v>#N/A</v>
      </c>
      <c r="I58" s="67">
        <f t="shared" si="3"/>
        <v>131525.85500000001</v>
      </c>
    </row>
    <row r="59" spans="1:9" x14ac:dyDescent="0.6">
      <c r="A59" s="19">
        <v>42062</v>
      </c>
      <c r="B59" s="20" t="str">
        <f>VLOOKUP(A59,_holidays!$A$2:$B$2107,2,1)</f>
        <v>Y</v>
      </c>
      <c r="C59" s="20" t="str">
        <f>VLOOKUP(A59,_holidays!$A$2:$C$2107,3,1)</f>
        <v>N</v>
      </c>
      <c r="D59" s="16">
        <v>131069.4</v>
      </c>
      <c r="E59" s="21">
        <v>24.3</v>
      </c>
      <c r="F59" s="67">
        <f t="shared" si="0"/>
        <v>131069.4</v>
      </c>
      <c r="G59" s="67" t="e">
        <f t="shared" si="1"/>
        <v>#N/A</v>
      </c>
      <c r="H59" s="67" t="e">
        <f t="shared" si="2"/>
        <v>#N/A</v>
      </c>
      <c r="I59" s="67">
        <f t="shared" si="3"/>
        <v>131069.4</v>
      </c>
    </row>
    <row r="60" spans="1:9" x14ac:dyDescent="0.6">
      <c r="A60" s="10">
        <v>42063</v>
      </c>
      <c r="B60" s="13" t="str">
        <f>VLOOKUP(A60,_holidays!$A$2:$B$2107,2,1)</f>
        <v>Y</v>
      </c>
      <c r="C60" s="13" t="str">
        <f>VLOOKUP(A60,_holidays!$A$2:$C$2107,3,1)</f>
        <v>N</v>
      </c>
      <c r="D60" s="16">
        <v>116275.73</v>
      </c>
      <c r="E60" s="14">
        <v>32.299999999999997</v>
      </c>
      <c r="F60" s="67">
        <f t="shared" si="0"/>
        <v>116275.73</v>
      </c>
      <c r="G60" s="67" t="e">
        <f t="shared" si="1"/>
        <v>#N/A</v>
      </c>
      <c r="H60" s="67" t="e">
        <f t="shared" si="2"/>
        <v>#N/A</v>
      </c>
      <c r="I60" s="67">
        <f t="shared" si="3"/>
        <v>116275.73</v>
      </c>
    </row>
    <row r="61" spans="1:9" x14ac:dyDescent="0.6">
      <c r="A61" s="19">
        <v>42064</v>
      </c>
      <c r="B61" s="20" t="str">
        <f>VLOOKUP(A61,_holidays!$A$2:$B$2107,2,1)</f>
        <v>Y</v>
      </c>
      <c r="C61" s="20" t="str">
        <f>VLOOKUP(A61,_holidays!$A$2:$C$2107,3,1)</f>
        <v>N</v>
      </c>
      <c r="D61" s="16">
        <v>103462.78</v>
      </c>
      <c r="E61" s="21">
        <v>20.8</v>
      </c>
      <c r="F61" s="67">
        <f t="shared" si="0"/>
        <v>103462.78</v>
      </c>
      <c r="G61" s="67" t="e">
        <f t="shared" si="1"/>
        <v>#N/A</v>
      </c>
      <c r="H61" s="67" t="e">
        <f t="shared" si="2"/>
        <v>#N/A</v>
      </c>
      <c r="I61" s="67">
        <f t="shared" si="3"/>
        <v>103462.78</v>
      </c>
    </row>
    <row r="62" spans="1:9" x14ac:dyDescent="0.6">
      <c r="A62" s="10">
        <v>42065</v>
      </c>
      <c r="B62" s="13" t="str">
        <f>VLOOKUP(A62,_holidays!$A$2:$B$2107,2,1)</f>
        <v>Y</v>
      </c>
      <c r="C62" s="13" t="str">
        <f>VLOOKUP(A62,_holidays!$A$2:$C$2107,3,1)</f>
        <v>N</v>
      </c>
      <c r="D62" s="16">
        <v>123301.83500000001</v>
      </c>
      <c r="E62" s="14">
        <v>23</v>
      </c>
      <c r="F62" s="67">
        <f t="shared" si="0"/>
        <v>123301.83500000001</v>
      </c>
      <c r="G62" s="67" t="e">
        <f t="shared" si="1"/>
        <v>#N/A</v>
      </c>
      <c r="H62" s="67" t="e">
        <f t="shared" si="2"/>
        <v>#N/A</v>
      </c>
      <c r="I62" s="67">
        <f t="shared" si="3"/>
        <v>123301.83500000001</v>
      </c>
    </row>
    <row r="63" spans="1:9" x14ac:dyDescent="0.6">
      <c r="A63" s="19">
        <v>42066</v>
      </c>
      <c r="B63" s="20" t="str">
        <f>VLOOKUP(A63,_holidays!$A$2:$B$2107,2,1)</f>
        <v>Y</v>
      </c>
      <c r="C63" s="20" t="str">
        <f>VLOOKUP(A63,_holidays!$A$2:$C$2107,3,1)</f>
        <v>N</v>
      </c>
      <c r="D63" s="16">
        <v>126750.29</v>
      </c>
      <c r="E63" s="21">
        <v>22.7</v>
      </c>
      <c r="F63" s="67">
        <f t="shared" si="0"/>
        <v>126750.29</v>
      </c>
      <c r="G63" s="67" t="e">
        <f t="shared" si="1"/>
        <v>#N/A</v>
      </c>
      <c r="H63" s="67" t="e">
        <f t="shared" si="2"/>
        <v>#N/A</v>
      </c>
      <c r="I63" s="67">
        <f t="shared" si="3"/>
        <v>126750.29</v>
      </c>
    </row>
    <row r="64" spans="1:9" x14ac:dyDescent="0.6">
      <c r="A64" s="10">
        <v>42067</v>
      </c>
      <c r="B64" s="13" t="str">
        <f>VLOOKUP(A64,_holidays!$A$2:$B$2107,2,1)</f>
        <v>Y</v>
      </c>
      <c r="C64" s="13" t="str">
        <f>VLOOKUP(A64,_holidays!$A$2:$C$2107,3,1)</f>
        <v>N</v>
      </c>
      <c r="D64" s="16">
        <v>120764.185</v>
      </c>
      <c r="E64" s="14">
        <v>23.5</v>
      </c>
      <c r="F64" s="67">
        <f t="shared" si="0"/>
        <v>120764.185</v>
      </c>
      <c r="G64" s="67" t="e">
        <f t="shared" si="1"/>
        <v>#N/A</v>
      </c>
      <c r="H64" s="67" t="e">
        <f t="shared" si="2"/>
        <v>#N/A</v>
      </c>
      <c r="I64" s="67">
        <f t="shared" si="3"/>
        <v>120764.185</v>
      </c>
    </row>
    <row r="65" spans="1:9" x14ac:dyDescent="0.6">
      <c r="A65" s="19">
        <v>42068</v>
      </c>
      <c r="B65" s="20" t="str">
        <f>VLOOKUP(A65,_holidays!$A$2:$B$2107,2,1)</f>
        <v>Y</v>
      </c>
      <c r="C65" s="20" t="str">
        <f>VLOOKUP(A65,_holidays!$A$2:$C$2107,3,1)</f>
        <v>N</v>
      </c>
      <c r="D65" s="16">
        <v>114967.345</v>
      </c>
      <c r="E65" s="21">
        <v>18.600000000000001</v>
      </c>
      <c r="F65" s="67">
        <f t="shared" si="0"/>
        <v>114967.345</v>
      </c>
      <c r="G65" s="67" t="e">
        <f t="shared" si="1"/>
        <v>#N/A</v>
      </c>
      <c r="H65" s="67" t="e">
        <f t="shared" si="2"/>
        <v>#N/A</v>
      </c>
      <c r="I65" s="67">
        <f t="shared" si="3"/>
        <v>114967.345</v>
      </c>
    </row>
    <row r="66" spans="1:9" x14ac:dyDescent="0.6">
      <c r="A66" s="10">
        <v>42069</v>
      </c>
      <c r="B66" s="13" t="str">
        <f>VLOOKUP(A66,_holidays!$A$2:$B$2107,2,1)</f>
        <v>Y</v>
      </c>
      <c r="C66" s="13" t="str">
        <f>VLOOKUP(A66,_holidays!$A$2:$C$2107,3,1)</f>
        <v>N</v>
      </c>
      <c r="D66" s="16">
        <v>117053.75</v>
      </c>
      <c r="E66" s="14">
        <v>21.1</v>
      </c>
      <c r="F66" s="67">
        <f t="shared" si="0"/>
        <v>117053.75</v>
      </c>
      <c r="G66" s="67" t="e">
        <f t="shared" si="1"/>
        <v>#N/A</v>
      </c>
      <c r="H66" s="67" t="e">
        <f t="shared" si="2"/>
        <v>#N/A</v>
      </c>
      <c r="I66" s="67">
        <f t="shared" si="3"/>
        <v>117053.75</v>
      </c>
    </row>
    <row r="67" spans="1:9" x14ac:dyDescent="0.6">
      <c r="A67" s="19">
        <v>42070</v>
      </c>
      <c r="B67" s="20" t="str">
        <f>VLOOKUP(A67,_holidays!$A$2:$B$2107,2,1)</f>
        <v>Y</v>
      </c>
      <c r="C67" s="20" t="str">
        <f>VLOOKUP(A67,_holidays!$A$2:$C$2107,3,1)</f>
        <v>N</v>
      </c>
      <c r="D67" s="16">
        <v>108344.575</v>
      </c>
      <c r="E67" s="21">
        <v>22.6</v>
      </c>
      <c r="F67" s="67">
        <f t="shared" ref="F67:F130" si="4">IF(B67="N",NA(),IF(B67="Y",D67))</f>
        <v>108344.575</v>
      </c>
      <c r="G67" s="67" t="e">
        <f t="shared" ref="G67:G130" si="5">IF(B67="N",D67,IF(B67="Y",NA()))</f>
        <v>#N/A</v>
      </c>
      <c r="H67" s="67" t="e">
        <f t="shared" ref="H67:H130" si="6">IF(C67="N",NA(),IF(C67="Y",D67))</f>
        <v>#N/A</v>
      </c>
      <c r="I67" s="67">
        <f t="shared" ref="I67:I130" si="7">IF(C67="N",D67,IF(C67="Y",NA()))</f>
        <v>108344.575</v>
      </c>
    </row>
    <row r="68" spans="1:9" x14ac:dyDescent="0.6">
      <c r="A68" s="10">
        <v>42071</v>
      </c>
      <c r="B68" s="13" t="str">
        <f>VLOOKUP(A68,_holidays!$A$2:$B$2107,2,1)</f>
        <v>Y</v>
      </c>
      <c r="C68" s="13" t="str">
        <f>VLOOKUP(A68,_holidays!$A$2:$C$2107,3,1)</f>
        <v>N</v>
      </c>
      <c r="D68" s="16">
        <v>106348.78</v>
      </c>
      <c r="E68" s="14">
        <v>24.4</v>
      </c>
      <c r="F68" s="67">
        <f t="shared" si="4"/>
        <v>106348.78</v>
      </c>
      <c r="G68" s="67" t="e">
        <f t="shared" si="5"/>
        <v>#N/A</v>
      </c>
      <c r="H68" s="67" t="e">
        <f t="shared" si="6"/>
        <v>#N/A</v>
      </c>
      <c r="I68" s="67">
        <f t="shared" si="7"/>
        <v>106348.78</v>
      </c>
    </row>
    <row r="69" spans="1:9" x14ac:dyDescent="0.6">
      <c r="A69" s="19">
        <v>42072</v>
      </c>
      <c r="B69" s="20" t="str">
        <f>VLOOKUP(A69,_holidays!$A$2:$B$2107,2,1)</f>
        <v>Y</v>
      </c>
      <c r="C69" s="20" t="str">
        <f>VLOOKUP(A69,_holidays!$A$2:$C$2107,3,1)</f>
        <v>Y</v>
      </c>
      <c r="D69" s="16">
        <v>108282.48</v>
      </c>
      <c r="E69" s="21">
        <v>23.8</v>
      </c>
      <c r="F69" s="67">
        <f t="shared" si="4"/>
        <v>108282.48</v>
      </c>
      <c r="G69" s="67" t="e">
        <f t="shared" si="5"/>
        <v>#N/A</v>
      </c>
      <c r="H69" s="67">
        <f t="shared" si="6"/>
        <v>108282.48</v>
      </c>
      <c r="I69" s="67" t="e">
        <f t="shared" si="7"/>
        <v>#N/A</v>
      </c>
    </row>
    <row r="70" spans="1:9" x14ac:dyDescent="0.6">
      <c r="A70" s="10">
        <v>42073</v>
      </c>
      <c r="B70" s="13" t="str">
        <f>VLOOKUP(A70,_holidays!$A$2:$B$2107,2,1)</f>
        <v>Y</v>
      </c>
      <c r="C70" s="13" t="str">
        <f>VLOOKUP(A70,_holidays!$A$2:$C$2107,3,1)</f>
        <v>N</v>
      </c>
      <c r="D70" s="16">
        <v>125828.53</v>
      </c>
      <c r="E70" s="14">
        <v>21.7</v>
      </c>
      <c r="F70" s="67">
        <f t="shared" si="4"/>
        <v>125828.53</v>
      </c>
      <c r="G70" s="67" t="e">
        <f t="shared" si="5"/>
        <v>#N/A</v>
      </c>
      <c r="H70" s="67" t="e">
        <f t="shared" si="6"/>
        <v>#N/A</v>
      </c>
      <c r="I70" s="67">
        <f t="shared" si="7"/>
        <v>125828.53</v>
      </c>
    </row>
    <row r="71" spans="1:9" x14ac:dyDescent="0.6">
      <c r="A71" s="19">
        <v>42074</v>
      </c>
      <c r="B71" s="20" t="str">
        <f>VLOOKUP(A71,_holidays!$A$2:$B$2107,2,1)</f>
        <v>Y</v>
      </c>
      <c r="C71" s="20" t="str">
        <f>VLOOKUP(A71,_holidays!$A$2:$C$2107,3,1)</f>
        <v>N</v>
      </c>
      <c r="D71" s="16">
        <v>124418.41499999999</v>
      </c>
      <c r="E71" s="21">
        <v>23.8</v>
      </c>
      <c r="F71" s="67">
        <f t="shared" si="4"/>
        <v>124418.41499999999</v>
      </c>
      <c r="G71" s="67" t="e">
        <f t="shared" si="5"/>
        <v>#N/A</v>
      </c>
      <c r="H71" s="67" t="e">
        <f t="shared" si="6"/>
        <v>#N/A</v>
      </c>
      <c r="I71" s="67">
        <f t="shared" si="7"/>
        <v>124418.41499999999</v>
      </c>
    </row>
    <row r="72" spans="1:9" x14ac:dyDescent="0.6">
      <c r="A72" s="10">
        <v>42075</v>
      </c>
      <c r="B72" s="13" t="str">
        <f>VLOOKUP(A72,_holidays!$A$2:$B$2107,2,1)</f>
        <v>Y</v>
      </c>
      <c r="C72" s="13" t="str">
        <f>VLOOKUP(A72,_holidays!$A$2:$C$2107,3,1)</f>
        <v>N</v>
      </c>
      <c r="D72" s="16">
        <v>121683.65</v>
      </c>
      <c r="E72" s="14">
        <v>19.899999999999999</v>
      </c>
      <c r="F72" s="67">
        <f t="shared" si="4"/>
        <v>121683.65</v>
      </c>
      <c r="G72" s="67" t="e">
        <f t="shared" si="5"/>
        <v>#N/A</v>
      </c>
      <c r="H72" s="67" t="e">
        <f t="shared" si="6"/>
        <v>#N/A</v>
      </c>
      <c r="I72" s="67">
        <f t="shared" si="7"/>
        <v>121683.65</v>
      </c>
    </row>
    <row r="73" spans="1:9" x14ac:dyDescent="0.6">
      <c r="A73" s="19">
        <v>42076</v>
      </c>
      <c r="B73" s="20" t="str">
        <f>VLOOKUP(A73,_holidays!$A$2:$B$2107,2,1)</f>
        <v>Y</v>
      </c>
      <c r="C73" s="20" t="str">
        <f>VLOOKUP(A73,_holidays!$A$2:$C$2107,3,1)</f>
        <v>N</v>
      </c>
      <c r="D73" s="16">
        <v>120929.815</v>
      </c>
      <c r="E73" s="21">
        <v>20.399999999999999</v>
      </c>
      <c r="F73" s="67">
        <f t="shared" si="4"/>
        <v>120929.815</v>
      </c>
      <c r="G73" s="67" t="e">
        <f t="shared" si="5"/>
        <v>#N/A</v>
      </c>
      <c r="H73" s="67" t="e">
        <f t="shared" si="6"/>
        <v>#N/A</v>
      </c>
      <c r="I73" s="67">
        <f t="shared" si="7"/>
        <v>120929.815</v>
      </c>
    </row>
    <row r="74" spans="1:9" x14ac:dyDescent="0.6">
      <c r="A74" s="10">
        <v>42077</v>
      </c>
      <c r="B74" s="13" t="str">
        <f>VLOOKUP(A74,_holidays!$A$2:$B$2107,2,1)</f>
        <v>Y</v>
      </c>
      <c r="C74" s="13" t="str">
        <f>VLOOKUP(A74,_holidays!$A$2:$C$2107,3,1)</f>
        <v>N</v>
      </c>
      <c r="D74" s="16">
        <v>108738.82</v>
      </c>
      <c r="E74" s="14">
        <v>30.1</v>
      </c>
      <c r="F74" s="67">
        <f t="shared" si="4"/>
        <v>108738.82</v>
      </c>
      <c r="G74" s="67" t="e">
        <f t="shared" si="5"/>
        <v>#N/A</v>
      </c>
      <c r="H74" s="67" t="e">
        <f t="shared" si="6"/>
        <v>#N/A</v>
      </c>
      <c r="I74" s="67">
        <f t="shared" si="7"/>
        <v>108738.82</v>
      </c>
    </row>
    <row r="75" spans="1:9" x14ac:dyDescent="0.6">
      <c r="A75" s="19">
        <v>42078</v>
      </c>
      <c r="B75" s="20" t="str">
        <f>VLOOKUP(A75,_holidays!$A$2:$B$2107,2,1)</f>
        <v>Y</v>
      </c>
      <c r="C75" s="20" t="str">
        <f>VLOOKUP(A75,_holidays!$A$2:$C$2107,3,1)</f>
        <v>N</v>
      </c>
      <c r="D75" s="16">
        <v>100170.295</v>
      </c>
      <c r="E75" s="21">
        <v>18.3</v>
      </c>
      <c r="F75" s="67">
        <f t="shared" si="4"/>
        <v>100170.295</v>
      </c>
      <c r="G75" s="67" t="e">
        <f t="shared" si="5"/>
        <v>#N/A</v>
      </c>
      <c r="H75" s="67" t="e">
        <f t="shared" si="6"/>
        <v>#N/A</v>
      </c>
      <c r="I75" s="67">
        <f t="shared" si="7"/>
        <v>100170.295</v>
      </c>
    </row>
    <row r="76" spans="1:9" x14ac:dyDescent="0.6">
      <c r="A76" s="10">
        <v>42079</v>
      </c>
      <c r="B76" s="13" t="str">
        <f>VLOOKUP(A76,_holidays!$A$2:$B$2107,2,1)</f>
        <v>Y</v>
      </c>
      <c r="C76" s="13" t="str">
        <f>VLOOKUP(A76,_holidays!$A$2:$C$2107,3,1)</f>
        <v>N</v>
      </c>
      <c r="D76" s="16">
        <v>123787.075</v>
      </c>
      <c r="E76" s="14">
        <v>25.5</v>
      </c>
      <c r="F76" s="67">
        <f t="shared" si="4"/>
        <v>123787.075</v>
      </c>
      <c r="G76" s="67" t="e">
        <f t="shared" si="5"/>
        <v>#N/A</v>
      </c>
      <c r="H76" s="67" t="e">
        <f t="shared" si="6"/>
        <v>#N/A</v>
      </c>
      <c r="I76" s="67">
        <f t="shared" si="7"/>
        <v>123787.075</v>
      </c>
    </row>
    <row r="77" spans="1:9" x14ac:dyDescent="0.6">
      <c r="A77" s="19">
        <v>42080</v>
      </c>
      <c r="B77" s="20" t="str">
        <f>VLOOKUP(A77,_holidays!$A$2:$B$2107,2,1)</f>
        <v>Y</v>
      </c>
      <c r="C77" s="20" t="str">
        <f>VLOOKUP(A77,_holidays!$A$2:$C$2107,3,1)</f>
        <v>N</v>
      </c>
      <c r="D77" s="16">
        <v>125600.86</v>
      </c>
      <c r="E77" s="21">
        <v>26.2</v>
      </c>
      <c r="F77" s="67">
        <f t="shared" si="4"/>
        <v>125600.86</v>
      </c>
      <c r="G77" s="67" t="e">
        <f t="shared" si="5"/>
        <v>#N/A</v>
      </c>
      <c r="H77" s="67" t="e">
        <f t="shared" si="6"/>
        <v>#N/A</v>
      </c>
      <c r="I77" s="67">
        <f t="shared" si="7"/>
        <v>125600.86</v>
      </c>
    </row>
    <row r="78" spans="1:9" x14ac:dyDescent="0.6">
      <c r="A78" s="10">
        <v>42081</v>
      </c>
      <c r="B78" s="13" t="str">
        <f>VLOOKUP(A78,_holidays!$A$2:$B$2107,2,1)</f>
        <v>Y</v>
      </c>
      <c r="C78" s="13" t="str">
        <f>VLOOKUP(A78,_holidays!$A$2:$C$2107,3,1)</f>
        <v>N</v>
      </c>
      <c r="D78" s="16">
        <v>127975.815</v>
      </c>
      <c r="E78" s="14">
        <v>24.4</v>
      </c>
      <c r="F78" s="67">
        <f t="shared" si="4"/>
        <v>127975.815</v>
      </c>
      <c r="G78" s="67" t="e">
        <f t="shared" si="5"/>
        <v>#N/A</v>
      </c>
      <c r="H78" s="67" t="e">
        <f t="shared" si="6"/>
        <v>#N/A</v>
      </c>
      <c r="I78" s="67">
        <f t="shared" si="7"/>
        <v>127975.815</v>
      </c>
    </row>
    <row r="79" spans="1:9" x14ac:dyDescent="0.6">
      <c r="A79" s="19">
        <v>42082</v>
      </c>
      <c r="B79" s="20" t="str">
        <f>VLOOKUP(A79,_holidays!$A$2:$B$2107,2,1)</f>
        <v>Y</v>
      </c>
      <c r="C79" s="20" t="str">
        <f>VLOOKUP(A79,_holidays!$A$2:$C$2107,3,1)</f>
        <v>N</v>
      </c>
      <c r="D79" s="16">
        <v>128319.45</v>
      </c>
      <c r="E79" s="21">
        <v>33.5</v>
      </c>
      <c r="F79" s="67">
        <f t="shared" si="4"/>
        <v>128319.45</v>
      </c>
      <c r="G79" s="67" t="e">
        <f t="shared" si="5"/>
        <v>#N/A</v>
      </c>
      <c r="H79" s="67" t="e">
        <f t="shared" si="6"/>
        <v>#N/A</v>
      </c>
      <c r="I79" s="67">
        <f t="shared" si="7"/>
        <v>128319.45</v>
      </c>
    </row>
    <row r="80" spans="1:9" x14ac:dyDescent="0.6">
      <c r="A80" s="10">
        <v>42083</v>
      </c>
      <c r="B80" s="13" t="str">
        <f>VLOOKUP(A80,_holidays!$A$2:$B$2107,2,1)</f>
        <v>Y</v>
      </c>
      <c r="C80" s="13" t="str">
        <f>VLOOKUP(A80,_holidays!$A$2:$C$2107,3,1)</f>
        <v>N</v>
      </c>
      <c r="D80" s="16">
        <v>119491.32</v>
      </c>
      <c r="E80" s="14">
        <v>19.600000000000001</v>
      </c>
      <c r="F80" s="67">
        <f t="shared" si="4"/>
        <v>119491.32</v>
      </c>
      <c r="G80" s="67" t="e">
        <f t="shared" si="5"/>
        <v>#N/A</v>
      </c>
      <c r="H80" s="67" t="e">
        <f t="shared" si="6"/>
        <v>#N/A</v>
      </c>
      <c r="I80" s="67">
        <f t="shared" si="7"/>
        <v>119491.32</v>
      </c>
    </row>
    <row r="81" spans="1:9" x14ac:dyDescent="0.6">
      <c r="A81" s="19">
        <v>42084</v>
      </c>
      <c r="B81" s="20" t="str">
        <f>VLOOKUP(A81,_holidays!$A$2:$B$2107,2,1)</f>
        <v>Y</v>
      </c>
      <c r="C81" s="20" t="str">
        <f>VLOOKUP(A81,_holidays!$A$2:$C$2107,3,1)</f>
        <v>N</v>
      </c>
      <c r="D81" s="16">
        <v>106754.8</v>
      </c>
      <c r="E81" s="21">
        <v>22.7</v>
      </c>
      <c r="F81" s="67">
        <f t="shared" si="4"/>
        <v>106754.8</v>
      </c>
      <c r="G81" s="67" t="e">
        <f t="shared" si="5"/>
        <v>#N/A</v>
      </c>
      <c r="H81" s="67" t="e">
        <f t="shared" si="6"/>
        <v>#N/A</v>
      </c>
      <c r="I81" s="67">
        <f t="shared" si="7"/>
        <v>106754.8</v>
      </c>
    </row>
    <row r="82" spans="1:9" x14ac:dyDescent="0.6">
      <c r="A82" s="10">
        <v>42085</v>
      </c>
      <c r="B82" s="13" t="str">
        <f>VLOOKUP(A82,_holidays!$A$2:$B$2107,2,1)</f>
        <v>Y</v>
      </c>
      <c r="C82" s="13" t="str">
        <f>VLOOKUP(A82,_holidays!$A$2:$C$2107,3,1)</f>
        <v>N</v>
      </c>
      <c r="D82" s="16">
        <v>106555.03</v>
      </c>
      <c r="E82" s="14">
        <v>28.8</v>
      </c>
      <c r="F82" s="67">
        <f t="shared" si="4"/>
        <v>106555.03</v>
      </c>
      <c r="G82" s="67" t="e">
        <f t="shared" si="5"/>
        <v>#N/A</v>
      </c>
      <c r="H82" s="67" t="e">
        <f t="shared" si="6"/>
        <v>#N/A</v>
      </c>
      <c r="I82" s="67">
        <f t="shared" si="7"/>
        <v>106555.03</v>
      </c>
    </row>
    <row r="83" spans="1:9" x14ac:dyDescent="0.6">
      <c r="A83" s="19">
        <v>42086</v>
      </c>
      <c r="B83" s="20" t="str">
        <f>VLOOKUP(A83,_holidays!$A$2:$B$2107,2,1)</f>
        <v>Y</v>
      </c>
      <c r="C83" s="20" t="str">
        <f>VLOOKUP(A83,_holidays!$A$2:$C$2107,3,1)</f>
        <v>N</v>
      </c>
      <c r="D83" s="16">
        <v>122810.05</v>
      </c>
      <c r="E83" s="21">
        <v>27</v>
      </c>
      <c r="F83" s="67">
        <f t="shared" si="4"/>
        <v>122810.05</v>
      </c>
      <c r="G83" s="67" t="e">
        <f t="shared" si="5"/>
        <v>#N/A</v>
      </c>
      <c r="H83" s="67" t="e">
        <f t="shared" si="6"/>
        <v>#N/A</v>
      </c>
      <c r="I83" s="67">
        <f t="shared" si="7"/>
        <v>122810.05</v>
      </c>
    </row>
    <row r="84" spans="1:9" x14ac:dyDescent="0.6">
      <c r="A84" s="10">
        <v>42087</v>
      </c>
      <c r="B84" s="13" t="str">
        <f>VLOOKUP(A84,_holidays!$A$2:$B$2107,2,1)</f>
        <v>Y</v>
      </c>
      <c r="C84" s="13" t="str">
        <f>VLOOKUP(A84,_holidays!$A$2:$C$2107,3,1)</f>
        <v>N</v>
      </c>
      <c r="D84" s="16">
        <v>123234.935</v>
      </c>
      <c r="E84" s="14">
        <v>15.3</v>
      </c>
      <c r="F84" s="67">
        <f t="shared" si="4"/>
        <v>123234.935</v>
      </c>
      <c r="G84" s="67" t="e">
        <f t="shared" si="5"/>
        <v>#N/A</v>
      </c>
      <c r="H84" s="67" t="e">
        <f t="shared" si="6"/>
        <v>#N/A</v>
      </c>
      <c r="I84" s="67">
        <f t="shared" si="7"/>
        <v>123234.935</v>
      </c>
    </row>
    <row r="85" spans="1:9" x14ac:dyDescent="0.6">
      <c r="A85" s="19">
        <v>42088</v>
      </c>
      <c r="B85" s="20" t="str">
        <f>VLOOKUP(A85,_holidays!$A$2:$B$2107,2,1)</f>
        <v>Y</v>
      </c>
      <c r="C85" s="20" t="str">
        <f>VLOOKUP(A85,_holidays!$A$2:$C$2107,3,1)</f>
        <v>N</v>
      </c>
      <c r="D85" s="16">
        <v>122268.86</v>
      </c>
      <c r="E85" s="21">
        <v>20.399999999999999</v>
      </c>
      <c r="F85" s="67">
        <f t="shared" si="4"/>
        <v>122268.86</v>
      </c>
      <c r="G85" s="67" t="e">
        <f t="shared" si="5"/>
        <v>#N/A</v>
      </c>
      <c r="H85" s="67" t="e">
        <f t="shared" si="6"/>
        <v>#N/A</v>
      </c>
      <c r="I85" s="67">
        <f t="shared" si="7"/>
        <v>122268.86</v>
      </c>
    </row>
    <row r="86" spans="1:9" x14ac:dyDescent="0.6">
      <c r="A86" s="10">
        <v>42089</v>
      </c>
      <c r="B86" s="13" t="str">
        <f>VLOOKUP(A86,_holidays!$A$2:$B$2107,2,1)</f>
        <v>Y</v>
      </c>
      <c r="C86" s="13" t="str">
        <f>VLOOKUP(A86,_holidays!$A$2:$C$2107,3,1)</f>
        <v>N</v>
      </c>
      <c r="D86" s="16">
        <v>121998.2</v>
      </c>
      <c r="E86" s="14">
        <v>18</v>
      </c>
      <c r="F86" s="67">
        <f t="shared" si="4"/>
        <v>121998.2</v>
      </c>
      <c r="G86" s="67" t="e">
        <f t="shared" si="5"/>
        <v>#N/A</v>
      </c>
      <c r="H86" s="67" t="e">
        <f t="shared" si="6"/>
        <v>#N/A</v>
      </c>
      <c r="I86" s="67">
        <f t="shared" si="7"/>
        <v>121998.2</v>
      </c>
    </row>
    <row r="87" spans="1:9" x14ac:dyDescent="0.6">
      <c r="A87" s="19">
        <v>42090</v>
      </c>
      <c r="B87" s="20" t="str">
        <f>VLOOKUP(A87,_holidays!$A$2:$B$2107,2,1)</f>
        <v>N</v>
      </c>
      <c r="C87" s="20" t="str">
        <f>VLOOKUP(A87,_holidays!$A$2:$C$2107,3,1)</f>
        <v>N</v>
      </c>
      <c r="D87" s="16">
        <v>122346.33500000001</v>
      </c>
      <c r="E87" s="21">
        <v>18.100000000000001</v>
      </c>
      <c r="F87" s="67" t="e">
        <f t="shared" si="4"/>
        <v>#N/A</v>
      </c>
      <c r="G87" s="67">
        <f t="shared" si="5"/>
        <v>122346.33500000001</v>
      </c>
      <c r="H87" s="67" t="e">
        <f t="shared" si="6"/>
        <v>#N/A</v>
      </c>
      <c r="I87" s="67">
        <f t="shared" si="7"/>
        <v>122346.33500000001</v>
      </c>
    </row>
    <row r="88" spans="1:9" x14ac:dyDescent="0.6">
      <c r="A88" s="10">
        <v>42091</v>
      </c>
      <c r="B88" s="13" t="str">
        <f>VLOOKUP(A88,_holidays!$A$2:$B$2107,2,1)</f>
        <v>N</v>
      </c>
      <c r="C88" s="13" t="str">
        <f>VLOOKUP(A88,_holidays!$A$2:$C$2107,3,1)</f>
        <v>N</v>
      </c>
      <c r="D88" s="16">
        <v>112187.715</v>
      </c>
      <c r="E88" s="14">
        <v>19.100000000000001</v>
      </c>
      <c r="F88" s="67" t="e">
        <f t="shared" si="4"/>
        <v>#N/A</v>
      </c>
      <c r="G88" s="67">
        <f t="shared" si="5"/>
        <v>112187.715</v>
      </c>
      <c r="H88" s="67" t="e">
        <f t="shared" si="6"/>
        <v>#N/A</v>
      </c>
      <c r="I88" s="67">
        <f t="shared" si="7"/>
        <v>112187.715</v>
      </c>
    </row>
    <row r="89" spans="1:9" x14ac:dyDescent="0.6">
      <c r="A89" s="19">
        <v>42092</v>
      </c>
      <c r="B89" s="20" t="str">
        <f>VLOOKUP(A89,_holidays!$A$2:$B$2107,2,1)</f>
        <v>N</v>
      </c>
      <c r="C89" s="20" t="str">
        <f>VLOOKUP(A89,_holidays!$A$2:$C$2107,3,1)</f>
        <v>N</v>
      </c>
      <c r="D89" s="16">
        <v>106418.66499999999</v>
      </c>
      <c r="E89" s="21">
        <v>22.7</v>
      </c>
      <c r="F89" s="67" t="e">
        <f t="shared" si="4"/>
        <v>#N/A</v>
      </c>
      <c r="G89" s="67">
        <f t="shared" si="5"/>
        <v>106418.66499999999</v>
      </c>
      <c r="H89" s="67" t="e">
        <f t="shared" si="6"/>
        <v>#N/A</v>
      </c>
      <c r="I89" s="67">
        <f t="shared" si="7"/>
        <v>106418.66499999999</v>
      </c>
    </row>
    <row r="90" spans="1:9" x14ac:dyDescent="0.6">
      <c r="A90" s="10">
        <v>42093</v>
      </c>
      <c r="B90" s="13" t="str">
        <f>VLOOKUP(A90,_holidays!$A$2:$B$2107,2,1)</f>
        <v>N</v>
      </c>
      <c r="C90" s="13" t="str">
        <f>VLOOKUP(A90,_holidays!$A$2:$C$2107,3,1)</f>
        <v>N</v>
      </c>
      <c r="D90" s="16">
        <v>123061.87</v>
      </c>
      <c r="E90" s="14">
        <v>23.1</v>
      </c>
      <c r="F90" s="67" t="e">
        <f t="shared" si="4"/>
        <v>#N/A</v>
      </c>
      <c r="G90" s="67">
        <f t="shared" si="5"/>
        <v>123061.87</v>
      </c>
      <c r="H90" s="67" t="e">
        <f t="shared" si="6"/>
        <v>#N/A</v>
      </c>
      <c r="I90" s="67">
        <f t="shared" si="7"/>
        <v>123061.87</v>
      </c>
    </row>
    <row r="91" spans="1:9" x14ac:dyDescent="0.6">
      <c r="A91" s="19">
        <v>42094</v>
      </c>
      <c r="B91" s="20" t="str">
        <f>VLOOKUP(A91,_holidays!$A$2:$B$2107,2,1)</f>
        <v>N</v>
      </c>
      <c r="C91" s="20" t="str">
        <f>VLOOKUP(A91,_holidays!$A$2:$C$2107,3,1)</f>
        <v>N</v>
      </c>
      <c r="D91" s="16">
        <v>125795.325</v>
      </c>
      <c r="E91" s="21">
        <v>25.3</v>
      </c>
      <c r="F91" s="67" t="e">
        <f t="shared" si="4"/>
        <v>#N/A</v>
      </c>
      <c r="G91" s="67">
        <f t="shared" si="5"/>
        <v>125795.325</v>
      </c>
      <c r="H91" s="67" t="e">
        <f t="shared" si="6"/>
        <v>#N/A</v>
      </c>
      <c r="I91" s="67">
        <f t="shared" si="7"/>
        <v>125795.325</v>
      </c>
    </row>
    <row r="92" spans="1:9" x14ac:dyDescent="0.6">
      <c r="A92" s="10">
        <v>42095</v>
      </c>
      <c r="B92" s="13" t="str">
        <f>VLOOKUP(A92,_holidays!$A$2:$B$2107,2,1)</f>
        <v>N</v>
      </c>
      <c r="C92" s="13" t="str">
        <f>VLOOKUP(A92,_holidays!$A$2:$C$2107,3,1)</f>
        <v>N</v>
      </c>
      <c r="D92" s="16">
        <v>122042.265</v>
      </c>
      <c r="E92" s="14">
        <v>29</v>
      </c>
      <c r="F92" s="67" t="e">
        <f t="shared" si="4"/>
        <v>#N/A</v>
      </c>
      <c r="G92" s="67">
        <f t="shared" si="5"/>
        <v>122042.265</v>
      </c>
      <c r="H92" s="67" t="e">
        <f t="shared" si="6"/>
        <v>#N/A</v>
      </c>
      <c r="I92" s="67">
        <f t="shared" si="7"/>
        <v>122042.265</v>
      </c>
    </row>
    <row r="93" spans="1:9" x14ac:dyDescent="0.6">
      <c r="A93" s="19">
        <v>42096</v>
      </c>
      <c r="B93" s="20" t="str">
        <f>VLOOKUP(A93,_holidays!$A$2:$B$2107,2,1)</f>
        <v>N</v>
      </c>
      <c r="C93" s="20" t="str">
        <f>VLOOKUP(A93,_holidays!$A$2:$C$2107,3,1)</f>
        <v>N</v>
      </c>
      <c r="D93" s="16">
        <v>113838.41</v>
      </c>
      <c r="E93" s="21">
        <v>17.2</v>
      </c>
      <c r="F93" s="67" t="e">
        <f t="shared" si="4"/>
        <v>#N/A</v>
      </c>
      <c r="G93" s="67">
        <f t="shared" si="5"/>
        <v>113838.41</v>
      </c>
      <c r="H93" s="67" t="e">
        <f t="shared" si="6"/>
        <v>#N/A</v>
      </c>
      <c r="I93" s="67">
        <f t="shared" si="7"/>
        <v>113838.41</v>
      </c>
    </row>
    <row r="94" spans="1:9" x14ac:dyDescent="0.6">
      <c r="A94" s="10">
        <v>42097</v>
      </c>
      <c r="B94" s="13" t="str">
        <f>VLOOKUP(A94,_holidays!$A$2:$B$2107,2,1)</f>
        <v>N</v>
      </c>
      <c r="C94" s="13" t="str">
        <f>VLOOKUP(A94,_holidays!$A$2:$C$2107,3,1)</f>
        <v>Y</v>
      </c>
      <c r="D94" s="16">
        <v>98891.06</v>
      </c>
      <c r="E94" s="14">
        <v>20.9</v>
      </c>
      <c r="F94" s="67" t="e">
        <f t="shared" si="4"/>
        <v>#N/A</v>
      </c>
      <c r="G94" s="67">
        <f t="shared" si="5"/>
        <v>98891.06</v>
      </c>
      <c r="H94" s="67">
        <f t="shared" si="6"/>
        <v>98891.06</v>
      </c>
      <c r="I94" s="67" t="e">
        <f t="shared" si="7"/>
        <v>#N/A</v>
      </c>
    </row>
    <row r="95" spans="1:9" x14ac:dyDescent="0.6">
      <c r="A95" s="19">
        <v>42098</v>
      </c>
      <c r="B95" s="20" t="str">
        <f>VLOOKUP(A95,_holidays!$A$2:$B$2107,2,1)</f>
        <v>N</v>
      </c>
      <c r="C95" s="20" t="str">
        <f>VLOOKUP(A95,_holidays!$A$2:$C$2107,3,1)</f>
        <v>Y</v>
      </c>
      <c r="D95" s="16">
        <v>103999.17</v>
      </c>
      <c r="E95" s="21">
        <v>23.5</v>
      </c>
      <c r="F95" s="67" t="e">
        <f t="shared" si="4"/>
        <v>#N/A</v>
      </c>
      <c r="G95" s="67">
        <f t="shared" si="5"/>
        <v>103999.17</v>
      </c>
      <c r="H95" s="67">
        <f t="shared" si="6"/>
        <v>103999.17</v>
      </c>
      <c r="I95" s="67" t="e">
        <f t="shared" si="7"/>
        <v>#N/A</v>
      </c>
    </row>
    <row r="96" spans="1:9" x14ac:dyDescent="0.6">
      <c r="A96" s="10">
        <v>42099</v>
      </c>
      <c r="B96" s="13" t="str">
        <f>VLOOKUP(A96,_holidays!$A$2:$B$2107,2,1)</f>
        <v>N</v>
      </c>
      <c r="C96" s="13" t="str">
        <f>VLOOKUP(A96,_holidays!$A$2:$C$2107,3,1)</f>
        <v>N</v>
      </c>
      <c r="D96" s="16">
        <v>103685.45</v>
      </c>
      <c r="E96" s="14">
        <v>18.5</v>
      </c>
      <c r="F96" s="67" t="e">
        <f t="shared" si="4"/>
        <v>#N/A</v>
      </c>
      <c r="G96" s="67">
        <f t="shared" si="5"/>
        <v>103685.45</v>
      </c>
      <c r="H96" s="67" t="e">
        <f t="shared" si="6"/>
        <v>#N/A</v>
      </c>
      <c r="I96" s="67">
        <f t="shared" si="7"/>
        <v>103685.45</v>
      </c>
    </row>
    <row r="97" spans="1:9" x14ac:dyDescent="0.6">
      <c r="A97" s="19">
        <v>42100</v>
      </c>
      <c r="B97" s="20" t="str">
        <f>VLOOKUP(A97,_holidays!$A$2:$B$2107,2,1)</f>
        <v>N</v>
      </c>
      <c r="C97" s="20" t="str">
        <f>VLOOKUP(A97,_holidays!$A$2:$C$2107,3,1)</f>
        <v>Y</v>
      </c>
      <c r="D97" s="16">
        <v>107383.37</v>
      </c>
      <c r="E97" s="21">
        <v>18.399999999999999</v>
      </c>
      <c r="F97" s="67" t="e">
        <f t="shared" si="4"/>
        <v>#N/A</v>
      </c>
      <c r="G97" s="67">
        <f t="shared" si="5"/>
        <v>107383.37</v>
      </c>
      <c r="H97" s="67">
        <f t="shared" si="6"/>
        <v>107383.37</v>
      </c>
      <c r="I97" s="67" t="e">
        <f t="shared" si="7"/>
        <v>#N/A</v>
      </c>
    </row>
    <row r="98" spans="1:9" x14ac:dyDescent="0.6">
      <c r="A98" s="10">
        <v>42101</v>
      </c>
      <c r="B98" s="13" t="str">
        <f>VLOOKUP(A98,_holidays!$A$2:$B$2107,2,1)</f>
        <v>N</v>
      </c>
      <c r="C98" s="13" t="str">
        <f>VLOOKUP(A98,_holidays!$A$2:$C$2107,3,1)</f>
        <v>N</v>
      </c>
      <c r="D98" s="16">
        <v>120235.505</v>
      </c>
      <c r="E98" s="14">
        <v>17.3</v>
      </c>
      <c r="F98" s="67" t="e">
        <f t="shared" si="4"/>
        <v>#N/A</v>
      </c>
      <c r="G98" s="67">
        <f t="shared" si="5"/>
        <v>120235.505</v>
      </c>
      <c r="H98" s="67" t="e">
        <f t="shared" si="6"/>
        <v>#N/A</v>
      </c>
      <c r="I98" s="67">
        <f t="shared" si="7"/>
        <v>120235.505</v>
      </c>
    </row>
    <row r="99" spans="1:9" x14ac:dyDescent="0.6">
      <c r="A99" s="19">
        <v>42102</v>
      </c>
      <c r="B99" s="20" t="str">
        <f>VLOOKUP(A99,_holidays!$A$2:$B$2107,2,1)</f>
        <v>N</v>
      </c>
      <c r="C99" s="20" t="str">
        <f>VLOOKUP(A99,_holidays!$A$2:$C$2107,3,1)</f>
        <v>N</v>
      </c>
      <c r="D99" s="16">
        <v>122129.77499999999</v>
      </c>
      <c r="E99" s="21">
        <v>17.7</v>
      </c>
      <c r="F99" s="67" t="e">
        <f t="shared" si="4"/>
        <v>#N/A</v>
      </c>
      <c r="G99" s="67">
        <f t="shared" si="5"/>
        <v>122129.77499999999</v>
      </c>
      <c r="H99" s="67" t="e">
        <f t="shared" si="6"/>
        <v>#N/A</v>
      </c>
      <c r="I99" s="67">
        <f t="shared" si="7"/>
        <v>122129.77499999999</v>
      </c>
    </row>
    <row r="100" spans="1:9" x14ac:dyDescent="0.6">
      <c r="A100" s="10">
        <v>42103</v>
      </c>
      <c r="B100" s="13" t="str">
        <f>VLOOKUP(A100,_holidays!$A$2:$B$2107,2,1)</f>
        <v>N</v>
      </c>
      <c r="C100" s="13" t="str">
        <f>VLOOKUP(A100,_holidays!$A$2:$C$2107,3,1)</f>
        <v>N</v>
      </c>
      <c r="D100" s="16">
        <v>123990.76</v>
      </c>
      <c r="E100" s="14">
        <v>19.100000000000001</v>
      </c>
      <c r="F100" s="67" t="e">
        <f t="shared" si="4"/>
        <v>#N/A</v>
      </c>
      <c r="G100" s="67">
        <f t="shared" si="5"/>
        <v>123990.76</v>
      </c>
      <c r="H100" s="67" t="e">
        <f t="shared" si="6"/>
        <v>#N/A</v>
      </c>
      <c r="I100" s="67">
        <f t="shared" si="7"/>
        <v>123990.76</v>
      </c>
    </row>
    <row r="101" spans="1:9" x14ac:dyDescent="0.6">
      <c r="A101" s="19">
        <v>42104</v>
      </c>
      <c r="B101" s="20" t="str">
        <f>VLOOKUP(A101,_holidays!$A$2:$B$2107,2,1)</f>
        <v>N</v>
      </c>
      <c r="C101" s="20" t="str">
        <f>VLOOKUP(A101,_holidays!$A$2:$C$2107,3,1)</f>
        <v>N</v>
      </c>
      <c r="D101" s="16">
        <v>121753.11500000001</v>
      </c>
      <c r="E101" s="21">
        <v>18.7</v>
      </c>
      <c r="F101" s="67" t="e">
        <f t="shared" si="4"/>
        <v>#N/A</v>
      </c>
      <c r="G101" s="67">
        <f t="shared" si="5"/>
        <v>121753.11500000001</v>
      </c>
      <c r="H101" s="67" t="e">
        <f t="shared" si="6"/>
        <v>#N/A</v>
      </c>
      <c r="I101" s="67">
        <f t="shared" si="7"/>
        <v>121753.11500000001</v>
      </c>
    </row>
    <row r="102" spans="1:9" x14ac:dyDescent="0.6">
      <c r="A102" s="10">
        <v>42105</v>
      </c>
      <c r="B102" s="13" t="str">
        <f>VLOOKUP(A102,_holidays!$A$2:$B$2107,2,1)</f>
        <v>N</v>
      </c>
      <c r="C102" s="13" t="str">
        <f>VLOOKUP(A102,_holidays!$A$2:$C$2107,3,1)</f>
        <v>N</v>
      </c>
      <c r="D102" s="16">
        <v>110034.16499999999</v>
      </c>
      <c r="E102" s="14">
        <v>23.7</v>
      </c>
      <c r="F102" s="67" t="e">
        <f t="shared" si="4"/>
        <v>#N/A</v>
      </c>
      <c r="G102" s="67">
        <f t="shared" si="5"/>
        <v>110034.16499999999</v>
      </c>
      <c r="H102" s="67" t="e">
        <f t="shared" si="6"/>
        <v>#N/A</v>
      </c>
      <c r="I102" s="67">
        <f t="shared" si="7"/>
        <v>110034.16499999999</v>
      </c>
    </row>
    <row r="103" spans="1:9" x14ac:dyDescent="0.6">
      <c r="A103" s="19">
        <v>42106</v>
      </c>
      <c r="B103" s="20" t="str">
        <f>VLOOKUP(A103,_holidays!$A$2:$B$2107,2,1)</f>
        <v>N</v>
      </c>
      <c r="C103" s="20" t="str">
        <f>VLOOKUP(A103,_holidays!$A$2:$C$2107,3,1)</f>
        <v>N</v>
      </c>
      <c r="D103" s="16">
        <v>103760.22500000001</v>
      </c>
      <c r="E103" s="21">
        <v>18.3</v>
      </c>
      <c r="F103" s="67" t="e">
        <f t="shared" si="4"/>
        <v>#N/A</v>
      </c>
      <c r="G103" s="67">
        <f t="shared" si="5"/>
        <v>103760.22500000001</v>
      </c>
      <c r="H103" s="67" t="e">
        <f t="shared" si="6"/>
        <v>#N/A</v>
      </c>
      <c r="I103" s="67">
        <f t="shared" si="7"/>
        <v>103760.22500000001</v>
      </c>
    </row>
    <row r="104" spans="1:9" x14ac:dyDescent="0.6">
      <c r="A104" s="10">
        <v>42107</v>
      </c>
      <c r="B104" s="13" t="str">
        <f>VLOOKUP(A104,_holidays!$A$2:$B$2107,2,1)</f>
        <v>N</v>
      </c>
      <c r="C104" s="13" t="str">
        <f>VLOOKUP(A104,_holidays!$A$2:$C$2107,3,1)</f>
        <v>N</v>
      </c>
      <c r="D104" s="16">
        <v>125107.78</v>
      </c>
      <c r="E104" s="14">
        <v>19.100000000000001</v>
      </c>
      <c r="F104" s="67" t="e">
        <f t="shared" si="4"/>
        <v>#N/A</v>
      </c>
      <c r="G104" s="67">
        <f t="shared" si="5"/>
        <v>125107.78</v>
      </c>
      <c r="H104" s="67" t="e">
        <f t="shared" si="6"/>
        <v>#N/A</v>
      </c>
      <c r="I104" s="67">
        <f t="shared" si="7"/>
        <v>125107.78</v>
      </c>
    </row>
    <row r="105" spans="1:9" x14ac:dyDescent="0.6">
      <c r="A105" s="19">
        <v>42108</v>
      </c>
      <c r="B105" s="20" t="str">
        <f>VLOOKUP(A105,_holidays!$A$2:$B$2107,2,1)</f>
        <v>Y</v>
      </c>
      <c r="C105" s="20" t="str">
        <f>VLOOKUP(A105,_holidays!$A$2:$C$2107,3,1)</f>
        <v>N</v>
      </c>
      <c r="D105" s="16">
        <v>127793.38</v>
      </c>
      <c r="E105" s="21">
        <v>24.7</v>
      </c>
      <c r="F105" s="67">
        <f t="shared" si="4"/>
        <v>127793.38</v>
      </c>
      <c r="G105" s="67" t="e">
        <f t="shared" si="5"/>
        <v>#N/A</v>
      </c>
      <c r="H105" s="67" t="e">
        <f t="shared" si="6"/>
        <v>#N/A</v>
      </c>
      <c r="I105" s="67">
        <f t="shared" si="7"/>
        <v>127793.38</v>
      </c>
    </row>
    <row r="106" spans="1:9" x14ac:dyDescent="0.6">
      <c r="A106" s="10">
        <v>42109</v>
      </c>
      <c r="B106" s="13" t="str">
        <f>VLOOKUP(A106,_holidays!$A$2:$B$2107,2,1)</f>
        <v>Y</v>
      </c>
      <c r="C106" s="13" t="str">
        <f>VLOOKUP(A106,_holidays!$A$2:$C$2107,3,1)</f>
        <v>N</v>
      </c>
      <c r="D106" s="16">
        <v>126673.935</v>
      </c>
      <c r="E106" s="14">
        <v>27.6</v>
      </c>
      <c r="F106" s="67">
        <f t="shared" si="4"/>
        <v>126673.935</v>
      </c>
      <c r="G106" s="67" t="e">
        <f t="shared" si="5"/>
        <v>#N/A</v>
      </c>
      <c r="H106" s="67" t="e">
        <f t="shared" si="6"/>
        <v>#N/A</v>
      </c>
      <c r="I106" s="67">
        <f t="shared" si="7"/>
        <v>126673.935</v>
      </c>
    </row>
    <row r="107" spans="1:9" x14ac:dyDescent="0.6">
      <c r="A107" s="19">
        <v>42110</v>
      </c>
      <c r="B107" s="20" t="str">
        <f>VLOOKUP(A107,_holidays!$A$2:$B$2107,2,1)</f>
        <v>Y</v>
      </c>
      <c r="C107" s="20" t="str">
        <f>VLOOKUP(A107,_holidays!$A$2:$C$2107,3,1)</f>
        <v>N</v>
      </c>
      <c r="D107" s="16">
        <v>126937.94</v>
      </c>
      <c r="E107" s="21">
        <v>17.8</v>
      </c>
      <c r="F107" s="67">
        <f t="shared" si="4"/>
        <v>126937.94</v>
      </c>
      <c r="G107" s="67" t="e">
        <f t="shared" si="5"/>
        <v>#N/A</v>
      </c>
      <c r="H107" s="67" t="e">
        <f t="shared" si="6"/>
        <v>#N/A</v>
      </c>
      <c r="I107" s="67">
        <f t="shared" si="7"/>
        <v>126937.94</v>
      </c>
    </row>
    <row r="108" spans="1:9" x14ac:dyDescent="0.6">
      <c r="A108" s="10">
        <v>42111</v>
      </c>
      <c r="B108" s="13" t="str">
        <f>VLOOKUP(A108,_holidays!$A$2:$B$2107,2,1)</f>
        <v>Y</v>
      </c>
      <c r="C108" s="13" t="str">
        <f>VLOOKUP(A108,_holidays!$A$2:$C$2107,3,1)</f>
        <v>N</v>
      </c>
      <c r="D108" s="16">
        <v>131031.41499999999</v>
      </c>
      <c r="E108" s="14">
        <v>17.100000000000001</v>
      </c>
      <c r="F108" s="67">
        <f t="shared" si="4"/>
        <v>131031.41499999999</v>
      </c>
      <c r="G108" s="67" t="e">
        <f t="shared" si="5"/>
        <v>#N/A</v>
      </c>
      <c r="H108" s="67" t="e">
        <f t="shared" si="6"/>
        <v>#N/A</v>
      </c>
      <c r="I108" s="67">
        <f t="shared" si="7"/>
        <v>131031.41499999999</v>
      </c>
    </row>
    <row r="109" spans="1:9" x14ac:dyDescent="0.6">
      <c r="A109" s="19">
        <v>42112</v>
      </c>
      <c r="B109" s="20" t="str">
        <f>VLOOKUP(A109,_holidays!$A$2:$B$2107,2,1)</f>
        <v>Y</v>
      </c>
      <c r="C109" s="20" t="str">
        <f>VLOOKUP(A109,_holidays!$A$2:$C$2107,3,1)</f>
        <v>N</v>
      </c>
      <c r="D109" s="16">
        <v>109763.985</v>
      </c>
      <c r="E109" s="21">
        <v>21.9</v>
      </c>
      <c r="F109" s="67">
        <f t="shared" si="4"/>
        <v>109763.985</v>
      </c>
      <c r="G109" s="67" t="e">
        <f t="shared" si="5"/>
        <v>#N/A</v>
      </c>
      <c r="H109" s="67" t="e">
        <f t="shared" si="6"/>
        <v>#N/A</v>
      </c>
      <c r="I109" s="67">
        <f t="shared" si="7"/>
        <v>109763.985</v>
      </c>
    </row>
    <row r="110" spans="1:9" x14ac:dyDescent="0.6">
      <c r="A110" s="10">
        <v>42113</v>
      </c>
      <c r="B110" s="13" t="str">
        <f>VLOOKUP(A110,_holidays!$A$2:$B$2107,2,1)</f>
        <v>Y</v>
      </c>
      <c r="C110" s="13" t="str">
        <f>VLOOKUP(A110,_holidays!$A$2:$C$2107,3,1)</f>
        <v>N</v>
      </c>
      <c r="D110" s="16">
        <v>107160.54</v>
      </c>
      <c r="E110" s="14">
        <v>14.7</v>
      </c>
      <c r="F110" s="67">
        <f t="shared" si="4"/>
        <v>107160.54</v>
      </c>
      <c r="G110" s="67" t="e">
        <f t="shared" si="5"/>
        <v>#N/A</v>
      </c>
      <c r="H110" s="67" t="e">
        <f t="shared" si="6"/>
        <v>#N/A</v>
      </c>
      <c r="I110" s="67">
        <f t="shared" si="7"/>
        <v>107160.54</v>
      </c>
    </row>
    <row r="111" spans="1:9" x14ac:dyDescent="0.6">
      <c r="A111" s="19">
        <v>42114</v>
      </c>
      <c r="B111" s="20" t="str">
        <f>VLOOKUP(A111,_holidays!$A$2:$B$2107,2,1)</f>
        <v>Y</v>
      </c>
      <c r="C111" s="20" t="str">
        <f>VLOOKUP(A111,_holidays!$A$2:$C$2107,3,1)</f>
        <v>N</v>
      </c>
      <c r="D111" s="16">
        <v>126696.19</v>
      </c>
      <c r="E111" s="21">
        <v>16.2</v>
      </c>
      <c r="F111" s="67">
        <f t="shared" si="4"/>
        <v>126696.19</v>
      </c>
      <c r="G111" s="67" t="e">
        <f t="shared" si="5"/>
        <v>#N/A</v>
      </c>
      <c r="H111" s="67" t="e">
        <f t="shared" si="6"/>
        <v>#N/A</v>
      </c>
      <c r="I111" s="67">
        <f t="shared" si="7"/>
        <v>126696.19</v>
      </c>
    </row>
    <row r="112" spans="1:9" x14ac:dyDescent="0.6">
      <c r="A112" s="10">
        <v>42115</v>
      </c>
      <c r="B112" s="13" t="str">
        <f>VLOOKUP(A112,_holidays!$A$2:$B$2107,2,1)</f>
        <v>Y</v>
      </c>
      <c r="C112" s="13" t="str">
        <f>VLOOKUP(A112,_holidays!$A$2:$C$2107,3,1)</f>
        <v>N</v>
      </c>
      <c r="D112" s="16">
        <v>127973.58500000001</v>
      </c>
      <c r="E112" s="14">
        <v>17.7</v>
      </c>
      <c r="F112" s="67">
        <f t="shared" si="4"/>
        <v>127973.58500000001</v>
      </c>
      <c r="G112" s="67" t="e">
        <f t="shared" si="5"/>
        <v>#N/A</v>
      </c>
      <c r="H112" s="67" t="e">
        <f t="shared" si="6"/>
        <v>#N/A</v>
      </c>
      <c r="I112" s="67">
        <f t="shared" si="7"/>
        <v>127973.58500000001</v>
      </c>
    </row>
    <row r="113" spans="1:9" x14ac:dyDescent="0.6">
      <c r="A113" s="19">
        <v>42116</v>
      </c>
      <c r="B113" s="20" t="str">
        <f>VLOOKUP(A113,_holidays!$A$2:$B$2107,2,1)</f>
        <v>Y</v>
      </c>
      <c r="C113" s="20" t="str">
        <f>VLOOKUP(A113,_holidays!$A$2:$C$2107,3,1)</f>
        <v>N</v>
      </c>
      <c r="D113" s="16">
        <v>128598.495</v>
      </c>
      <c r="E113" s="21">
        <v>19.5</v>
      </c>
      <c r="F113" s="67">
        <f t="shared" si="4"/>
        <v>128598.495</v>
      </c>
      <c r="G113" s="67" t="e">
        <f t="shared" si="5"/>
        <v>#N/A</v>
      </c>
      <c r="H113" s="67" t="e">
        <f t="shared" si="6"/>
        <v>#N/A</v>
      </c>
      <c r="I113" s="67">
        <f t="shared" si="7"/>
        <v>128598.495</v>
      </c>
    </row>
    <row r="114" spans="1:9" x14ac:dyDescent="0.6">
      <c r="A114" s="10">
        <v>42117</v>
      </c>
      <c r="B114" s="13" t="str">
        <f>VLOOKUP(A114,_holidays!$A$2:$B$2107,2,1)</f>
        <v>Y</v>
      </c>
      <c r="C114" s="13" t="str">
        <f>VLOOKUP(A114,_holidays!$A$2:$C$2107,3,1)</f>
        <v>N</v>
      </c>
      <c r="D114" s="16">
        <v>126483.80499999999</v>
      </c>
      <c r="E114" s="14">
        <v>19.2</v>
      </c>
      <c r="F114" s="67">
        <f t="shared" si="4"/>
        <v>126483.80499999999</v>
      </c>
      <c r="G114" s="67" t="e">
        <f t="shared" si="5"/>
        <v>#N/A</v>
      </c>
      <c r="H114" s="67" t="e">
        <f t="shared" si="6"/>
        <v>#N/A</v>
      </c>
      <c r="I114" s="67">
        <f t="shared" si="7"/>
        <v>126483.80499999999</v>
      </c>
    </row>
    <row r="115" spans="1:9" x14ac:dyDescent="0.6">
      <c r="A115" s="19">
        <v>42118</v>
      </c>
      <c r="B115" s="20" t="str">
        <f>VLOOKUP(A115,_holidays!$A$2:$B$2107,2,1)</f>
        <v>Y</v>
      </c>
      <c r="C115" s="20" t="str">
        <f>VLOOKUP(A115,_holidays!$A$2:$C$2107,3,1)</f>
        <v>N</v>
      </c>
      <c r="D115" s="16">
        <v>126230.785</v>
      </c>
      <c r="E115" s="21">
        <v>21.1</v>
      </c>
      <c r="F115" s="67">
        <f t="shared" si="4"/>
        <v>126230.785</v>
      </c>
      <c r="G115" s="67" t="e">
        <f t="shared" si="5"/>
        <v>#N/A</v>
      </c>
      <c r="H115" s="67" t="e">
        <f t="shared" si="6"/>
        <v>#N/A</v>
      </c>
      <c r="I115" s="67">
        <f t="shared" si="7"/>
        <v>126230.785</v>
      </c>
    </row>
    <row r="116" spans="1:9" x14ac:dyDescent="0.6">
      <c r="A116" s="10">
        <v>42119</v>
      </c>
      <c r="B116" s="13" t="str">
        <f>VLOOKUP(A116,_holidays!$A$2:$B$2107,2,1)</f>
        <v>Y</v>
      </c>
      <c r="C116" s="13" t="str">
        <f>VLOOKUP(A116,_holidays!$A$2:$C$2107,3,1)</f>
        <v>Y</v>
      </c>
      <c r="D116" s="16">
        <v>111803.625</v>
      </c>
      <c r="E116" s="14">
        <v>15</v>
      </c>
      <c r="F116" s="67">
        <f t="shared" si="4"/>
        <v>111803.625</v>
      </c>
      <c r="G116" s="67" t="e">
        <f t="shared" si="5"/>
        <v>#N/A</v>
      </c>
      <c r="H116" s="67">
        <f t="shared" si="6"/>
        <v>111803.625</v>
      </c>
      <c r="I116" s="67" t="e">
        <f t="shared" si="7"/>
        <v>#N/A</v>
      </c>
    </row>
    <row r="117" spans="1:9" x14ac:dyDescent="0.6">
      <c r="A117" s="19">
        <v>42120</v>
      </c>
      <c r="B117" s="20" t="str">
        <f>VLOOKUP(A117,_holidays!$A$2:$B$2107,2,1)</f>
        <v>Y</v>
      </c>
      <c r="C117" s="20" t="str">
        <f>VLOOKUP(A117,_holidays!$A$2:$C$2107,3,1)</f>
        <v>N</v>
      </c>
      <c r="D117" s="16">
        <v>108217.82</v>
      </c>
      <c r="E117" s="21">
        <v>15.4</v>
      </c>
      <c r="F117" s="67">
        <f t="shared" si="4"/>
        <v>108217.82</v>
      </c>
      <c r="G117" s="67" t="e">
        <f t="shared" si="5"/>
        <v>#N/A</v>
      </c>
      <c r="H117" s="67" t="e">
        <f t="shared" si="6"/>
        <v>#N/A</v>
      </c>
      <c r="I117" s="67">
        <f t="shared" si="7"/>
        <v>108217.82</v>
      </c>
    </row>
    <row r="118" spans="1:9" x14ac:dyDescent="0.6">
      <c r="A118" s="10">
        <v>42121</v>
      </c>
      <c r="B118" s="13" t="str">
        <f>VLOOKUP(A118,_holidays!$A$2:$B$2107,2,1)</f>
        <v>Y</v>
      </c>
      <c r="C118" s="13" t="str">
        <f>VLOOKUP(A118,_holidays!$A$2:$C$2107,3,1)</f>
        <v>N</v>
      </c>
      <c r="D118" s="16">
        <v>127855.22</v>
      </c>
      <c r="E118" s="14">
        <v>15.1</v>
      </c>
      <c r="F118" s="67">
        <f t="shared" si="4"/>
        <v>127855.22</v>
      </c>
      <c r="G118" s="67" t="e">
        <f t="shared" si="5"/>
        <v>#N/A</v>
      </c>
      <c r="H118" s="67" t="e">
        <f t="shared" si="6"/>
        <v>#N/A</v>
      </c>
      <c r="I118" s="67">
        <f t="shared" si="7"/>
        <v>127855.22</v>
      </c>
    </row>
    <row r="119" spans="1:9" x14ac:dyDescent="0.6">
      <c r="A119" s="19">
        <v>42122</v>
      </c>
      <c r="B119" s="20" t="str">
        <f>VLOOKUP(A119,_holidays!$A$2:$B$2107,2,1)</f>
        <v>Y</v>
      </c>
      <c r="C119" s="20" t="str">
        <f>VLOOKUP(A119,_holidays!$A$2:$C$2107,3,1)</f>
        <v>N</v>
      </c>
      <c r="D119" s="16">
        <v>132642.14000000001</v>
      </c>
      <c r="E119" s="21">
        <v>16</v>
      </c>
      <c r="F119" s="67">
        <f t="shared" si="4"/>
        <v>132642.14000000001</v>
      </c>
      <c r="G119" s="67" t="e">
        <f t="shared" si="5"/>
        <v>#N/A</v>
      </c>
      <c r="H119" s="67" t="e">
        <f t="shared" si="6"/>
        <v>#N/A</v>
      </c>
      <c r="I119" s="67">
        <f t="shared" si="7"/>
        <v>132642.14000000001</v>
      </c>
    </row>
    <row r="120" spans="1:9" x14ac:dyDescent="0.6">
      <c r="A120" s="10">
        <v>42123</v>
      </c>
      <c r="B120" s="13" t="str">
        <f>VLOOKUP(A120,_holidays!$A$2:$B$2107,2,1)</f>
        <v>Y</v>
      </c>
      <c r="C120" s="13" t="str">
        <f>VLOOKUP(A120,_holidays!$A$2:$C$2107,3,1)</f>
        <v>N</v>
      </c>
      <c r="D120" s="16">
        <v>132814.61499999999</v>
      </c>
      <c r="E120" s="14">
        <v>17.100000000000001</v>
      </c>
      <c r="F120" s="67">
        <f t="shared" si="4"/>
        <v>132814.61499999999</v>
      </c>
      <c r="G120" s="67" t="e">
        <f t="shared" si="5"/>
        <v>#N/A</v>
      </c>
      <c r="H120" s="67" t="e">
        <f t="shared" si="6"/>
        <v>#N/A</v>
      </c>
      <c r="I120" s="67">
        <f t="shared" si="7"/>
        <v>132814.61499999999</v>
      </c>
    </row>
    <row r="121" spans="1:9" x14ac:dyDescent="0.6">
      <c r="A121" s="19">
        <v>42124</v>
      </c>
      <c r="B121" s="20" t="str">
        <f>VLOOKUP(A121,_holidays!$A$2:$B$2107,2,1)</f>
        <v>Y</v>
      </c>
      <c r="C121" s="20" t="str">
        <f>VLOOKUP(A121,_holidays!$A$2:$C$2107,3,1)</f>
        <v>N</v>
      </c>
      <c r="D121" s="16">
        <v>132669.57999999999</v>
      </c>
      <c r="E121" s="21">
        <v>19.600000000000001</v>
      </c>
      <c r="F121" s="67">
        <f t="shared" si="4"/>
        <v>132669.57999999999</v>
      </c>
      <c r="G121" s="67" t="e">
        <f t="shared" si="5"/>
        <v>#N/A</v>
      </c>
      <c r="H121" s="67" t="e">
        <f t="shared" si="6"/>
        <v>#N/A</v>
      </c>
      <c r="I121" s="67">
        <f t="shared" si="7"/>
        <v>132669.57999999999</v>
      </c>
    </row>
    <row r="122" spans="1:9" x14ac:dyDescent="0.6">
      <c r="A122" s="10">
        <v>42125</v>
      </c>
      <c r="B122" s="13" t="str">
        <f>VLOOKUP(A122,_holidays!$A$2:$B$2107,2,1)</f>
        <v>Y</v>
      </c>
      <c r="C122" s="13" t="str">
        <f>VLOOKUP(A122,_holidays!$A$2:$C$2107,3,1)</f>
        <v>N</v>
      </c>
      <c r="D122" s="16">
        <v>126304.44500000001</v>
      </c>
      <c r="E122" s="14">
        <v>23.1</v>
      </c>
      <c r="F122" s="67">
        <f t="shared" si="4"/>
        <v>126304.44500000001</v>
      </c>
      <c r="G122" s="67" t="e">
        <f t="shared" si="5"/>
        <v>#N/A</v>
      </c>
      <c r="H122" s="67" t="e">
        <f t="shared" si="6"/>
        <v>#N/A</v>
      </c>
      <c r="I122" s="67">
        <f t="shared" si="7"/>
        <v>126304.44500000001</v>
      </c>
    </row>
    <row r="123" spans="1:9" x14ac:dyDescent="0.6">
      <c r="A123" s="19">
        <v>42126</v>
      </c>
      <c r="B123" s="20" t="str">
        <f>VLOOKUP(A123,_holidays!$A$2:$B$2107,2,1)</f>
        <v>Y</v>
      </c>
      <c r="C123" s="20" t="str">
        <f>VLOOKUP(A123,_holidays!$A$2:$C$2107,3,1)</f>
        <v>N</v>
      </c>
      <c r="D123" s="16">
        <v>108487.97500000001</v>
      </c>
      <c r="E123" s="21">
        <v>22.2</v>
      </c>
      <c r="F123" s="67">
        <f t="shared" si="4"/>
        <v>108487.97500000001</v>
      </c>
      <c r="G123" s="67" t="e">
        <f t="shared" si="5"/>
        <v>#N/A</v>
      </c>
      <c r="H123" s="67" t="e">
        <f t="shared" si="6"/>
        <v>#N/A</v>
      </c>
      <c r="I123" s="67">
        <f t="shared" si="7"/>
        <v>108487.97500000001</v>
      </c>
    </row>
    <row r="124" spans="1:9" x14ac:dyDescent="0.6">
      <c r="A124" s="10">
        <v>42127</v>
      </c>
      <c r="B124" s="13" t="str">
        <f>VLOOKUP(A124,_holidays!$A$2:$B$2107,2,1)</f>
        <v>Y</v>
      </c>
      <c r="C124" s="13" t="str">
        <f>VLOOKUP(A124,_holidays!$A$2:$C$2107,3,1)</f>
        <v>N</v>
      </c>
      <c r="D124" s="16">
        <v>109233.34</v>
      </c>
      <c r="E124" s="14">
        <v>18.2</v>
      </c>
      <c r="F124" s="67">
        <f t="shared" si="4"/>
        <v>109233.34</v>
      </c>
      <c r="G124" s="67" t="e">
        <f t="shared" si="5"/>
        <v>#N/A</v>
      </c>
      <c r="H124" s="67" t="e">
        <f t="shared" si="6"/>
        <v>#N/A</v>
      </c>
      <c r="I124" s="67">
        <f t="shared" si="7"/>
        <v>109233.34</v>
      </c>
    </row>
    <row r="125" spans="1:9" x14ac:dyDescent="0.6">
      <c r="A125" s="19">
        <v>42128</v>
      </c>
      <c r="B125" s="20" t="str">
        <f>VLOOKUP(A125,_holidays!$A$2:$B$2107,2,1)</f>
        <v>Y</v>
      </c>
      <c r="C125" s="20" t="str">
        <f>VLOOKUP(A125,_holidays!$A$2:$C$2107,3,1)</f>
        <v>N</v>
      </c>
      <c r="D125" s="16">
        <v>122375.47</v>
      </c>
      <c r="E125" s="21">
        <v>22.3</v>
      </c>
      <c r="F125" s="67">
        <f t="shared" si="4"/>
        <v>122375.47</v>
      </c>
      <c r="G125" s="67" t="e">
        <f t="shared" si="5"/>
        <v>#N/A</v>
      </c>
      <c r="H125" s="67" t="e">
        <f t="shared" si="6"/>
        <v>#N/A</v>
      </c>
      <c r="I125" s="67">
        <f t="shared" si="7"/>
        <v>122375.47</v>
      </c>
    </row>
    <row r="126" spans="1:9" x14ac:dyDescent="0.6">
      <c r="A126" s="10">
        <v>42129</v>
      </c>
      <c r="B126" s="13" t="str">
        <f>VLOOKUP(A126,_holidays!$A$2:$B$2107,2,1)</f>
        <v>Y</v>
      </c>
      <c r="C126" s="13" t="str">
        <f>VLOOKUP(A126,_holidays!$A$2:$C$2107,3,1)</f>
        <v>N</v>
      </c>
      <c r="D126" s="16">
        <v>123734.86500000001</v>
      </c>
      <c r="E126" s="14">
        <v>18.100000000000001</v>
      </c>
      <c r="F126" s="67">
        <f t="shared" si="4"/>
        <v>123734.86500000001</v>
      </c>
      <c r="G126" s="67" t="e">
        <f t="shared" si="5"/>
        <v>#N/A</v>
      </c>
      <c r="H126" s="67" t="e">
        <f t="shared" si="6"/>
        <v>#N/A</v>
      </c>
      <c r="I126" s="67">
        <f t="shared" si="7"/>
        <v>123734.86500000001</v>
      </c>
    </row>
    <row r="127" spans="1:9" x14ac:dyDescent="0.6">
      <c r="A127" s="19">
        <v>42130</v>
      </c>
      <c r="B127" s="20" t="str">
        <f>VLOOKUP(A127,_holidays!$A$2:$B$2107,2,1)</f>
        <v>Y</v>
      </c>
      <c r="C127" s="20" t="str">
        <f>VLOOKUP(A127,_holidays!$A$2:$C$2107,3,1)</f>
        <v>N</v>
      </c>
      <c r="D127" s="16">
        <v>129121.86</v>
      </c>
      <c r="E127" s="21">
        <v>16.2</v>
      </c>
      <c r="F127" s="67">
        <f t="shared" si="4"/>
        <v>129121.86</v>
      </c>
      <c r="G127" s="67" t="e">
        <f t="shared" si="5"/>
        <v>#N/A</v>
      </c>
      <c r="H127" s="67" t="e">
        <f t="shared" si="6"/>
        <v>#N/A</v>
      </c>
      <c r="I127" s="67">
        <f t="shared" si="7"/>
        <v>129121.86</v>
      </c>
    </row>
    <row r="128" spans="1:9" x14ac:dyDescent="0.6">
      <c r="A128" s="10">
        <v>42131</v>
      </c>
      <c r="B128" s="13" t="str">
        <f>VLOOKUP(A128,_holidays!$A$2:$B$2107,2,1)</f>
        <v>Y</v>
      </c>
      <c r="C128" s="13" t="str">
        <f>VLOOKUP(A128,_holidays!$A$2:$C$2107,3,1)</f>
        <v>N</v>
      </c>
      <c r="D128" s="16">
        <v>131237.185</v>
      </c>
      <c r="E128" s="14">
        <v>15.6</v>
      </c>
      <c r="F128" s="67">
        <f t="shared" si="4"/>
        <v>131237.185</v>
      </c>
      <c r="G128" s="67" t="e">
        <f t="shared" si="5"/>
        <v>#N/A</v>
      </c>
      <c r="H128" s="67" t="e">
        <f t="shared" si="6"/>
        <v>#N/A</v>
      </c>
      <c r="I128" s="67">
        <f t="shared" si="7"/>
        <v>131237.185</v>
      </c>
    </row>
    <row r="129" spans="1:9" x14ac:dyDescent="0.6">
      <c r="A129" s="19">
        <v>42132</v>
      </c>
      <c r="B129" s="20" t="str">
        <f>VLOOKUP(A129,_holidays!$A$2:$B$2107,2,1)</f>
        <v>Y</v>
      </c>
      <c r="C129" s="20" t="str">
        <f>VLOOKUP(A129,_holidays!$A$2:$C$2107,3,1)</f>
        <v>N</v>
      </c>
      <c r="D129" s="16">
        <v>131138.73000000001</v>
      </c>
      <c r="E129" s="21">
        <v>15.9</v>
      </c>
      <c r="F129" s="67">
        <f t="shared" si="4"/>
        <v>131138.73000000001</v>
      </c>
      <c r="G129" s="67" t="e">
        <f t="shared" si="5"/>
        <v>#N/A</v>
      </c>
      <c r="H129" s="67" t="e">
        <f t="shared" si="6"/>
        <v>#N/A</v>
      </c>
      <c r="I129" s="67">
        <f t="shared" si="7"/>
        <v>131138.73000000001</v>
      </c>
    </row>
    <row r="130" spans="1:9" x14ac:dyDescent="0.6">
      <c r="A130" s="10">
        <v>42133</v>
      </c>
      <c r="B130" s="13" t="str">
        <f>VLOOKUP(A130,_holidays!$A$2:$B$2107,2,1)</f>
        <v>Y</v>
      </c>
      <c r="C130" s="13" t="str">
        <f>VLOOKUP(A130,_holidays!$A$2:$C$2107,3,1)</f>
        <v>N</v>
      </c>
      <c r="D130" s="16">
        <v>108377.05</v>
      </c>
      <c r="E130" s="14">
        <v>18.7</v>
      </c>
      <c r="F130" s="67">
        <f t="shared" si="4"/>
        <v>108377.05</v>
      </c>
      <c r="G130" s="67" t="e">
        <f t="shared" si="5"/>
        <v>#N/A</v>
      </c>
      <c r="H130" s="67" t="e">
        <f t="shared" si="6"/>
        <v>#N/A</v>
      </c>
      <c r="I130" s="67">
        <f t="shared" si="7"/>
        <v>108377.05</v>
      </c>
    </row>
    <row r="131" spans="1:9" x14ac:dyDescent="0.6">
      <c r="A131" s="19">
        <v>42134</v>
      </c>
      <c r="B131" s="20" t="str">
        <f>VLOOKUP(A131,_holidays!$A$2:$B$2107,2,1)</f>
        <v>Y</v>
      </c>
      <c r="C131" s="20" t="str">
        <f>VLOOKUP(A131,_holidays!$A$2:$C$2107,3,1)</f>
        <v>N</v>
      </c>
      <c r="D131" s="16">
        <v>103811.28</v>
      </c>
      <c r="E131" s="21">
        <v>16.600000000000001</v>
      </c>
      <c r="F131" s="67">
        <f t="shared" ref="F131:F194" si="8">IF(B131="N",NA(),IF(B131="Y",D131))</f>
        <v>103811.28</v>
      </c>
      <c r="G131" s="67" t="e">
        <f t="shared" ref="G131:G194" si="9">IF(B131="N",D131,IF(B131="Y",NA()))</f>
        <v>#N/A</v>
      </c>
      <c r="H131" s="67" t="e">
        <f t="shared" ref="H131:H194" si="10">IF(C131="N",NA(),IF(C131="Y",D131))</f>
        <v>#N/A</v>
      </c>
      <c r="I131" s="67">
        <f t="shared" ref="I131:I194" si="11">IF(C131="N",D131,IF(C131="Y",NA()))</f>
        <v>103811.28</v>
      </c>
    </row>
    <row r="132" spans="1:9" x14ac:dyDescent="0.6">
      <c r="A132" s="10">
        <v>42135</v>
      </c>
      <c r="B132" s="13" t="str">
        <f>VLOOKUP(A132,_holidays!$A$2:$B$2107,2,1)</f>
        <v>Y</v>
      </c>
      <c r="C132" s="13" t="str">
        <f>VLOOKUP(A132,_holidays!$A$2:$C$2107,3,1)</f>
        <v>N</v>
      </c>
      <c r="D132" s="16">
        <v>123740.245</v>
      </c>
      <c r="E132" s="14">
        <v>15.9</v>
      </c>
      <c r="F132" s="67">
        <f t="shared" si="8"/>
        <v>123740.245</v>
      </c>
      <c r="G132" s="67" t="e">
        <f t="shared" si="9"/>
        <v>#N/A</v>
      </c>
      <c r="H132" s="67" t="e">
        <f t="shared" si="10"/>
        <v>#N/A</v>
      </c>
      <c r="I132" s="67">
        <f t="shared" si="11"/>
        <v>123740.245</v>
      </c>
    </row>
    <row r="133" spans="1:9" x14ac:dyDescent="0.6">
      <c r="A133" s="19">
        <v>42136</v>
      </c>
      <c r="B133" s="20" t="str">
        <f>VLOOKUP(A133,_holidays!$A$2:$B$2107,2,1)</f>
        <v>Y</v>
      </c>
      <c r="C133" s="20" t="str">
        <f>VLOOKUP(A133,_holidays!$A$2:$C$2107,3,1)</f>
        <v>N</v>
      </c>
      <c r="D133" s="16">
        <v>129312.58</v>
      </c>
      <c r="E133" s="21">
        <v>17.399999999999999</v>
      </c>
      <c r="F133" s="67">
        <f t="shared" si="8"/>
        <v>129312.58</v>
      </c>
      <c r="G133" s="67" t="e">
        <f t="shared" si="9"/>
        <v>#N/A</v>
      </c>
      <c r="H133" s="67" t="e">
        <f t="shared" si="10"/>
        <v>#N/A</v>
      </c>
      <c r="I133" s="67">
        <f t="shared" si="11"/>
        <v>129312.58</v>
      </c>
    </row>
    <row r="134" spans="1:9" x14ac:dyDescent="0.6">
      <c r="A134" s="10">
        <v>42137</v>
      </c>
      <c r="B134" s="13" t="str">
        <f>VLOOKUP(A134,_holidays!$A$2:$B$2107,2,1)</f>
        <v>Y</v>
      </c>
      <c r="C134" s="13" t="str">
        <f>VLOOKUP(A134,_holidays!$A$2:$C$2107,3,1)</f>
        <v>N</v>
      </c>
      <c r="D134" s="16">
        <v>136903.26999999999</v>
      </c>
      <c r="E134" s="14">
        <v>12.8</v>
      </c>
      <c r="F134" s="67">
        <f t="shared" si="8"/>
        <v>136903.26999999999</v>
      </c>
      <c r="G134" s="67" t="e">
        <f t="shared" si="9"/>
        <v>#N/A</v>
      </c>
      <c r="H134" s="67" t="e">
        <f t="shared" si="10"/>
        <v>#N/A</v>
      </c>
      <c r="I134" s="67">
        <f t="shared" si="11"/>
        <v>136903.26999999999</v>
      </c>
    </row>
    <row r="135" spans="1:9" x14ac:dyDescent="0.6">
      <c r="A135" s="19">
        <v>42138</v>
      </c>
      <c r="B135" s="20" t="str">
        <f>VLOOKUP(A135,_holidays!$A$2:$B$2107,2,1)</f>
        <v>Y</v>
      </c>
      <c r="C135" s="20" t="str">
        <f>VLOOKUP(A135,_holidays!$A$2:$C$2107,3,1)</f>
        <v>N</v>
      </c>
      <c r="D135" s="16">
        <v>135217.65</v>
      </c>
      <c r="E135" s="21">
        <v>14.6</v>
      </c>
      <c r="F135" s="67">
        <f t="shared" si="8"/>
        <v>135217.65</v>
      </c>
      <c r="G135" s="67" t="e">
        <f t="shared" si="9"/>
        <v>#N/A</v>
      </c>
      <c r="H135" s="67" t="e">
        <f t="shared" si="10"/>
        <v>#N/A</v>
      </c>
      <c r="I135" s="67">
        <f t="shared" si="11"/>
        <v>135217.65</v>
      </c>
    </row>
    <row r="136" spans="1:9" x14ac:dyDescent="0.6">
      <c r="A136" s="10">
        <v>42139</v>
      </c>
      <c r="B136" s="13" t="str">
        <f>VLOOKUP(A136,_holidays!$A$2:$B$2107,2,1)</f>
        <v>Y</v>
      </c>
      <c r="C136" s="13" t="str">
        <f>VLOOKUP(A136,_holidays!$A$2:$C$2107,3,1)</f>
        <v>N</v>
      </c>
      <c r="D136" s="16">
        <v>135172.41</v>
      </c>
      <c r="E136" s="14">
        <v>14.5</v>
      </c>
      <c r="F136" s="67">
        <f t="shared" si="8"/>
        <v>135172.41</v>
      </c>
      <c r="G136" s="67" t="e">
        <f t="shared" si="9"/>
        <v>#N/A</v>
      </c>
      <c r="H136" s="67" t="e">
        <f t="shared" si="10"/>
        <v>#N/A</v>
      </c>
      <c r="I136" s="67">
        <f t="shared" si="11"/>
        <v>135172.41</v>
      </c>
    </row>
    <row r="137" spans="1:9" x14ac:dyDescent="0.6">
      <c r="A137" s="19">
        <v>42140</v>
      </c>
      <c r="B137" s="20" t="str">
        <f>VLOOKUP(A137,_holidays!$A$2:$B$2107,2,1)</f>
        <v>Y</v>
      </c>
      <c r="C137" s="20" t="str">
        <f>VLOOKUP(A137,_holidays!$A$2:$C$2107,3,1)</f>
        <v>N</v>
      </c>
      <c r="D137" s="16">
        <v>117136.63</v>
      </c>
      <c r="E137" s="21">
        <v>16.2</v>
      </c>
      <c r="F137" s="67">
        <f t="shared" si="8"/>
        <v>117136.63</v>
      </c>
      <c r="G137" s="67" t="e">
        <f t="shared" si="9"/>
        <v>#N/A</v>
      </c>
      <c r="H137" s="67" t="e">
        <f t="shared" si="10"/>
        <v>#N/A</v>
      </c>
      <c r="I137" s="67">
        <f t="shared" si="11"/>
        <v>117136.63</v>
      </c>
    </row>
    <row r="138" spans="1:9" x14ac:dyDescent="0.6">
      <c r="A138" s="10">
        <v>42141</v>
      </c>
      <c r="B138" s="13" t="str">
        <f>VLOOKUP(A138,_holidays!$A$2:$B$2107,2,1)</f>
        <v>Y</v>
      </c>
      <c r="C138" s="13" t="str">
        <f>VLOOKUP(A138,_holidays!$A$2:$C$2107,3,1)</f>
        <v>N</v>
      </c>
      <c r="D138" s="16">
        <v>111897.08500000001</v>
      </c>
      <c r="E138" s="14">
        <v>20.5</v>
      </c>
      <c r="F138" s="67">
        <f t="shared" si="8"/>
        <v>111897.08500000001</v>
      </c>
      <c r="G138" s="67" t="e">
        <f t="shared" si="9"/>
        <v>#N/A</v>
      </c>
      <c r="H138" s="67" t="e">
        <f t="shared" si="10"/>
        <v>#N/A</v>
      </c>
      <c r="I138" s="67">
        <f t="shared" si="11"/>
        <v>111897.08500000001</v>
      </c>
    </row>
    <row r="139" spans="1:9" x14ac:dyDescent="0.6">
      <c r="A139" s="19">
        <v>42142</v>
      </c>
      <c r="B139" s="20" t="str">
        <f>VLOOKUP(A139,_holidays!$A$2:$B$2107,2,1)</f>
        <v>Y</v>
      </c>
      <c r="C139" s="20" t="str">
        <f>VLOOKUP(A139,_holidays!$A$2:$C$2107,3,1)</f>
        <v>N</v>
      </c>
      <c r="D139" s="16">
        <v>127524.8</v>
      </c>
      <c r="E139" s="21">
        <v>20.399999999999999</v>
      </c>
      <c r="F139" s="67">
        <f t="shared" si="8"/>
        <v>127524.8</v>
      </c>
      <c r="G139" s="67" t="e">
        <f t="shared" si="9"/>
        <v>#N/A</v>
      </c>
      <c r="H139" s="67" t="e">
        <f t="shared" si="10"/>
        <v>#N/A</v>
      </c>
      <c r="I139" s="67">
        <f t="shared" si="11"/>
        <v>127524.8</v>
      </c>
    </row>
    <row r="140" spans="1:9" x14ac:dyDescent="0.6">
      <c r="A140" s="10">
        <v>42143</v>
      </c>
      <c r="B140" s="13" t="str">
        <f>VLOOKUP(A140,_holidays!$A$2:$B$2107,2,1)</f>
        <v>Y</v>
      </c>
      <c r="C140" s="13" t="str">
        <f>VLOOKUP(A140,_holidays!$A$2:$C$2107,3,1)</f>
        <v>N</v>
      </c>
      <c r="D140" s="16">
        <v>133235.48000000001</v>
      </c>
      <c r="E140" s="14">
        <v>16.2</v>
      </c>
      <c r="F140" s="67">
        <f t="shared" si="8"/>
        <v>133235.48000000001</v>
      </c>
      <c r="G140" s="67" t="e">
        <f t="shared" si="9"/>
        <v>#N/A</v>
      </c>
      <c r="H140" s="67" t="e">
        <f t="shared" si="10"/>
        <v>#N/A</v>
      </c>
      <c r="I140" s="67">
        <f t="shared" si="11"/>
        <v>133235.48000000001</v>
      </c>
    </row>
    <row r="141" spans="1:9" x14ac:dyDescent="0.6">
      <c r="A141" s="19">
        <v>42144</v>
      </c>
      <c r="B141" s="20" t="str">
        <f>VLOOKUP(A141,_holidays!$A$2:$B$2107,2,1)</f>
        <v>Y</v>
      </c>
      <c r="C141" s="20" t="str">
        <f>VLOOKUP(A141,_holidays!$A$2:$C$2107,3,1)</f>
        <v>N</v>
      </c>
      <c r="D141" s="16">
        <v>127522.71</v>
      </c>
      <c r="E141" s="21">
        <v>18.100000000000001</v>
      </c>
      <c r="F141" s="67">
        <f t="shared" si="8"/>
        <v>127522.71</v>
      </c>
      <c r="G141" s="67" t="e">
        <f t="shared" si="9"/>
        <v>#N/A</v>
      </c>
      <c r="H141" s="67" t="e">
        <f t="shared" si="10"/>
        <v>#N/A</v>
      </c>
      <c r="I141" s="67">
        <f t="shared" si="11"/>
        <v>127522.71</v>
      </c>
    </row>
    <row r="142" spans="1:9" x14ac:dyDescent="0.6">
      <c r="A142" s="10">
        <v>42145</v>
      </c>
      <c r="B142" s="13" t="str">
        <f>VLOOKUP(A142,_holidays!$A$2:$B$2107,2,1)</f>
        <v>Y</v>
      </c>
      <c r="C142" s="13" t="str">
        <f>VLOOKUP(A142,_holidays!$A$2:$C$2107,3,1)</f>
        <v>N</v>
      </c>
      <c r="D142" s="16">
        <v>135361.19500000001</v>
      </c>
      <c r="E142" s="14">
        <v>13.6</v>
      </c>
      <c r="F142" s="67">
        <f t="shared" si="8"/>
        <v>135361.19500000001</v>
      </c>
      <c r="G142" s="67" t="e">
        <f t="shared" si="9"/>
        <v>#N/A</v>
      </c>
      <c r="H142" s="67" t="e">
        <f t="shared" si="10"/>
        <v>#N/A</v>
      </c>
      <c r="I142" s="67">
        <f t="shared" si="11"/>
        <v>135361.19500000001</v>
      </c>
    </row>
    <row r="143" spans="1:9" x14ac:dyDescent="0.6">
      <c r="A143" s="19">
        <v>42146</v>
      </c>
      <c r="B143" s="20" t="str">
        <f>VLOOKUP(A143,_holidays!$A$2:$B$2107,2,1)</f>
        <v>Y</v>
      </c>
      <c r="C143" s="20" t="str">
        <f>VLOOKUP(A143,_holidays!$A$2:$C$2107,3,1)</f>
        <v>N</v>
      </c>
      <c r="D143" s="16">
        <v>133422.46</v>
      </c>
      <c r="E143" s="21">
        <v>14.1</v>
      </c>
      <c r="F143" s="67">
        <f t="shared" si="8"/>
        <v>133422.46</v>
      </c>
      <c r="G143" s="67" t="e">
        <f t="shared" si="9"/>
        <v>#N/A</v>
      </c>
      <c r="H143" s="67" t="e">
        <f t="shared" si="10"/>
        <v>#N/A</v>
      </c>
      <c r="I143" s="67">
        <f t="shared" si="11"/>
        <v>133422.46</v>
      </c>
    </row>
    <row r="144" spans="1:9" x14ac:dyDescent="0.6">
      <c r="A144" s="10">
        <v>42147</v>
      </c>
      <c r="B144" s="13" t="str">
        <f>VLOOKUP(A144,_holidays!$A$2:$B$2107,2,1)</f>
        <v>Y</v>
      </c>
      <c r="C144" s="13" t="str">
        <f>VLOOKUP(A144,_holidays!$A$2:$C$2107,3,1)</f>
        <v>N</v>
      </c>
      <c r="D144" s="16">
        <v>119331.85</v>
      </c>
      <c r="E144" s="14">
        <v>13.3</v>
      </c>
      <c r="F144" s="67">
        <f t="shared" si="8"/>
        <v>119331.85</v>
      </c>
      <c r="G144" s="67" t="e">
        <f t="shared" si="9"/>
        <v>#N/A</v>
      </c>
      <c r="H144" s="67" t="e">
        <f t="shared" si="10"/>
        <v>#N/A</v>
      </c>
      <c r="I144" s="67">
        <f t="shared" si="11"/>
        <v>119331.85</v>
      </c>
    </row>
    <row r="145" spans="1:9" x14ac:dyDescent="0.6">
      <c r="A145" s="19">
        <v>42148</v>
      </c>
      <c r="B145" s="20" t="str">
        <f>VLOOKUP(A145,_holidays!$A$2:$B$2107,2,1)</f>
        <v>Y</v>
      </c>
      <c r="C145" s="20" t="str">
        <f>VLOOKUP(A145,_holidays!$A$2:$C$2107,3,1)</f>
        <v>N</v>
      </c>
      <c r="D145" s="16">
        <v>118783.08500000001</v>
      </c>
      <c r="E145" s="21">
        <v>15.6</v>
      </c>
      <c r="F145" s="67">
        <f t="shared" si="8"/>
        <v>118783.08500000001</v>
      </c>
      <c r="G145" s="67" t="e">
        <f t="shared" si="9"/>
        <v>#N/A</v>
      </c>
      <c r="H145" s="67" t="e">
        <f t="shared" si="10"/>
        <v>#N/A</v>
      </c>
      <c r="I145" s="67">
        <f t="shared" si="11"/>
        <v>118783.08500000001</v>
      </c>
    </row>
    <row r="146" spans="1:9" x14ac:dyDescent="0.6">
      <c r="A146" s="10">
        <v>42149</v>
      </c>
      <c r="B146" s="13" t="str">
        <f>VLOOKUP(A146,_holidays!$A$2:$B$2107,2,1)</f>
        <v>Y</v>
      </c>
      <c r="C146" s="13" t="str">
        <f>VLOOKUP(A146,_holidays!$A$2:$C$2107,3,1)</f>
        <v>N</v>
      </c>
      <c r="D146" s="16">
        <v>136690.92000000001</v>
      </c>
      <c r="E146" s="14">
        <v>17.100000000000001</v>
      </c>
      <c r="F146" s="67">
        <f t="shared" si="8"/>
        <v>136690.92000000001</v>
      </c>
      <c r="G146" s="67" t="e">
        <f t="shared" si="9"/>
        <v>#N/A</v>
      </c>
      <c r="H146" s="67" t="e">
        <f t="shared" si="10"/>
        <v>#N/A</v>
      </c>
      <c r="I146" s="67">
        <f t="shared" si="11"/>
        <v>136690.92000000001</v>
      </c>
    </row>
    <row r="147" spans="1:9" x14ac:dyDescent="0.6">
      <c r="A147" s="19">
        <v>42150</v>
      </c>
      <c r="B147" s="20" t="str">
        <f>VLOOKUP(A147,_holidays!$A$2:$B$2107,2,1)</f>
        <v>Y</v>
      </c>
      <c r="C147" s="20" t="str">
        <f>VLOOKUP(A147,_holidays!$A$2:$C$2107,3,1)</f>
        <v>N</v>
      </c>
      <c r="D147" s="16">
        <v>140886.995</v>
      </c>
      <c r="E147" s="21">
        <v>15.6</v>
      </c>
      <c r="F147" s="67">
        <f t="shared" si="8"/>
        <v>140886.995</v>
      </c>
      <c r="G147" s="67" t="e">
        <f t="shared" si="9"/>
        <v>#N/A</v>
      </c>
      <c r="H147" s="67" t="e">
        <f t="shared" si="10"/>
        <v>#N/A</v>
      </c>
      <c r="I147" s="67">
        <f t="shared" si="11"/>
        <v>140886.995</v>
      </c>
    </row>
    <row r="148" spans="1:9" x14ac:dyDescent="0.6">
      <c r="A148" s="10">
        <v>42151</v>
      </c>
      <c r="B148" s="13" t="str">
        <f>VLOOKUP(A148,_holidays!$A$2:$B$2107,2,1)</f>
        <v>Y</v>
      </c>
      <c r="C148" s="13" t="str">
        <f>VLOOKUP(A148,_holidays!$A$2:$C$2107,3,1)</f>
        <v>N</v>
      </c>
      <c r="D148" s="16">
        <v>133103.37</v>
      </c>
      <c r="E148" s="14">
        <v>18.7</v>
      </c>
      <c r="F148" s="67">
        <f t="shared" si="8"/>
        <v>133103.37</v>
      </c>
      <c r="G148" s="67" t="e">
        <f t="shared" si="9"/>
        <v>#N/A</v>
      </c>
      <c r="H148" s="67" t="e">
        <f t="shared" si="10"/>
        <v>#N/A</v>
      </c>
      <c r="I148" s="67">
        <f t="shared" si="11"/>
        <v>133103.37</v>
      </c>
    </row>
    <row r="149" spans="1:9" x14ac:dyDescent="0.6">
      <c r="A149" s="19">
        <v>42152</v>
      </c>
      <c r="B149" s="20" t="str">
        <f>VLOOKUP(A149,_holidays!$A$2:$B$2107,2,1)</f>
        <v>Y</v>
      </c>
      <c r="C149" s="20" t="str">
        <f>VLOOKUP(A149,_holidays!$A$2:$C$2107,3,1)</f>
        <v>N</v>
      </c>
      <c r="D149" s="16">
        <v>127900.235</v>
      </c>
      <c r="E149" s="21">
        <v>19.7</v>
      </c>
      <c r="F149" s="67">
        <f t="shared" si="8"/>
        <v>127900.235</v>
      </c>
      <c r="G149" s="67" t="e">
        <f t="shared" si="9"/>
        <v>#N/A</v>
      </c>
      <c r="H149" s="67" t="e">
        <f t="shared" si="10"/>
        <v>#N/A</v>
      </c>
      <c r="I149" s="67">
        <f t="shared" si="11"/>
        <v>127900.235</v>
      </c>
    </row>
    <row r="150" spans="1:9" x14ac:dyDescent="0.6">
      <c r="A150" s="10">
        <v>42153</v>
      </c>
      <c r="B150" s="13" t="str">
        <f>VLOOKUP(A150,_holidays!$A$2:$B$2107,2,1)</f>
        <v>Y</v>
      </c>
      <c r="C150" s="13" t="str">
        <f>VLOOKUP(A150,_holidays!$A$2:$C$2107,3,1)</f>
        <v>N</v>
      </c>
      <c r="D150" s="16">
        <v>132338.94</v>
      </c>
      <c r="E150" s="14">
        <v>15.8</v>
      </c>
      <c r="F150" s="67">
        <f t="shared" si="8"/>
        <v>132338.94</v>
      </c>
      <c r="G150" s="67" t="e">
        <f t="shared" si="9"/>
        <v>#N/A</v>
      </c>
      <c r="H150" s="67" t="e">
        <f t="shared" si="10"/>
        <v>#N/A</v>
      </c>
      <c r="I150" s="67">
        <f t="shared" si="11"/>
        <v>132338.94</v>
      </c>
    </row>
    <row r="151" spans="1:9" x14ac:dyDescent="0.6">
      <c r="A151" s="19">
        <v>42154</v>
      </c>
      <c r="B151" s="20" t="str">
        <f>VLOOKUP(A151,_holidays!$A$2:$B$2107,2,1)</f>
        <v>Y</v>
      </c>
      <c r="C151" s="20" t="str">
        <f>VLOOKUP(A151,_holidays!$A$2:$C$2107,3,1)</f>
        <v>N</v>
      </c>
      <c r="D151" s="16">
        <v>114669.79</v>
      </c>
      <c r="E151" s="21">
        <v>17.3</v>
      </c>
      <c r="F151" s="67">
        <f t="shared" si="8"/>
        <v>114669.79</v>
      </c>
      <c r="G151" s="67" t="e">
        <f t="shared" si="9"/>
        <v>#N/A</v>
      </c>
      <c r="H151" s="67" t="e">
        <f t="shared" si="10"/>
        <v>#N/A</v>
      </c>
      <c r="I151" s="67">
        <f t="shared" si="11"/>
        <v>114669.79</v>
      </c>
    </row>
    <row r="152" spans="1:9" x14ac:dyDescent="0.6">
      <c r="A152" s="10">
        <v>42155</v>
      </c>
      <c r="B152" s="13" t="str">
        <f>VLOOKUP(A152,_holidays!$A$2:$B$2107,2,1)</f>
        <v>Y</v>
      </c>
      <c r="C152" s="13" t="str">
        <f>VLOOKUP(A152,_holidays!$A$2:$C$2107,3,1)</f>
        <v>N</v>
      </c>
      <c r="D152" s="16">
        <v>113261.26</v>
      </c>
      <c r="E152" s="14">
        <v>16.8</v>
      </c>
      <c r="F152" s="67">
        <f t="shared" si="8"/>
        <v>113261.26</v>
      </c>
      <c r="G152" s="67" t="e">
        <f t="shared" si="9"/>
        <v>#N/A</v>
      </c>
      <c r="H152" s="67" t="e">
        <f t="shared" si="10"/>
        <v>#N/A</v>
      </c>
      <c r="I152" s="67">
        <f t="shared" si="11"/>
        <v>113261.26</v>
      </c>
    </row>
    <row r="153" spans="1:9" x14ac:dyDescent="0.6">
      <c r="A153" s="19">
        <v>42156</v>
      </c>
      <c r="B153" s="20" t="str">
        <f>VLOOKUP(A153,_holidays!$A$2:$B$2107,2,1)</f>
        <v>Y</v>
      </c>
      <c r="C153" s="20" t="str">
        <f>VLOOKUP(A153,_holidays!$A$2:$C$2107,3,1)</f>
        <v>N</v>
      </c>
      <c r="D153" s="16">
        <v>140919.995</v>
      </c>
      <c r="E153" s="21">
        <v>12.2</v>
      </c>
      <c r="F153" s="67">
        <f t="shared" si="8"/>
        <v>140919.995</v>
      </c>
      <c r="G153" s="67" t="e">
        <f t="shared" si="9"/>
        <v>#N/A</v>
      </c>
      <c r="H153" s="67" t="e">
        <f t="shared" si="10"/>
        <v>#N/A</v>
      </c>
      <c r="I153" s="67">
        <f t="shared" si="11"/>
        <v>140919.995</v>
      </c>
    </row>
    <row r="154" spans="1:9" x14ac:dyDescent="0.6">
      <c r="A154" s="10">
        <v>42157</v>
      </c>
      <c r="B154" s="13" t="str">
        <f>VLOOKUP(A154,_holidays!$A$2:$B$2107,2,1)</f>
        <v>Y</v>
      </c>
      <c r="C154" s="13" t="str">
        <f>VLOOKUP(A154,_holidays!$A$2:$C$2107,3,1)</f>
        <v>N</v>
      </c>
      <c r="D154" s="16">
        <v>148534.505</v>
      </c>
      <c r="E154" s="14">
        <v>11.4</v>
      </c>
      <c r="F154" s="67">
        <f t="shared" si="8"/>
        <v>148534.505</v>
      </c>
      <c r="G154" s="67" t="e">
        <f t="shared" si="9"/>
        <v>#N/A</v>
      </c>
      <c r="H154" s="67" t="e">
        <f t="shared" si="10"/>
        <v>#N/A</v>
      </c>
      <c r="I154" s="67">
        <f t="shared" si="11"/>
        <v>148534.505</v>
      </c>
    </row>
    <row r="155" spans="1:9" x14ac:dyDescent="0.6">
      <c r="A155" s="19">
        <v>42158</v>
      </c>
      <c r="B155" s="20" t="str">
        <f>VLOOKUP(A155,_holidays!$A$2:$B$2107,2,1)</f>
        <v>Y</v>
      </c>
      <c r="C155" s="20" t="str">
        <f>VLOOKUP(A155,_holidays!$A$2:$C$2107,3,1)</f>
        <v>N</v>
      </c>
      <c r="D155" s="16">
        <v>146902.95000000001</v>
      </c>
      <c r="E155" s="21">
        <v>13.6</v>
      </c>
      <c r="F155" s="67">
        <f t="shared" si="8"/>
        <v>146902.95000000001</v>
      </c>
      <c r="G155" s="67" t="e">
        <f t="shared" si="9"/>
        <v>#N/A</v>
      </c>
      <c r="H155" s="67" t="e">
        <f t="shared" si="10"/>
        <v>#N/A</v>
      </c>
      <c r="I155" s="67">
        <f t="shared" si="11"/>
        <v>146902.95000000001</v>
      </c>
    </row>
    <row r="156" spans="1:9" x14ac:dyDescent="0.6">
      <c r="A156" s="10">
        <v>42159</v>
      </c>
      <c r="B156" s="13" t="str">
        <f>VLOOKUP(A156,_holidays!$A$2:$B$2107,2,1)</f>
        <v>Y</v>
      </c>
      <c r="C156" s="13" t="str">
        <f>VLOOKUP(A156,_holidays!$A$2:$C$2107,3,1)</f>
        <v>N</v>
      </c>
      <c r="D156" s="16">
        <v>147155.26500000001</v>
      </c>
      <c r="E156" s="14">
        <v>11.3</v>
      </c>
      <c r="F156" s="67">
        <f t="shared" si="8"/>
        <v>147155.26500000001</v>
      </c>
      <c r="G156" s="67" t="e">
        <f t="shared" si="9"/>
        <v>#N/A</v>
      </c>
      <c r="H156" s="67" t="e">
        <f t="shared" si="10"/>
        <v>#N/A</v>
      </c>
      <c r="I156" s="67">
        <f t="shared" si="11"/>
        <v>147155.26500000001</v>
      </c>
    </row>
    <row r="157" spans="1:9" x14ac:dyDescent="0.6">
      <c r="A157" s="19">
        <v>42160</v>
      </c>
      <c r="B157" s="20" t="str">
        <f>VLOOKUP(A157,_holidays!$A$2:$B$2107,2,1)</f>
        <v>Y</v>
      </c>
      <c r="C157" s="20" t="str">
        <f>VLOOKUP(A157,_holidays!$A$2:$C$2107,3,1)</f>
        <v>N</v>
      </c>
      <c r="D157" s="16">
        <v>142625.035</v>
      </c>
      <c r="E157" s="21">
        <v>15</v>
      </c>
      <c r="F157" s="67">
        <f t="shared" si="8"/>
        <v>142625.035</v>
      </c>
      <c r="G157" s="67" t="e">
        <f t="shared" si="9"/>
        <v>#N/A</v>
      </c>
      <c r="H157" s="67" t="e">
        <f t="shared" si="10"/>
        <v>#N/A</v>
      </c>
      <c r="I157" s="67">
        <f t="shared" si="11"/>
        <v>142625.035</v>
      </c>
    </row>
    <row r="158" spans="1:9" x14ac:dyDescent="0.6">
      <c r="A158" s="10">
        <v>42161</v>
      </c>
      <c r="B158" s="13" t="str">
        <f>VLOOKUP(A158,_holidays!$A$2:$B$2107,2,1)</f>
        <v>Y</v>
      </c>
      <c r="C158" s="13" t="str">
        <f>VLOOKUP(A158,_holidays!$A$2:$C$2107,3,1)</f>
        <v>N</v>
      </c>
      <c r="D158" s="16">
        <v>120128.295</v>
      </c>
      <c r="E158" s="14">
        <v>16.600000000000001</v>
      </c>
      <c r="F158" s="67">
        <f t="shared" si="8"/>
        <v>120128.295</v>
      </c>
      <c r="G158" s="67" t="e">
        <f t="shared" si="9"/>
        <v>#N/A</v>
      </c>
      <c r="H158" s="67" t="e">
        <f t="shared" si="10"/>
        <v>#N/A</v>
      </c>
      <c r="I158" s="67">
        <f t="shared" si="11"/>
        <v>120128.295</v>
      </c>
    </row>
    <row r="159" spans="1:9" x14ac:dyDescent="0.6">
      <c r="A159" s="19">
        <v>42162</v>
      </c>
      <c r="B159" s="20" t="str">
        <f>VLOOKUP(A159,_holidays!$A$2:$B$2107,2,1)</f>
        <v>Y</v>
      </c>
      <c r="C159" s="20" t="str">
        <f>VLOOKUP(A159,_holidays!$A$2:$C$2107,3,1)</f>
        <v>N</v>
      </c>
      <c r="D159" s="16">
        <v>109609.685</v>
      </c>
      <c r="E159" s="21">
        <v>14.5</v>
      </c>
      <c r="F159" s="67">
        <f t="shared" si="8"/>
        <v>109609.685</v>
      </c>
      <c r="G159" s="67" t="e">
        <f t="shared" si="9"/>
        <v>#N/A</v>
      </c>
      <c r="H159" s="67" t="e">
        <f t="shared" si="10"/>
        <v>#N/A</v>
      </c>
      <c r="I159" s="67">
        <f t="shared" si="11"/>
        <v>109609.685</v>
      </c>
    </row>
    <row r="160" spans="1:9" x14ac:dyDescent="0.6">
      <c r="A160" s="10">
        <v>42163</v>
      </c>
      <c r="B160" s="13" t="str">
        <f>VLOOKUP(A160,_holidays!$A$2:$B$2107,2,1)</f>
        <v>Y</v>
      </c>
      <c r="C160" s="13" t="str">
        <f>VLOOKUP(A160,_holidays!$A$2:$C$2107,3,1)</f>
        <v>Y</v>
      </c>
      <c r="D160" s="16">
        <v>110715.815</v>
      </c>
      <c r="E160" s="14">
        <v>18.5</v>
      </c>
      <c r="F160" s="67">
        <f t="shared" si="8"/>
        <v>110715.815</v>
      </c>
      <c r="G160" s="67" t="e">
        <f t="shared" si="9"/>
        <v>#N/A</v>
      </c>
      <c r="H160" s="67">
        <f t="shared" si="10"/>
        <v>110715.815</v>
      </c>
      <c r="I160" s="67" t="e">
        <f t="shared" si="11"/>
        <v>#N/A</v>
      </c>
    </row>
    <row r="161" spans="1:9" x14ac:dyDescent="0.6">
      <c r="A161" s="19">
        <v>42164</v>
      </c>
      <c r="B161" s="20" t="str">
        <f>VLOOKUP(A161,_holidays!$A$2:$B$2107,2,1)</f>
        <v>Y</v>
      </c>
      <c r="C161" s="20" t="str">
        <f>VLOOKUP(A161,_holidays!$A$2:$C$2107,3,1)</f>
        <v>N</v>
      </c>
      <c r="D161" s="16">
        <v>132854.13500000001</v>
      </c>
      <c r="E161" s="21">
        <v>13.5</v>
      </c>
      <c r="F161" s="67">
        <f t="shared" si="8"/>
        <v>132854.13500000001</v>
      </c>
      <c r="G161" s="67" t="e">
        <f t="shared" si="9"/>
        <v>#N/A</v>
      </c>
      <c r="H161" s="67" t="e">
        <f t="shared" si="10"/>
        <v>#N/A</v>
      </c>
      <c r="I161" s="67">
        <f t="shared" si="11"/>
        <v>132854.13500000001</v>
      </c>
    </row>
    <row r="162" spans="1:9" x14ac:dyDescent="0.6">
      <c r="A162" s="10">
        <v>42165</v>
      </c>
      <c r="B162" s="13" t="str">
        <f>VLOOKUP(A162,_holidays!$A$2:$B$2107,2,1)</f>
        <v>Y</v>
      </c>
      <c r="C162" s="13" t="str">
        <f>VLOOKUP(A162,_holidays!$A$2:$C$2107,3,1)</f>
        <v>N</v>
      </c>
      <c r="D162" s="16">
        <v>144125.52499999999</v>
      </c>
      <c r="E162" s="14">
        <v>13.4</v>
      </c>
      <c r="F162" s="67">
        <f t="shared" si="8"/>
        <v>144125.52499999999</v>
      </c>
      <c r="G162" s="67" t="e">
        <f t="shared" si="9"/>
        <v>#N/A</v>
      </c>
      <c r="H162" s="67" t="e">
        <f t="shared" si="10"/>
        <v>#N/A</v>
      </c>
      <c r="I162" s="67">
        <f t="shared" si="11"/>
        <v>144125.52499999999</v>
      </c>
    </row>
    <row r="163" spans="1:9" x14ac:dyDescent="0.6">
      <c r="A163" s="19">
        <v>42166</v>
      </c>
      <c r="B163" s="20" t="str">
        <f>VLOOKUP(A163,_holidays!$A$2:$B$2107,2,1)</f>
        <v>Y</v>
      </c>
      <c r="C163" s="20" t="str">
        <f>VLOOKUP(A163,_holidays!$A$2:$C$2107,3,1)</f>
        <v>N</v>
      </c>
      <c r="D163" s="16">
        <v>143465.44500000001</v>
      </c>
      <c r="E163" s="21">
        <v>14</v>
      </c>
      <c r="F163" s="67">
        <f t="shared" si="8"/>
        <v>143465.44500000001</v>
      </c>
      <c r="G163" s="67" t="e">
        <f t="shared" si="9"/>
        <v>#N/A</v>
      </c>
      <c r="H163" s="67" t="e">
        <f t="shared" si="10"/>
        <v>#N/A</v>
      </c>
      <c r="I163" s="67">
        <f t="shared" si="11"/>
        <v>143465.44500000001</v>
      </c>
    </row>
    <row r="164" spans="1:9" x14ac:dyDescent="0.6">
      <c r="A164" s="10">
        <v>42167</v>
      </c>
      <c r="B164" s="13" t="str">
        <f>VLOOKUP(A164,_holidays!$A$2:$B$2107,2,1)</f>
        <v>Y</v>
      </c>
      <c r="C164" s="13" t="str">
        <f>VLOOKUP(A164,_holidays!$A$2:$C$2107,3,1)</f>
        <v>N</v>
      </c>
      <c r="D164" s="16">
        <v>145005.62</v>
      </c>
      <c r="E164" s="14">
        <v>13.1</v>
      </c>
      <c r="F164" s="67">
        <f t="shared" si="8"/>
        <v>145005.62</v>
      </c>
      <c r="G164" s="67" t="e">
        <f t="shared" si="9"/>
        <v>#N/A</v>
      </c>
      <c r="H164" s="67" t="e">
        <f t="shared" si="10"/>
        <v>#N/A</v>
      </c>
      <c r="I164" s="67">
        <f t="shared" si="11"/>
        <v>145005.62</v>
      </c>
    </row>
    <row r="165" spans="1:9" x14ac:dyDescent="0.6">
      <c r="A165" s="19">
        <v>42168</v>
      </c>
      <c r="B165" s="20" t="str">
        <f>VLOOKUP(A165,_holidays!$A$2:$B$2107,2,1)</f>
        <v>Y</v>
      </c>
      <c r="C165" s="20" t="str">
        <f>VLOOKUP(A165,_holidays!$A$2:$C$2107,3,1)</f>
        <v>N</v>
      </c>
      <c r="D165" s="16">
        <v>123754.55</v>
      </c>
      <c r="E165" s="21">
        <v>18.2</v>
      </c>
      <c r="F165" s="67">
        <f t="shared" si="8"/>
        <v>123754.55</v>
      </c>
      <c r="G165" s="67" t="e">
        <f t="shared" si="9"/>
        <v>#N/A</v>
      </c>
      <c r="H165" s="67" t="e">
        <f t="shared" si="10"/>
        <v>#N/A</v>
      </c>
      <c r="I165" s="67">
        <f t="shared" si="11"/>
        <v>123754.55</v>
      </c>
    </row>
    <row r="166" spans="1:9" x14ac:dyDescent="0.6">
      <c r="A166" s="10">
        <v>42169</v>
      </c>
      <c r="B166" s="13" t="str">
        <f>VLOOKUP(A166,_holidays!$A$2:$B$2107,2,1)</f>
        <v>Y</v>
      </c>
      <c r="C166" s="13" t="str">
        <f>VLOOKUP(A166,_holidays!$A$2:$C$2107,3,1)</f>
        <v>N</v>
      </c>
      <c r="D166" s="16">
        <v>119125.62</v>
      </c>
      <c r="E166" s="14">
        <v>17.399999999999999</v>
      </c>
      <c r="F166" s="67">
        <f t="shared" si="8"/>
        <v>119125.62</v>
      </c>
      <c r="G166" s="67" t="e">
        <f t="shared" si="9"/>
        <v>#N/A</v>
      </c>
      <c r="H166" s="67" t="e">
        <f t="shared" si="10"/>
        <v>#N/A</v>
      </c>
      <c r="I166" s="67">
        <f t="shared" si="11"/>
        <v>119125.62</v>
      </c>
    </row>
    <row r="167" spans="1:9" x14ac:dyDescent="0.6">
      <c r="A167" s="19">
        <v>42170</v>
      </c>
      <c r="B167" s="20" t="str">
        <f>VLOOKUP(A167,_holidays!$A$2:$B$2107,2,1)</f>
        <v>Y</v>
      </c>
      <c r="C167" s="20" t="str">
        <f>VLOOKUP(A167,_holidays!$A$2:$C$2107,3,1)</f>
        <v>N</v>
      </c>
      <c r="D167" s="16">
        <v>136054.14499999999</v>
      </c>
      <c r="E167" s="21">
        <v>16.899999999999999</v>
      </c>
      <c r="F167" s="67">
        <f t="shared" si="8"/>
        <v>136054.14499999999</v>
      </c>
      <c r="G167" s="67" t="e">
        <f t="shared" si="9"/>
        <v>#N/A</v>
      </c>
      <c r="H167" s="67" t="e">
        <f t="shared" si="10"/>
        <v>#N/A</v>
      </c>
      <c r="I167" s="67">
        <f t="shared" si="11"/>
        <v>136054.14499999999</v>
      </c>
    </row>
    <row r="168" spans="1:9" x14ac:dyDescent="0.6">
      <c r="A168" s="10">
        <v>42171</v>
      </c>
      <c r="B168" s="13" t="str">
        <f>VLOOKUP(A168,_holidays!$A$2:$B$2107,2,1)</f>
        <v>Y</v>
      </c>
      <c r="C168" s="13" t="str">
        <f>VLOOKUP(A168,_holidays!$A$2:$C$2107,3,1)</f>
        <v>N</v>
      </c>
      <c r="D168" s="16">
        <v>139073.785</v>
      </c>
      <c r="E168" s="14">
        <v>16.100000000000001</v>
      </c>
      <c r="F168" s="67">
        <f t="shared" si="8"/>
        <v>139073.785</v>
      </c>
      <c r="G168" s="67" t="e">
        <f t="shared" si="9"/>
        <v>#N/A</v>
      </c>
      <c r="H168" s="67" t="e">
        <f t="shared" si="10"/>
        <v>#N/A</v>
      </c>
      <c r="I168" s="67">
        <f t="shared" si="11"/>
        <v>139073.785</v>
      </c>
    </row>
    <row r="169" spans="1:9" x14ac:dyDescent="0.6">
      <c r="A169" s="19">
        <v>42172</v>
      </c>
      <c r="B169" s="20" t="str">
        <f>VLOOKUP(A169,_holidays!$A$2:$B$2107,2,1)</f>
        <v>Y</v>
      </c>
      <c r="C169" s="20" t="str">
        <f>VLOOKUP(A169,_holidays!$A$2:$C$2107,3,1)</f>
        <v>N</v>
      </c>
      <c r="D169" s="16">
        <v>134290.46</v>
      </c>
      <c r="E169" s="21">
        <v>13.8</v>
      </c>
      <c r="F169" s="67">
        <f t="shared" si="8"/>
        <v>134290.46</v>
      </c>
      <c r="G169" s="67" t="e">
        <f t="shared" si="9"/>
        <v>#N/A</v>
      </c>
      <c r="H169" s="67" t="e">
        <f t="shared" si="10"/>
        <v>#N/A</v>
      </c>
      <c r="I169" s="67">
        <f t="shared" si="11"/>
        <v>134290.46</v>
      </c>
    </row>
    <row r="170" spans="1:9" x14ac:dyDescent="0.6">
      <c r="A170" s="10">
        <v>42173</v>
      </c>
      <c r="B170" s="13" t="str">
        <f>VLOOKUP(A170,_holidays!$A$2:$B$2107,2,1)</f>
        <v>Y</v>
      </c>
      <c r="C170" s="13" t="str">
        <f>VLOOKUP(A170,_holidays!$A$2:$C$2107,3,1)</f>
        <v>N</v>
      </c>
      <c r="D170" s="16">
        <v>137073.77499999999</v>
      </c>
      <c r="E170" s="14">
        <v>12.7</v>
      </c>
      <c r="F170" s="67">
        <f t="shared" si="8"/>
        <v>137073.77499999999</v>
      </c>
      <c r="G170" s="67" t="e">
        <f t="shared" si="9"/>
        <v>#N/A</v>
      </c>
      <c r="H170" s="67" t="e">
        <f t="shared" si="10"/>
        <v>#N/A</v>
      </c>
      <c r="I170" s="67">
        <f t="shared" si="11"/>
        <v>137073.77499999999</v>
      </c>
    </row>
    <row r="171" spans="1:9" x14ac:dyDescent="0.6">
      <c r="A171" s="19">
        <v>42174</v>
      </c>
      <c r="B171" s="20" t="str">
        <f>VLOOKUP(A171,_holidays!$A$2:$B$2107,2,1)</f>
        <v>Y</v>
      </c>
      <c r="C171" s="20" t="str">
        <f>VLOOKUP(A171,_holidays!$A$2:$C$2107,3,1)</f>
        <v>N</v>
      </c>
      <c r="D171" s="16">
        <v>139781.245</v>
      </c>
      <c r="E171" s="21">
        <v>12.4</v>
      </c>
      <c r="F171" s="67">
        <f t="shared" si="8"/>
        <v>139781.245</v>
      </c>
      <c r="G171" s="67" t="e">
        <f t="shared" si="9"/>
        <v>#N/A</v>
      </c>
      <c r="H171" s="67" t="e">
        <f t="shared" si="10"/>
        <v>#N/A</v>
      </c>
      <c r="I171" s="67">
        <f t="shared" si="11"/>
        <v>139781.245</v>
      </c>
    </row>
    <row r="172" spans="1:9" x14ac:dyDescent="0.6">
      <c r="A172" s="10">
        <v>42175</v>
      </c>
      <c r="B172" s="13" t="str">
        <f>VLOOKUP(A172,_holidays!$A$2:$B$2107,2,1)</f>
        <v>Y</v>
      </c>
      <c r="C172" s="13" t="str">
        <f>VLOOKUP(A172,_holidays!$A$2:$C$2107,3,1)</f>
        <v>N</v>
      </c>
      <c r="D172" s="16">
        <v>129576.36</v>
      </c>
      <c r="E172" s="14">
        <v>11.6</v>
      </c>
      <c r="F172" s="67">
        <f t="shared" si="8"/>
        <v>129576.36</v>
      </c>
      <c r="G172" s="67" t="e">
        <f t="shared" si="9"/>
        <v>#N/A</v>
      </c>
      <c r="H172" s="67" t="e">
        <f t="shared" si="10"/>
        <v>#N/A</v>
      </c>
      <c r="I172" s="67">
        <f t="shared" si="11"/>
        <v>129576.36</v>
      </c>
    </row>
    <row r="173" spans="1:9" x14ac:dyDescent="0.6">
      <c r="A173" s="19">
        <v>42176</v>
      </c>
      <c r="B173" s="20" t="str">
        <f>VLOOKUP(A173,_holidays!$A$2:$B$2107,2,1)</f>
        <v>Y</v>
      </c>
      <c r="C173" s="20" t="str">
        <f>VLOOKUP(A173,_holidays!$A$2:$C$2107,3,1)</f>
        <v>N</v>
      </c>
      <c r="D173" s="16">
        <v>124910.57</v>
      </c>
      <c r="E173" s="21">
        <v>12.9</v>
      </c>
      <c r="F173" s="67">
        <f t="shared" si="8"/>
        <v>124910.57</v>
      </c>
      <c r="G173" s="67" t="e">
        <f t="shared" si="9"/>
        <v>#N/A</v>
      </c>
      <c r="H173" s="67" t="e">
        <f t="shared" si="10"/>
        <v>#N/A</v>
      </c>
      <c r="I173" s="67">
        <f t="shared" si="11"/>
        <v>124910.57</v>
      </c>
    </row>
    <row r="174" spans="1:9" x14ac:dyDescent="0.6">
      <c r="A174" s="10">
        <v>42177</v>
      </c>
      <c r="B174" s="13" t="str">
        <f>VLOOKUP(A174,_holidays!$A$2:$B$2107,2,1)</f>
        <v>Y</v>
      </c>
      <c r="C174" s="13" t="str">
        <f>VLOOKUP(A174,_holidays!$A$2:$C$2107,3,1)</f>
        <v>N</v>
      </c>
      <c r="D174" s="16">
        <v>140431.35999999999</v>
      </c>
      <c r="E174" s="14">
        <v>14.1</v>
      </c>
      <c r="F174" s="67">
        <f t="shared" si="8"/>
        <v>140431.35999999999</v>
      </c>
      <c r="G174" s="67" t="e">
        <f t="shared" si="9"/>
        <v>#N/A</v>
      </c>
      <c r="H174" s="67" t="e">
        <f t="shared" si="10"/>
        <v>#N/A</v>
      </c>
      <c r="I174" s="67">
        <f t="shared" si="11"/>
        <v>140431.35999999999</v>
      </c>
    </row>
    <row r="175" spans="1:9" x14ac:dyDescent="0.6">
      <c r="A175" s="19">
        <v>42178</v>
      </c>
      <c r="B175" s="20" t="str">
        <f>VLOOKUP(A175,_holidays!$A$2:$B$2107,2,1)</f>
        <v>Y</v>
      </c>
      <c r="C175" s="20" t="str">
        <f>VLOOKUP(A175,_holidays!$A$2:$C$2107,3,1)</f>
        <v>N</v>
      </c>
      <c r="D175" s="16">
        <v>133171.4</v>
      </c>
      <c r="E175" s="21">
        <v>17.600000000000001</v>
      </c>
      <c r="F175" s="67">
        <f t="shared" si="8"/>
        <v>133171.4</v>
      </c>
      <c r="G175" s="67" t="e">
        <f t="shared" si="9"/>
        <v>#N/A</v>
      </c>
      <c r="H175" s="67" t="e">
        <f t="shared" si="10"/>
        <v>#N/A</v>
      </c>
      <c r="I175" s="67">
        <f t="shared" si="11"/>
        <v>133171.4</v>
      </c>
    </row>
    <row r="176" spans="1:9" x14ac:dyDescent="0.6">
      <c r="A176" s="10">
        <v>42179</v>
      </c>
      <c r="B176" s="13" t="str">
        <f>VLOOKUP(A176,_holidays!$A$2:$B$2107,2,1)</f>
        <v>Y</v>
      </c>
      <c r="C176" s="13" t="str">
        <f>VLOOKUP(A176,_holidays!$A$2:$C$2107,3,1)</f>
        <v>N</v>
      </c>
      <c r="D176" s="16">
        <v>135407.57</v>
      </c>
      <c r="E176" s="14">
        <v>16</v>
      </c>
      <c r="F176" s="67">
        <f t="shared" si="8"/>
        <v>135407.57</v>
      </c>
      <c r="G176" s="67" t="e">
        <f t="shared" si="9"/>
        <v>#N/A</v>
      </c>
      <c r="H176" s="67" t="e">
        <f t="shared" si="10"/>
        <v>#N/A</v>
      </c>
      <c r="I176" s="67">
        <f t="shared" si="11"/>
        <v>135407.57</v>
      </c>
    </row>
    <row r="177" spans="1:9" x14ac:dyDescent="0.6">
      <c r="A177" s="19">
        <v>42180</v>
      </c>
      <c r="B177" s="20" t="str">
        <f>VLOOKUP(A177,_holidays!$A$2:$B$2107,2,1)</f>
        <v>Y</v>
      </c>
      <c r="C177" s="20" t="str">
        <f>VLOOKUP(A177,_holidays!$A$2:$C$2107,3,1)</f>
        <v>N</v>
      </c>
      <c r="D177" s="16">
        <v>137379.23000000001</v>
      </c>
      <c r="E177" s="21">
        <v>14</v>
      </c>
      <c r="F177" s="67">
        <f t="shared" si="8"/>
        <v>137379.23000000001</v>
      </c>
      <c r="G177" s="67" t="e">
        <f t="shared" si="9"/>
        <v>#N/A</v>
      </c>
      <c r="H177" s="67" t="e">
        <f t="shared" si="10"/>
        <v>#N/A</v>
      </c>
      <c r="I177" s="67">
        <f t="shared" si="11"/>
        <v>137379.23000000001</v>
      </c>
    </row>
    <row r="178" spans="1:9" x14ac:dyDescent="0.6">
      <c r="A178" s="10">
        <v>42181</v>
      </c>
      <c r="B178" s="13" t="str">
        <f>VLOOKUP(A178,_holidays!$A$2:$B$2107,2,1)</f>
        <v>N</v>
      </c>
      <c r="C178" s="13" t="str">
        <f>VLOOKUP(A178,_holidays!$A$2:$C$2107,3,1)</f>
        <v>N</v>
      </c>
      <c r="D178" s="16">
        <v>135562.07500000001</v>
      </c>
      <c r="E178" s="14">
        <v>16.899999999999999</v>
      </c>
      <c r="F178" s="67" t="e">
        <f t="shared" si="8"/>
        <v>#N/A</v>
      </c>
      <c r="G178" s="67">
        <f t="shared" si="9"/>
        <v>135562.07500000001</v>
      </c>
      <c r="H178" s="67" t="e">
        <f t="shared" si="10"/>
        <v>#N/A</v>
      </c>
      <c r="I178" s="67">
        <f t="shared" si="11"/>
        <v>135562.07500000001</v>
      </c>
    </row>
    <row r="179" spans="1:9" x14ac:dyDescent="0.6">
      <c r="A179" s="19">
        <v>42182</v>
      </c>
      <c r="B179" s="20" t="str">
        <f>VLOOKUP(A179,_holidays!$A$2:$B$2107,2,1)</f>
        <v>N</v>
      </c>
      <c r="C179" s="20" t="str">
        <f>VLOOKUP(A179,_holidays!$A$2:$C$2107,3,1)</f>
        <v>N</v>
      </c>
      <c r="D179" s="16">
        <v>124587.43</v>
      </c>
      <c r="E179" s="21">
        <v>14.1</v>
      </c>
      <c r="F179" s="67" t="e">
        <f t="shared" si="8"/>
        <v>#N/A</v>
      </c>
      <c r="G179" s="67">
        <f t="shared" si="9"/>
        <v>124587.43</v>
      </c>
      <c r="H179" s="67" t="e">
        <f t="shared" si="10"/>
        <v>#N/A</v>
      </c>
      <c r="I179" s="67">
        <f t="shared" si="11"/>
        <v>124587.43</v>
      </c>
    </row>
    <row r="180" spans="1:9" x14ac:dyDescent="0.6">
      <c r="A180" s="10">
        <v>42183</v>
      </c>
      <c r="B180" s="13" t="str">
        <f>VLOOKUP(A180,_holidays!$A$2:$B$2107,2,1)</f>
        <v>N</v>
      </c>
      <c r="C180" s="13" t="str">
        <f>VLOOKUP(A180,_holidays!$A$2:$C$2107,3,1)</f>
        <v>N</v>
      </c>
      <c r="D180" s="16">
        <v>119277.48</v>
      </c>
      <c r="E180" s="14">
        <v>14.5</v>
      </c>
      <c r="F180" s="67" t="e">
        <f t="shared" si="8"/>
        <v>#N/A</v>
      </c>
      <c r="G180" s="67">
        <f t="shared" si="9"/>
        <v>119277.48</v>
      </c>
      <c r="H180" s="67" t="e">
        <f t="shared" si="10"/>
        <v>#N/A</v>
      </c>
      <c r="I180" s="67">
        <f t="shared" si="11"/>
        <v>119277.48</v>
      </c>
    </row>
    <row r="181" spans="1:9" x14ac:dyDescent="0.6">
      <c r="A181" s="19">
        <v>42184</v>
      </c>
      <c r="B181" s="20" t="str">
        <f>VLOOKUP(A181,_holidays!$A$2:$B$2107,2,1)</f>
        <v>N</v>
      </c>
      <c r="C181" s="20" t="str">
        <f>VLOOKUP(A181,_holidays!$A$2:$C$2107,3,1)</f>
        <v>N</v>
      </c>
      <c r="D181" s="16">
        <v>139468.155</v>
      </c>
      <c r="E181" s="21">
        <v>12.3</v>
      </c>
      <c r="F181" s="67" t="e">
        <f t="shared" si="8"/>
        <v>#N/A</v>
      </c>
      <c r="G181" s="67">
        <f t="shared" si="9"/>
        <v>139468.155</v>
      </c>
      <c r="H181" s="67" t="e">
        <f t="shared" si="10"/>
        <v>#N/A</v>
      </c>
      <c r="I181" s="67">
        <f t="shared" si="11"/>
        <v>139468.155</v>
      </c>
    </row>
    <row r="182" spans="1:9" x14ac:dyDescent="0.6">
      <c r="A182" s="10">
        <v>42185</v>
      </c>
      <c r="B182" s="13" t="str">
        <f>VLOOKUP(A182,_holidays!$A$2:$B$2107,2,1)</f>
        <v>N</v>
      </c>
      <c r="C182" s="13" t="str">
        <f>VLOOKUP(A182,_holidays!$A$2:$C$2107,3,1)</f>
        <v>N</v>
      </c>
      <c r="D182" s="16">
        <v>143170.05499999999</v>
      </c>
      <c r="E182" s="14">
        <v>14.2</v>
      </c>
      <c r="F182" s="67" t="e">
        <f t="shared" si="8"/>
        <v>#N/A</v>
      </c>
      <c r="G182" s="67">
        <f t="shared" si="9"/>
        <v>143170.05499999999</v>
      </c>
      <c r="H182" s="67" t="e">
        <f t="shared" si="10"/>
        <v>#N/A</v>
      </c>
      <c r="I182" s="67">
        <f t="shared" si="11"/>
        <v>143170.05499999999</v>
      </c>
    </row>
    <row r="183" spans="1:9" x14ac:dyDescent="0.6">
      <c r="A183" s="19">
        <v>42186</v>
      </c>
      <c r="B183" s="20" t="str">
        <f>VLOOKUP(A183,_holidays!$A$2:$B$2107,2,1)</f>
        <v>N</v>
      </c>
      <c r="C183" s="20" t="str">
        <f>VLOOKUP(A183,_holidays!$A$2:$C$2107,3,1)</f>
        <v>N</v>
      </c>
      <c r="D183" s="16">
        <v>138931</v>
      </c>
      <c r="E183" s="21">
        <v>15</v>
      </c>
      <c r="F183" s="67" t="e">
        <f t="shared" si="8"/>
        <v>#N/A</v>
      </c>
      <c r="G183" s="67">
        <f t="shared" si="9"/>
        <v>138931</v>
      </c>
      <c r="H183" s="67" t="e">
        <f t="shared" si="10"/>
        <v>#N/A</v>
      </c>
      <c r="I183" s="67">
        <f t="shared" si="11"/>
        <v>138931</v>
      </c>
    </row>
    <row r="184" spans="1:9" x14ac:dyDescent="0.6">
      <c r="A184" s="10">
        <v>42187</v>
      </c>
      <c r="B184" s="13" t="str">
        <f>VLOOKUP(A184,_holidays!$A$2:$B$2107,2,1)</f>
        <v>N</v>
      </c>
      <c r="C184" s="13" t="str">
        <f>VLOOKUP(A184,_holidays!$A$2:$C$2107,3,1)</f>
        <v>N</v>
      </c>
      <c r="D184" s="16">
        <v>138972.42499999999</v>
      </c>
      <c r="E184" s="14">
        <v>11.9</v>
      </c>
      <c r="F184" s="67" t="e">
        <f t="shared" si="8"/>
        <v>#N/A</v>
      </c>
      <c r="G184" s="67">
        <f t="shared" si="9"/>
        <v>138972.42499999999</v>
      </c>
      <c r="H184" s="67" t="e">
        <f t="shared" si="10"/>
        <v>#N/A</v>
      </c>
      <c r="I184" s="67">
        <f t="shared" si="11"/>
        <v>138972.42499999999</v>
      </c>
    </row>
    <row r="185" spans="1:9" x14ac:dyDescent="0.6">
      <c r="A185" s="19">
        <v>42188</v>
      </c>
      <c r="B185" s="20" t="str">
        <f>VLOOKUP(A185,_holidays!$A$2:$B$2107,2,1)</f>
        <v>N</v>
      </c>
      <c r="C185" s="20" t="str">
        <f>VLOOKUP(A185,_holidays!$A$2:$C$2107,3,1)</f>
        <v>N</v>
      </c>
      <c r="D185" s="16">
        <v>145713.81</v>
      </c>
      <c r="E185" s="21">
        <v>12</v>
      </c>
      <c r="F185" s="67" t="e">
        <f t="shared" si="8"/>
        <v>#N/A</v>
      </c>
      <c r="G185" s="67">
        <f t="shared" si="9"/>
        <v>145713.81</v>
      </c>
      <c r="H185" s="67" t="e">
        <f t="shared" si="10"/>
        <v>#N/A</v>
      </c>
      <c r="I185" s="67">
        <f t="shared" si="11"/>
        <v>145713.81</v>
      </c>
    </row>
    <row r="186" spans="1:9" x14ac:dyDescent="0.6">
      <c r="A186" s="10">
        <v>42189</v>
      </c>
      <c r="B186" s="13" t="str">
        <f>VLOOKUP(A186,_holidays!$A$2:$B$2107,2,1)</f>
        <v>N</v>
      </c>
      <c r="C186" s="13" t="str">
        <f>VLOOKUP(A186,_holidays!$A$2:$C$2107,3,1)</f>
        <v>N</v>
      </c>
      <c r="D186" s="16">
        <v>130073.27</v>
      </c>
      <c r="E186" s="14">
        <v>10.6</v>
      </c>
      <c r="F186" s="67" t="e">
        <f t="shared" si="8"/>
        <v>#N/A</v>
      </c>
      <c r="G186" s="67">
        <f t="shared" si="9"/>
        <v>130073.27</v>
      </c>
      <c r="H186" s="67" t="e">
        <f t="shared" si="10"/>
        <v>#N/A</v>
      </c>
      <c r="I186" s="67">
        <f t="shared" si="11"/>
        <v>130073.27</v>
      </c>
    </row>
    <row r="187" spans="1:9" x14ac:dyDescent="0.6">
      <c r="A187" s="19">
        <v>42190</v>
      </c>
      <c r="B187" s="20" t="str">
        <f>VLOOKUP(A187,_holidays!$A$2:$B$2107,2,1)</f>
        <v>N</v>
      </c>
      <c r="C187" s="20" t="str">
        <f>VLOOKUP(A187,_holidays!$A$2:$C$2107,3,1)</f>
        <v>N</v>
      </c>
      <c r="D187" s="16">
        <v>117312.925</v>
      </c>
      <c r="E187" s="21">
        <v>14.9</v>
      </c>
      <c r="F187" s="67" t="e">
        <f t="shared" si="8"/>
        <v>#N/A</v>
      </c>
      <c r="G187" s="67">
        <f t="shared" si="9"/>
        <v>117312.925</v>
      </c>
      <c r="H187" s="67" t="e">
        <f t="shared" si="10"/>
        <v>#N/A</v>
      </c>
      <c r="I187" s="67">
        <f t="shared" si="11"/>
        <v>117312.925</v>
      </c>
    </row>
    <row r="188" spans="1:9" x14ac:dyDescent="0.6">
      <c r="A188" s="10">
        <v>42191</v>
      </c>
      <c r="B188" s="13" t="str">
        <f>VLOOKUP(A188,_holidays!$A$2:$B$2107,2,1)</f>
        <v>N</v>
      </c>
      <c r="C188" s="13" t="str">
        <f>VLOOKUP(A188,_holidays!$A$2:$C$2107,3,1)</f>
        <v>N</v>
      </c>
      <c r="D188" s="16">
        <v>143176.33499999999</v>
      </c>
      <c r="E188" s="14">
        <v>11.5</v>
      </c>
      <c r="F188" s="67" t="e">
        <f t="shared" si="8"/>
        <v>#N/A</v>
      </c>
      <c r="G188" s="67">
        <f t="shared" si="9"/>
        <v>143176.33499999999</v>
      </c>
      <c r="H188" s="67" t="e">
        <f t="shared" si="10"/>
        <v>#N/A</v>
      </c>
      <c r="I188" s="67">
        <f t="shared" si="11"/>
        <v>143176.33499999999</v>
      </c>
    </row>
    <row r="189" spans="1:9" x14ac:dyDescent="0.6">
      <c r="A189" s="19">
        <v>42192</v>
      </c>
      <c r="B189" s="20" t="str">
        <f>VLOOKUP(A189,_holidays!$A$2:$B$2107,2,1)</f>
        <v>N</v>
      </c>
      <c r="C189" s="20" t="str">
        <f>VLOOKUP(A189,_holidays!$A$2:$C$2107,3,1)</f>
        <v>N</v>
      </c>
      <c r="D189" s="16">
        <v>143984.39000000001</v>
      </c>
      <c r="E189" s="21">
        <v>14.2</v>
      </c>
      <c r="F189" s="67" t="e">
        <f t="shared" si="8"/>
        <v>#N/A</v>
      </c>
      <c r="G189" s="67">
        <f t="shared" si="9"/>
        <v>143984.39000000001</v>
      </c>
      <c r="H189" s="67" t="e">
        <f t="shared" si="10"/>
        <v>#N/A</v>
      </c>
      <c r="I189" s="67">
        <f t="shared" si="11"/>
        <v>143984.39000000001</v>
      </c>
    </row>
    <row r="190" spans="1:9" x14ac:dyDescent="0.6">
      <c r="A190" s="10">
        <v>42193</v>
      </c>
      <c r="B190" s="13" t="str">
        <f>VLOOKUP(A190,_holidays!$A$2:$B$2107,2,1)</f>
        <v>N</v>
      </c>
      <c r="C190" s="13" t="str">
        <f>VLOOKUP(A190,_holidays!$A$2:$C$2107,3,1)</f>
        <v>N</v>
      </c>
      <c r="D190" s="16">
        <v>141696.29500000001</v>
      </c>
      <c r="E190" s="14">
        <v>14.8</v>
      </c>
      <c r="F190" s="67" t="e">
        <f t="shared" si="8"/>
        <v>#N/A</v>
      </c>
      <c r="G190" s="67">
        <f t="shared" si="9"/>
        <v>141696.29500000001</v>
      </c>
      <c r="H190" s="67" t="e">
        <f t="shared" si="10"/>
        <v>#N/A</v>
      </c>
      <c r="I190" s="67">
        <f t="shared" si="11"/>
        <v>141696.29500000001</v>
      </c>
    </row>
    <row r="191" spans="1:9" x14ac:dyDescent="0.6">
      <c r="A191" s="19">
        <v>42194</v>
      </c>
      <c r="B191" s="20" t="str">
        <f>VLOOKUP(A191,_holidays!$A$2:$B$2107,2,1)</f>
        <v>N</v>
      </c>
      <c r="C191" s="20" t="str">
        <f>VLOOKUP(A191,_holidays!$A$2:$C$2107,3,1)</f>
        <v>N</v>
      </c>
      <c r="D191" s="16">
        <v>141994.375</v>
      </c>
      <c r="E191" s="21">
        <v>13.4</v>
      </c>
      <c r="F191" s="67" t="e">
        <f t="shared" si="8"/>
        <v>#N/A</v>
      </c>
      <c r="G191" s="67">
        <f t="shared" si="9"/>
        <v>141994.375</v>
      </c>
      <c r="H191" s="67" t="e">
        <f t="shared" si="10"/>
        <v>#N/A</v>
      </c>
      <c r="I191" s="67">
        <f t="shared" si="11"/>
        <v>141994.375</v>
      </c>
    </row>
    <row r="192" spans="1:9" x14ac:dyDescent="0.6">
      <c r="A192" s="10">
        <v>42195</v>
      </c>
      <c r="B192" s="13" t="str">
        <f>VLOOKUP(A192,_holidays!$A$2:$B$2107,2,1)</f>
        <v>N</v>
      </c>
      <c r="C192" s="13" t="str">
        <f>VLOOKUP(A192,_holidays!$A$2:$C$2107,3,1)</f>
        <v>N</v>
      </c>
      <c r="D192" s="16">
        <v>136884.095</v>
      </c>
      <c r="E192" s="14">
        <v>14.3</v>
      </c>
      <c r="F192" s="67" t="e">
        <f t="shared" si="8"/>
        <v>#N/A</v>
      </c>
      <c r="G192" s="67">
        <f t="shared" si="9"/>
        <v>136884.095</v>
      </c>
      <c r="H192" s="67" t="e">
        <f t="shared" si="10"/>
        <v>#N/A</v>
      </c>
      <c r="I192" s="67">
        <f t="shared" si="11"/>
        <v>136884.095</v>
      </c>
    </row>
    <row r="193" spans="1:9" x14ac:dyDescent="0.6">
      <c r="A193" s="19">
        <v>42196</v>
      </c>
      <c r="B193" s="20" t="str">
        <f>VLOOKUP(A193,_holidays!$A$2:$B$2107,2,1)</f>
        <v>N</v>
      </c>
      <c r="C193" s="20" t="str">
        <f>VLOOKUP(A193,_holidays!$A$2:$C$2107,3,1)</f>
        <v>N</v>
      </c>
      <c r="D193" s="16">
        <v>123971.705</v>
      </c>
      <c r="E193" s="21">
        <v>13.1</v>
      </c>
      <c r="F193" s="67" t="e">
        <f t="shared" si="8"/>
        <v>#N/A</v>
      </c>
      <c r="G193" s="67">
        <f t="shared" si="9"/>
        <v>123971.705</v>
      </c>
      <c r="H193" s="67" t="e">
        <f t="shared" si="10"/>
        <v>#N/A</v>
      </c>
      <c r="I193" s="67">
        <f t="shared" si="11"/>
        <v>123971.705</v>
      </c>
    </row>
    <row r="194" spans="1:9" x14ac:dyDescent="0.6">
      <c r="A194" s="10">
        <v>42197</v>
      </c>
      <c r="B194" s="13" t="str">
        <f>VLOOKUP(A194,_holidays!$A$2:$B$2107,2,1)</f>
        <v>N</v>
      </c>
      <c r="C194" s="13" t="str">
        <f>VLOOKUP(A194,_holidays!$A$2:$C$2107,3,1)</f>
        <v>N</v>
      </c>
      <c r="D194" s="16">
        <v>124790.69500000001</v>
      </c>
      <c r="E194" s="14">
        <v>12.3</v>
      </c>
      <c r="F194" s="67" t="e">
        <f t="shared" si="8"/>
        <v>#N/A</v>
      </c>
      <c r="G194" s="67">
        <f t="shared" si="9"/>
        <v>124790.69500000001</v>
      </c>
      <c r="H194" s="67" t="e">
        <f t="shared" si="10"/>
        <v>#N/A</v>
      </c>
      <c r="I194" s="67">
        <f t="shared" si="11"/>
        <v>124790.69500000001</v>
      </c>
    </row>
    <row r="195" spans="1:9" x14ac:dyDescent="0.6">
      <c r="A195" s="19">
        <v>42198</v>
      </c>
      <c r="B195" s="20" t="str">
        <f>VLOOKUP(A195,_holidays!$A$2:$B$2107,2,1)</f>
        <v>N</v>
      </c>
      <c r="C195" s="20" t="str">
        <f>VLOOKUP(A195,_holidays!$A$2:$C$2107,3,1)</f>
        <v>N</v>
      </c>
      <c r="D195" s="16">
        <v>138680.33499999999</v>
      </c>
      <c r="E195" s="21">
        <v>12.7</v>
      </c>
      <c r="F195" s="67" t="e">
        <f t="shared" ref="F195:F258" si="12">IF(B195="N",NA(),IF(B195="Y",D195))</f>
        <v>#N/A</v>
      </c>
      <c r="G195" s="67">
        <f t="shared" ref="G195:G258" si="13">IF(B195="N",D195,IF(B195="Y",NA()))</f>
        <v>138680.33499999999</v>
      </c>
      <c r="H195" s="67" t="e">
        <f t="shared" ref="H195:H258" si="14">IF(C195="N",NA(),IF(C195="Y",D195))</f>
        <v>#N/A</v>
      </c>
      <c r="I195" s="67">
        <f t="shared" ref="I195:I258" si="15">IF(C195="N",D195,IF(C195="Y",NA()))</f>
        <v>138680.33499999999</v>
      </c>
    </row>
    <row r="196" spans="1:9" x14ac:dyDescent="0.6">
      <c r="A196" s="10">
        <v>42199</v>
      </c>
      <c r="B196" s="13" t="str">
        <f>VLOOKUP(A196,_holidays!$A$2:$B$2107,2,1)</f>
        <v>Y</v>
      </c>
      <c r="C196" s="13" t="str">
        <f>VLOOKUP(A196,_holidays!$A$2:$C$2107,3,1)</f>
        <v>N</v>
      </c>
      <c r="D196" s="16">
        <v>150671.10500000001</v>
      </c>
      <c r="E196" s="14">
        <v>9.8000000000000007</v>
      </c>
      <c r="F196" s="67">
        <f t="shared" si="12"/>
        <v>150671.10500000001</v>
      </c>
      <c r="G196" s="67" t="e">
        <f t="shared" si="13"/>
        <v>#N/A</v>
      </c>
      <c r="H196" s="67" t="e">
        <f t="shared" si="14"/>
        <v>#N/A</v>
      </c>
      <c r="I196" s="67">
        <f t="shared" si="15"/>
        <v>150671.10500000001</v>
      </c>
    </row>
    <row r="197" spans="1:9" x14ac:dyDescent="0.6">
      <c r="A197" s="19">
        <v>42200</v>
      </c>
      <c r="B197" s="20" t="str">
        <f>VLOOKUP(A197,_holidays!$A$2:$B$2107,2,1)</f>
        <v>Y</v>
      </c>
      <c r="C197" s="20" t="str">
        <f>VLOOKUP(A197,_holidays!$A$2:$C$2107,3,1)</f>
        <v>N</v>
      </c>
      <c r="D197" s="16">
        <v>151270.54</v>
      </c>
      <c r="E197" s="21">
        <v>10.5</v>
      </c>
      <c r="F197" s="67">
        <f t="shared" si="12"/>
        <v>151270.54</v>
      </c>
      <c r="G197" s="67" t="e">
        <f t="shared" si="13"/>
        <v>#N/A</v>
      </c>
      <c r="H197" s="67" t="e">
        <f t="shared" si="14"/>
        <v>#N/A</v>
      </c>
      <c r="I197" s="67">
        <f t="shared" si="15"/>
        <v>151270.54</v>
      </c>
    </row>
    <row r="198" spans="1:9" x14ac:dyDescent="0.6">
      <c r="A198" s="10">
        <v>42201</v>
      </c>
      <c r="B198" s="13" t="str">
        <f>VLOOKUP(A198,_holidays!$A$2:$B$2107,2,1)</f>
        <v>Y</v>
      </c>
      <c r="C198" s="13" t="str">
        <f>VLOOKUP(A198,_holidays!$A$2:$C$2107,3,1)</f>
        <v>N</v>
      </c>
      <c r="D198" s="16">
        <v>144797.98000000001</v>
      </c>
      <c r="E198" s="14">
        <v>12.3</v>
      </c>
      <c r="F198" s="67">
        <f t="shared" si="12"/>
        <v>144797.98000000001</v>
      </c>
      <c r="G198" s="67" t="e">
        <f t="shared" si="13"/>
        <v>#N/A</v>
      </c>
      <c r="H198" s="67" t="e">
        <f t="shared" si="14"/>
        <v>#N/A</v>
      </c>
      <c r="I198" s="67">
        <f t="shared" si="15"/>
        <v>144797.98000000001</v>
      </c>
    </row>
    <row r="199" spans="1:9" x14ac:dyDescent="0.6">
      <c r="A199" s="19">
        <v>42202</v>
      </c>
      <c r="B199" s="20" t="str">
        <f>VLOOKUP(A199,_holidays!$A$2:$B$2107,2,1)</f>
        <v>Y</v>
      </c>
      <c r="C199" s="20" t="str">
        <f>VLOOKUP(A199,_holidays!$A$2:$C$2107,3,1)</f>
        <v>N</v>
      </c>
      <c r="D199" s="16">
        <v>142965.48000000001</v>
      </c>
      <c r="E199" s="21">
        <v>12.3</v>
      </c>
      <c r="F199" s="67">
        <f t="shared" si="12"/>
        <v>142965.48000000001</v>
      </c>
      <c r="G199" s="67" t="e">
        <f t="shared" si="13"/>
        <v>#N/A</v>
      </c>
      <c r="H199" s="67" t="e">
        <f t="shared" si="14"/>
        <v>#N/A</v>
      </c>
      <c r="I199" s="67">
        <f t="shared" si="15"/>
        <v>142965.48000000001</v>
      </c>
    </row>
    <row r="200" spans="1:9" x14ac:dyDescent="0.6">
      <c r="A200" s="10">
        <v>42203</v>
      </c>
      <c r="B200" s="13" t="str">
        <f>VLOOKUP(A200,_holidays!$A$2:$B$2107,2,1)</f>
        <v>Y</v>
      </c>
      <c r="C200" s="13" t="str">
        <f>VLOOKUP(A200,_holidays!$A$2:$C$2107,3,1)</f>
        <v>N</v>
      </c>
      <c r="D200" s="16">
        <v>130187.44500000001</v>
      </c>
      <c r="E200" s="14">
        <v>11.5</v>
      </c>
      <c r="F200" s="67">
        <f t="shared" si="12"/>
        <v>130187.44500000001</v>
      </c>
      <c r="G200" s="67" t="e">
        <f t="shared" si="13"/>
        <v>#N/A</v>
      </c>
      <c r="H200" s="67" t="e">
        <f t="shared" si="14"/>
        <v>#N/A</v>
      </c>
      <c r="I200" s="67">
        <f t="shared" si="15"/>
        <v>130187.44500000001</v>
      </c>
    </row>
    <row r="201" spans="1:9" x14ac:dyDescent="0.6">
      <c r="A201" s="19">
        <v>42204</v>
      </c>
      <c r="B201" s="20" t="str">
        <f>VLOOKUP(A201,_holidays!$A$2:$B$2107,2,1)</f>
        <v>Y</v>
      </c>
      <c r="C201" s="20" t="str">
        <f>VLOOKUP(A201,_holidays!$A$2:$C$2107,3,1)</f>
        <v>N</v>
      </c>
      <c r="D201" s="16">
        <v>131141.35500000001</v>
      </c>
      <c r="E201" s="21">
        <v>12.1</v>
      </c>
      <c r="F201" s="67">
        <f t="shared" si="12"/>
        <v>131141.35500000001</v>
      </c>
      <c r="G201" s="67" t="e">
        <f t="shared" si="13"/>
        <v>#N/A</v>
      </c>
      <c r="H201" s="67" t="e">
        <f t="shared" si="14"/>
        <v>#N/A</v>
      </c>
      <c r="I201" s="67">
        <f t="shared" si="15"/>
        <v>131141.35500000001</v>
      </c>
    </row>
    <row r="202" spans="1:9" x14ac:dyDescent="0.6">
      <c r="A202" s="10">
        <v>42205</v>
      </c>
      <c r="B202" s="13" t="str">
        <f>VLOOKUP(A202,_holidays!$A$2:$B$2107,2,1)</f>
        <v>Y</v>
      </c>
      <c r="C202" s="13" t="str">
        <f>VLOOKUP(A202,_holidays!$A$2:$C$2107,3,1)</f>
        <v>N</v>
      </c>
      <c r="D202" s="16">
        <v>146154.37</v>
      </c>
      <c r="E202" s="14">
        <v>14.7</v>
      </c>
      <c r="F202" s="67">
        <f t="shared" si="12"/>
        <v>146154.37</v>
      </c>
      <c r="G202" s="67" t="e">
        <f t="shared" si="13"/>
        <v>#N/A</v>
      </c>
      <c r="H202" s="67" t="e">
        <f t="shared" si="14"/>
        <v>#N/A</v>
      </c>
      <c r="I202" s="67">
        <f t="shared" si="15"/>
        <v>146154.37</v>
      </c>
    </row>
    <row r="203" spans="1:9" x14ac:dyDescent="0.6">
      <c r="A203" s="19">
        <v>42206</v>
      </c>
      <c r="B203" s="20" t="str">
        <f>VLOOKUP(A203,_holidays!$A$2:$B$2107,2,1)</f>
        <v>Y</v>
      </c>
      <c r="C203" s="20" t="str">
        <f>VLOOKUP(A203,_holidays!$A$2:$C$2107,3,1)</f>
        <v>N</v>
      </c>
      <c r="D203" s="16">
        <v>138931.81</v>
      </c>
      <c r="E203" s="21">
        <v>17</v>
      </c>
      <c r="F203" s="67">
        <f t="shared" si="12"/>
        <v>138931.81</v>
      </c>
      <c r="G203" s="67" t="e">
        <f t="shared" si="13"/>
        <v>#N/A</v>
      </c>
      <c r="H203" s="67" t="e">
        <f t="shared" si="14"/>
        <v>#N/A</v>
      </c>
      <c r="I203" s="67">
        <f t="shared" si="15"/>
        <v>138931.81</v>
      </c>
    </row>
    <row r="204" spans="1:9" x14ac:dyDescent="0.6">
      <c r="A204" s="10">
        <v>42207</v>
      </c>
      <c r="B204" s="13" t="str">
        <f>VLOOKUP(A204,_holidays!$A$2:$B$2107,2,1)</f>
        <v>Y</v>
      </c>
      <c r="C204" s="13" t="str">
        <f>VLOOKUP(A204,_holidays!$A$2:$C$2107,3,1)</f>
        <v>N</v>
      </c>
      <c r="D204" s="16">
        <v>138418.83499999999</v>
      </c>
      <c r="E204" s="14">
        <v>16.600000000000001</v>
      </c>
      <c r="F204" s="67">
        <f t="shared" si="12"/>
        <v>138418.83499999999</v>
      </c>
      <c r="G204" s="67" t="e">
        <f t="shared" si="13"/>
        <v>#N/A</v>
      </c>
      <c r="H204" s="67" t="e">
        <f t="shared" si="14"/>
        <v>#N/A</v>
      </c>
      <c r="I204" s="67">
        <f t="shared" si="15"/>
        <v>138418.83499999999</v>
      </c>
    </row>
    <row r="205" spans="1:9" x14ac:dyDescent="0.6">
      <c r="A205" s="19">
        <v>42208</v>
      </c>
      <c r="B205" s="20" t="str">
        <f>VLOOKUP(A205,_holidays!$A$2:$B$2107,2,1)</f>
        <v>Y</v>
      </c>
      <c r="C205" s="20" t="str">
        <f>VLOOKUP(A205,_holidays!$A$2:$C$2107,3,1)</f>
        <v>N</v>
      </c>
      <c r="D205" s="16">
        <v>142316.29500000001</v>
      </c>
      <c r="E205" s="21">
        <v>16.100000000000001</v>
      </c>
      <c r="F205" s="67">
        <f t="shared" si="12"/>
        <v>142316.29500000001</v>
      </c>
      <c r="G205" s="67" t="e">
        <f t="shared" si="13"/>
        <v>#N/A</v>
      </c>
      <c r="H205" s="67" t="e">
        <f t="shared" si="14"/>
        <v>#N/A</v>
      </c>
      <c r="I205" s="67">
        <f t="shared" si="15"/>
        <v>142316.29500000001</v>
      </c>
    </row>
    <row r="206" spans="1:9" x14ac:dyDescent="0.6">
      <c r="A206" s="10">
        <v>42209</v>
      </c>
      <c r="B206" s="13" t="str">
        <f>VLOOKUP(A206,_holidays!$A$2:$B$2107,2,1)</f>
        <v>Y</v>
      </c>
      <c r="C206" s="13" t="str">
        <f>VLOOKUP(A206,_holidays!$A$2:$C$2107,3,1)</f>
        <v>N</v>
      </c>
      <c r="D206" s="16">
        <v>136837.155</v>
      </c>
      <c r="E206" s="14">
        <v>15</v>
      </c>
      <c r="F206" s="67">
        <f t="shared" si="12"/>
        <v>136837.155</v>
      </c>
      <c r="G206" s="67" t="e">
        <f t="shared" si="13"/>
        <v>#N/A</v>
      </c>
      <c r="H206" s="67" t="e">
        <f t="shared" si="14"/>
        <v>#N/A</v>
      </c>
      <c r="I206" s="67">
        <f t="shared" si="15"/>
        <v>136837.155</v>
      </c>
    </row>
    <row r="207" spans="1:9" x14ac:dyDescent="0.6">
      <c r="A207" s="19">
        <v>42210</v>
      </c>
      <c r="B207" s="20" t="str">
        <f>VLOOKUP(A207,_holidays!$A$2:$B$2107,2,1)</f>
        <v>Y</v>
      </c>
      <c r="C207" s="20" t="str">
        <f>VLOOKUP(A207,_holidays!$A$2:$C$2107,3,1)</f>
        <v>N</v>
      </c>
      <c r="D207" s="16">
        <v>121021.425</v>
      </c>
      <c r="E207" s="21">
        <v>13.3</v>
      </c>
      <c r="F207" s="67">
        <f t="shared" si="12"/>
        <v>121021.425</v>
      </c>
      <c r="G207" s="67" t="e">
        <f t="shared" si="13"/>
        <v>#N/A</v>
      </c>
      <c r="H207" s="67" t="e">
        <f t="shared" si="14"/>
        <v>#N/A</v>
      </c>
      <c r="I207" s="67">
        <f t="shared" si="15"/>
        <v>121021.425</v>
      </c>
    </row>
    <row r="208" spans="1:9" x14ac:dyDescent="0.6">
      <c r="A208" s="10">
        <v>42211</v>
      </c>
      <c r="B208" s="13" t="str">
        <f>VLOOKUP(A208,_holidays!$A$2:$B$2107,2,1)</f>
        <v>Y</v>
      </c>
      <c r="C208" s="13" t="str">
        <f>VLOOKUP(A208,_holidays!$A$2:$C$2107,3,1)</f>
        <v>N</v>
      </c>
      <c r="D208" s="16">
        <v>120396.735</v>
      </c>
      <c r="E208" s="14">
        <v>11.6</v>
      </c>
      <c r="F208" s="67">
        <f t="shared" si="12"/>
        <v>120396.735</v>
      </c>
      <c r="G208" s="67" t="e">
        <f t="shared" si="13"/>
        <v>#N/A</v>
      </c>
      <c r="H208" s="67" t="e">
        <f t="shared" si="14"/>
        <v>#N/A</v>
      </c>
      <c r="I208" s="67">
        <f t="shared" si="15"/>
        <v>120396.735</v>
      </c>
    </row>
    <row r="209" spans="1:9" x14ac:dyDescent="0.6">
      <c r="A209" s="19">
        <v>42212</v>
      </c>
      <c r="B209" s="20" t="str">
        <f>VLOOKUP(A209,_holidays!$A$2:$B$2107,2,1)</f>
        <v>Y</v>
      </c>
      <c r="C209" s="20" t="str">
        <f>VLOOKUP(A209,_holidays!$A$2:$C$2107,3,1)</f>
        <v>N</v>
      </c>
      <c r="D209" s="16">
        <v>142470.43</v>
      </c>
      <c r="E209" s="21">
        <v>13.9</v>
      </c>
      <c r="F209" s="67">
        <f t="shared" si="12"/>
        <v>142470.43</v>
      </c>
      <c r="G209" s="67" t="e">
        <f t="shared" si="13"/>
        <v>#N/A</v>
      </c>
      <c r="H209" s="67" t="e">
        <f t="shared" si="14"/>
        <v>#N/A</v>
      </c>
      <c r="I209" s="67">
        <f t="shared" si="15"/>
        <v>142470.43</v>
      </c>
    </row>
    <row r="210" spans="1:9" x14ac:dyDescent="0.6">
      <c r="A210" s="10">
        <v>42213</v>
      </c>
      <c r="B210" s="13" t="str">
        <f>VLOOKUP(A210,_holidays!$A$2:$B$2107,2,1)</f>
        <v>Y</v>
      </c>
      <c r="C210" s="13" t="str">
        <f>VLOOKUP(A210,_holidays!$A$2:$C$2107,3,1)</f>
        <v>N</v>
      </c>
      <c r="D210" s="16">
        <v>144008.37</v>
      </c>
      <c r="E210" s="14">
        <v>14.4</v>
      </c>
      <c r="F210" s="67">
        <f t="shared" si="12"/>
        <v>144008.37</v>
      </c>
      <c r="G210" s="67" t="e">
        <f t="shared" si="13"/>
        <v>#N/A</v>
      </c>
      <c r="H210" s="67" t="e">
        <f t="shared" si="14"/>
        <v>#N/A</v>
      </c>
      <c r="I210" s="67">
        <f t="shared" si="15"/>
        <v>144008.37</v>
      </c>
    </row>
    <row r="211" spans="1:9" x14ac:dyDescent="0.6">
      <c r="A211" s="19">
        <v>42214</v>
      </c>
      <c r="B211" s="20" t="str">
        <f>VLOOKUP(A211,_holidays!$A$2:$B$2107,2,1)</f>
        <v>Y</v>
      </c>
      <c r="C211" s="20" t="str">
        <f>VLOOKUP(A211,_holidays!$A$2:$C$2107,3,1)</f>
        <v>N</v>
      </c>
      <c r="D211" s="16">
        <v>142637.76000000001</v>
      </c>
      <c r="E211" s="21">
        <v>14</v>
      </c>
      <c r="F211" s="67">
        <f t="shared" si="12"/>
        <v>142637.76000000001</v>
      </c>
      <c r="G211" s="67" t="e">
        <f t="shared" si="13"/>
        <v>#N/A</v>
      </c>
      <c r="H211" s="67" t="e">
        <f t="shared" si="14"/>
        <v>#N/A</v>
      </c>
      <c r="I211" s="67">
        <f t="shared" si="15"/>
        <v>142637.76000000001</v>
      </c>
    </row>
    <row r="212" spans="1:9" x14ac:dyDescent="0.6">
      <c r="A212" s="10">
        <v>42215</v>
      </c>
      <c r="B212" s="13" t="str">
        <f>VLOOKUP(A212,_holidays!$A$2:$B$2107,2,1)</f>
        <v>Y</v>
      </c>
      <c r="C212" s="13" t="str">
        <f>VLOOKUP(A212,_holidays!$A$2:$C$2107,3,1)</f>
        <v>N</v>
      </c>
      <c r="D212" s="16">
        <v>143544.10999999999</v>
      </c>
      <c r="E212" s="14">
        <v>12.3</v>
      </c>
      <c r="F212" s="67">
        <f t="shared" si="12"/>
        <v>143544.10999999999</v>
      </c>
      <c r="G212" s="67" t="e">
        <f t="shared" si="13"/>
        <v>#N/A</v>
      </c>
      <c r="H212" s="67" t="e">
        <f t="shared" si="14"/>
        <v>#N/A</v>
      </c>
      <c r="I212" s="67">
        <f t="shared" si="15"/>
        <v>143544.10999999999</v>
      </c>
    </row>
    <row r="213" spans="1:9" x14ac:dyDescent="0.6">
      <c r="A213" s="19">
        <v>42216</v>
      </c>
      <c r="B213" s="20" t="str">
        <f>VLOOKUP(A213,_holidays!$A$2:$B$2107,2,1)</f>
        <v>Y</v>
      </c>
      <c r="C213" s="20" t="str">
        <f>VLOOKUP(A213,_holidays!$A$2:$C$2107,3,1)</f>
        <v>N</v>
      </c>
      <c r="D213" s="16">
        <v>139584.95499999999</v>
      </c>
      <c r="E213" s="21">
        <v>14</v>
      </c>
      <c r="F213" s="67">
        <f t="shared" si="12"/>
        <v>139584.95499999999</v>
      </c>
      <c r="G213" s="67" t="e">
        <f t="shared" si="13"/>
        <v>#N/A</v>
      </c>
      <c r="H213" s="67" t="e">
        <f t="shared" si="14"/>
        <v>#N/A</v>
      </c>
      <c r="I213" s="67">
        <f t="shared" si="15"/>
        <v>139584.95499999999</v>
      </c>
    </row>
    <row r="214" spans="1:9" x14ac:dyDescent="0.6">
      <c r="A214" s="10">
        <v>42217</v>
      </c>
      <c r="B214" s="13" t="str">
        <f>VLOOKUP(A214,_holidays!$A$2:$B$2107,2,1)</f>
        <v>Y</v>
      </c>
      <c r="C214" s="13" t="str">
        <f>VLOOKUP(A214,_holidays!$A$2:$C$2107,3,1)</f>
        <v>N</v>
      </c>
      <c r="D214" s="16">
        <v>125032.57</v>
      </c>
      <c r="E214" s="14">
        <v>11.4</v>
      </c>
      <c r="F214" s="67">
        <f t="shared" si="12"/>
        <v>125032.57</v>
      </c>
      <c r="G214" s="67" t="e">
        <f t="shared" si="13"/>
        <v>#N/A</v>
      </c>
      <c r="H214" s="67" t="e">
        <f t="shared" si="14"/>
        <v>#N/A</v>
      </c>
      <c r="I214" s="67">
        <f t="shared" si="15"/>
        <v>125032.57</v>
      </c>
    </row>
    <row r="215" spans="1:9" x14ac:dyDescent="0.6">
      <c r="A215" s="19">
        <v>42218</v>
      </c>
      <c r="B215" s="20" t="str">
        <f>VLOOKUP(A215,_holidays!$A$2:$B$2107,2,1)</f>
        <v>Y</v>
      </c>
      <c r="C215" s="20" t="str">
        <f>VLOOKUP(A215,_holidays!$A$2:$C$2107,3,1)</f>
        <v>N</v>
      </c>
      <c r="D215" s="16">
        <v>117638.065</v>
      </c>
      <c r="E215" s="21">
        <v>14.9</v>
      </c>
      <c r="F215" s="67">
        <f t="shared" si="12"/>
        <v>117638.065</v>
      </c>
      <c r="G215" s="67" t="e">
        <f t="shared" si="13"/>
        <v>#N/A</v>
      </c>
      <c r="H215" s="67" t="e">
        <f t="shared" si="14"/>
        <v>#N/A</v>
      </c>
      <c r="I215" s="67">
        <f t="shared" si="15"/>
        <v>117638.065</v>
      </c>
    </row>
    <row r="216" spans="1:9" x14ac:dyDescent="0.6">
      <c r="A216" s="10">
        <v>42219</v>
      </c>
      <c r="B216" s="13" t="str">
        <f>VLOOKUP(A216,_holidays!$A$2:$B$2107,2,1)</f>
        <v>Y</v>
      </c>
      <c r="C216" s="13" t="str">
        <f>VLOOKUP(A216,_holidays!$A$2:$C$2107,3,1)</f>
        <v>N</v>
      </c>
      <c r="D216" s="16">
        <v>141451.72500000001</v>
      </c>
      <c r="E216" s="14">
        <v>10.8</v>
      </c>
      <c r="F216" s="67">
        <f t="shared" si="12"/>
        <v>141451.72500000001</v>
      </c>
      <c r="G216" s="67" t="e">
        <f t="shared" si="13"/>
        <v>#N/A</v>
      </c>
      <c r="H216" s="67" t="e">
        <f t="shared" si="14"/>
        <v>#N/A</v>
      </c>
      <c r="I216" s="67">
        <f t="shared" si="15"/>
        <v>141451.72500000001</v>
      </c>
    </row>
    <row r="217" spans="1:9" x14ac:dyDescent="0.6">
      <c r="A217" s="19">
        <v>42220</v>
      </c>
      <c r="B217" s="20" t="str">
        <f>VLOOKUP(A217,_holidays!$A$2:$B$2107,2,1)</f>
        <v>Y</v>
      </c>
      <c r="C217" s="20" t="str">
        <f>VLOOKUP(A217,_holidays!$A$2:$C$2107,3,1)</f>
        <v>N</v>
      </c>
      <c r="D217" s="16">
        <v>147550.185</v>
      </c>
      <c r="E217" s="21">
        <v>11.3</v>
      </c>
      <c r="F217" s="67">
        <f t="shared" si="12"/>
        <v>147550.185</v>
      </c>
      <c r="G217" s="67" t="e">
        <f t="shared" si="13"/>
        <v>#N/A</v>
      </c>
      <c r="H217" s="67" t="e">
        <f t="shared" si="14"/>
        <v>#N/A</v>
      </c>
      <c r="I217" s="67">
        <f t="shared" si="15"/>
        <v>147550.185</v>
      </c>
    </row>
    <row r="218" spans="1:9" x14ac:dyDescent="0.6">
      <c r="A218" s="10">
        <v>42221</v>
      </c>
      <c r="B218" s="13" t="str">
        <f>VLOOKUP(A218,_holidays!$A$2:$B$2107,2,1)</f>
        <v>Y</v>
      </c>
      <c r="C218" s="13" t="str">
        <f>VLOOKUP(A218,_holidays!$A$2:$C$2107,3,1)</f>
        <v>N</v>
      </c>
      <c r="D218" s="16">
        <v>142325.99</v>
      </c>
      <c r="E218" s="14">
        <v>10.8</v>
      </c>
      <c r="F218" s="67">
        <f t="shared" si="12"/>
        <v>142325.99</v>
      </c>
      <c r="G218" s="67" t="e">
        <f t="shared" si="13"/>
        <v>#N/A</v>
      </c>
      <c r="H218" s="67" t="e">
        <f t="shared" si="14"/>
        <v>#N/A</v>
      </c>
      <c r="I218" s="67">
        <f t="shared" si="15"/>
        <v>142325.99</v>
      </c>
    </row>
    <row r="219" spans="1:9" x14ac:dyDescent="0.6">
      <c r="A219" s="19">
        <v>42222</v>
      </c>
      <c r="B219" s="20" t="str">
        <f>VLOOKUP(A219,_holidays!$A$2:$B$2107,2,1)</f>
        <v>Y</v>
      </c>
      <c r="C219" s="20" t="str">
        <f>VLOOKUP(A219,_holidays!$A$2:$C$2107,3,1)</f>
        <v>N</v>
      </c>
      <c r="D219" s="16">
        <v>143642.35500000001</v>
      </c>
      <c r="E219" s="21">
        <v>12.8</v>
      </c>
      <c r="F219" s="67">
        <f t="shared" si="12"/>
        <v>143642.35500000001</v>
      </c>
      <c r="G219" s="67" t="e">
        <f t="shared" si="13"/>
        <v>#N/A</v>
      </c>
      <c r="H219" s="67" t="e">
        <f t="shared" si="14"/>
        <v>#N/A</v>
      </c>
      <c r="I219" s="67">
        <f t="shared" si="15"/>
        <v>143642.35500000001</v>
      </c>
    </row>
    <row r="220" spans="1:9" x14ac:dyDescent="0.6">
      <c r="A220" s="10">
        <v>42223</v>
      </c>
      <c r="B220" s="13" t="str">
        <f>VLOOKUP(A220,_holidays!$A$2:$B$2107,2,1)</f>
        <v>Y</v>
      </c>
      <c r="C220" s="13" t="str">
        <f>VLOOKUP(A220,_holidays!$A$2:$C$2107,3,1)</f>
        <v>N</v>
      </c>
      <c r="D220" s="16">
        <v>143060.32999999999</v>
      </c>
      <c r="E220" s="14">
        <v>13.1</v>
      </c>
      <c r="F220" s="67">
        <f t="shared" si="12"/>
        <v>143060.32999999999</v>
      </c>
      <c r="G220" s="67" t="e">
        <f t="shared" si="13"/>
        <v>#N/A</v>
      </c>
      <c r="H220" s="67" t="e">
        <f t="shared" si="14"/>
        <v>#N/A</v>
      </c>
      <c r="I220" s="67">
        <f t="shared" si="15"/>
        <v>143060.32999999999</v>
      </c>
    </row>
    <row r="221" spans="1:9" x14ac:dyDescent="0.6">
      <c r="A221" s="19">
        <v>42224</v>
      </c>
      <c r="B221" s="20" t="str">
        <f>VLOOKUP(A221,_holidays!$A$2:$B$2107,2,1)</f>
        <v>Y</v>
      </c>
      <c r="C221" s="20" t="str">
        <f>VLOOKUP(A221,_holidays!$A$2:$C$2107,3,1)</f>
        <v>N</v>
      </c>
      <c r="D221" s="16">
        <v>125830.535</v>
      </c>
      <c r="E221" s="21">
        <v>12.6</v>
      </c>
      <c r="F221" s="67">
        <f t="shared" si="12"/>
        <v>125830.535</v>
      </c>
      <c r="G221" s="67" t="e">
        <f t="shared" si="13"/>
        <v>#N/A</v>
      </c>
      <c r="H221" s="67" t="e">
        <f t="shared" si="14"/>
        <v>#N/A</v>
      </c>
      <c r="I221" s="67">
        <f t="shared" si="15"/>
        <v>125830.535</v>
      </c>
    </row>
    <row r="222" spans="1:9" x14ac:dyDescent="0.6">
      <c r="A222" s="10">
        <v>42225</v>
      </c>
      <c r="B222" s="13" t="str">
        <f>VLOOKUP(A222,_holidays!$A$2:$B$2107,2,1)</f>
        <v>Y</v>
      </c>
      <c r="C222" s="13" t="str">
        <f>VLOOKUP(A222,_holidays!$A$2:$C$2107,3,1)</f>
        <v>N</v>
      </c>
      <c r="D222" s="16">
        <v>120008.455</v>
      </c>
      <c r="E222" s="14">
        <v>13.3</v>
      </c>
      <c r="F222" s="67">
        <f t="shared" si="12"/>
        <v>120008.455</v>
      </c>
      <c r="G222" s="67" t="e">
        <f t="shared" si="13"/>
        <v>#N/A</v>
      </c>
      <c r="H222" s="67" t="e">
        <f t="shared" si="14"/>
        <v>#N/A</v>
      </c>
      <c r="I222" s="67">
        <f t="shared" si="15"/>
        <v>120008.455</v>
      </c>
    </row>
    <row r="223" spans="1:9" x14ac:dyDescent="0.6">
      <c r="A223" s="19">
        <v>42226</v>
      </c>
      <c r="B223" s="20" t="str">
        <f>VLOOKUP(A223,_holidays!$A$2:$B$2107,2,1)</f>
        <v>Y</v>
      </c>
      <c r="C223" s="20" t="str">
        <f>VLOOKUP(A223,_holidays!$A$2:$C$2107,3,1)</f>
        <v>N</v>
      </c>
      <c r="D223" s="16">
        <v>130978.095</v>
      </c>
      <c r="E223" s="21">
        <v>16</v>
      </c>
      <c r="F223" s="67">
        <f t="shared" si="12"/>
        <v>130978.095</v>
      </c>
      <c r="G223" s="67" t="e">
        <f t="shared" si="13"/>
        <v>#N/A</v>
      </c>
      <c r="H223" s="67" t="e">
        <f t="shared" si="14"/>
        <v>#N/A</v>
      </c>
      <c r="I223" s="67">
        <f t="shared" si="15"/>
        <v>130978.095</v>
      </c>
    </row>
    <row r="224" spans="1:9" x14ac:dyDescent="0.6">
      <c r="A224" s="10">
        <v>42227</v>
      </c>
      <c r="B224" s="13" t="str">
        <f>VLOOKUP(A224,_holidays!$A$2:$B$2107,2,1)</f>
        <v>Y</v>
      </c>
      <c r="C224" s="13" t="str">
        <f>VLOOKUP(A224,_holidays!$A$2:$C$2107,3,1)</f>
        <v>N</v>
      </c>
      <c r="D224" s="16">
        <v>135616.125</v>
      </c>
      <c r="E224" s="14">
        <v>14.8</v>
      </c>
      <c r="F224" s="67">
        <f t="shared" si="12"/>
        <v>135616.125</v>
      </c>
      <c r="G224" s="67" t="e">
        <f t="shared" si="13"/>
        <v>#N/A</v>
      </c>
      <c r="H224" s="67" t="e">
        <f t="shared" si="14"/>
        <v>#N/A</v>
      </c>
      <c r="I224" s="67">
        <f t="shared" si="15"/>
        <v>135616.125</v>
      </c>
    </row>
    <row r="225" spans="1:9" x14ac:dyDescent="0.6">
      <c r="A225" s="19">
        <v>42228</v>
      </c>
      <c r="B225" s="20" t="str">
        <f>VLOOKUP(A225,_holidays!$A$2:$B$2107,2,1)</f>
        <v>Y</v>
      </c>
      <c r="C225" s="20" t="str">
        <f>VLOOKUP(A225,_holidays!$A$2:$C$2107,3,1)</f>
        <v>N</v>
      </c>
      <c r="D225" s="16">
        <v>138900.5</v>
      </c>
      <c r="E225" s="21">
        <v>14.8</v>
      </c>
      <c r="F225" s="67">
        <f t="shared" si="12"/>
        <v>138900.5</v>
      </c>
      <c r="G225" s="67" t="e">
        <f t="shared" si="13"/>
        <v>#N/A</v>
      </c>
      <c r="H225" s="67" t="e">
        <f t="shared" si="14"/>
        <v>#N/A</v>
      </c>
      <c r="I225" s="67">
        <f t="shared" si="15"/>
        <v>138900.5</v>
      </c>
    </row>
    <row r="226" spans="1:9" x14ac:dyDescent="0.6">
      <c r="A226" s="10">
        <v>42229</v>
      </c>
      <c r="B226" s="13" t="str">
        <f>VLOOKUP(A226,_holidays!$A$2:$B$2107,2,1)</f>
        <v>Y</v>
      </c>
      <c r="C226" s="13" t="str">
        <f>VLOOKUP(A226,_holidays!$A$2:$C$2107,3,1)</f>
        <v>N</v>
      </c>
      <c r="D226" s="16">
        <v>140905.85</v>
      </c>
      <c r="E226" s="14">
        <v>13</v>
      </c>
      <c r="F226" s="67">
        <f t="shared" si="12"/>
        <v>140905.85</v>
      </c>
      <c r="G226" s="67" t="e">
        <f t="shared" si="13"/>
        <v>#N/A</v>
      </c>
      <c r="H226" s="67" t="e">
        <f t="shared" si="14"/>
        <v>#N/A</v>
      </c>
      <c r="I226" s="67">
        <f t="shared" si="15"/>
        <v>140905.85</v>
      </c>
    </row>
    <row r="227" spans="1:9" x14ac:dyDescent="0.6">
      <c r="A227" s="19">
        <v>42230</v>
      </c>
      <c r="B227" s="20" t="str">
        <f>VLOOKUP(A227,_holidays!$A$2:$B$2107,2,1)</f>
        <v>Y</v>
      </c>
      <c r="C227" s="20" t="str">
        <f>VLOOKUP(A227,_holidays!$A$2:$C$2107,3,1)</f>
        <v>N</v>
      </c>
      <c r="D227" s="16">
        <v>137838.92499999999</v>
      </c>
      <c r="E227" s="21">
        <v>15.3</v>
      </c>
      <c r="F227" s="67">
        <f t="shared" si="12"/>
        <v>137838.92499999999</v>
      </c>
      <c r="G227" s="67" t="e">
        <f t="shared" si="13"/>
        <v>#N/A</v>
      </c>
      <c r="H227" s="67" t="e">
        <f t="shared" si="14"/>
        <v>#N/A</v>
      </c>
      <c r="I227" s="67">
        <f t="shared" si="15"/>
        <v>137838.92499999999</v>
      </c>
    </row>
    <row r="228" spans="1:9" x14ac:dyDescent="0.6">
      <c r="A228" s="10">
        <v>42231</v>
      </c>
      <c r="B228" s="13" t="str">
        <f>VLOOKUP(A228,_holidays!$A$2:$B$2107,2,1)</f>
        <v>Y</v>
      </c>
      <c r="C228" s="13" t="str">
        <f>VLOOKUP(A228,_holidays!$A$2:$C$2107,3,1)</f>
        <v>N</v>
      </c>
      <c r="D228" s="16">
        <v>122088.76</v>
      </c>
      <c r="E228" s="14">
        <v>14.9</v>
      </c>
      <c r="F228" s="67">
        <f t="shared" si="12"/>
        <v>122088.76</v>
      </c>
      <c r="G228" s="67" t="e">
        <f t="shared" si="13"/>
        <v>#N/A</v>
      </c>
      <c r="H228" s="67" t="e">
        <f t="shared" si="14"/>
        <v>#N/A</v>
      </c>
      <c r="I228" s="67">
        <f t="shared" si="15"/>
        <v>122088.76</v>
      </c>
    </row>
    <row r="229" spans="1:9" x14ac:dyDescent="0.6">
      <c r="A229" s="19">
        <v>42232</v>
      </c>
      <c r="B229" s="20" t="str">
        <f>VLOOKUP(A229,_holidays!$A$2:$B$2107,2,1)</f>
        <v>Y</v>
      </c>
      <c r="C229" s="20" t="str">
        <f>VLOOKUP(A229,_holidays!$A$2:$C$2107,3,1)</f>
        <v>N</v>
      </c>
      <c r="D229" s="16">
        <v>116648.77</v>
      </c>
      <c r="E229" s="21">
        <v>17</v>
      </c>
      <c r="F229" s="67">
        <f t="shared" si="12"/>
        <v>116648.77</v>
      </c>
      <c r="G229" s="67" t="e">
        <f t="shared" si="13"/>
        <v>#N/A</v>
      </c>
      <c r="H229" s="67" t="e">
        <f t="shared" si="14"/>
        <v>#N/A</v>
      </c>
      <c r="I229" s="67">
        <f t="shared" si="15"/>
        <v>116648.77</v>
      </c>
    </row>
    <row r="230" spans="1:9" x14ac:dyDescent="0.6">
      <c r="A230" s="10">
        <v>42233</v>
      </c>
      <c r="B230" s="13" t="str">
        <f>VLOOKUP(A230,_holidays!$A$2:$B$2107,2,1)</f>
        <v>Y</v>
      </c>
      <c r="C230" s="13" t="str">
        <f>VLOOKUP(A230,_holidays!$A$2:$C$2107,3,1)</f>
        <v>N</v>
      </c>
      <c r="D230" s="16">
        <v>137008.71</v>
      </c>
      <c r="E230" s="14">
        <v>12.2</v>
      </c>
      <c r="F230" s="67">
        <f t="shared" si="12"/>
        <v>137008.71</v>
      </c>
      <c r="G230" s="67" t="e">
        <f t="shared" si="13"/>
        <v>#N/A</v>
      </c>
      <c r="H230" s="67" t="e">
        <f t="shared" si="14"/>
        <v>#N/A</v>
      </c>
      <c r="I230" s="67">
        <f t="shared" si="15"/>
        <v>137008.71</v>
      </c>
    </row>
    <row r="231" spans="1:9" x14ac:dyDescent="0.6">
      <c r="A231" s="19">
        <v>42234</v>
      </c>
      <c r="B231" s="20" t="str">
        <f>VLOOKUP(A231,_holidays!$A$2:$B$2107,2,1)</f>
        <v>Y</v>
      </c>
      <c r="C231" s="20" t="str">
        <f>VLOOKUP(A231,_holidays!$A$2:$C$2107,3,1)</f>
        <v>N</v>
      </c>
      <c r="D231" s="16">
        <v>148093.96</v>
      </c>
      <c r="E231" s="21">
        <v>11.1</v>
      </c>
      <c r="F231" s="67">
        <f t="shared" si="12"/>
        <v>148093.96</v>
      </c>
      <c r="G231" s="67" t="e">
        <f t="shared" si="13"/>
        <v>#N/A</v>
      </c>
      <c r="H231" s="67" t="e">
        <f t="shared" si="14"/>
        <v>#N/A</v>
      </c>
      <c r="I231" s="67">
        <f t="shared" si="15"/>
        <v>148093.96</v>
      </c>
    </row>
    <row r="232" spans="1:9" x14ac:dyDescent="0.6">
      <c r="A232" s="10">
        <v>42235</v>
      </c>
      <c r="B232" s="13" t="str">
        <f>VLOOKUP(A232,_holidays!$A$2:$B$2107,2,1)</f>
        <v>Y</v>
      </c>
      <c r="C232" s="13" t="str">
        <f>VLOOKUP(A232,_holidays!$A$2:$C$2107,3,1)</f>
        <v>N</v>
      </c>
      <c r="D232" s="16">
        <v>144024.66</v>
      </c>
      <c r="E232" s="14">
        <v>12.7</v>
      </c>
      <c r="F232" s="67">
        <f t="shared" si="12"/>
        <v>144024.66</v>
      </c>
      <c r="G232" s="67" t="e">
        <f t="shared" si="13"/>
        <v>#N/A</v>
      </c>
      <c r="H232" s="67" t="e">
        <f t="shared" si="14"/>
        <v>#N/A</v>
      </c>
      <c r="I232" s="67">
        <f t="shared" si="15"/>
        <v>144024.66</v>
      </c>
    </row>
    <row r="233" spans="1:9" x14ac:dyDescent="0.6">
      <c r="A233" s="19">
        <v>42236</v>
      </c>
      <c r="B233" s="20" t="str">
        <f>VLOOKUP(A233,_holidays!$A$2:$B$2107,2,1)</f>
        <v>Y</v>
      </c>
      <c r="C233" s="20" t="str">
        <f>VLOOKUP(A233,_holidays!$A$2:$C$2107,3,1)</f>
        <v>N</v>
      </c>
      <c r="D233" s="16">
        <v>131575.79</v>
      </c>
      <c r="E233" s="21">
        <v>17.100000000000001</v>
      </c>
      <c r="F233" s="67">
        <f t="shared" si="12"/>
        <v>131575.79</v>
      </c>
      <c r="G233" s="67" t="e">
        <f t="shared" si="13"/>
        <v>#N/A</v>
      </c>
      <c r="H233" s="67" t="e">
        <f t="shared" si="14"/>
        <v>#N/A</v>
      </c>
      <c r="I233" s="67">
        <f t="shared" si="15"/>
        <v>131575.79</v>
      </c>
    </row>
    <row r="234" spans="1:9" x14ac:dyDescent="0.6">
      <c r="A234" s="10">
        <v>42237</v>
      </c>
      <c r="B234" s="13" t="str">
        <f>VLOOKUP(A234,_holidays!$A$2:$B$2107,2,1)</f>
        <v>Y</v>
      </c>
      <c r="C234" s="13" t="str">
        <f>VLOOKUP(A234,_holidays!$A$2:$C$2107,3,1)</f>
        <v>N</v>
      </c>
      <c r="D234" s="16">
        <v>126570.47</v>
      </c>
      <c r="E234" s="14">
        <v>18.7</v>
      </c>
      <c r="F234" s="67">
        <f t="shared" si="12"/>
        <v>126570.47</v>
      </c>
      <c r="G234" s="67" t="e">
        <f t="shared" si="13"/>
        <v>#N/A</v>
      </c>
      <c r="H234" s="67" t="e">
        <f t="shared" si="14"/>
        <v>#N/A</v>
      </c>
      <c r="I234" s="67">
        <f t="shared" si="15"/>
        <v>126570.47</v>
      </c>
    </row>
    <row r="235" spans="1:9" x14ac:dyDescent="0.6">
      <c r="A235" s="19">
        <v>42238</v>
      </c>
      <c r="B235" s="20" t="str">
        <f>VLOOKUP(A235,_holidays!$A$2:$B$2107,2,1)</f>
        <v>Y</v>
      </c>
      <c r="C235" s="20" t="str">
        <f>VLOOKUP(A235,_holidays!$A$2:$C$2107,3,1)</f>
        <v>N</v>
      </c>
      <c r="D235" s="16">
        <v>112275.15</v>
      </c>
      <c r="E235" s="21">
        <v>18.8</v>
      </c>
      <c r="F235" s="67">
        <f t="shared" si="12"/>
        <v>112275.15</v>
      </c>
      <c r="G235" s="67" t="e">
        <f t="shared" si="13"/>
        <v>#N/A</v>
      </c>
      <c r="H235" s="67" t="e">
        <f t="shared" si="14"/>
        <v>#N/A</v>
      </c>
      <c r="I235" s="67">
        <f t="shared" si="15"/>
        <v>112275.15</v>
      </c>
    </row>
    <row r="236" spans="1:9" x14ac:dyDescent="0.6">
      <c r="A236" s="10">
        <v>42239</v>
      </c>
      <c r="B236" s="13" t="str">
        <f>VLOOKUP(A236,_holidays!$A$2:$B$2107,2,1)</f>
        <v>Y</v>
      </c>
      <c r="C236" s="13" t="str">
        <f>VLOOKUP(A236,_holidays!$A$2:$C$2107,3,1)</f>
        <v>N</v>
      </c>
      <c r="D236" s="16">
        <v>111793.015</v>
      </c>
      <c r="E236" s="14">
        <v>16.3</v>
      </c>
      <c r="F236" s="67">
        <f t="shared" si="12"/>
        <v>111793.015</v>
      </c>
      <c r="G236" s="67" t="e">
        <f t="shared" si="13"/>
        <v>#N/A</v>
      </c>
      <c r="H236" s="67" t="e">
        <f t="shared" si="14"/>
        <v>#N/A</v>
      </c>
      <c r="I236" s="67">
        <f t="shared" si="15"/>
        <v>111793.015</v>
      </c>
    </row>
    <row r="237" spans="1:9" x14ac:dyDescent="0.6">
      <c r="A237" s="19">
        <v>42240</v>
      </c>
      <c r="B237" s="20" t="str">
        <f>VLOOKUP(A237,_holidays!$A$2:$B$2107,2,1)</f>
        <v>Y</v>
      </c>
      <c r="C237" s="20" t="str">
        <f>VLOOKUP(A237,_holidays!$A$2:$C$2107,3,1)</f>
        <v>N</v>
      </c>
      <c r="D237" s="16">
        <v>128868.255</v>
      </c>
      <c r="E237" s="21">
        <v>14.5</v>
      </c>
      <c r="F237" s="67">
        <f t="shared" si="12"/>
        <v>128868.255</v>
      </c>
      <c r="G237" s="67" t="e">
        <f t="shared" si="13"/>
        <v>#N/A</v>
      </c>
      <c r="H237" s="67" t="e">
        <f t="shared" si="14"/>
        <v>#N/A</v>
      </c>
      <c r="I237" s="67">
        <f t="shared" si="15"/>
        <v>128868.255</v>
      </c>
    </row>
    <row r="238" spans="1:9" x14ac:dyDescent="0.6">
      <c r="A238" s="10">
        <v>42241</v>
      </c>
      <c r="B238" s="13" t="str">
        <f>VLOOKUP(A238,_holidays!$A$2:$B$2107,2,1)</f>
        <v>Y</v>
      </c>
      <c r="C238" s="13" t="str">
        <f>VLOOKUP(A238,_holidays!$A$2:$C$2107,3,1)</f>
        <v>N</v>
      </c>
      <c r="D238" s="16">
        <v>135051.54500000001</v>
      </c>
      <c r="E238" s="14">
        <v>14.3</v>
      </c>
      <c r="F238" s="67">
        <f t="shared" si="12"/>
        <v>135051.54500000001</v>
      </c>
      <c r="G238" s="67" t="e">
        <f t="shared" si="13"/>
        <v>#N/A</v>
      </c>
      <c r="H238" s="67" t="e">
        <f t="shared" si="14"/>
        <v>#N/A</v>
      </c>
      <c r="I238" s="67">
        <f t="shared" si="15"/>
        <v>135051.54500000001</v>
      </c>
    </row>
    <row r="239" spans="1:9" x14ac:dyDescent="0.6">
      <c r="A239" s="19">
        <v>42242</v>
      </c>
      <c r="B239" s="20" t="str">
        <f>VLOOKUP(A239,_holidays!$A$2:$B$2107,2,1)</f>
        <v>Y</v>
      </c>
      <c r="C239" s="20" t="str">
        <f>VLOOKUP(A239,_holidays!$A$2:$C$2107,3,1)</f>
        <v>N</v>
      </c>
      <c r="D239" s="16">
        <v>135914.68</v>
      </c>
      <c r="E239" s="21">
        <v>14.6</v>
      </c>
      <c r="F239" s="67">
        <f t="shared" si="12"/>
        <v>135914.68</v>
      </c>
      <c r="G239" s="67" t="e">
        <f t="shared" si="13"/>
        <v>#N/A</v>
      </c>
      <c r="H239" s="67" t="e">
        <f t="shared" si="14"/>
        <v>#N/A</v>
      </c>
      <c r="I239" s="67">
        <f t="shared" si="15"/>
        <v>135914.68</v>
      </c>
    </row>
    <row r="240" spans="1:9" x14ac:dyDescent="0.6">
      <c r="A240" s="10">
        <v>42243</v>
      </c>
      <c r="B240" s="13" t="str">
        <f>VLOOKUP(A240,_holidays!$A$2:$B$2107,2,1)</f>
        <v>Y</v>
      </c>
      <c r="C240" s="13" t="str">
        <f>VLOOKUP(A240,_holidays!$A$2:$C$2107,3,1)</f>
        <v>N</v>
      </c>
      <c r="D240" s="16">
        <v>141159.76999999999</v>
      </c>
      <c r="E240" s="14">
        <v>11.7</v>
      </c>
      <c r="F240" s="67">
        <f t="shared" si="12"/>
        <v>141159.76999999999</v>
      </c>
      <c r="G240" s="67" t="e">
        <f t="shared" si="13"/>
        <v>#N/A</v>
      </c>
      <c r="H240" s="67" t="e">
        <f t="shared" si="14"/>
        <v>#N/A</v>
      </c>
      <c r="I240" s="67">
        <f t="shared" si="15"/>
        <v>141159.76999999999</v>
      </c>
    </row>
    <row r="241" spans="1:9" x14ac:dyDescent="0.6">
      <c r="A241" s="19">
        <v>42244</v>
      </c>
      <c r="B241" s="20" t="str">
        <f>VLOOKUP(A241,_holidays!$A$2:$B$2107,2,1)</f>
        <v>Y</v>
      </c>
      <c r="C241" s="20" t="str">
        <f>VLOOKUP(A241,_holidays!$A$2:$C$2107,3,1)</f>
        <v>N</v>
      </c>
      <c r="D241" s="16">
        <v>134755.505</v>
      </c>
      <c r="E241" s="21">
        <v>13.2</v>
      </c>
      <c r="F241" s="67">
        <f t="shared" si="12"/>
        <v>134755.505</v>
      </c>
      <c r="G241" s="67" t="e">
        <f t="shared" si="13"/>
        <v>#N/A</v>
      </c>
      <c r="H241" s="67" t="e">
        <f t="shared" si="14"/>
        <v>#N/A</v>
      </c>
      <c r="I241" s="67">
        <f t="shared" si="15"/>
        <v>134755.505</v>
      </c>
    </row>
    <row r="242" spans="1:9" x14ac:dyDescent="0.6">
      <c r="A242" s="10">
        <v>42245</v>
      </c>
      <c r="B242" s="13" t="str">
        <f>VLOOKUP(A242,_holidays!$A$2:$B$2107,2,1)</f>
        <v>Y</v>
      </c>
      <c r="C242" s="13" t="str">
        <f>VLOOKUP(A242,_holidays!$A$2:$C$2107,3,1)</f>
        <v>N</v>
      </c>
      <c r="D242" s="16">
        <v>124448.5</v>
      </c>
      <c r="E242" s="14">
        <v>11.7</v>
      </c>
      <c r="F242" s="67">
        <f t="shared" si="12"/>
        <v>124448.5</v>
      </c>
      <c r="G242" s="67" t="e">
        <f t="shared" si="13"/>
        <v>#N/A</v>
      </c>
      <c r="H242" s="67" t="e">
        <f t="shared" si="14"/>
        <v>#N/A</v>
      </c>
      <c r="I242" s="67">
        <f t="shared" si="15"/>
        <v>124448.5</v>
      </c>
    </row>
    <row r="243" spans="1:9" x14ac:dyDescent="0.6">
      <c r="A243" s="19">
        <v>42246</v>
      </c>
      <c r="B243" s="20" t="str">
        <f>VLOOKUP(A243,_holidays!$A$2:$B$2107,2,1)</f>
        <v>Y</v>
      </c>
      <c r="C243" s="20" t="str">
        <f>VLOOKUP(A243,_holidays!$A$2:$C$2107,3,1)</f>
        <v>N</v>
      </c>
      <c r="D243" s="16">
        <v>116744.215</v>
      </c>
      <c r="E243" s="21">
        <v>12.5</v>
      </c>
      <c r="F243" s="67">
        <f t="shared" si="12"/>
        <v>116744.215</v>
      </c>
      <c r="G243" s="67" t="e">
        <f t="shared" si="13"/>
        <v>#N/A</v>
      </c>
      <c r="H243" s="67" t="e">
        <f t="shared" si="14"/>
        <v>#N/A</v>
      </c>
      <c r="I243" s="67">
        <f t="shared" si="15"/>
        <v>116744.215</v>
      </c>
    </row>
    <row r="244" spans="1:9" x14ac:dyDescent="0.6">
      <c r="A244" s="10">
        <v>42247</v>
      </c>
      <c r="B244" s="13" t="str">
        <f>VLOOKUP(A244,_holidays!$A$2:$B$2107,2,1)</f>
        <v>Y</v>
      </c>
      <c r="C244" s="13" t="str">
        <f>VLOOKUP(A244,_holidays!$A$2:$C$2107,3,1)</f>
        <v>N</v>
      </c>
      <c r="D244" s="16">
        <v>137724.89499999999</v>
      </c>
      <c r="E244" s="14">
        <v>13</v>
      </c>
      <c r="F244" s="67">
        <f t="shared" si="12"/>
        <v>137724.89499999999</v>
      </c>
      <c r="G244" s="67" t="e">
        <f t="shared" si="13"/>
        <v>#N/A</v>
      </c>
      <c r="H244" s="67" t="e">
        <f t="shared" si="14"/>
        <v>#N/A</v>
      </c>
      <c r="I244" s="67">
        <f t="shared" si="15"/>
        <v>137724.89499999999</v>
      </c>
    </row>
    <row r="245" spans="1:9" x14ac:dyDescent="0.6">
      <c r="A245" s="19">
        <v>42248</v>
      </c>
      <c r="B245" s="20" t="str">
        <f>VLOOKUP(A245,_holidays!$A$2:$B$2107,2,1)</f>
        <v>Y</v>
      </c>
      <c r="C245" s="20" t="str">
        <f>VLOOKUP(A245,_holidays!$A$2:$C$2107,3,1)</f>
        <v>N</v>
      </c>
      <c r="D245" s="16">
        <v>134116.76999999999</v>
      </c>
      <c r="E245" s="21">
        <v>16.2</v>
      </c>
      <c r="F245" s="67">
        <f t="shared" si="12"/>
        <v>134116.76999999999</v>
      </c>
      <c r="G245" s="67" t="e">
        <f t="shared" si="13"/>
        <v>#N/A</v>
      </c>
      <c r="H245" s="67" t="e">
        <f t="shared" si="14"/>
        <v>#N/A</v>
      </c>
      <c r="I245" s="67">
        <f t="shared" si="15"/>
        <v>134116.76999999999</v>
      </c>
    </row>
    <row r="246" spans="1:9" x14ac:dyDescent="0.6">
      <c r="A246" s="10">
        <v>42249</v>
      </c>
      <c r="B246" s="13" t="str">
        <f>VLOOKUP(A246,_holidays!$A$2:$B$2107,2,1)</f>
        <v>Y</v>
      </c>
      <c r="C246" s="13" t="str">
        <f>VLOOKUP(A246,_holidays!$A$2:$C$2107,3,1)</f>
        <v>N</v>
      </c>
      <c r="D246" s="16">
        <v>132794.715</v>
      </c>
      <c r="E246" s="14">
        <v>18.8</v>
      </c>
      <c r="F246" s="67">
        <f t="shared" si="12"/>
        <v>132794.715</v>
      </c>
      <c r="G246" s="67" t="e">
        <f t="shared" si="13"/>
        <v>#N/A</v>
      </c>
      <c r="H246" s="67" t="e">
        <f t="shared" si="14"/>
        <v>#N/A</v>
      </c>
      <c r="I246" s="67">
        <f t="shared" si="15"/>
        <v>132794.715</v>
      </c>
    </row>
    <row r="247" spans="1:9" x14ac:dyDescent="0.6">
      <c r="A247" s="19">
        <v>42250</v>
      </c>
      <c r="B247" s="20" t="str">
        <f>VLOOKUP(A247,_holidays!$A$2:$B$2107,2,1)</f>
        <v>Y</v>
      </c>
      <c r="C247" s="20" t="str">
        <f>VLOOKUP(A247,_holidays!$A$2:$C$2107,3,1)</f>
        <v>N</v>
      </c>
      <c r="D247" s="16">
        <v>132096.33499999999</v>
      </c>
      <c r="E247" s="21">
        <v>14</v>
      </c>
      <c r="F247" s="67">
        <f t="shared" si="12"/>
        <v>132096.33499999999</v>
      </c>
      <c r="G247" s="67" t="e">
        <f t="shared" si="13"/>
        <v>#N/A</v>
      </c>
      <c r="H247" s="67" t="e">
        <f t="shared" si="14"/>
        <v>#N/A</v>
      </c>
      <c r="I247" s="67">
        <f t="shared" si="15"/>
        <v>132096.33499999999</v>
      </c>
    </row>
    <row r="248" spans="1:9" x14ac:dyDescent="0.6">
      <c r="A248" s="10">
        <v>42251</v>
      </c>
      <c r="B248" s="13" t="str">
        <f>VLOOKUP(A248,_holidays!$A$2:$B$2107,2,1)</f>
        <v>Y</v>
      </c>
      <c r="C248" s="13" t="str">
        <f>VLOOKUP(A248,_holidays!$A$2:$C$2107,3,1)</f>
        <v>N</v>
      </c>
      <c r="D248" s="16">
        <v>131384.88</v>
      </c>
      <c r="E248" s="14">
        <v>13.7</v>
      </c>
      <c r="F248" s="67">
        <f t="shared" si="12"/>
        <v>131384.88</v>
      </c>
      <c r="G248" s="67" t="e">
        <f t="shared" si="13"/>
        <v>#N/A</v>
      </c>
      <c r="H248" s="67" t="e">
        <f t="shared" si="14"/>
        <v>#N/A</v>
      </c>
      <c r="I248" s="67">
        <f t="shared" si="15"/>
        <v>131384.88</v>
      </c>
    </row>
    <row r="249" spans="1:9" x14ac:dyDescent="0.6">
      <c r="A249" s="19">
        <v>42252</v>
      </c>
      <c r="B249" s="20" t="str">
        <f>VLOOKUP(A249,_holidays!$A$2:$B$2107,2,1)</f>
        <v>Y</v>
      </c>
      <c r="C249" s="20" t="str">
        <f>VLOOKUP(A249,_holidays!$A$2:$C$2107,3,1)</f>
        <v>N</v>
      </c>
      <c r="D249" s="16">
        <v>115799.32</v>
      </c>
      <c r="E249" s="21">
        <v>14</v>
      </c>
      <c r="F249" s="67">
        <f t="shared" si="12"/>
        <v>115799.32</v>
      </c>
      <c r="G249" s="67" t="e">
        <f t="shared" si="13"/>
        <v>#N/A</v>
      </c>
      <c r="H249" s="67" t="e">
        <f t="shared" si="14"/>
        <v>#N/A</v>
      </c>
      <c r="I249" s="67">
        <f t="shared" si="15"/>
        <v>115799.32</v>
      </c>
    </row>
    <row r="250" spans="1:9" x14ac:dyDescent="0.6">
      <c r="A250" s="10">
        <v>42253</v>
      </c>
      <c r="B250" s="13" t="str">
        <f>VLOOKUP(A250,_holidays!$A$2:$B$2107,2,1)</f>
        <v>Y</v>
      </c>
      <c r="C250" s="13" t="str">
        <f>VLOOKUP(A250,_holidays!$A$2:$C$2107,3,1)</f>
        <v>N</v>
      </c>
      <c r="D250" s="16">
        <v>109641.375</v>
      </c>
      <c r="E250" s="14">
        <v>16.600000000000001</v>
      </c>
      <c r="F250" s="67">
        <f t="shared" si="12"/>
        <v>109641.375</v>
      </c>
      <c r="G250" s="67" t="e">
        <f t="shared" si="13"/>
        <v>#N/A</v>
      </c>
      <c r="H250" s="67" t="e">
        <f t="shared" si="14"/>
        <v>#N/A</v>
      </c>
      <c r="I250" s="67">
        <f t="shared" si="15"/>
        <v>109641.375</v>
      </c>
    </row>
    <row r="251" spans="1:9" x14ac:dyDescent="0.6">
      <c r="A251" s="19">
        <v>42254</v>
      </c>
      <c r="B251" s="20" t="str">
        <f>VLOOKUP(A251,_holidays!$A$2:$B$2107,2,1)</f>
        <v>Y</v>
      </c>
      <c r="C251" s="20" t="str">
        <f>VLOOKUP(A251,_holidays!$A$2:$C$2107,3,1)</f>
        <v>N</v>
      </c>
      <c r="D251" s="16">
        <v>131619.36499999999</v>
      </c>
      <c r="E251" s="21">
        <v>13.6</v>
      </c>
      <c r="F251" s="67">
        <f t="shared" si="12"/>
        <v>131619.36499999999</v>
      </c>
      <c r="G251" s="67" t="e">
        <f t="shared" si="13"/>
        <v>#N/A</v>
      </c>
      <c r="H251" s="67" t="e">
        <f t="shared" si="14"/>
        <v>#N/A</v>
      </c>
      <c r="I251" s="67">
        <f t="shared" si="15"/>
        <v>131619.36499999999</v>
      </c>
    </row>
    <row r="252" spans="1:9" x14ac:dyDescent="0.6">
      <c r="A252" s="10">
        <v>42255</v>
      </c>
      <c r="B252" s="13" t="str">
        <f>VLOOKUP(A252,_holidays!$A$2:$B$2107,2,1)</f>
        <v>Y</v>
      </c>
      <c r="C252" s="13" t="str">
        <f>VLOOKUP(A252,_holidays!$A$2:$C$2107,3,1)</f>
        <v>N</v>
      </c>
      <c r="D252" s="16">
        <v>136340.70000000001</v>
      </c>
      <c r="E252" s="14">
        <v>12.8</v>
      </c>
      <c r="F252" s="67">
        <f t="shared" si="12"/>
        <v>136340.70000000001</v>
      </c>
      <c r="G252" s="67" t="e">
        <f t="shared" si="13"/>
        <v>#N/A</v>
      </c>
      <c r="H252" s="67" t="e">
        <f t="shared" si="14"/>
        <v>#N/A</v>
      </c>
      <c r="I252" s="67">
        <f t="shared" si="15"/>
        <v>136340.70000000001</v>
      </c>
    </row>
    <row r="253" spans="1:9" x14ac:dyDescent="0.6">
      <c r="A253" s="19">
        <v>42256</v>
      </c>
      <c r="B253" s="20" t="str">
        <f>VLOOKUP(A253,_holidays!$A$2:$B$2107,2,1)</f>
        <v>Y</v>
      </c>
      <c r="C253" s="20" t="str">
        <f>VLOOKUP(A253,_holidays!$A$2:$C$2107,3,1)</f>
        <v>N</v>
      </c>
      <c r="D253" s="16">
        <v>132977.45000000001</v>
      </c>
      <c r="E253" s="21">
        <v>15.3</v>
      </c>
      <c r="F253" s="67">
        <f t="shared" si="12"/>
        <v>132977.45000000001</v>
      </c>
      <c r="G253" s="67" t="e">
        <f t="shared" si="13"/>
        <v>#N/A</v>
      </c>
      <c r="H253" s="67" t="e">
        <f t="shared" si="14"/>
        <v>#N/A</v>
      </c>
      <c r="I253" s="67">
        <f t="shared" si="15"/>
        <v>132977.45000000001</v>
      </c>
    </row>
    <row r="254" spans="1:9" x14ac:dyDescent="0.6">
      <c r="A254" s="10">
        <v>42257</v>
      </c>
      <c r="B254" s="13" t="str">
        <f>VLOOKUP(A254,_holidays!$A$2:$B$2107,2,1)</f>
        <v>Y</v>
      </c>
      <c r="C254" s="13" t="str">
        <f>VLOOKUP(A254,_holidays!$A$2:$C$2107,3,1)</f>
        <v>N</v>
      </c>
      <c r="D254" s="16">
        <v>133541.98000000001</v>
      </c>
      <c r="E254" s="14">
        <v>15.7</v>
      </c>
      <c r="F254" s="67">
        <f t="shared" si="12"/>
        <v>133541.98000000001</v>
      </c>
      <c r="G254" s="67" t="e">
        <f t="shared" si="13"/>
        <v>#N/A</v>
      </c>
      <c r="H254" s="67" t="e">
        <f t="shared" si="14"/>
        <v>#N/A</v>
      </c>
      <c r="I254" s="67">
        <f t="shared" si="15"/>
        <v>133541.98000000001</v>
      </c>
    </row>
    <row r="255" spans="1:9" x14ac:dyDescent="0.6">
      <c r="A255" s="19">
        <v>42258</v>
      </c>
      <c r="B255" s="20" t="str">
        <f>VLOOKUP(A255,_holidays!$A$2:$B$2107,2,1)</f>
        <v>Y</v>
      </c>
      <c r="C255" s="20" t="str">
        <f>VLOOKUP(A255,_holidays!$A$2:$C$2107,3,1)</f>
        <v>N</v>
      </c>
      <c r="D255" s="16">
        <v>123968.9</v>
      </c>
      <c r="E255" s="21">
        <v>20.100000000000001</v>
      </c>
      <c r="F255" s="67">
        <f t="shared" si="12"/>
        <v>123968.9</v>
      </c>
      <c r="G255" s="67" t="e">
        <f t="shared" si="13"/>
        <v>#N/A</v>
      </c>
      <c r="H255" s="67" t="e">
        <f t="shared" si="14"/>
        <v>#N/A</v>
      </c>
      <c r="I255" s="67">
        <f t="shared" si="15"/>
        <v>123968.9</v>
      </c>
    </row>
    <row r="256" spans="1:9" x14ac:dyDescent="0.6">
      <c r="A256" s="10">
        <v>42259</v>
      </c>
      <c r="B256" s="13" t="str">
        <f>VLOOKUP(A256,_holidays!$A$2:$B$2107,2,1)</f>
        <v>Y</v>
      </c>
      <c r="C256" s="13" t="str">
        <f>VLOOKUP(A256,_holidays!$A$2:$C$2107,3,1)</f>
        <v>N</v>
      </c>
      <c r="D256" s="16">
        <v>108790.005</v>
      </c>
      <c r="E256" s="14">
        <v>21.7</v>
      </c>
      <c r="F256" s="67">
        <f t="shared" si="12"/>
        <v>108790.005</v>
      </c>
      <c r="G256" s="67" t="e">
        <f t="shared" si="13"/>
        <v>#N/A</v>
      </c>
      <c r="H256" s="67" t="e">
        <f t="shared" si="14"/>
        <v>#N/A</v>
      </c>
      <c r="I256" s="67">
        <f t="shared" si="15"/>
        <v>108790.005</v>
      </c>
    </row>
    <row r="257" spans="1:9" x14ac:dyDescent="0.6">
      <c r="A257" s="19">
        <v>42260</v>
      </c>
      <c r="B257" s="20" t="str">
        <f>VLOOKUP(A257,_holidays!$A$2:$B$2107,2,1)</f>
        <v>Y</v>
      </c>
      <c r="C257" s="20" t="str">
        <f>VLOOKUP(A257,_holidays!$A$2:$C$2107,3,1)</f>
        <v>N</v>
      </c>
      <c r="D257" s="16">
        <v>99161.764999999999</v>
      </c>
      <c r="E257" s="21">
        <v>25.5</v>
      </c>
      <c r="F257" s="67">
        <f t="shared" si="12"/>
        <v>99161.764999999999</v>
      </c>
      <c r="G257" s="67" t="e">
        <f t="shared" si="13"/>
        <v>#N/A</v>
      </c>
      <c r="H257" s="67" t="e">
        <f t="shared" si="14"/>
        <v>#N/A</v>
      </c>
      <c r="I257" s="67">
        <f t="shared" si="15"/>
        <v>99161.764999999999</v>
      </c>
    </row>
    <row r="258" spans="1:9" x14ac:dyDescent="0.6">
      <c r="A258" s="10">
        <v>42261</v>
      </c>
      <c r="B258" s="13" t="str">
        <f>VLOOKUP(A258,_holidays!$A$2:$B$2107,2,1)</f>
        <v>Y</v>
      </c>
      <c r="C258" s="13" t="str">
        <f>VLOOKUP(A258,_holidays!$A$2:$C$2107,3,1)</f>
        <v>N</v>
      </c>
      <c r="D258" s="16">
        <v>116574.17</v>
      </c>
      <c r="E258" s="14">
        <v>26.7</v>
      </c>
      <c r="F258" s="67">
        <f t="shared" si="12"/>
        <v>116574.17</v>
      </c>
      <c r="G258" s="67" t="e">
        <f t="shared" si="13"/>
        <v>#N/A</v>
      </c>
      <c r="H258" s="67" t="e">
        <f t="shared" si="14"/>
        <v>#N/A</v>
      </c>
      <c r="I258" s="67">
        <f t="shared" si="15"/>
        <v>116574.17</v>
      </c>
    </row>
    <row r="259" spans="1:9" x14ac:dyDescent="0.6">
      <c r="A259" s="19">
        <v>42262</v>
      </c>
      <c r="B259" s="20" t="str">
        <f>VLOOKUP(A259,_holidays!$A$2:$B$2107,2,1)</f>
        <v>Y</v>
      </c>
      <c r="C259" s="20" t="str">
        <f>VLOOKUP(A259,_holidays!$A$2:$C$2107,3,1)</f>
        <v>N</v>
      </c>
      <c r="D259" s="16">
        <v>123750.5</v>
      </c>
      <c r="E259" s="21">
        <v>15.9</v>
      </c>
      <c r="F259" s="67">
        <f t="shared" ref="F259:F322" si="16">IF(B259="N",NA(),IF(B259="Y",D259))</f>
        <v>123750.5</v>
      </c>
      <c r="G259" s="67" t="e">
        <f t="shared" ref="G259:G322" si="17">IF(B259="N",D259,IF(B259="Y",NA()))</f>
        <v>#N/A</v>
      </c>
      <c r="H259" s="67" t="e">
        <f t="shared" ref="H259:H322" si="18">IF(C259="N",NA(),IF(C259="Y",D259))</f>
        <v>#N/A</v>
      </c>
      <c r="I259" s="67">
        <f t="shared" ref="I259:I322" si="19">IF(C259="N",D259,IF(C259="Y",NA()))</f>
        <v>123750.5</v>
      </c>
    </row>
    <row r="260" spans="1:9" x14ac:dyDescent="0.6">
      <c r="A260" s="10">
        <v>42263</v>
      </c>
      <c r="B260" s="13" t="str">
        <f>VLOOKUP(A260,_holidays!$A$2:$B$2107,2,1)</f>
        <v>Y</v>
      </c>
      <c r="C260" s="13" t="str">
        <f>VLOOKUP(A260,_holidays!$A$2:$C$2107,3,1)</f>
        <v>N</v>
      </c>
      <c r="D260" s="16">
        <v>131795.48499999999</v>
      </c>
      <c r="E260" s="14">
        <v>14.8</v>
      </c>
      <c r="F260" s="67">
        <f t="shared" si="16"/>
        <v>131795.48499999999</v>
      </c>
      <c r="G260" s="67" t="e">
        <f t="shared" si="17"/>
        <v>#N/A</v>
      </c>
      <c r="H260" s="67" t="e">
        <f t="shared" si="18"/>
        <v>#N/A</v>
      </c>
      <c r="I260" s="67">
        <f t="shared" si="19"/>
        <v>131795.48499999999</v>
      </c>
    </row>
    <row r="261" spans="1:9" x14ac:dyDescent="0.6">
      <c r="A261" s="19">
        <v>42264</v>
      </c>
      <c r="B261" s="20" t="str">
        <f>VLOOKUP(A261,_holidays!$A$2:$B$2107,2,1)</f>
        <v>Y</v>
      </c>
      <c r="C261" s="20" t="str">
        <f>VLOOKUP(A261,_holidays!$A$2:$C$2107,3,1)</f>
        <v>N</v>
      </c>
      <c r="D261" s="16">
        <v>131050.675</v>
      </c>
      <c r="E261" s="21">
        <v>14.3</v>
      </c>
      <c r="F261" s="67">
        <f t="shared" si="16"/>
        <v>131050.675</v>
      </c>
      <c r="G261" s="67" t="e">
        <f t="shared" si="17"/>
        <v>#N/A</v>
      </c>
      <c r="H261" s="67" t="e">
        <f t="shared" si="18"/>
        <v>#N/A</v>
      </c>
      <c r="I261" s="67">
        <f t="shared" si="19"/>
        <v>131050.675</v>
      </c>
    </row>
    <row r="262" spans="1:9" x14ac:dyDescent="0.6">
      <c r="A262" s="10">
        <v>42265</v>
      </c>
      <c r="B262" s="13" t="str">
        <f>VLOOKUP(A262,_holidays!$A$2:$B$2107,2,1)</f>
        <v>N</v>
      </c>
      <c r="C262" s="13" t="str">
        <f>VLOOKUP(A262,_holidays!$A$2:$C$2107,3,1)</f>
        <v>N</v>
      </c>
      <c r="D262" s="16">
        <v>130764.58500000001</v>
      </c>
      <c r="E262" s="14">
        <v>14.7</v>
      </c>
      <c r="F262" s="67" t="e">
        <f t="shared" si="16"/>
        <v>#N/A</v>
      </c>
      <c r="G262" s="67">
        <f t="shared" si="17"/>
        <v>130764.58500000001</v>
      </c>
      <c r="H262" s="67" t="e">
        <f t="shared" si="18"/>
        <v>#N/A</v>
      </c>
      <c r="I262" s="67">
        <f t="shared" si="19"/>
        <v>130764.58500000001</v>
      </c>
    </row>
    <row r="263" spans="1:9" x14ac:dyDescent="0.6">
      <c r="A263" s="19">
        <v>42266</v>
      </c>
      <c r="B263" s="20" t="str">
        <f>VLOOKUP(A263,_holidays!$A$2:$B$2107,2,1)</f>
        <v>N</v>
      </c>
      <c r="C263" s="20" t="str">
        <f>VLOOKUP(A263,_holidays!$A$2:$C$2107,3,1)</f>
        <v>N</v>
      </c>
      <c r="D263" s="16">
        <v>112377.185</v>
      </c>
      <c r="E263" s="21">
        <v>21.3</v>
      </c>
      <c r="F263" s="67" t="e">
        <f t="shared" si="16"/>
        <v>#N/A</v>
      </c>
      <c r="G263" s="67">
        <f t="shared" si="17"/>
        <v>112377.185</v>
      </c>
      <c r="H263" s="67" t="e">
        <f t="shared" si="18"/>
        <v>#N/A</v>
      </c>
      <c r="I263" s="67">
        <f t="shared" si="19"/>
        <v>112377.185</v>
      </c>
    </row>
    <row r="264" spans="1:9" x14ac:dyDescent="0.6">
      <c r="A264" s="10">
        <v>42267</v>
      </c>
      <c r="B264" s="13" t="str">
        <f>VLOOKUP(A264,_holidays!$A$2:$B$2107,2,1)</f>
        <v>N</v>
      </c>
      <c r="C264" s="13" t="str">
        <f>VLOOKUP(A264,_holidays!$A$2:$C$2107,3,1)</f>
        <v>N</v>
      </c>
      <c r="D264" s="16">
        <v>103708.925</v>
      </c>
      <c r="E264" s="14">
        <v>22.9</v>
      </c>
      <c r="F264" s="67" t="e">
        <f t="shared" si="16"/>
        <v>#N/A</v>
      </c>
      <c r="G264" s="67">
        <f t="shared" si="17"/>
        <v>103708.925</v>
      </c>
      <c r="H264" s="67" t="e">
        <f t="shared" si="18"/>
        <v>#N/A</v>
      </c>
      <c r="I264" s="67">
        <f t="shared" si="19"/>
        <v>103708.925</v>
      </c>
    </row>
    <row r="265" spans="1:9" x14ac:dyDescent="0.6">
      <c r="A265" s="19">
        <v>42268</v>
      </c>
      <c r="B265" s="20" t="str">
        <f>VLOOKUP(A265,_holidays!$A$2:$B$2107,2,1)</f>
        <v>N</v>
      </c>
      <c r="C265" s="20" t="str">
        <f>VLOOKUP(A265,_holidays!$A$2:$C$2107,3,1)</f>
        <v>N</v>
      </c>
      <c r="D265" s="16">
        <v>120096.71</v>
      </c>
      <c r="E265" s="21">
        <v>18.100000000000001</v>
      </c>
      <c r="F265" s="67" t="e">
        <f t="shared" si="16"/>
        <v>#N/A</v>
      </c>
      <c r="G265" s="67">
        <f t="shared" si="17"/>
        <v>120096.71</v>
      </c>
      <c r="H265" s="67" t="e">
        <f t="shared" si="18"/>
        <v>#N/A</v>
      </c>
      <c r="I265" s="67">
        <f t="shared" si="19"/>
        <v>120096.71</v>
      </c>
    </row>
    <row r="266" spans="1:9" x14ac:dyDescent="0.6">
      <c r="A266" s="10">
        <v>42269</v>
      </c>
      <c r="B266" s="13" t="str">
        <f>VLOOKUP(A266,_holidays!$A$2:$B$2107,2,1)</f>
        <v>N</v>
      </c>
      <c r="C266" s="13" t="str">
        <f>VLOOKUP(A266,_holidays!$A$2:$C$2107,3,1)</f>
        <v>N</v>
      </c>
      <c r="D266" s="16">
        <v>127755.095</v>
      </c>
      <c r="E266" s="14">
        <v>12.7</v>
      </c>
      <c r="F266" s="67" t="e">
        <f t="shared" si="16"/>
        <v>#N/A</v>
      </c>
      <c r="G266" s="67">
        <f t="shared" si="17"/>
        <v>127755.095</v>
      </c>
      <c r="H266" s="67" t="e">
        <f t="shared" si="18"/>
        <v>#N/A</v>
      </c>
      <c r="I266" s="67">
        <f t="shared" si="19"/>
        <v>127755.095</v>
      </c>
    </row>
    <row r="267" spans="1:9" x14ac:dyDescent="0.6">
      <c r="A267" s="19">
        <v>42270</v>
      </c>
      <c r="B267" s="20" t="str">
        <f>VLOOKUP(A267,_holidays!$A$2:$B$2107,2,1)</f>
        <v>N</v>
      </c>
      <c r="C267" s="20" t="str">
        <f>VLOOKUP(A267,_holidays!$A$2:$C$2107,3,1)</f>
        <v>N</v>
      </c>
      <c r="D267" s="16">
        <v>131866.73000000001</v>
      </c>
      <c r="E267" s="21">
        <v>12.6</v>
      </c>
      <c r="F267" s="67" t="e">
        <f t="shared" si="16"/>
        <v>#N/A</v>
      </c>
      <c r="G267" s="67">
        <f t="shared" si="17"/>
        <v>131866.73000000001</v>
      </c>
      <c r="H267" s="67" t="e">
        <f t="shared" si="18"/>
        <v>#N/A</v>
      </c>
      <c r="I267" s="67">
        <f t="shared" si="19"/>
        <v>131866.73000000001</v>
      </c>
    </row>
    <row r="268" spans="1:9" x14ac:dyDescent="0.6">
      <c r="A268" s="10">
        <v>42271</v>
      </c>
      <c r="B268" s="13" t="str">
        <f>VLOOKUP(A268,_holidays!$A$2:$B$2107,2,1)</f>
        <v>N</v>
      </c>
      <c r="C268" s="13" t="str">
        <f>VLOOKUP(A268,_holidays!$A$2:$C$2107,3,1)</f>
        <v>N</v>
      </c>
      <c r="D268" s="16">
        <v>130937.625</v>
      </c>
      <c r="E268" s="14">
        <v>14.3</v>
      </c>
      <c r="F268" s="67" t="e">
        <f t="shared" si="16"/>
        <v>#N/A</v>
      </c>
      <c r="G268" s="67">
        <f t="shared" si="17"/>
        <v>130937.625</v>
      </c>
      <c r="H268" s="67" t="e">
        <f t="shared" si="18"/>
        <v>#N/A</v>
      </c>
      <c r="I268" s="67">
        <f t="shared" si="19"/>
        <v>130937.625</v>
      </c>
    </row>
    <row r="269" spans="1:9" x14ac:dyDescent="0.6">
      <c r="A269" s="19">
        <v>42272</v>
      </c>
      <c r="B269" s="20" t="str">
        <f>VLOOKUP(A269,_holidays!$A$2:$B$2107,2,1)</f>
        <v>N</v>
      </c>
      <c r="C269" s="20" t="str">
        <f>VLOOKUP(A269,_holidays!$A$2:$C$2107,3,1)</f>
        <v>N</v>
      </c>
      <c r="D269" s="16">
        <v>124278.93</v>
      </c>
      <c r="E269" s="21">
        <v>19.100000000000001</v>
      </c>
      <c r="F269" s="67" t="e">
        <f t="shared" si="16"/>
        <v>#N/A</v>
      </c>
      <c r="G269" s="67">
        <f t="shared" si="17"/>
        <v>124278.93</v>
      </c>
      <c r="H269" s="67" t="e">
        <f t="shared" si="18"/>
        <v>#N/A</v>
      </c>
      <c r="I269" s="67">
        <f t="shared" si="19"/>
        <v>124278.93</v>
      </c>
    </row>
    <row r="270" spans="1:9" x14ac:dyDescent="0.6">
      <c r="A270" s="10">
        <v>42273</v>
      </c>
      <c r="B270" s="13" t="str">
        <f>VLOOKUP(A270,_holidays!$A$2:$B$2107,2,1)</f>
        <v>N</v>
      </c>
      <c r="C270" s="13" t="str">
        <f>VLOOKUP(A270,_holidays!$A$2:$C$2107,3,1)</f>
        <v>N</v>
      </c>
      <c r="D270" s="16">
        <v>111064.49</v>
      </c>
      <c r="E270" s="14">
        <v>17.899999999999999</v>
      </c>
      <c r="F270" s="67" t="e">
        <f t="shared" si="16"/>
        <v>#N/A</v>
      </c>
      <c r="G270" s="67">
        <f t="shared" si="17"/>
        <v>111064.49</v>
      </c>
      <c r="H270" s="67" t="e">
        <f t="shared" si="18"/>
        <v>#N/A</v>
      </c>
      <c r="I270" s="67">
        <f t="shared" si="19"/>
        <v>111064.49</v>
      </c>
    </row>
    <row r="271" spans="1:9" x14ac:dyDescent="0.6">
      <c r="A271" s="19">
        <v>42274</v>
      </c>
      <c r="B271" s="20" t="str">
        <f>VLOOKUP(A271,_holidays!$A$2:$B$2107,2,1)</f>
        <v>N</v>
      </c>
      <c r="C271" s="20" t="str">
        <f>VLOOKUP(A271,_holidays!$A$2:$C$2107,3,1)</f>
        <v>N</v>
      </c>
      <c r="D271" s="16">
        <v>106431.815</v>
      </c>
      <c r="E271" s="21">
        <v>20.2</v>
      </c>
      <c r="F271" s="67" t="e">
        <f t="shared" si="16"/>
        <v>#N/A</v>
      </c>
      <c r="G271" s="67">
        <f t="shared" si="17"/>
        <v>106431.815</v>
      </c>
      <c r="H271" s="67" t="e">
        <f t="shared" si="18"/>
        <v>#N/A</v>
      </c>
      <c r="I271" s="67">
        <f t="shared" si="19"/>
        <v>106431.815</v>
      </c>
    </row>
    <row r="272" spans="1:9" x14ac:dyDescent="0.6">
      <c r="A272" s="10">
        <v>42275</v>
      </c>
      <c r="B272" s="13" t="str">
        <f>VLOOKUP(A272,_holidays!$A$2:$B$2107,2,1)</f>
        <v>N</v>
      </c>
      <c r="C272" s="13" t="str">
        <f>VLOOKUP(A272,_holidays!$A$2:$C$2107,3,1)</f>
        <v>N</v>
      </c>
      <c r="D272" s="16">
        <v>121796.715</v>
      </c>
      <c r="E272" s="14">
        <v>21.4</v>
      </c>
      <c r="F272" s="67" t="e">
        <f t="shared" si="16"/>
        <v>#N/A</v>
      </c>
      <c r="G272" s="67">
        <f t="shared" si="17"/>
        <v>121796.715</v>
      </c>
      <c r="H272" s="67" t="e">
        <f t="shared" si="18"/>
        <v>#N/A</v>
      </c>
      <c r="I272" s="67">
        <f t="shared" si="19"/>
        <v>121796.715</v>
      </c>
    </row>
    <row r="273" spans="1:9" x14ac:dyDescent="0.6">
      <c r="A273" s="19">
        <v>42276</v>
      </c>
      <c r="B273" s="20" t="str">
        <f>VLOOKUP(A273,_holidays!$A$2:$B$2107,2,1)</f>
        <v>N</v>
      </c>
      <c r="C273" s="20" t="str">
        <f>VLOOKUP(A273,_holidays!$A$2:$C$2107,3,1)</f>
        <v>N</v>
      </c>
      <c r="D273" s="16">
        <v>126691.8</v>
      </c>
      <c r="E273" s="21">
        <v>16.899999999999999</v>
      </c>
      <c r="F273" s="67" t="e">
        <f t="shared" si="16"/>
        <v>#N/A</v>
      </c>
      <c r="G273" s="67">
        <f t="shared" si="17"/>
        <v>126691.8</v>
      </c>
      <c r="H273" s="67" t="e">
        <f t="shared" si="18"/>
        <v>#N/A</v>
      </c>
      <c r="I273" s="67">
        <f t="shared" si="19"/>
        <v>126691.8</v>
      </c>
    </row>
    <row r="274" spans="1:9" x14ac:dyDescent="0.6">
      <c r="A274" s="10">
        <v>42277</v>
      </c>
      <c r="B274" s="13" t="str">
        <f>VLOOKUP(A274,_holidays!$A$2:$B$2107,2,1)</f>
        <v>N</v>
      </c>
      <c r="C274" s="13" t="str">
        <f>VLOOKUP(A274,_holidays!$A$2:$C$2107,3,1)</f>
        <v>N</v>
      </c>
      <c r="D274" s="16">
        <v>129641.245</v>
      </c>
      <c r="E274" s="14">
        <v>15.9</v>
      </c>
      <c r="F274" s="67" t="e">
        <f t="shared" si="16"/>
        <v>#N/A</v>
      </c>
      <c r="G274" s="67">
        <f t="shared" si="17"/>
        <v>129641.245</v>
      </c>
      <c r="H274" s="67" t="e">
        <f t="shared" si="18"/>
        <v>#N/A</v>
      </c>
      <c r="I274" s="67">
        <f t="shared" si="19"/>
        <v>129641.245</v>
      </c>
    </row>
    <row r="275" spans="1:9" x14ac:dyDescent="0.6">
      <c r="A275" s="19">
        <v>42278</v>
      </c>
      <c r="B275" s="20" t="str">
        <f>VLOOKUP(A275,_holidays!$A$2:$B$2107,2,1)</f>
        <v>N</v>
      </c>
      <c r="C275" s="20" t="str">
        <f>VLOOKUP(A275,_holidays!$A$2:$C$2107,3,1)</f>
        <v>N</v>
      </c>
      <c r="D275" s="16">
        <v>124356.41499999999</v>
      </c>
      <c r="E275" s="21">
        <v>21.6</v>
      </c>
      <c r="F275" s="67" t="e">
        <f t="shared" si="16"/>
        <v>#N/A</v>
      </c>
      <c r="G275" s="67">
        <f t="shared" si="17"/>
        <v>124356.41499999999</v>
      </c>
      <c r="H275" s="67" t="e">
        <f t="shared" si="18"/>
        <v>#N/A</v>
      </c>
      <c r="I275" s="67">
        <f t="shared" si="19"/>
        <v>124356.41499999999</v>
      </c>
    </row>
    <row r="276" spans="1:9" x14ac:dyDescent="0.6">
      <c r="A276" s="10">
        <v>42279</v>
      </c>
      <c r="B276" s="13" t="str">
        <f>VLOOKUP(A276,_holidays!$A$2:$B$2107,2,1)</f>
        <v>N</v>
      </c>
      <c r="C276" s="13" t="str">
        <f>VLOOKUP(A276,_holidays!$A$2:$C$2107,3,1)</f>
        <v>Y</v>
      </c>
      <c r="D276" s="16">
        <v>107544.145</v>
      </c>
      <c r="E276" s="14">
        <v>28.6</v>
      </c>
      <c r="F276" s="67" t="e">
        <f t="shared" si="16"/>
        <v>#N/A</v>
      </c>
      <c r="G276" s="67">
        <f t="shared" si="17"/>
        <v>107544.145</v>
      </c>
      <c r="H276" s="67">
        <f t="shared" si="18"/>
        <v>107544.145</v>
      </c>
      <c r="I276" s="67" t="e">
        <f t="shared" si="19"/>
        <v>#N/A</v>
      </c>
    </row>
    <row r="277" spans="1:9" x14ac:dyDescent="0.6">
      <c r="A277" s="19">
        <v>42280</v>
      </c>
      <c r="B277" s="20" t="str">
        <f>VLOOKUP(A277,_holidays!$A$2:$B$2107,2,1)</f>
        <v>N</v>
      </c>
      <c r="C277" s="20" t="str">
        <f>VLOOKUP(A277,_holidays!$A$2:$C$2107,3,1)</f>
        <v>N</v>
      </c>
      <c r="D277" s="16">
        <v>100598.55</v>
      </c>
      <c r="E277" s="21">
        <v>31.3</v>
      </c>
      <c r="F277" s="67" t="e">
        <f t="shared" si="16"/>
        <v>#N/A</v>
      </c>
      <c r="G277" s="67">
        <f t="shared" si="17"/>
        <v>100598.55</v>
      </c>
      <c r="H277" s="67" t="e">
        <f t="shared" si="18"/>
        <v>#N/A</v>
      </c>
      <c r="I277" s="67">
        <f t="shared" si="19"/>
        <v>100598.55</v>
      </c>
    </row>
    <row r="278" spans="1:9" x14ac:dyDescent="0.6">
      <c r="A278" s="10">
        <v>42281</v>
      </c>
      <c r="B278" s="13" t="str">
        <f>VLOOKUP(A278,_holidays!$A$2:$B$2107,2,1)</f>
        <v>N</v>
      </c>
      <c r="C278" s="13" t="str">
        <f>VLOOKUP(A278,_holidays!$A$2:$C$2107,3,1)</f>
        <v>N</v>
      </c>
      <c r="D278" s="16">
        <v>103828.88</v>
      </c>
      <c r="E278" s="14">
        <v>24.9</v>
      </c>
      <c r="F278" s="67" t="e">
        <f t="shared" si="16"/>
        <v>#N/A</v>
      </c>
      <c r="G278" s="67">
        <f t="shared" si="17"/>
        <v>103828.88</v>
      </c>
      <c r="H278" s="67" t="e">
        <f t="shared" si="18"/>
        <v>#N/A</v>
      </c>
      <c r="I278" s="67">
        <f t="shared" si="19"/>
        <v>103828.88</v>
      </c>
    </row>
    <row r="279" spans="1:9" x14ac:dyDescent="0.6">
      <c r="A279" s="19">
        <v>42282</v>
      </c>
      <c r="B279" s="20" t="str">
        <f>VLOOKUP(A279,_holidays!$A$2:$B$2107,2,1)</f>
        <v>N</v>
      </c>
      <c r="C279" s="20" t="str">
        <f>VLOOKUP(A279,_holidays!$A$2:$C$2107,3,1)</f>
        <v>N</v>
      </c>
      <c r="D279" s="16">
        <v>125194.87</v>
      </c>
      <c r="E279" s="21">
        <v>34.4</v>
      </c>
      <c r="F279" s="67" t="e">
        <f t="shared" si="16"/>
        <v>#N/A</v>
      </c>
      <c r="G279" s="67">
        <f t="shared" si="17"/>
        <v>125194.87</v>
      </c>
      <c r="H279" s="67" t="e">
        <f t="shared" si="18"/>
        <v>#N/A</v>
      </c>
      <c r="I279" s="67">
        <f t="shared" si="19"/>
        <v>125194.87</v>
      </c>
    </row>
    <row r="280" spans="1:9" x14ac:dyDescent="0.6">
      <c r="A280" s="10">
        <v>42283</v>
      </c>
      <c r="B280" s="13" t="str">
        <f>VLOOKUP(A280,_holidays!$A$2:$B$2107,2,1)</f>
        <v>Y</v>
      </c>
      <c r="C280" s="13" t="str">
        <f>VLOOKUP(A280,_holidays!$A$2:$C$2107,3,1)</f>
        <v>N</v>
      </c>
      <c r="D280" s="16">
        <v>127225.245</v>
      </c>
      <c r="E280" s="14">
        <v>35.799999999999997</v>
      </c>
      <c r="F280" s="67">
        <f t="shared" si="16"/>
        <v>127225.245</v>
      </c>
      <c r="G280" s="67" t="e">
        <f t="shared" si="17"/>
        <v>#N/A</v>
      </c>
      <c r="H280" s="67" t="e">
        <f t="shared" si="18"/>
        <v>#N/A</v>
      </c>
      <c r="I280" s="67">
        <f t="shared" si="19"/>
        <v>127225.245</v>
      </c>
    </row>
    <row r="281" spans="1:9" x14ac:dyDescent="0.6">
      <c r="A281" s="19">
        <v>42284</v>
      </c>
      <c r="B281" s="20" t="str">
        <f>VLOOKUP(A281,_holidays!$A$2:$B$2107,2,1)</f>
        <v>Y</v>
      </c>
      <c r="C281" s="20" t="str">
        <f>VLOOKUP(A281,_holidays!$A$2:$C$2107,3,1)</f>
        <v>N</v>
      </c>
      <c r="D281" s="16">
        <v>117282.765</v>
      </c>
      <c r="E281" s="21">
        <v>16.2</v>
      </c>
      <c r="F281" s="67">
        <f t="shared" si="16"/>
        <v>117282.765</v>
      </c>
      <c r="G281" s="67" t="e">
        <f t="shared" si="17"/>
        <v>#N/A</v>
      </c>
      <c r="H281" s="67" t="e">
        <f t="shared" si="18"/>
        <v>#N/A</v>
      </c>
      <c r="I281" s="67">
        <f t="shared" si="19"/>
        <v>117282.765</v>
      </c>
    </row>
    <row r="282" spans="1:9" x14ac:dyDescent="0.6">
      <c r="A282" s="10">
        <v>42285</v>
      </c>
      <c r="B282" s="13" t="str">
        <f>VLOOKUP(A282,_holidays!$A$2:$B$2107,2,1)</f>
        <v>Y</v>
      </c>
      <c r="C282" s="13" t="str">
        <f>VLOOKUP(A282,_holidays!$A$2:$C$2107,3,1)</f>
        <v>N</v>
      </c>
      <c r="D282" s="16">
        <v>122121.325</v>
      </c>
      <c r="E282" s="14">
        <v>18.600000000000001</v>
      </c>
      <c r="F282" s="67">
        <f t="shared" si="16"/>
        <v>122121.325</v>
      </c>
      <c r="G282" s="67" t="e">
        <f t="shared" si="17"/>
        <v>#N/A</v>
      </c>
      <c r="H282" s="67" t="e">
        <f t="shared" si="18"/>
        <v>#N/A</v>
      </c>
      <c r="I282" s="67">
        <f t="shared" si="19"/>
        <v>122121.325</v>
      </c>
    </row>
    <row r="283" spans="1:9" x14ac:dyDescent="0.6">
      <c r="A283" s="19">
        <v>42286</v>
      </c>
      <c r="B283" s="20" t="str">
        <f>VLOOKUP(A283,_holidays!$A$2:$B$2107,2,1)</f>
        <v>Y</v>
      </c>
      <c r="C283" s="20" t="str">
        <f>VLOOKUP(A283,_holidays!$A$2:$C$2107,3,1)</f>
        <v>N</v>
      </c>
      <c r="D283" s="16">
        <v>126989.905</v>
      </c>
      <c r="E283" s="21">
        <v>29.9</v>
      </c>
      <c r="F283" s="67">
        <f t="shared" si="16"/>
        <v>126989.905</v>
      </c>
      <c r="G283" s="67" t="e">
        <f t="shared" si="17"/>
        <v>#N/A</v>
      </c>
      <c r="H283" s="67" t="e">
        <f t="shared" si="18"/>
        <v>#N/A</v>
      </c>
      <c r="I283" s="67">
        <f t="shared" si="19"/>
        <v>126989.905</v>
      </c>
    </row>
    <row r="284" spans="1:9" x14ac:dyDescent="0.6">
      <c r="A284" s="10">
        <v>42287</v>
      </c>
      <c r="B284" s="13" t="str">
        <f>VLOOKUP(A284,_holidays!$A$2:$B$2107,2,1)</f>
        <v>Y</v>
      </c>
      <c r="C284" s="13" t="str">
        <f>VLOOKUP(A284,_holidays!$A$2:$C$2107,3,1)</f>
        <v>N</v>
      </c>
      <c r="D284" s="16">
        <v>112604.825</v>
      </c>
      <c r="E284" s="14">
        <v>29.2</v>
      </c>
      <c r="F284" s="67">
        <f t="shared" si="16"/>
        <v>112604.825</v>
      </c>
      <c r="G284" s="67" t="e">
        <f t="shared" si="17"/>
        <v>#N/A</v>
      </c>
      <c r="H284" s="67" t="e">
        <f t="shared" si="18"/>
        <v>#N/A</v>
      </c>
      <c r="I284" s="67">
        <f t="shared" si="19"/>
        <v>112604.825</v>
      </c>
    </row>
    <row r="285" spans="1:9" x14ac:dyDescent="0.6">
      <c r="A285" s="19">
        <v>42288</v>
      </c>
      <c r="B285" s="20" t="str">
        <f>VLOOKUP(A285,_holidays!$A$2:$B$2107,2,1)</f>
        <v>Y</v>
      </c>
      <c r="C285" s="20" t="str">
        <f>VLOOKUP(A285,_holidays!$A$2:$C$2107,3,1)</f>
        <v>N</v>
      </c>
      <c r="D285" s="16">
        <v>105376.33500000001</v>
      </c>
      <c r="E285" s="21">
        <v>19.2</v>
      </c>
      <c r="F285" s="67">
        <f t="shared" si="16"/>
        <v>105376.33500000001</v>
      </c>
      <c r="G285" s="67" t="e">
        <f t="shared" si="17"/>
        <v>#N/A</v>
      </c>
      <c r="H285" s="67" t="e">
        <f t="shared" si="18"/>
        <v>#N/A</v>
      </c>
      <c r="I285" s="67">
        <f t="shared" si="19"/>
        <v>105376.33500000001</v>
      </c>
    </row>
    <row r="286" spans="1:9" x14ac:dyDescent="0.6">
      <c r="A286" s="10">
        <v>42289</v>
      </c>
      <c r="B286" s="13" t="str">
        <f>VLOOKUP(A286,_holidays!$A$2:$B$2107,2,1)</f>
        <v>Y</v>
      </c>
      <c r="C286" s="13" t="str">
        <f>VLOOKUP(A286,_holidays!$A$2:$C$2107,3,1)</f>
        <v>N</v>
      </c>
      <c r="D286" s="16">
        <v>120916.215</v>
      </c>
      <c r="E286" s="14">
        <v>16.100000000000001</v>
      </c>
      <c r="F286" s="67">
        <f t="shared" si="16"/>
        <v>120916.215</v>
      </c>
      <c r="G286" s="67" t="e">
        <f t="shared" si="17"/>
        <v>#N/A</v>
      </c>
      <c r="H286" s="67" t="e">
        <f t="shared" si="18"/>
        <v>#N/A</v>
      </c>
      <c r="I286" s="67">
        <f t="shared" si="19"/>
        <v>120916.215</v>
      </c>
    </row>
    <row r="287" spans="1:9" x14ac:dyDescent="0.6">
      <c r="A287" s="19">
        <v>42290</v>
      </c>
      <c r="B287" s="20" t="str">
        <f>VLOOKUP(A287,_holidays!$A$2:$B$2107,2,1)</f>
        <v>Y</v>
      </c>
      <c r="C287" s="20" t="str">
        <f>VLOOKUP(A287,_holidays!$A$2:$C$2107,3,1)</f>
        <v>N</v>
      </c>
      <c r="D287" s="16">
        <v>122830.38</v>
      </c>
      <c r="E287" s="21">
        <v>17.600000000000001</v>
      </c>
      <c r="F287" s="67">
        <f t="shared" si="16"/>
        <v>122830.38</v>
      </c>
      <c r="G287" s="67" t="e">
        <f t="shared" si="17"/>
        <v>#N/A</v>
      </c>
      <c r="H287" s="67" t="e">
        <f t="shared" si="18"/>
        <v>#N/A</v>
      </c>
      <c r="I287" s="67">
        <f t="shared" si="19"/>
        <v>122830.38</v>
      </c>
    </row>
    <row r="288" spans="1:9" x14ac:dyDescent="0.6">
      <c r="A288" s="10">
        <v>42291</v>
      </c>
      <c r="B288" s="13" t="str">
        <f>VLOOKUP(A288,_holidays!$A$2:$B$2107,2,1)</f>
        <v>Y</v>
      </c>
      <c r="C288" s="13" t="str">
        <f>VLOOKUP(A288,_holidays!$A$2:$C$2107,3,1)</f>
        <v>N</v>
      </c>
      <c r="D288" s="16">
        <v>126919.19500000001</v>
      </c>
      <c r="E288" s="14">
        <v>28.6</v>
      </c>
      <c r="F288" s="67">
        <f t="shared" si="16"/>
        <v>126919.19500000001</v>
      </c>
      <c r="G288" s="67" t="e">
        <f t="shared" si="17"/>
        <v>#N/A</v>
      </c>
      <c r="H288" s="67" t="e">
        <f t="shared" si="18"/>
        <v>#N/A</v>
      </c>
      <c r="I288" s="67">
        <f t="shared" si="19"/>
        <v>126919.19500000001</v>
      </c>
    </row>
    <row r="289" spans="1:9" x14ac:dyDescent="0.6">
      <c r="A289" s="19">
        <v>42292</v>
      </c>
      <c r="B289" s="20" t="str">
        <f>VLOOKUP(A289,_holidays!$A$2:$B$2107,2,1)</f>
        <v>Y</v>
      </c>
      <c r="C289" s="20" t="str">
        <f>VLOOKUP(A289,_holidays!$A$2:$C$2107,3,1)</f>
        <v>N</v>
      </c>
      <c r="D289" s="16">
        <v>130260.37</v>
      </c>
      <c r="E289" s="21">
        <v>34</v>
      </c>
      <c r="F289" s="67">
        <f t="shared" si="16"/>
        <v>130260.37</v>
      </c>
      <c r="G289" s="67" t="e">
        <f t="shared" si="17"/>
        <v>#N/A</v>
      </c>
      <c r="H289" s="67" t="e">
        <f t="shared" si="18"/>
        <v>#N/A</v>
      </c>
      <c r="I289" s="67">
        <f t="shared" si="19"/>
        <v>130260.37</v>
      </c>
    </row>
    <row r="290" spans="1:9" x14ac:dyDescent="0.6">
      <c r="A290" s="10">
        <v>42293</v>
      </c>
      <c r="B290" s="13" t="str">
        <f>VLOOKUP(A290,_holidays!$A$2:$B$2107,2,1)</f>
        <v>Y</v>
      </c>
      <c r="C290" s="13" t="str">
        <f>VLOOKUP(A290,_holidays!$A$2:$C$2107,3,1)</f>
        <v>N</v>
      </c>
      <c r="D290" s="16">
        <v>123985.97</v>
      </c>
      <c r="E290" s="14">
        <v>23.8</v>
      </c>
      <c r="F290" s="67">
        <f t="shared" si="16"/>
        <v>123985.97</v>
      </c>
      <c r="G290" s="67" t="e">
        <f t="shared" si="17"/>
        <v>#N/A</v>
      </c>
      <c r="H290" s="67" t="e">
        <f t="shared" si="18"/>
        <v>#N/A</v>
      </c>
      <c r="I290" s="67">
        <f t="shared" si="19"/>
        <v>123985.97</v>
      </c>
    </row>
    <row r="291" spans="1:9" x14ac:dyDescent="0.6">
      <c r="A291" s="19">
        <v>42294</v>
      </c>
      <c r="B291" s="20" t="str">
        <f>VLOOKUP(A291,_holidays!$A$2:$B$2107,2,1)</f>
        <v>Y</v>
      </c>
      <c r="C291" s="20" t="str">
        <f>VLOOKUP(A291,_holidays!$A$2:$C$2107,3,1)</f>
        <v>N</v>
      </c>
      <c r="D291" s="16">
        <v>104916.345</v>
      </c>
      <c r="E291" s="21">
        <v>20.5</v>
      </c>
      <c r="F291" s="67">
        <f t="shared" si="16"/>
        <v>104916.345</v>
      </c>
      <c r="G291" s="67" t="e">
        <f t="shared" si="17"/>
        <v>#N/A</v>
      </c>
      <c r="H291" s="67" t="e">
        <f t="shared" si="18"/>
        <v>#N/A</v>
      </c>
      <c r="I291" s="67">
        <f t="shared" si="19"/>
        <v>104916.345</v>
      </c>
    </row>
    <row r="292" spans="1:9" x14ac:dyDescent="0.6">
      <c r="A292" s="10">
        <v>42295</v>
      </c>
      <c r="B292" s="13" t="str">
        <f>VLOOKUP(A292,_holidays!$A$2:$B$2107,2,1)</f>
        <v>Y</v>
      </c>
      <c r="C292" s="13" t="str">
        <f>VLOOKUP(A292,_holidays!$A$2:$C$2107,3,1)</f>
        <v>N</v>
      </c>
      <c r="D292" s="16">
        <v>100812.04</v>
      </c>
      <c r="E292" s="14">
        <v>17.7</v>
      </c>
      <c r="F292" s="67">
        <f t="shared" si="16"/>
        <v>100812.04</v>
      </c>
      <c r="G292" s="67" t="e">
        <f t="shared" si="17"/>
        <v>#N/A</v>
      </c>
      <c r="H292" s="67" t="e">
        <f t="shared" si="18"/>
        <v>#N/A</v>
      </c>
      <c r="I292" s="67">
        <f t="shared" si="19"/>
        <v>100812.04</v>
      </c>
    </row>
    <row r="293" spans="1:9" x14ac:dyDescent="0.6">
      <c r="A293" s="19">
        <v>42296</v>
      </c>
      <c r="B293" s="20" t="str">
        <f>VLOOKUP(A293,_holidays!$A$2:$B$2107,2,1)</f>
        <v>Y</v>
      </c>
      <c r="C293" s="20" t="str">
        <f>VLOOKUP(A293,_holidays!$A$2:$C$2107,3,1)</f>
        <v>N</v>
      </c>
      <c r="D293" s="16">
        <v>120795</v>
      </c>
      <c r="E293" s="21">
        <v>26.7</v>
      </c>
      <c r="F293" s="67">
        <f t="shared" si="16"/>
        <v>120795</v>
      </c>
      <c r="G293" s="67" t="e">
        <f t="shared" si="17"/>
        <v>#N/A</v>
      </c>
      <c r="H293" s="67" t="e">
        <f t="shared" si="18"/>
        <v>#N/A</v>
      </c>
      <c r="I293" s="67">
        <f t="shared" si="19"/>
        <v>120795</v>
      </c>
    </row>
    <row r="294" spans="1:9" x14ac:dyDescent="0.6">
      <c r="A294" s="10">
        <v>42297</v>
      </c>
      <c r="B294" s="13" t="str">
        <f>VLOOKUP(A294,_holidays!$A$2:$B$2107,2,1)</f>
        <v>Y</v>
      </c>
      <c r="C294" s="13" t="str">
        <f>VLOOKUP(A294,_holidays!$A$2:$C$2107,3,1)</f>
        <v>N</v>
      </c>
      <c r="D294" s="16">
        <v>126655.49</v>
      </c>
      <c r="E294" s="14">
        <v>31.8</v>
      </c>
      <c r="F294" s="67">
        <f t="shared" si="16"/>
        <v>126655.49</v>
      </c>
      <c r="G294" s="67" t="e">
        <f t="shared" si="17"/>
        <v>#N/A</v>
      </c>
      <c r="H294" s="67" t="e">
        <f t="shared" si="18"/>
        <v>#N/A</v>
      </c>
      <c r="I294" s="67">
        <f t="shared" si="19"/>
        <v>126655.49</v>
      </c>
    </row>
    <row r="295" spans="1:9" x14ac:dyDescent="0.6">
      <c r="A295" s="19">
        <v>42298</v>
      </c>
      <c r="B295" s="20" t="str">
        <f>VLOOKUP(A295,_holidays!$A$2:$B$2107,2,1)</f>
        <v>Y</v>
      </c>
      <c r="C295" s="20" t="str">
        <f>VLOOKUP(A295,_holidays!$A$2:$C$2107,3,1)</f>
        <v>N</v>
      </c>
      <c r="D295" s="16">
        <v>122368.88499999999</v>
      </c>
      <c r="E295" s="21">
        <v>18.3</v>
      </c>
      <c r="F295" s="67">
        <f t="shared" si="16"/>
        <v>122368.88499999999</v>
      </c>
      <c r="G295" s="67" t="e">
        <f t="shared" si="17"/>
        <v>#N/A</v>
      </c>
      <c r="H295" s="67" t="e">
        <f t="shared" si="18"/>
        <v>#N/A</v>
      </c>
      <c r="I295" s="67">
        <f t="shared" si="19"/>
        <v>122368.88499999999</v>
      </c>
    </row>
    <row r="296" spans="1:9" x14ac:dyDescent="0.6">
      <c r="A296" s="10">
        <v>42299</v>
      </c>
      <c r="B296" s="13" t="str">
        <f>VLOOKUP(A296,_holidays!$A$2:$B$2107,2,1)</f>
        <v>Y</v>
      </c>
      <c r="C296" s="13" t="str">
        <f>VLOOKUP(A296,_holidays!$A$2:$C$2107,3,1)</f>
        <v>N</v>
      </c>
      <c r="D296" s="16">
        <v>121471.64</v>
      </c>
      <c r="E296" s="14">
        <v>16.7</v>
      </c>
      <c r="F296" s="67">
        <f t="shared" si="16"/>
        <v>121471.64</v>
      </c>
      <c r="G296" s="67" t="e">
        <f t="shared" si="17"/>
        <v>#N/A</v>
      </c>
      <c r="H296" s="67" t="e">
        <f t="shared" si="18"/>
        <v>#N/A</v>
      </c>
      <c r="I296" s="67">
        <f t="shared" si="19"/>
        <v>121471.64</v>
      </c>
    </row>
    <row r="297" spans="1:9" x14ac:dyDescent="0.6">
      <c r="A297" s="19">
        <v>42300</v>
      </c>
      <c r="B297" s="20" t="str">
        <f>VLOOKUP(A297,_holidays!$A$2:$B$2107,2,1)</f>
        <v>Y</v>
      </c>
      <c r="C297" s="20" t="str">
        <f>VLOOKUP(A297,_holidays!$A$2:$C$2107,3,1)</f>
        <v>N</v>
      </c>
      <c r="D297" s="16">
        <v>120420.7</v>
      </c>
      <c r="E297" s="21">
        <v>16.399999999999999</v>
      </c>
      <c r="F297" s="67">
        <f t="shared" si="16"/>
        <v>120420.7</v>
      </c>
      <c r="G297" s="67" t="e">
        <f t="shared" si="17"/>
        <v>#N/A</v>
      </c>
      <c r="H297" s="67" t="e">
        <f t="shared" si="18"/>
        <v>#N/A</v>
      </c>
      <c r="I297" s="67">
        <f t="shared" si="19"/>
        <v>120420.7</v>
      </c>
    </row>
    <row r="298" spans="1:9" x14ac:dyDescent="0.6">
      <c r="A298" s="10">
        <v>42301</v>
      </c>
      <c r="B298" s="13" t="str">
        <f>VLOOKUP(A298,_holidays!$A$2:$B$2107,2,1)</f>
        <v>Y</v>
      </c>
      <c r="C298" s="13" t="str">
        <f>VLOOKUP(A298,_holidays!$A$2:$C$2107,3,1)</f>
        <v>N</v>
      </c>
      <c r="D298" s="16">
        <v>106813.03</v>
      </c>
      <c r="E298" s="14">
        <v>19.5</v>
      </c>
      <c r="F298" s="67">
        <f t="shared" si="16"/>
        <v>106813.03</v>
      </c>
      <c r="G298" s="67" t="e">
        <f t="shared" si="17"/>
        <v>#N/A</v>
      </c>
      <c r="H298" s="67" t="e">
        <f t="shared" si="18"/>
        <v>#N/A</v>
      </c>
      <c r="I298" s="67">
        <f t="shared" si="19"/>
        <v>106813.03</v>
      </c>
    </row>
    <row r="299" spans="1:9" x14ac:dyDescent="0.6">
      <c r="A299" s="19">
        <v>42302</v>
      </c>
      <c r="B299" s="20" t="str">
        <f>VLOOKUP(A299,_holidays!$A$2:$B$2107,2,1)</f>
        <v>Y</v>
      </c>
      <c r="C299" s="20" t="str">
        <f>VLOOKUP(A299,_holidays!$A$2:$C$2107,3,1)</f>
        <v>N</v>
      </c>
      <c r="D299" s="16">
        <v>102279.745</v>
      </c>
      <c r="E299" s="21">
        <v>31.3</v>
      </c>
      <c r="F299" s="67">
        <f t="shared" si="16"/>
        <v>102279.745</v>
      </c>
      <c r="G299" s="67" t="e">
        <f t="shared" si="17"/>
        <v>#N/A</v>
      </c>
      <c r="H299" s="67" t="e">
        <f t="shared" si="18"/>
        <v>#N/A</v>
      </c>
      <c r="I299" s="67">
        <f t="shared" si="19"/>
        <v>102279.745</v>
      </c>
    </row>
    <row r="300" spans="1:9" x14ac:dyDescent="0.6">
      <c r="A300" s="10">
        <v>42303</v>
      </c>
      <c r="B300" s="13" t="str">
        <f>VLOOKUP(A300,_holidays!$A$2:$B$2107,2,1)</f>
        <v>Y</v>
      </c>
      <c r="C300" s="13" t="str">
        <f>VLOOKUP(A300,_holidays!$A$2:$C$2107,3,1)</f>
        <v>N</v>
      </c>
      <c r="D300" s="16">
        <v>115297.34</v>
      </c>
      <c r="E300" s="14">
        <v>15.9</v>
      </c>
      <c r="F300" s="67">
        <f t="shared" si="16"/>
        <v>115297.34</v>
      </c>
      <c r="G300" s="67" t="e">
        <f t="shared" si="17"/>
        <v>#N/A</v>
      </c>
      <c r="H300" s="67" t="e">
        <f t="shared" si="18"/>
        <v>#N/A</v>
      </c>
      <c r="I300" s="67">
        <f t="shared" si="19"/>
        <v>115297.34</v>
      </c>
    </row>
    <row r="301" spans="1:9" x14ac:dyDescent="0.6">
      <c r="A301" s="19">
        <v>42304</v>
      </c>
      <c r="B301" s="20" t="str">
        <f>VLOOKUP(A301,_holidays!$A$2:$B$2107,2,1)</f>
        <v>Y</v>
      </c>
      <c r="C301" s="20" t="str">
        <f>VLOOKUP(A301,_holidays!$A$2:$C$2107,3,1)</f>
        <v>N</v>
      </c>
      <c r="D301" s="16">
        <v>116619.57</v>
      </c>
      <c r="E301" s="21">
        <v>23.3</v>
      </c>
      <c r="F301" s="67">
        <f t="shared" si="16"/>
        <v>116619.57</v>
      </c>
      <c r="G301" s="67" t="e">
        <f t="shared" si="17"/>
        <v>#N/A</v>
      </c>
      <c r="H301" s="67" t="e">
        <f t="shared" si="18"/>
        <v>#N/A</v>
      </c>
      <c r="I301" s="67">
        <f t="shared" si="19"/>
        <v>116619.57</v>
      </c>
    </row>
    <row r="302" spans="1:9" x14ac:dyDescent="0.6">
      <c r="A302" s="10">
        <v>42305</v>
      </c>
      <c r="B302" s="13" t="str">
        <f>VLOOKUP(A302,_holidays!$A$2:$B$2107,2,1)</f>
        <v>Y</v>
      </c>
      <c r="C302" s="13" t="str">
        <f>VLOOKUP(A302,_holidays!$A$2:$C$2107,3,1)</f>
        <v>N</v>
      </c>
      <c r="D302" s="16">
        <v>122887.41</v>
      </c>
      <c r="E302" s="14">
        <v>26.8</v>
      </c>
      <c r="F302" s="67">
        <f t="shared" si="16"/>
        <v>122887.41</v>
      </c>
      <c r="G302" s="67" t="e">
        <f t="shared" si="17"/>
        <v>#N/A</v>
      </c>
      <c r="H302" s="67" t="e">
        <f t="shared" si="18"/>
        <v>#N/A</v>
      </c>
      <c r="I302" s="67">
        <f t="shared" si="19"/>
        <v>122887.41</v>
      </c>
    </row>
    <row r="303" spans="1:9" x14ac:dyDescent="0.6">
      <c r="A303" s="19">
        <v>42306</v>
      </c>
      <c r="B303" s="20" t="str">
        <f>VLOOKUP(A303,_holidays!$A$2:$B$2107,2,1)</f>
        <v>Y</v>
      </c>
      <c r="C303" s="20" t="str">
        <f>VLOOKUP(A303,_holidays!$A$2:$C$2107,3,1)</f>
        <v>N</v>
      </c>
      <c r="D303" s="16">
        <v>124222.935</v>
      </c>
      <c r="E303" s="21">
        <v>26.1</v>
      </c>
      <c r="F303" s="67">
        <f t="shared" si="16"/>
        <v>124222.935</v>
      </c>
      <c r="G303" s="67" t="e">
        <f t="shared" si="17"/>
        <v>#N/A</v>
      </c>
      <c r="H303" s="67" t="e">
        <f t="shared" si="18"/>
        <v>#N/A</v>
      </c>
      <c r="I303" s="67">
        <f t="shared" si="19"/>
        <v>124222.935</v>
      </c>
    </row>
    <row r="304" spans="1:9" x14ac:dyDescent="0.6">
      <c r="A304" s="10">
        <v>42307</v>
      </c>
      <c r="B304" s="13" t="str">
        <f>VLOOKUP(A304,_holidays!$A$2:$B$2107,2,1)</f>
        <v>Y</v>
      </c>
      <c r="C304" s="13" t="str">
        <f>VLOOKUP(A304,_holidays!$A$2:$C$2107,3,1)</f>
        <v>N</v>
      </c>
      <c r="D304" s="16">
        <v>121256.97</v>
      </c>
      <c r="E304" s="14">
        <v>27.4</v>
      </c>
      <c r="F304" s="67">
        <f t="shared" si="16"/>
        <v>121256.97</v>
      </c>
      <c r="G304" s="67" t="e">
        <f t="shared" si="17"/>
        <v>#N/A</v>
      </c>
      <c r="H304" s="67" t="e">
        <f t="shared" si="18"/>
        <v>#N/A</v>
      </c>
      <c r="I304" s="67">
        <f t="shared" si="19"/>
        <v>121256.97</v>
      </c>
    </row>
    <row r="305" spans="1:9" x14ac:dyDescent="0.6">
      <c r="A305" s="19">
        <v>42308</v>
      </c>
      <c r="B305" s="20" t="str">
        <f>VLOOKUP(A305,_holidays!$A$2:$B$2107,2,1)</f>
        <v>Y</v>
      </c>
      <c r="C305" s="20" t="str">
        <f>VLOOKUP(A305,_holidays!$A$2:$C$2107,3,1)</f>
        <v>N</v>
      </c>
      <c r="D305" s="16">
        <v>106353.44</v>
      </c>
      <c r="E305" s="21">
        <v>25.9</v>
      </c>
      <c r="F305" s="67">
        <f t="shared" si="16"/>
        <v>106353.44</v>
      </c>
      <c r="G305" s="67" t="e">
        <f t="shared" si="17"/>
        <v>#N/A</v>
      </c>
      <c r="H305" s="67" t="e">
        <f t="shared" si="18"/>
        <v>#N/A</v>
      </c>
      <c r="I305" s="67">
        <f t="shared" si="19"/>
        <v>106353.44</v>
      </c>
    </row>
    <row r="306" spans="1:9" x14ac:dyDescent="0.6">
      <c r="A306" s="10">
        <v>42309</v>
      </c>
      <c r="B306" s="13" t="str">
        <f>VLOOKUP(A306,_holidays!$A$2:$B$2107,2,1)</f>
        <v>Y</v>
      </c>
      <c r="C306" s="13" t="str">
        <f>VLOOKUP(A306,_holidays!$A$2:$C$2107,3,1)</f>
        <v>N</v>
      </c>
      <c r="D306" s="16">
        <v>103629.645</v>
      </c>
      <c r="E306" s="14">
        <v>26</v>
      </c>
      <c r="F306" s="67">
        <f t="shared" si="16"/>
        <v>103629.645</v>
      </c>
      <c r="G306" s="67" t="e">
        <f t="shared" si="17"/>
        <v>#N/A</v>
      </c>
      <c r="H306" s="67" t="e">
        <f t="shared" si="18"/>
        <v>#N/A</v>
      </c>
      <c r="I306" s="67">
        <f t="shared" si="19"/>
        <v>103629.645</v>
      </c>
    </row>
    <row r="307" spans="1:9" x14ac:dyDescent="0.6">
      <c r="A307" s="19">
        <v>42310</v>
      </c>
      <c r="B307" s="20" t="str">
        <f>VLOOKUP(A307,_holidays!$A$2:$B$2107,2,1)</f>
        <v>Y</v>
      </c>
      <c r="C307" s="20" t="str">
        <f>VLOOKUP(A307,_holidays!$A$2:$C$2107,3,1)</f>
        <v>N</v>
      </c>
      <c r="D307" s="16">
        <v>113791.75</v>
      </c>
      <c r="E307" s="21">
        <v>16</v>
      </c>
      <c r="F307" s="67">
        <f t="shared" si="16"/>
        <v>113791.75</v>
      </c>
      <c r="G307" s="67" t="e">
        <f t="shared" si="17"/>
        <v>#N/A</v>
      </c>
      <c r="H307" s="67" t="e">
        <f t="shared" si="18"/>
        <v>#N/A</v>
      </c>
      <c r="I307" s="67">
        <f t="shared" si="19"/>
        <v>113791.75</v>
      </c>
    </row>
    <row r="308" spans="1:9" x14ac:dyDescent="0.6">
      <c r="A308" s="10">
        <v>42311</v>
      </c>
      <c r="B308" s="13" t="str">
        <f>VLOOKUP(A308,_holidays!$A$2:$B$2107,2,1)</f>
        <v>Y</v>
      </c>
      <c r="C308" s="13" t="str">
        <f>VLOOKUP(A308,_holidays!$A$2:$C$2107,3,1)</f>
        <v>Y</v>
      </c>
      <c r="D308" s="16">
        <v>101793.035</v>
      </c>
      <c r="E308" s="14">
        <v>17.899999999999999</v>
      </c>
      <c r="F308" s="67">
        <f t="shared" si="16"/>
        <v>101793.035</v>
      </c>
      <c r="G308" s="67" t="e">
        <f t="shared" si="17"/>
        <v>#N/A</v>
      </c>
      <c r="H308" s="67">
        <f t="shared" si="18"/>
        <v>101793.035</v>
      </c>
      <c r="I308" s="67" t="e">
        <f t="shared" si="19"/>
        <v>#N/A</v>
      </c>
    </row>
    <row r="309" spans="1:9" x14ac:dyDescent="0.6">
      <c r="A309" s="19">
        <v>42312</v>
      </c>
      <c r="B309" s="20" t="str">
        <f>VLOOKUP(A309,_holidays!$A$2:$B$2107,2,1)</f>
        <v>Y</v>
      </c>
      <c r="C309" s="20" t="str">
        <f>VLOOKUP(A309,_holidays!$A$2:$C$2107,3,1)</f>
        <v>N</v>
      </c>
      <c r="D309" s="16">
        <v>120177.94500000001</v>
      </c>
      <c r="E309" s="21">
        <v>27.2</v>
      </c>
      <c r="F309" s="67">
        <f t="shared" si="16"/>
        <v>120177.94500000001</v>
      </c>
      <c r="G309" s="67" t="e">
        <f t="shared" si="17"/>
        <v>#N/A</v>
      </c>
      <c r="H309" s="67" t="e">
        <f t="shared" si="18"/>
        <v>#N/A</v>
      </c>
      <c r="I309" s="67">
        <f t="shared" si="19"/>
        <v>120177.94500000001</v>
      </c>
    </row>
    <row r="310" spans="1:9" x14ac:dyDescent="0.6">
      <c r="A310" s="10">
        <v>42313</v>
      </c>
      <c r="B310" s="13" t="str">
        <f>VLOOKUP(A310,_holidays!$A$2:$B$2107,2,1)</f>
        <v>Y</v>
      </c>
      <c r="C310" s="13" t="str">
        <f>VLOOKUP(A310,_holidays!$A$2:$C$2107,3,1)</f>
        <v>N</v>
      </c>
      <c r="D310" s="16">
        <v>125985.465</v>
      </c>
      <c r="E310" s="14">
        <v>24.7</v>
      </c>
      <c r="F310" s="67">
        <f t="shared" si="16"/>
        <v>125985.465</v>
      </c>
      <c r="G310" s="67" t="e">
        <f t="shared" si="17"/>
        <v>#N/A</v>
      </c>
      <c r="H310" s="67" t="e">
        <f t="shared" si="18"/>
        <v>#N/A</v>
      </c>
      <c r="I310" s="67">
        <f t="shared" si="19"/>
        <v>125985.465</v>
      </c>
    </row>
    <row r="311" spans="1:9" x14ac:dyDescent="0.6">
      <c r="A311" s="19">
        <v>42314</v>
      </c>
      <c r="B311" s="20" t="str">
        <f>VLOOKUP(A311,_holidays!$A$2:$B$2107,2,1)</f>
        <v>Y</v>
      </c>
      <c r="C311" s="20" t="str">
        <f>VLOOKUP(A311,_holidays!$A$2:$C$2107,3,1)</f>
        <v>N</v>
      </c>
      <c r="D311" s="16">
        <v>120505.58500000001</v>
      </c>
      <c r="E311" s="21">
        <v>18.7</v>
      </c>
      <c r="F311" s="67">
        <f t="shared" si="16"/>
        <v>120505.58500000001</v>
      </c>
      <c r="G311" s="67" t="e">
        <f t="shared" si="17"/>
        <v>#N/A</v>
      </c>
      <c r="H311" s="67" t="e">
        <f t="shared" si="18"/>
        <v>#N/A</v>
      </c>
      <c r="I311" s="67">
        <f t="shared" si="19"/>
        <v>120505.58500000001</v>
      </c>
    </row>
    <row r="312" spans="1:9" x14ac:dyDescent="0.6">
      <c r="A312" s="10">
        <v>42315</v>
      </c>
      <c r="B312" s="13" t="str">
        <f>VLOOKUP(A312,_holidays!$A$2:$B$2107,2,1)</f>
        <v>Y</v>
      </c>
      <c r="C312" s="13" t="str">
        <f>VLOOKUP(A312,_holidays!$A$2:$C$2107,3,1)</f>
        <v>N</v>
      </c>
      <c r="D312" s="16">
        <v>104269.79</v>
      </c>
      <c r="E312" s="14">
        <v>16.8</v>
      </c>
      <c r="F312" s="67">
        <f t="shared" si="16"/>
        <v>104269.79</v>
      </c>
      <c r="G312" s="67" t="e">
        <f t="shared" si="17"/>
        <v>#N/A</v>
      </c>
      <c r="H312" s="67" t="e">
        <f t="shared" si="18"/>
        <v>#N/A</v>
      </c>
      <c r="I312" s="67">
        <f t="shared" si="19"/>
        <v>104269.79</v>
      </c>
    </row>
    <row r="313" spans="1:9" x14ac:dyDescent="0.6">
      <c r="A313" s="19">
        <v>42316</v>
      </c>
      <c r="B313" s="20" t="str">
        <f>VLOOKUP(A313,_holidays!$A$2:$B$2107,2,1)</f>
        <v>Y</v>
      </c>
      <c r="C313" s="20" t="str">
        <f>VLOOKUP(A313,_holidays!$A$2:$C$2107,3,1)</f>
        <v>N</v>
      </c>
      <c r="D313" s="16">
        <v>103793.08500000001</v>
      </c>
      <c r="E313" s="21">
        <v>24.8</v>
      </c>
      <c r="F313" s="67">
        <f t="shared" si="16"/>
        <v>103793.08500000001</v>
      </c>
      <c r="G313" s="67" t="e">
        <f t="shared" si="17"/>
        <v>#N/A</v>
      </c>
      <c r="H313" s="67" t="e">
        <f t="shared" si="18"/>
        <v>#N/A</v>
      </c>
      <c r="I313" s="67">
        <f t="shared" si="19"/>
        <v>103793.08500000001</v>
      </c>
    </row>
    <row r="314" spans="1:9" x14ac:dyDescent="0.6">
      <c r="A314" s="10">
        <v>42317</v>
      </c>
      <c r="B314" s="13" t="str">
        <f>VLOOKUP(A314,_holidays!$A$2:$B$2107,2,1)</f>
        <v>Y</v>
      </c>
      <c r="C314" s="13" t="str">
        <f>VLOOKUP(A314,_holidays!$A$2:$C$2107,3,1)</f>
        <v>N</v>
      </c>
      <c r="D314" s="16">
        <v>127234.72</v>
      </c>
      <c r="E314" s="14">
        <v>33.1</v>
      </c>
      <c r="F314" s="67">
        <f t="shared" si="16"/>
        <v>127234.72</v>
      </c>
      <c r="G314" s="67" t="e">
        <f t="shared" si="17"/>
        <v>#N/A</v>
      </c>
      <c r="H314" s="67" t="e">
        <f t="shared" si="18"/>
        <v>#N/A</v>
      </c>
      <c r="I314" s="67">
        <f t="shared" si="19"/>
        <v>127234.72</v>
      </c>
    </row>
    <row r="315" spans="1:9" x14ac:dyDescent="0.6">
      <c r="A315" s="19">
        <v>42318</v>
      </c>
      <c r="B315" s="20" t="str">
        <f>VLOOKUP(A315,_holidays!$A$2:$B$2107,2,1)</f>
        <v>Y</v>
      </c>
      <c r="C315" s="20" t="str">
        <f>VLOOKUP(A315,_holidays!$A$2:$C$2107,3,1)</f>
        <v>N</v>
      </c>
      <c r="D315" s="16">
        <v>121617.28</v>
      </c>
      <c r="E315" s="21">
        <v>16.399999999999999</v>
      </c>
      <c r="F315" s="67">
        <f t="shared" si="16"/>
        <v>121617.28</v>
      </c>
      <c r="G315" s="67" t="e">
        <f t="shared" si="17"/>
        <v>#N/A</v>
      </c>
      <c r="H315" s="67" t="e">
        <f t="shared" si="18"/>
        <v>#N/A</v>
      </c>
      <c r="I315" s="67">
        <f t="shared" si="19"/>
        <v>121617.28</v>
      </c>
    </row>
    <row r="316" spans="1:9" x14ac:dyDescent="0.6">
      <c r="A316" s="10">
        <v>42319</v>
      </c>
      <c r="B316" s="13" t="str">
        <f>VLOOKUP(A316,_holidays!$A$2:$B$2107,2,1)</f>
        <v>Y</v>
      </c>
      <c r="C316" s="13" t="str">
        <f>VLOOKUP(A316,_holidays!$A$2:$C$2107,3,1)</f>
        <v>N</v>
      </c>
      <c r="D316" s="16">
        <v>121566.645</v>
      </c>
      <c r="E316" s="14">
        <v>20.100000000000001</v>
      </c>
      <c r="F316" s="67">
        <f t="shared" si="16"/>
        <v>121566.645</v>
      </c>
      <c r="G316" s="67" t="e">
        <f t="shared" si="17"/>
        <v>#N/A</v>
      </c>
      <c r="H316" s="67" t="e">
        <f t="shared" si="18"/>
        <v>#N/A</v>
      </c>
      <c r="I316" s="67">
        <f t="shared" si="19"/>
        <v>121566.645</v>
      </c>
    </row>
    <row r="317" spans="1:9" x14ac:dyDescent="0.6">
      <c r="A317" s="19">
        <v>42320</v>
      </c>
      <c r="B317" s="20" t="str">
        <f>VLOOKUP(A317,_holidays!$A$2:$B$2107,2,1)</f>
        <v>Y</v>
      </c>
      <c r="C317" s="20" t="str">
        <f>VLOOKUP(A317,_holidays!$A$2:$C$2107,3,1)</f>
        <v>N</v>
      </c>
      <c r="D317" s="16">
        <v>123775.16</v>
      </c>
      <c r="E317" s="21">
        <v>21.2</v>
      </c>
      <c r="F317" s="67">
        <f t="shared" si="16"/>
        <v>123775.16</v>
      </c>
      <c r="G317" s="67" t="e">
        <f t="shared" si="17"/>
        <v>#N/A</v>
      </c>
      <c r="H317" s="67" t="e">
        <f t="shared" si="18"/>
        <v>#N/A</v>
      </c>
      <c r="I317" s="67">
        <f t="shared" si="19"/>
        <v>123775.16</v>
      </c>
    </row>
    <row r="318" spans="1:9" x14ac:dyDescent="0.6">
      <c r="A318" s="10">
        <v>42321</v>
      </c>
      <c r="B318" s="13" t="str">
        <f>VLOOKUP(A318,_holidays!$A$2:$B$2107,2,1)</f>
        <v>Y</v>
      </c>
      <c r="C318" s="13" t="str">
        <f>VLOOKUP(A318,_holidays!$A$2:$C$2107,3,1)</f>
        <v>N</v>
      </c>
      <c r="D318" s="16">
        <v>117078.58500000001</v>
      </c>
      <c r="E318" s="14">
        <v>18.2</v>
      </c>
      <c r="F318" s="67">
        <f t="shared" si="16"/>
        <v>117078.58500000001</v>
      </c>
      <c r="G318" s="67" t="e">
        <f t="shared" si="17"/>
        <v>#N/A</v>
      </c>
      <c r="H318" s="67" t="e">
        <f t="shared" si="18"/>
        <v>#N/A</v>
      </c>
      <c r="I318" s="67">
        <f t="shared" si="19"/>
        <v>117078.58500000001</v>
      </c>
    </row>
    <row r="319" spans="1:9" x14ac:dyDescent="0.6">
      <c r="A319" s="19">
        <v>42322</v>
      </c>
      <c r="B319" s="20" t="str">
        <f>VLOOKUP(A319,_holidays!$A$2:$B$2107,2,1)</f>
        <v>Y</v>
      </c>
      <c r="C319" s="20" t="str">
        <f>VLOOKUP(A319,_holidays!$A$2:$C$2107,3,1)</f>
        <v>N</v>
      </c>
      <c r="D319" s="16">
        <v>103646.63499999999</v>
      </c>
      <c r="E319" s="21">
        <v>18.3</v>
      </c>
      <c r="F319" s="67">
        <f t="shared" si="16"/>
        <v>103646.63499999999</v>
      </c>
      <c r="G319" s="67" t="e">
        <f t="shared" si="17"/>
        <v>#N/A</v>
      </c>
      <c r="H319" s="67" t="e">
        <f t="shared" si="18"/>
        <v>#N/A</v>
      </c>
      <c r="I319" s="67">
        <f t="shared" si="19"/>
        <v>103646.63499999999</v>
      </c>
    </row>
    <row r="320" spans="1:9" x14ac:dyDescent="0.6">
      <c r="A320" s="10">
        <v>42323</v>
      </c>
      <c r="B320" s="13" t="str">
        <f>VLOOKUP(A320,_holidays!$A$2:$B$2107,2,1)</f>
        <v>Y</v>
      </c>
      <c r="C320" s="13" t="str">
        <f>VLOOKUP(A320,_holidays!$A$2:$C$2107,3,1)</f>
        <v>N</v>
      </c>
      <c r="D320" s="16">
        <v>99761.81</v>
      </c>
      <c r="E320" s="14">
        <v>18.5</v>
      </c>
      <c r="F320" s="67">
        <f t="shared" si="16"/>
        <v>99761.81</v>
      </c>
      <c r="G320" s="67" t="e">
        <f t="shared" si="17"/>
        <v>#N/A</v>
      </c>
      <c r="H320" s="67" t="e">
        <f t="shared" si="18"/>
        <v>#N/A</v>
      </c>
      <c r="I320" s="67">
        <f t="shared" si="19"/>
        <v>99761.81</v>
      </c>
    </row>
    <row r="321" spans="1:9" x14ac:dyDescent="0.6">
      <c r="A321" s="19">
        <v>42324</v>
      </c>
      <c r="B321" s="20" t="str">
        <f>VLOOKUP(A321,_holidays!$A$2:$B$2107,2,1)</f>
        <v>Y</v>
      </c>
      <c r="C321" s="20" t="str">
        <f>VLOOKUP(A321,_holidays!$A$2:$C$2107,3,1)</f>
        <v>N</v>
      </c>
      <c r="D321" s="16">
        <v>124557.22500000001</v>
      </c>
      <c r="E321" s="21">
        <v>26.3</v>
      </c>
      <c r="F321" s="67">
        <f t="shared" si="16"/>
        <v>124557.22500000001</v>
      </c>
      <c r="G321" s="67" t="e">
        <f t="shared" si="17"/>
        <v>#N/A</v>
      </c>
      <c r="H321" s="67" t="e">
        <f t="shared" si="18"/>
        <v>#N/A</v>
      </c>
      <c r="I321" s="67">
        <f t="shared" si="19"/>
        <v>124557.22500000001</v>
      </c>
    </row>
    <row r="322" spans="1:9" x14ac:dyDescent="0.6">
      <c r="A322" s="10">
        <v>42325</v>
      </c>
      <c r="B322" s="13" t="str">
        <f>VLOOKUP(A322,_holidays!$A$2:$B$2107,2,1)</f>
        <v>Y</v>
      </c>
      <c r="C322" s="13" t="str">
        <f>VLOOKUP(A322,_holidays!$A$2:$C$2107,3,1)</f>
        <v>N</v>
      </c>
      <c r="D322" s="16">
        <v>131442.20000000001</v>
      </c>
      <c r="E322" s="14">
        <v>33.299999999999997</v>
      </c>
      <c r="F322" s="67">
        <f t="shared" si="16"/>
        <v>131442.20000000001</v>
      </c>
      <c r="G322" s="67" t="e">
        <f t="shared" si="17"/>
        <v>#N/A</v>
      </c>
      <c r="H322" s="67" t="e">
        <f t="shared" si="18"/>
        <v>#N/A</v>
      </c>
      <c r="I322" s="67">
        <f t="shared" si="19"/>
        <v>131442.20000000001</v>
      </c>
    </row>
    <row r="323" spans="1:9" x14ac:dyDescent="0.6">
      <c r="A323" s="19">
        <v>42326</v>
      </c>
      <c r="B323" s="20" t="str">
        <f>VLOOKUP(A323,_holidays!$A$2:$B$2107,2,1)</f>
        <v>Y</v>
      </c>
      <c r="C323" s="20" t="str">
        <f>VLOOKUP(A323,_holidays!$A$2:$C$2107,3,1)</f>
        <v>N</v>
      </c>
      <c r="D323" s="16">
        <v>132353.755</v>
      </c>
      <c r="E323" s="21">
        <v>29.5</v>
      </c>
      <c r="F323" s="67">
        <f t="shared" ref="F323:F386" si="20">IF(B323="N",NA(),IF(B323="Y",D323))</f>
        <v>132353.755</v>
      </c>
      <c r="G323" s="67" t="e">
        <f t="shared" ref="G323:G386" si="21">IF(B323="N",D323,IF(B323="Y",NA()))</f>
        <v>#N/A</v>
      </c>
      <c r="H323" s="67" t="e">
        <f t="shared" ref="H323:H386" si="22">IF(C323="N",NA(),IF(C323="Y",D323))</f>
        <v>#N/A</v>
      </c>
      <c r="I323" s="67">
        <f t="shared" ref="I323:I386" si="23">IF(C323="N",D323,IF(C323="Y",NA()))</f>
        <v>132353.755</v>
      </c>
    </row>
    <row r="324" spans="1:9" x14ac:dyDescent="0.6">
      <c r="A324" s="10">
        <v>42327</v>
      </c>
      <c r="B324" s="13" t="str">
        <f>VLOOKUP(A324,_holidays!$A$2:$B$2107,2,1)</f>
        <v>Y</v>
      </c>
      <c r="C324" s="13" t="str">
        <f>VLOOKUP(A324,_holidays!$A$2:$C$2107,3,1)</f>
        <v>N</v>
      </c>
      <c r="D324" s="16">
        <v>138118.70499999999</v>
      </c>
      <c r="E324" s="14">
        <v>31.5</v>
      </c>
      <c r="F324" s="67">
        <f t="shared" si="20"/>
        <v>138118.70499999999</v>
      </c>
      <c r="G324" s="67" t="e">
        <f t="shared" si="21"/>
        <v>#N/A</v>
      </c>
      <c r="H324" s="67" t="e">
        <f t="shared" si="22"/>
        <v>#N/A</v>
      </c>
      <c r="I324" s="67">
        <f t="shared" si="23"/>
        <v>138118.70499999999</v>
      </c>
    </row>
    <row r="325" spans="1:9" x14ac:dyDescent="0.6">
      <c r="A325" s="19">
        <v>42328</v>
      </c>
      <c r="B325" s="20" t="str">
        <f>VLOOKUP(A325,_holidays!$A$2:$B$2107,2,1)</f>
        <v>Y</v>
      </c>
      <c r="C325" s="20" t="str">
        <f>VLOOKUP(A325,_holidays!$A$2:$C$2107,3,1)</f>
        <v>N</v>
      </c>
      <c r="D325" s="16">
        <v>123412.685</v>
      </c>
      <c r="E325" s="21">
        <v>19.100000000000001</v>
      </c>
      <c r="F325" s="67">
        <f t="shared" si="20"/>
        <v>123412.685</v>
      </c>
      <c r="G325" s="67" t="e">
        <f t="shared" si="21"/>
        <v>#N/A</v>
      </c>
      <c r="H325" s="67" t="e">
        <f t="shared" si="22"/>
        <v>#N/A</v>
      </c>
      <c r="I325" s="67">
        <f t="shared" si="23"/>
        <v>123412.685</v>
      </c>
    </row>
    <row r="326" spans="1:9" x14ac:dyDescent="0.6">
      <c r="A326" s="10">
        <v>42329</v>
      </c>
      <c r="B326" s="13" t="str">
        <f>VLOOKUP(A326,_holidays!$A$2:$B$2107,2,1)</f>
        <v>Y</v>
      </c>
      <c r="C326" s="13" t="str">
        <f>VLOOKUP(A326,_holidays!$A$2:$C$2107,3,1)</f>
        <v>N</v>
      </c>
      <c r="D326" s="16">
        <v>102647.905</v>
      </c>
      <c r="E326" s="14">
        <v>17.5</v>
      </c>
      <c r="F326" s="67">
        <f t="shared" si="20"/>
        <v>102647.905</v>
      </c>
      <c r="G326" s="67" t="e">
        <f t="shared" si="21"/>
        <v>#N/A</v>
      </c>
      <c r="H326" s="67" t="e">
        <f t="shared" si="22"/>
        <v>#N/A</v>
      </c>
      <c r="I326" s="67">
        <f t="shared" si="23"/>
        <v>102647.905</v>
      </c>
    </row>
    <row r="327" spans="1:9" x14ac:dyDescent="0.6">
      <c r="A327" s="19">
        <v>42330</v>
      </c>
      <c r="B327" s="20" t="str">
        <f>VLOOKUP(A327,_holidays!$A$2:$B$2107,2,1)</f>
        <v>Y</v>
      </c>
      <c r="C327" s="20" t="str">
        <f>VLOOKUP(A327,_holidays!$A$2:$C$2107,3,1)</f>
        <v>N</v>
      </c>
      <c r="D327" s="16">
        <v>98621.62</v>
      </c>
      <c r="E327" s="21">
        <v>20</v>
      </c>
      <c r="F327" s="67">
        <f t="shared" si="20"/>
        <v>98621.62</v>
      </c>
      <c r="G327" s="67" t="e">
        <f t="shared" si="21"/>
        <v>#N/A</v>
      </c>
      <c r="H327" s="67" t="e">
        <f t="shared" si="22"/>
        <v>#N/A</v>
      </c>
      <c r="I327" s="67">
        <f t="shared" si="23"/>
        <v>98621.62</v>
      </c>
    </row>
    <row r="328" spans="1:9" x14ac:dyDescent="0.6">
      <c r="A328" s="10">
        <v>42331</v>
      </c>
      <c r="B328" s="13" t="str">
        <f>VLOOKUP(A328,_holidays!$A$2:$B$2107,2,1)</f>
        <v>Y</v>
      </c>
      <c r="C328" s="13" t="str">
        <f>VLOOKUP(A328,_holidays!$A$2:$C$2107,3,1)</f>
        <v>N</v>
      </c>
      <c r="D328" s="16">
        <v>114406.825</v>
      </c>
      <c r="E328" s="14">
        <v>20.7</v>
      </c>
      <c r="F328" s="67">
        <f t="shared" si="20"/>
        <v>114406.825</v>
      </c>
      <c r="G328" s="67" t="e">
        <f t="shared" si="21"/>
        <v>#N/A</v>
      </c>
      <c r="H328" s="67" t="e">
        <f t="shared" si="22"/>
        <v>#N/A</v>
      </c>
      <c r="I328" s="67">
        <f t="shared" si="23"/>
        <v>114406.825</v>
      </c>
    </row>
    <row r="329" spans="1:9" x14ac:dyDescent="0.6">
      <c r="A329" s="19">
        <v>42332</v>
      </c>
      <c r="B329" s="20" t="str">
        <f>VLOOKUP(A329,_holidays!$A$2:$B$2107,2,1)</f>
        <v>Y</v>
      </c>
      <c r="C329" s="20" t="str">
        <f>VLOOKUP(A329,_holidays!$A$2:$C$2107,3,1)</f>
        <v>N</v>
      </c>
      <c r="D329" s="16">
        <v>118894.30499999999</v>
      </c>
      <c r="E329" s="21">
        <v>24.5</v>
      </c>
      <c r="F329" s="67">
        <f t="shared" si="20"/>
        <v>118894.30499999999</v>
      </c>
      <c r="G329" s="67" t="e">
        <f t="shared" si="21"/>
        <v>#N/A</v>
      </c>
      <c r="H329" s="67" t="e">
        <f t="shared" si="22"/>
        <v>#N/A</v>
      </c>
      <c r="I329" s="67">
        <f t="shared" si="23"/>
        <v>118894.30499999999</v>
      </c>
    </row>
    <row r="330" spans="1:9" x14ac:dyDescent="0.6">
      <c r="A330" s="10">
        <v>42333</v>
      </c>
      <c r="B330" s="13" t="str">
        <f>VLOOKUP(A330,_holidays!$A$2:$B$2107,2,1)</f>
        <v>Y</v>
      </c>
      <c r="C330" s="13" t="str">
        <f>VLOOKUP(A330,_holidays!$A$2:$C$2107,3,1)</f>
        <v>N</v>
      </c>
      <c r="D330" s="16">
        <v>124728.875</v>
      </c>
      <c r="E330" s="14">
        <v>33.299999999999997</v>
      </c>
      <c r="F330" s="67">
        <f t="shared" si="20"/>
        <v>124728.875</v>
      </c>
      <c r="G330" s="67" t="e">
        <f t="shared" si="21"/>
        <v>#N/A</v>
      </c>
      <c r="H330" s="67" t="e">
        <f t="shared" si="22"/>
        <v>#N/A</v>
      </c>
      <c r="I330" s="67">
        <f t="shared" si="23"/>
        <v>124728.875</v>
      </c>
    </row>
    <row r="331" spans="1:9" x14ac:dyDescent="0.6">
      <c r="A331" s="19">
        <v>42334</v>
      </c>
      <c r="B331" s="20" t="str">
        <f>VLOOKUP(A331,_holidays!$A$2:$B$2107,2,1)</f>
        <v>Y</v>
      </c>
      <c r="C331" s="20" t="str">
        <f>VLOOKUP(A331,_holidays!$A$2:$C$2107,3,1)</f>
        <v>N</v>
      </c>
      <c r="D331" s="16">
        <v>112907.145</v>
      </c>
      <c r="E331" s="21">
        <v>17.399999999999999</v>
      </c>
      <c r="F331" s="67">
        <f t="shared" si="20"/>
        <v>112907.145</v>
      </c>
      <c r="G331" s="67" t="e">
        <f t="shared" si="21"/>
        <v>#N/A</v>
      </c>
      <c r="H331" s="67" t="e">
        <f t="shared" si="22"/>
        <v>#N/A</v>
      </c>
      <c r="I331" s="67">
        <f t="shared" si="23"/>
        <v>112907.145</v>
      </c>
    </row>
    <row r="332" spans="1:9" x14ac:dyDescent="0.6">
      <c r="A332" s="10">
        <v>42335</v>
      </c>
      <c r="B332" s="13" t="str">
        <f>VLOOKUP(A332,_holidays!$A$2:$B$2107,2,1)</f>
        <v>Y</v>
      </c>
      <c r="C332" s="13" t="str">
        <f>VLOOKUP(A332,_holidays!$A$2:$C$2107,3,1)</f>
        <v>N</v>
      </c>
      <c r="D332" s="16">
        <v>117492.82</v>
      </c>
      <c r="E332" s="14">
        <v>18.2</v>
      </c>
      <c r="F332" s="67">
        <f t="shared" si="20"/>
        <v>117492.82</v>
      </c>
      <c r="G332" s="67" t="e">
        <f t="shared" si="21"/>
        <v>#N/A</v>
      </c>
      <c r="H332" s="67" t="e">
        <f t="shared" si="22"/>
        <v>#N/A</v>
      </c>
      <c r="I332" s="67">
        <f t="shared" si="23"/>
        <v>117492.82</v>
      </c>
    </row>
    <row r="333" spans="1:9" x14ac:dyDescent="0.6">
      <c r="A333" s="19">
        <v>42336</v>
      </c>
      <c r="B333" s="20" t="str">
        <f>VLOOKUP(A333,_holidays!$A$2:$B$2107,2,1)</f>
        <v>Y</v>
      </c>
      <c r="C333" s="20" t="str">
        <f>VLOOKUP(A333,_holidays!$A$2:$C$2107,3,1)</f>
        <v>N</v>
      </c>
      <c r="D333" s="16">
        <v>105011.19500000001</v>
      </c>
      <c r="E333" s="21">
        <v>20.100000000000001</v>
      </c>
      <c r="F333" s="67">
        <f t="shared" si="20"/>
        <v>105011.19500000001</v>
      </c>
      <c r="G333" s="67" t="e">
        <f t="shared" si="21"/>
        <v>#N/A</v>
      </c>
      <c r="H333" s="67" t="e">
        <f t="shared" si="22"/>
        <v>#N/A</v>
      </c>
      <c r="I333" s="67">
        <f t="shared" si="23"/>
        <v>105011.19500000001</v>
      </c>
    </row>
    <row r="334" spans="1:9" x14ac:dyDescent="0.6">
      <c r="A334" s="10">
        <v>42337</v>
      </c>
      <c r="B334" s="13" t="str">
        <f>VLOOKUP(A334,_holidays!$A$2:$B$2107,2,1)</f>
        <v>Y</v>
      </c>
      <c r="C334" s="13" t="str">
        <f>VLOOKUP(A334,_holidays!$A$2:$C$2107,3,1)</f>
        <v>N</v>
      </c>
      <c r="D334" s="16">
        <v>102162.53</v>
      </c>
      <c r="E334" s="14">
        <v>20.3</v>
      </c>
      <c r="F334" s="67">
        <f t="shared" si="20"/>
        <v>102162.53</v>
      </c>
      <c r="G334" s="67" t="e">
        <f t="shared" si="21"/>
        <v>#N/A</v>
      </c>
      <c r="H334" s="67" t="e">
        <f t="shared" si="22"/>
        <v>#N/A</v>
      </c>
      <c r="I334" s="67">
        <f t="shared" si="23"/>
        <v>102162.53</v>
      </c>
    </row>
    <row r="335" spans="1:9" x14ac:dyDescent="0.6">
      <c r="A335" s="19">
        <v>42338</v>
      </c>
      <c r="B335" s="20" t="str">
        <f>VLOOKUP(A335,_holidays!$A$2:$B$2107,2,1)</f>
        <v>Y</v>
      </c>
      <c r="C335" s="20" t="str">
        <f>VLOOKUP(A335,_holidays!$A$2:$C$2107,3,1)</f>
        <v>N</v>
      </c>
      <c r="D335" s="16">
        <v>122452.41499999999</v>
      </c>
      <c r="E335" s="21">
        <v>32.200000000000003</v>
      </c>
      <c r="F335" s="67">
        <f t="shared" si="20"/>
        <v>122452.41499999999</v>
      </c>
      <c r="G335" s="67" t="e">
        <f t="shared" si="21"/>
        <v>#N/A</v>
      </c>
      <c r="H335" s="67" t="e">
        <f t="shared" si="22"/>
        <v>#N/A</v>
      </c>
      <c r="I335" s="67">
        <f t="shared" si="23"/>
        <v>122452.41499999999</v>
      </c>
    </row>
    <row r="336" spans="1:9" x14ac:dyDescent="0.6">
      <c r="A336" s="10">
        <v>42339</v>
      </c>
      <c r="B336" s="13" t="str">
        <f>VLOOKUP(A336,_holidays!$A$2:$B$2107,2,1)</f>
        <v>Y</v>
      </c>
      <c r="C336" s="13" t="str">
        <f>VLOOKUP(A336,_holidays!$A$2:$C$2107,3,1)</f>
        <v>N</v>
      </c>
      <c r="D336" s="16">
        <v>117115.62</v>
      </c>
      <c r="E336" s="14">
        <v>24.6</v>
      </c>
      <c r="F336" s="67">
        <f t="shared" si="20"/>
        <v>117115.62</v>
      </c>
      <c r="G336" s="67" t="e">
        <f t="shared" si="21"/>
        <v>#N/A</v>
      </c>
      <c r="H336" s="67" t="e">
        <f t="shared" si="22"/>
        <v>#N/A</v>
      </c>
      <c r="I336" s="67">
        <f t="shared" si="23"/>
        <v>117115.62</v>
      </c>
    </row>
    <row r="337" spans="1:9" x14ac:dyDescent="0.6">
      <c r="A337" s="19">
        <v>42340</v>
      </c>
      <c r="B337" s="20" t="str">
        <f>VLOOKUP(A337,_holidays!$A$2:$B$2107,2,1)</f>
        <v>Y</v>
      </c>
      <c r="C337" s="20" t="str">
        <f>VLOOKUP(A337,_holidays!$A$2:$C$2107,3,1)</f>
        <v>N</v>
      </c>
      <c r="D337" s="16">
        <v>115230.125</v>
      </c>
      <c r="E337" s="21">
        <v>17.5</v>
      </c>
      <c r="F337" s="67">
        <f t="shared" si="20"/>
        <v>115230.125</v>
      </c>
      <c r="G337" s="67" t="e">
        <f t="shared" si="21"/>
        <v>#N/A</v>
      </c>
      <c r="H337" s="67" t="e">
        <f t="shared" si="22"/>
        <v>#N/A</v>
      </c>
      <c r="I337" s="67">
        <f t="shared" si="23"/>
        <v>115230.125</v>
      </c>
    </row>
    <row r="338" spans="1:9" x14ac:dyDescent="0.6">
      <c r="A338" s="10">
        <v>42341</v>
      </c>
      <c r="B338" s="13" t="str">
        <f>VLOOKUP(A338,_holidays!$A$2:$B$2107,2,1)</f>
        <v>Y</v>
      </c>
      <c r="C338" s="13" t="str">
        <f>VLOOKUP(A338,_holidays!$A$2:$C$2107,3,1)</f>
        <v>N</v>
      </c>
      <c r="D338" s="16">
        <v>121699.425</v>
      </c>
      <c r="E338" s="14">
        <v>21.3</v>
      </c>
      <c r="F338" s="67">
        <f t="shared" si="20"/>
        <v>121699.425</v>
      </c>
      <c r="G338" s="67" t="e">
        <f t="shared" si="21"/>
        <v>#N/A</v>
      </c>
      <c r="H338" s="67" t="e">
        <f t="shared" si="22"/>
        <v>#N/A</v>
      </c>
      <c r="I338" s="67">
        <f t="shared" si="23"/>
        <v>121699.425</v>
      </c>
    </row>
    <row r="339" spans="1:9" x14ac:dyDescent="0.6">
      <c r="A339" s="19">
        <v>42342</v>
      </c>
      <c r="B339" s="20" t="str">
        <f>VLOOKUP(A339,_holidays!$A$2:$B$2107,2,1)</f>
        <v>Y</v>
      </c>
      <c r="C339" s="20" t="str">
        <f>VLOOKUP(A339,_holidays!$A$2:$C$2107,3,1)</f>
        <v>N</v>
      </c>
      <c r="D339" s="16">
        <v>129148.52</v>
      </c>
      <c r="E339" s="21">
        <v>30.8</v>
      </c>
      <c r="F339" s="67">
        <f t="shared" si="20"/>
        <v>129148.52</v>
      </c>
      <c r="G339" s="67" t="e">
        <f t="shared" si="21"/>
        <v>#N/A</v>
      </c>
      <c r="H339" s="67" t="e">
        <f t="shared" si="22"/>
        <v>#N/A</v>
      </c>
      <c r="I339" s="67">
        <f t="shared" si="23"/>
        <v>129148.52</v>
      </c>
    </row>
    <row r="340" spans="1:9" x14ac:dyDescent="0.6">
      <c r="A340" s="10">
        <v>42343</v>
      </c>
      <c r="B340" s="13" t="str">
        <f>VLOOKUP(A340,_holidays!$A$2:$B$2107,2,1)</f>
        <v>Y</v>
      </c>
      <c r="C340" s="13" t="str">
        <f>VLOOKUP(A340,_holidays!$A$2:$C$2107,3,1)</f>
        <v>N</v>
      </c>
      <c r="D340" s="16">
        <v>115606.005</v>
      </c>
      <c r="E340" s="14">
        <v>25.3</v>
      </c>
      <c r="F340" s="67">
        <f t="shared" si="20"/>
        <v>115606.005</v>
      </c>
      <c r="G340" s="67" t="e">
        <f t="shared" si="21"/>
        <v>#N/A</v>
      </c>
      <c r="H340" s="67" t="e">
        <f t="shared" si="22"/>
        <v>#N/A</v>
      </c>
      <c r="I340" s="67">
        <f t="shared" si="23"/>
        <v>115606.005</v>
      </c>
    </row>
    <row r="341" spans="1:9" x14ac:dyDescent="0.6">
      <c r="A341" s="19">
        <v>42344</v>
      </c>
      <c r="B341" s="20" t="str">
        <f>VLOOKUP(A341,_holidays!$A$2:$B$2107,2,1)</f>
        <v>Y</v>
      </c>
      <c r="C341" s="20" t="str">
        <f>VLOOKUP(A341,_holidays!$A$2:$C$2107,3,1)</f>
        <v>N</v>
      </c>
      <c r="D341" s="16">
        <v>112025.29</v>
      </c>
      <c r="E341" s="21">
        <v>29.8</v>
      </c>
      <c r="F341" s="67">
        <f t="shared" si="20"/>
        <v>112025.29</v>
      </c>
      <c r="G341" s="67" t="e">
        <f t="shared" si="21"/>
        <v>#N/A</v>
      </c>
      <c r="H341" s="67" t="e">
        <f t="shared" si="22"/>
        <v>#N/A</v>
      </c>
      <c r="I341" s="67">
        <f t="shared" si="23"/>
        <v>112025.29</v>
      </c>
    </row>
    <row r="342" spans="1:9" x14ac:dyDescent="0.6">
      <c r="A342" s="10">
        <v>42345</v>
      </c>
      <c r="B342" s="13" t="str">
        <f>VLOOKUP(A342,_holidays!$A$2:$B$2107,2,1)</f>
        <v>Y</v>
      </c>
      <c r="C342" s="13" t="str">
        <f>VLOOKUP(A342,_holidays!$A$2:$C$2107,3,1)</f>
        <v>N</v>
      </c>
      <c r="D342" s="16">
        <v>129059.645</v>
      </c>
      <c r="E342" s="14">
        <v>27.3</v>
      </c>
      <c r="F342" s="67">
        <f t="shared" si="20"/>
        <v>129059.645</v>
      </c>
      <c r="G342" s="67" t="e">
        <f t="shared" si="21"/>
        <v>#N/A</v>
      </c>
      <c r="H342" s="67" t="e">
        <f t="shared" si="22"/>
        <v>#N/A</v>
      </c>
      <c r="I342" s="67">
        <f t="shared" si="23"/>
        <v>129059.645</v>
      </c>
    </row>
    <row r="343" spans="1:9" x14ac:dyDescent="0.6">
      <c r="A343" s="19">
        <v>42346</v>
      </c>
      <c r="B343" s="20" t="str">
        <f>VLOOKUP(A343,_holidays!$A$2:$B$2107,2,1)</f>
        <v>Y</v>
      </c>
      <c r="C343" s="20" t="str">
        <f>VLOOKUP(A343,_holidays!$A$2:$C$2107,3,1)</f>
        <v>N</v>
      </c>
      <c r="D343" s="16">
        <v>136800.91</v>
      </c>
      <c r="E343" s="21">
        <v>35.4</v>
      </c>
      <c r="F343" s="67">
        <f t="shared" si="20"/>
        <v>136800.91</v>
      </c>
      <c r="G343" s="67" t="e">
        <f t="shared" si="21"/>
        <v>#N/A</v>
      </c>
      <c r="H343" s="67" t="e">
        <f t="shared" si="22"/>
        <v>#N/A</v>
      </c>
      <c r="I343" s="67">
        <f t="shared" si="23"/>
        <v>136800.91</v>
      </c>
    </row>
    <row r="344" spans="1:9" x14ac:dyDescent="0.6">
      <c r="A344" s="10">
        <v>42347</v>
      </c>
      <c r="B344" s="13" t="str">
        <f>VLOOKUP(A344,_holidays!$A$2:$B$2107,2,1)</f>
        <v>Y</v>
      </c>
      <c r="C344" s="13" t="str">
        <f>VLOOKUP(A344,_holidays!$A$2:$C$2107,3,1)</f>
        <v>N</v>
      </c>
      <c r="D344" s="16">
        <v>125965.02</v>
      </c>
      <c r="E344" s="14">
        <v>24.6</v>
      </c>
      <c r="F344" s="67">
        <f t="shared" si="20"/>
        <v>125965.02</v>
      </c>
      <c r="G344" s="67" t="e">
        <f t="shared" si="21"/>
        <v>#N/A</v>
      </c>
      <c r="H344" s="67" t="e">
        <f t="shared" si="22"/>
        <v>#N/A</v>
      </c>
      <c r="I344" s="67">
        <f t="shared" si="23"/>
        <v>125965.02</v>
      </c>
    </row>
    <row r="345" spans="1:9" x14ac:dyDescent="0.6">
      <c r="A345" s="19">
        <v>42348</v>
      </c>
      <c r="B345" s="20" t="str">
        <f>VLOOKUP(A345,_holidays!$A$2:$B$2107,2,1)</f>
        <v>Y</v>
      </c>
      <c r="C345" s="20" t="str">
        <f>VLOOKUP(A345,_holidays!$A$2:$C$2107,3,1)</f>
        <v>N</v>
      </c>
      <c r="D345" s="16">
        <v>125807.495</v>
      </c>
      <c r="E345" s="21">
        <v>26</v>
      </c>
      <c r="F345" s="67">
        <f t="shared" si="20"/>
        <v>125807.495</v>
      </c>
      <c r="G345" s="67" t="e">
        <f t="shared" si="21"/>
        <v>#N/A</v>
      </c>
      <c r="H345" s="67" t="e">
        <f t="shared" si="22"/>
        <v>#N/A</v>
      </c>
      <c r="I345" s="67">
        <f t="shared" si="23"/>
        <v>125807.495</v>
      </c>
    </row>
    <row r="346" spans="1:9" x14ac:dyDescent="0.6">
      <c r="A346" s="10">
        <v>42349</v>
      </c>
      <c r="B346" s="13" t="str">
        <f>VLOOKUP(A346,_holidays!$A$2:$B$2107,2,1)</f>
        <v>Y</v>
      </c>
      <c r="C346" s="13" t="str">
        <f>VLOOKUP(A346,_holidays!$A$2:$C$2107,3,1)</f>
        <v>N</v>
      </c>
      <c r="D346" s="16">
        <v>116597.81</v>
      </c>
      <c r="E346" s="14">
        <v>19.2</v>
      </c>
      <c r="F346" s="67">
        <f t="shared" si="20"/>
        <v>116597.81</v>
      </c>
      <c r="G346" s="67" t="e">
        <f t="shared" si="21"/>
        <v>#N/A</v>
      </c>
      <c r="H346" s="67" t="e">
        <f t="shared" si="22"/>
        <v>#N/A</v>
      </c>
      <c r="I346" s="67">
        <f t="shared" si="23"/>
        <v>116597.81</v>
      </c>
    </row>
    <row r="347" spans="1:9" x14ac:dyDescent="0.6">
      <c r="A347" s="19">
        <v>42350</v>
      </c>
      <c r="B347" s="20" t="str">
        <f>VLOOKUP(A347,_holidays!$A$2:$B$2107,2,1)</f>
        <v>Y</v>
      </c>
      <c r="C347" s="20" t="str">
        <f>VLOOKUP(A347,_holidays!$A$2:$C$2107,3,1)</f>
        <v>N</v>
      </c>
      <c r="D347" s="16">
        <v>106139.41</v>
      </c>
      <c r="E347" s="21">
        <v>18.3</v>
      </c>
      <c r="F347" s="67">
        <f t="shared" si="20"/>
        <v>106139.41</v>
      </c>
      <c r="G347" s="67" t="e">
        <f t="shared" si="21"/>
        <v>#N/A</v>
      </c>
      <c r="H347" s="67" t="e">
        <f t="shared" si="22"/>
        <v>#N/A</v>
      </c>
      <c r="I347" s="67">
        <f t="shared" si="23"/>
        <v>106139.41</v>
      </c>
    </row>
    <row r="348" spans="1:9" x14ac:dyDescent="0.6">
      <c r="A348" s="10">
        <v>42351</v>
      </c>
      <c r="B348" s="13" t="str">
        <f>VLOOKUP(A348,_holidays!$A$2:$B$2107,2,1)</f>
        <v>Y</v>
      </c>
      <c r="C348" s="13" t="str">
        <f>VLOOKUP(A348,_holidays!$A$2:$C$2107,3,1)</f>
        <v>N</v>
      </c>
      <c r="D348" s="16">
        <v>105218.515</v>
      </c>
      <c r="E348" s="14">
        <v>28.3</v>
      </c>
      <c r="F348" s="67">
        <f t="shared" si="20"/>
        <v>105218.515</v>
      </c>
      <c r="G348" s="67" t="e">
        <f t="shared" si="21"/>
        <v>#N/A</v>
      </c>
      <c r="H348" s="67" t="e">
        <f t="shared" si="22"/>
        <v>#N/A</v>
      </c>
      <c r="I348" s="67">
        <f t="shared" si="23"/>
        <v>105218.515</v>
      </c>
    </row>
    <row r="349" spans="1:9" x14ac:dyDescent="0.6">
      <c r="A349" s="19">
        <v>42352</v>
      </c>
      <c r="B349" s="20" t="str">
        <f>VLOOKUP(A349,_holidays!$A$2:$B$2107,2,1)</f>
        <v>Y</v>
      </c>
      <c r="C349" s="20" t="str">
        <f>VLOOKUP(A349,_holidays!$A$2:$C$2107,3,1)</f>
        <v>N</v>
      </c>
      <c r="D349" s="16">
        <v>125784.96000000001</v>
      </c>
      <c r="E349" s="21">
        <v>22.7</v>
      </c>
      <c r="F349" s="67">
        <f t="shared" si="20"/>
        <v>125784.96000000001</v>
      </c>
      <c r="G349" s="67" t="e">
        <f t="shared" si="21"/>
        <v>#N/A</v>
      </c>
      <c r="H349" s="67" t="e">
        <f t="shared" si="22"/>
        <v>#N/A</v>
      </c>
      <c r="I349" s="67">
        <f t="shared" si="23"/>
        <v>125784.96000000001</v>
      </c>
    </row>
    <row r="350" spans="1:9" x14ac:dyDescent="0.6">
      <c r="A350" s="10">
        <v>42353</v>
      </c>
      <c r="B350" s="13" t="str">
        <f>VLOOKUP(A350,_holidays!$A$2:$B$2107,2,1)</f>
        <v>Y</v>
      </c>
      <c r="C350" s="13" t="str">
        <f>VLOOKUP(A350,_holidays!$A$2:$C$2107,3,1)</f>
        <v>N</v>
      </c>
      <c r="D350" s="16">
        <v>129077.41</v>
      </c>
      <c r="E350" s="14">
        <v>24.6</v>
      </c>
      <c r="F350" s="67">
        <f t="shared" si="20"/>
        <v>129077.41</v>
      </c>
      <c r="G350" s="67" t="e">
        <f t="shared" si="21"/>
        <v>#N/A</v>
      </c>
      <c r="H350" s="67" t="e">
        <f t="shared" si="22"/>
        <v>#N/A</v>
      </c>
      <c r="I350" s="67">
        <f t="shared" si="23"/>
        <v>129077.41</v>
      </c>
    </row>
    <row r="351" spans="1:9" x14ac:dyDescent="0.6">
      <c r="A351" s="19">
        <v>42354</v>
      </c>
      <c r="B351" s="20" t="str">
        <f>VLOOKUP(A351,_holidays!$A$2:$B$2107,2,1)</f>
        <v>Y</v>
      </c>
      <c r="C351" s="20" t="str">
        <f>VLOOKUP(A351,_holidays!$A$2:$C$2107,3,1)</f>
        <v>N</v>
      </c>
      <c r="D351" s="16">
        <v>135930.07999999999</v>
      </c>
      <c r="E351" s="21">
        <v>27.5</v>
      </c>
      <c r="F351" s="67">
        <f t="shared" si="20"/>
        <v>135930.07999999999</v>
      </c>
      <c r="G351" s="67" t="e">
        <f t="shared" si="21"/>
        <v>#N/A</v>
      </c>
      <c r="H351" s="67" t="e">
        <f t="shared" si="22"/>
        <v>#N/A</v>
      </c>
      <c r="I351" s="67">
        <f t="shared" si="23"/>
        <v>135930.07999999999</v>
      </c>
    </row>
    <row r="352" spans="1:9" x14ac:dyDescent="0.6">
      <c r="A352" s="10">
        <v>42355</v>
      </c>
      <c r="B352" s="13" t="str">
        <f>VLOOKUP(A352,_holidays!$A$2:$B$2107,2,1)</f>
        <v>Y</v>
      </c>
      <c r="C352" s="13" t="str">
        <f>VLOOKUP(A352,_holidays!$A$2:$C$2107,3,1)</f>
        <v>N</v>
      </c>
      <c r="D352" s="16">
        <v>152366.29999999999</v>
      </c>
      <c r="E352" s="14">
        <v>37.200000000000003</v>
      </c>
      <c r="F352" s="67">
        <f t="shared" si="20"/>
        <v>152366.29999999999</v>
      </c>
      <c r="G352" s="67" t="e">
        <f t="shared" si="21"/>
        <v>#N/A</v>
      </c>
      <c r="H352" s="67" t="e">
        <f t="shared" si="22"/>
        <v>#N/A</v>
      </c>
      <c r="I352" s="67">
        <f t="shared" si="23"/>
        <v>152366.29999999999</v>
      </c>
    </row>
    <row r="353" spans="1:9" x14ac:dyDescent="0.6">
      <c r="A353" s="19">
        <v>42356</v>
      </c>
      <c r="B353" s="20" t="str">
        <f>VLOOKUP(A353,_holidays!$A$2:$B$2107,2,1)</f>
        <v>N</v>
      </c>
      <c r="C353" s="20" t="str">
        <f>VLOOKUP(A353,_holidays!$A$2:$C$2107,3,1)</f>
        <v>N</v>
      </c>
      <c r="D353" s="16">
        <v>158052.89000000001</v>
      </c>
      <c r="E353" s="21">
        <v>35.4</v>
      </c>
      <c r="F353" s="67" t="e">
        <f t="shared" si="20"/>
        <v>#N/A</v>
      </c>
      <c r="G353" s="67">
        <f t="shared" si="21"/>
        <v>158052.89000000001</v>
      </c>
      <c r="H353" s="67" t="e">
        <f t="shared" si="22"/>
        <v>#N/A</v>
      </c>
      <c r="I353" s="67">
        <f t="shared" si="23"/>
        <v>158052.89000000001</v>
      </c>
    </row>
    <row r="354" spans="1:9" x14ac:dyDescent="0.6">
      <c r="A354" s="10">
        <v>42357</v>
      </c>
      <c r="B354" s="13" t="str">
        <f>VLOOKUP(A354,_holidays!$A$2:$B$2107,2,1)</f>
        <v>N</v>
      </c>
      <c r="C354" s="13" t="str">
        <f>VLOOKUP(A354,_holidays!$A$2:$C$2107,3,1)</f>
        <v>N</v>
      </c>
      <c r="D354" s="16">
        <v>154924.89000000001</v>
      </c>
      <c r="E354" s="14">
        <v>41.2</v>
      </c>
      <c r="F354" s="67" t="e">
        <f t="shared" si="20"/>
        <v>#N/A</v>
      </c>
      <c r="G354" s="67">
        <f t="shared" si="21"/>
        <v>154924.89000000001</v>
      </c>
      <c r="H354" s="67" t="e">
        <f t="shared" si="22"/>
        <v>#N/A</v>
      </c>
      <c r="I354" s="67">
        <f t="shared" si="23"/>
        <v>154924.89000000001</v>
      </c>
    </row>
    <row r="355" spans="1:9" x14ac:dyDescent="0.6">
      <c r="A355" s="19">
        <v>42358</v>
      </c>
      <c r="B355" s="20" t="str">
        <f>VLOOKUP(A355,_holidays!$A$2:$B$2107,2,1)</f>
        <v>N</v>
      </c>
      <c r="C355" s="20" t="str">
        <f>VLOOKUP(A355,_holidays!$A$2:$C$2107,3,1)</f>
        <v>N</v>
      </c>
      <c r="D355" s="16">
        <v>133421.03</v>
      </c>
      <c r="E355" s="21">
        <v>37.799999999999997</v>
      </c>
      <c r="F355" s="67" t="e">
        <f t="shared" si="20"/>
        <v>#N/A</v>
      </c>
      <c r="G355" s="67">
        <f t="shared" si="21"/>
        <v>133421.03</v>
      </c>
      <c r="H355" s="67" t="e">
        <f t="shared" si="22"/>
        <v>#N/A</v>
      </c>
      <c r="I355" s="67">
        <f t="shared" si="23"/>
        <v>133421.03</v>
      </c>
    </row>
    <row r="356" spans="1:9" x14ac:dyDescent="0.6">
      <c r="A356" s="10">
        <v>42359</v>
      </c>
      <c r="B356" s="13" t="str">
        <f>VLOOKUP(A356,_holidays!$A$2:$B$2107,2,1)</f>
        <v>N</v>
      </c>
      <c r="C356" s="13" t="str">
        <f>VLOOKUP(A356,_holidays!$A$2:$C$2107,3,1)</f>
        <v>N</v>
      </c>
      <c r="D356" s="16">
        <v>113802.21</v>
      </c>
      <c r="E356" s="14">
        <v>20.2</v>
      </c>
      <c r="F356" s="67" t="e">
        <f t="shared" si="20"/>
        <v>#N/A</v>
      </c>
      <c r="G356" s="67">
        <f t="shared" si="21"/>
        <v>113802.21</v>
      </c>
      <c r="H356" s="67" t="e">
        <f t="shared" si="22"/>
        <v>#N/A</v>
      </c>
      <c r="I356" s="67">
        <f t="shared" si="23"/>
        <v>113802.21</v>
      </c>
    </row>
    <row r="357" spans="1:9" x14ac:dyDescent="0.6">
      <c r="A357" s="19">
        <v>42360</v>
      </c>
      <c r="B357" s="20" t="str">
        <f>VLOOKUP(A357,_holidays!$A$2:$B$2107,2,1)</f>
        <v>N</v>
      </c>
      <c r="C357" s="20" t="str">
        <f>VLOOKUP(A357,_holidays!$A$2:$C$2107,3,1)</f>
        <v>N</v>
      </c>
      <c r="D357" s="16">
        <v>119477.515</v>
      </c>
      <c r="E357" s="21">
        <v>22.8</v>
      </c>
      <c r="F357" s="67" t="e">
        <f t="shared" si="20"/>
        <v>#N/A</v>
      </c>
      <c r="G357" s="67">
        <f t="shared" si="21"/>
        <v>119477.515</v>
      </c>
      <c r="H357" s="67" t="e">
        <f t="shared" si="22"/>
        <v>#N/A</v>
      </c>
      <c r="I357" s="67">
        <f t="shared" si="23"/>
        <v>119477.515</v>
      </c>
    </row>
    <row r="358" spans="1:9" x14ac:dyDescent="0.6">
      <c r="A358" s="10">
        <v>42361</v>
      </c>
      <c r="B358" s="13" t="str">
        <f>VLOOKUP(A358,_holidays!$A$2:$B$2107,2,1)</f>
        <v>N</v>
      </c>
      <c r="C358" s="13" t="str">
        <f>VLOOKUP(A358,_holidays!$A$2:$C$2107,3,1)</f>
        <v>N</v>
      </c>
      <c r="D358" s="16">
        <v>126553.11500000001</v>
      </c>
      <c r="E358" s="14">
        <v>26</v>
      </c>
      <c r="F358" s="67" t="e">
        <f t="shared" si="20"/>
        <v>#N/A</v>
      </c>
      <c r="G358" s="67">
        <f t="shared" si="21"/>
        <v>126553.11500000001</v>
      </c>
      <c r="H358" s="67" t="e">
        <f t="shared" si="22"/>
        <v>#N/A</v>
      </c>
      <c r="I358" s="67">
        <f t="shared" si="23"/>
        <v>126553.11500000001</v>
      </c>
    </row>
    <row r="359" spans="1:9" x14ac:dyDescent="0.6">
      <c r="A359" s="19">
        <v>42362</v>
      </c>
      <c r="B359" s="20" t="str">
        <f>VLOOKUP(A359,_holidays!$A$2:$B$2107,2,1)</f>
        <v>N</v>
      </c>
      <c r="C359" s="20" t="str">
        <f>VLOOKUP(A359,_holidays!$A$2:$C$2107,3,1)</f>
        <v>N</v>
      </c>
      <c r="D359" s="16">
        <v>134583.25</v>
      </c>
      <c r="E359" s="21">
        <v>34.6</v>
      </c>
      <c r="F359" s="67" t="e">
        <f t="shared" si="20"/>
        <v>#N/A</v>
      </c>
      <c r="G359" s="67">
        <f t="shared" si="21"/>
        <v>134583.25</v>
      </c>
      <c r="H359" s="67" t="e">
        <f t="shared" si="22"/>
        <v>#N/A</v>
      </c>
      <c r="I359" s="67">
        <f t="shared" si="23"/>
        <v>134583.25</v>
      </c>
    </row>
    <row r="360" spans="1:9" x14ac:dyDescent="0.6">
      <c r="A360" s="10">
        <v>42363</v>
      </c>
      <c r="B360" s="13" t="str">
        <f>VLOOKUP(A360,_holidays!$A$2:$B$2107,2,1)</f>
        <v>N</v>
      </c>
      <c r="C360" s="13" t="str">
        <f>VLOOKUP(A360,_holidays!$A$2:$C$2107,3,1)</f>
        <v>Y</v>
      </c>
      <c r="D360" s="16">
        <v>119950.37</v>
      </c>
      <c r="E360" s="14">
        <v>34.1</v>
      </c>
      <c r="F360" s="67" t="e">
        <f t="shared" si="20"/>
        <v>#N/A</v>
      </c>
      <c r="G360" s="67">
        <f t="shared" si="21"/>
        <v>119950.37</v>
      </c>
      <c r="H360" s="67">
        <f t="shared" si="22"/>
        <v>119950.37</v>
      </c>
      <c r="I360" s="67" t="e">
        <f t="shared" si="23"/>
        <v>#N/A</v>
      </c>
    </row>
    <row r="361" spans="1:9" x14ac:dyDescent="0.6">
      <c r="A361" s="19">
        <v>42364</v>
      </c>
      <c r="B361" s="20" t="str">
        <f>VLOOKUP(A361,_holidays!$A$2:$B$2107,2,1)</f>
        <v>N</v>
      </c>
      <c r="C361" s="20" t="str">
        <f>VLOOKUP(A361,_holidays!$A$2:$C$2107,3,1)</f>
        <v>Y</v>
      </c>
      <c r="D361" s="16">
        <v>95093.294999999998</v>
      </c>
      <c r="E361" s="21">
        <v>20</v>
      </c>
      <c r="F361" s="67" t="e">
        <f t="shared" si="20"/>
        <v>#N/A</v>
      </c>
      <c r="G361" s="67">
        <f t="shared" si="21"/>
        <v>95093.294999999998</v>
      </c>
      <c r="H361" s="67">
        <f t="shared" si="22"/>
        <v>95093.294999999998</v>
      </c>
      <c r="I361" s="67" t="e">
        <f t="shared" si="23"/>
        <v>#N/A</v>
      </c>
    </row>
    <row r="362" spans="1:9" x14ac:dyDescent="0.6">
      <c r="A362" s="10">
        <v>42365</v>
      </c>
      <c r="B362" s="13" t="str">
        <f>VLOOKUP(A362,_holidays!$A$2:$B$2107,2,1)</f>
        <v>N</v>
      </c>
      <c r="C362" s="13" t="str">
        <f>VLOOKUP(A362,_holidays!$A$2:$C$2107,3,1)</f>
        <v>N</v>
      </c>
      <c r="D362" s="16">
        <v>96394.94</v>
      </c>
      <c r="E362" s="14">
        <v>19.399999999999999</v>
      </c>
      <c r="F362" s="67" t="e">
        <f t="shared" si="20"/>
        <v>#N/A</v>
      </c>
      <c r="G362" s="67">
        <f t="shared" si="21"/>
        <v>96394.94</v>
      </c>
      <c r="H362" s="67" t="e">
        <f t="shared" si="22"/>
        <v>#N/A</v>
      </c>
      <c r="I362" s="67">
        <f t="shared" si="23"/>
        <v>96394.94</v>
      </c>
    </row>
    <row r="363" spans="1:9" x14ac:dyDescent="0.6">
      <c r="A363" s="19">
        <v>42366</v>
      </c>
      <c r="B363" s="20" t="str">
        <f>VLOOKUP(A363,_holidays!$A$2:$B$2107,2,1)</f>
        <v>N</v>
      </c>
      <c r="C363" s="20" t="str">
        <f>VLOOKUP(A363,_holidays!$A$2:$C$2107,3,1)</f>
        <v>Y</v>
      </c>
      <c r="D363" s="16">
        <v>100048.44</v>
      </c>
      <c r="E363" s="21">
        <v>20.8</v>
      </c>
      <c r="F363" s="67" t="e">
        <f t="shared" si="20"/>
        <v>#N/A</v>
      </c>
      <c r="G363" s="67">
        <f t="shared" si="21"/>
        <v>100048.44</v>
      </c>
      <c r="H363" s="67">
        <f t="shared" si="22"/>
        <v>100048.44</v>
      </c>
      <c r="I363" s="67" t="e">
        <f t="shared" si="23"/>
        <v>#N/A</v>
      </c>
    </row>
    <row r="364" spans="1:9" x14ac:dyDescent="0.6">
      <c r="A364" s="10">
        <v>42367</v>
      </c>
      <c r="B364" s="13" t="str">
        <f>VLOOKUP(A364,_holidays!$A$2:$B$2107,2,1)</f>
        <v>N</v>
      </c>
      <c r="C364" s="13" t="str">
        <f>VLOOKUP(A364,_holidays!$A$2:$C$2107,3,1)</f>
        <v>N</v>
      </c>
      <c r="D364" s="16">
        <v>111647.54</v>
      </c>
      <c r="E364" s="14">
        <v>23.9</v>
      </c>
      <c r="F364" s="67" t="e">
        <f t="shared" si="20"/>
        <v>#N/A</v>
      </c>
      <c r="G364" s="67">
        <f t="shared" si="21"/>
        <v>111647.54</v>
      </c>
      <c r="H364" s="67" t="e">
        <f t="shared" si="22"/>
        <v>#N/A</v>
      </c>
      <c r="I364" s="67">
        <f t="shared" si="23"/>
        <v>111647.54</v>
      </c>
    </row>
    <row r="365" spans="1:9" x14ac:dyDescent="0.6">
      <c r="A365" s="19">
        <v>42368</v>
      </c>
      <c r="B365" s="20" t="str">
        <f>VLOOKUP(A365,_holidays!$A$2:$B$2107,2,1)</f>
        <v>N</v>
      </c>
      <c r="C365" s="20" t="str">
        <f>VLOOKUP(A365,_holidays!$A$2:$C$2107,3,1)</f>
        <v>N</v>
      </c>
      <c r="D365" s="16">
        <v>128552.13499999999</v>
      </c>
      <c r="E365" s="21">
        <v>34.700000000000003</v>
      </c>
      <c r="F365" s="67" t="e">
        <f t="shared" si="20"/>
        <v>#N/A</v>
      </c>
      <c r="G365" s="67">
        <f t="shared" si="21"/>
        <v>128552.13499999999</v>
      </c>
      <c r="H365" s="67" t="e">
        <f t="shared" si="22"/>
        <v>#N/A</v>
      </c>
      <c r="I365" s="67">
        <f t="shared" si="23"/>
        <v>128552.13499999999</v>
      </c>
    </row>
    <row r="366" spans="1:9" x14ac:dyDescent="0.6">
      <c r="A366" s="10">
        <v>42369</v>
      </c>
      <c r="B366" s="13" t="str">
        <f>VLOOKUP(A366,_holidays!$A$2:$B$2107,2,1)</f>
        <v>N</v>
      </c>
      <c r="C366" s="13" t="str">
        <f>VLOOKUP(A366,_holidays!$A$2:$C$2107,3,1)</f>
        <v>N</v>
      </c>
      <c r="D366" s="16">
        <v>146473.83499999999</v>
      </c>
      <c r="E366" s="14">
        <v>39.700000000000003</v>
      </c>
      <c r="F366" s="67" t="e">
        <f t="shared" si="20"/>
        <v>#N/A</v>
      </c>
      <c r="G366" s="67">
        <f t="shared" si="21"/>
        <v>146473.83499999999</v>
      </c>
      <c r="H366" s="67" t="e">
        <f t="shared" si="22"/>
        <v>#N/A</v>
      </c>
      <c r="I366" s="67">
        <f t="shared" si="23"/>
        <v>146473.83499999999</v>
      </c>
    </row>
    <row r="367" spans="1:9" x14ac:dyDescent="0.6">
      <c r="A367" s="19">
        <v>42370</v>
      </c>
      <c r="B367" s="20" t="str">
        <f>VLOOKUP(A367,_holidays!$A$2:$B$2107,2,1)</f>
        <v>N</v>
      </c>
      <c r="C367" s="20" t="str">
        <f>VLOOKUP(A367,_holidays!$A$2:$C$2107,3,1)</f>
        <v>Y</v>
      </c>
      <c r="D367" s="16">
        <v>116040.925</v>
      </c>
      <c r="E367" s="21">
        <v>24.2</v>
      </c>
      <c r="F367" s="67" t="e">
        <f t="shared" si="20"/>
        <v>#N/A</v>
      </c>
      <c r="G367" s="67">
        <f t="shared" si="21"/>
        <v>116040.925</v>
      </c>
      <c r="H367" s="67">
        <f t="shared" si="22"/>
        <v>116040.925</v>
      </c>
      <c r="I367" s="67" t="e">
        <f t="shared" si="23"/>
        <v>#N/A</v>
      </c>
    </row>
    <row r="368" spans="1:9" x14ac:dyDescent="0.6">
      <c r="A368" s="10">
        <v>42371</v>
      </c>
      <c r="B368" s="13" t="str">
        <f>VLOOKUP(A368,_holidays!$A$2:$B$2107,2,1)</f>
        <v>N</v>
      </c>
      <c r="C368" s="13" t="str">
        <f>VLOOKUP(A368,_holidays!$A$2:$C$2107,3,1)</f>
        <v>N</v>
      </c>
      <c r="D368" s="16">
        <v>99622.64</v>
      </c>
      <c r="E368" s="14">
        <v>27.6</v>
      </c>
      <c r="F368" s="67" t="e">
        <f t="shared" si="20"/>
        <v>#N/A</v>
      </c>
      <c r="G368" s="67">
        <f t="shared" si="21"/>
        <v>99622.64</v>
      </c>
      <c r="H368" s="67" t="e">
        <f t="shared" si="22"/>
        <v>#N/A</v>
      </c>
      <c r="I368" s="67">
        <f t="shared" si="23"/>
        <v>99622.64</v>
      </c>
    </row>
    <row r="369" spans="1:9" x14ac:dyDescent="0.6">
      <c r="A369" s="19">
        <v>42372</v>
      </c>
      <c r="B369" s="20" t="str">
        <f>VLOOKUP(A369,_holidays!$A$2:$B$2107,2,1)</f>
        <v>N</v>
      </c>
      <c r="C369" s="20" t="str">
        <f>VLOOKUP(A369,_holidays!$A$2:$C$2107,3,1)</f>
        <v>N</v>
      </c>
      <c r="D369" s="16">
        <v>97656.445000000007</v>
      </c>
      <c r="E369" s="21">
        <v>27.1</v>
      </c>
      <c r="F369" s="67" t="e">
        <f t="shared" si="20"/>
        <v>#N/A</v>
      </c>
      <c r="G369" s="67">
        <f t="shared" si="21"/>
        <v>97656.445000000007</v>
      </c>
      <c r="H369" s="67" t="e">
        <f t="shared" si="22"/>
        <v>#N/A</v>
      </c>
      <c r="I369" s="67">
        <f t="shared" si="23"/>
        <v>97656.445000000007</v>
      </c>
    </row>
    <row r="370" spans="1:9" x14ac:dyDescent="0.6">
      <c r="A370" s="10">
        <v>42373</v>
      </c>
      <c r="B370" s="13" t="str">
        <f>VLOOKUP(A370,_holidays!$A$2:$B$2107,2,1)</f>
        <v>N</v>
      </c>
      <c r="C370" s="13" t="str">
        <f>VLOOKUP(A370,_holidays!$A$2:$C$2107,3,1)</f>
        <v>N</v>
      </c>
      <c r="D370" s="16">
        <v>110932.505</v>
      </c>
      <c r="E370" s="14">
        <v>26</v>
      </c>
      <c r="F370" s="67" t="e">
        <f t="shared" si="20"/>
        <v>#N/A</v>
      </c>
      <c r="G370" s="67">
        <f t="shared" si="21"/>
        <v>110932.505</v>
      </c>
      <c r="H370" s="67" t="e">
        <f t="shared" si="22"/>
        <v>#N/A</v>
      </c>
      <c r="I370" s="67">
        <f t="shared" si="23"/>
        <v>110932.505</v>
      </c>
    </row>
    <row r="371" spans="1:9" x14ac:dyDescent="0.6">
      <c r="A371" s="19">
        <v>42374</v>
      </c>
      <c r="B371" s="20" t="str">
        <f>VLOOKUP(A371,_holidays!$A$2:$B$2107,2,1)</f>
        <v>N</v>
      </c>
      <c r="C371" s="20" t="str">
        <f>VLOOKUP(A371,_holidays!$A$2:$C$2107,3,1)</f>
        <v>N</v>
      </c>
      <c r="D371" s="16">
        <v>117873.58</v>
      </c>
      <c r="E371" s="21">
        <v>25.7</v>
      </c>
      <c r="F371" s="67" t="e">
        <f t="shared" si="20"/>
        <v>#N/A</v>
      </c>
      <c r="G371" s="67">
        <f t="shared" si="21"/>
        <v>117873.58</v>
      </c>
      <c r="H371" s="67" t="e">
        <f t="shared" si="22"/>
        <v>#N/A</v>
      </c>
      <c r="I371" s="67">
        <f t="shared" si="23"/>
        <v>117873.58</v>
      </c>
    </row>
    <row r="372" spans="1:9" x14ac:dyDescent="0.6">
      <c r="A372" s="10">
        <v>42375</v>
      </c>
      <c r="B372" s="13" t="str">
        <f>VLOOKUP(A372,_holidays!$A$2:$B$2107,2,1)</f>
        <v>N</v>
      </c>
      <c r="C372" s="13" t="str">
        <f>VLOOKUP(A372,_holidays!$A$2:$C$2107,3,1)</f>
        <v>N</v>
      </c>
      <c r="D372" s="16">
        <v>115064.265</v>
      </c>
      <c r="E372" s="14">
        <v>25.7</v>
      </c>
      <c r="F372" s="67" t="e">
        <f t="shared" si="20"/>
        <v>#N/A</v>
      </c>
      <c r="G372" s="67">
        <f t="shared" si="21"/>
        <v>115064.265</v>
      </c>
      <c r="H372" s="67" t="e">
        <f t="shared" si="22"/>
        <v>#N/A</v>
      </c>
      <c r="I372" s="67">
        <f t="shared" si="23"/>
        <v>115064.265</v>
      </c>
    </row>
    <row r="373" spans="1:9" x14ac:dyDescent="0.6">
      <c r="A373" s="19">
        <v>42376</v>
      </c>
      <c r="B373" s="20" t="str">
        <f>VLOOKUP(A373,_holidays!$A$2:$B$2107,2,1)</f>
        <v>N</v>
      </c>
      <c r="C373" s="20" t="str">
        <f>VLOOKUP(A373,_holidays!$A$2:$C$2107,3,1)</f>
        <v>N</v>
      </c>
      <c r="D373" s="16">
        <v>112392.69500000001</v>
      </c>
      <c r="E373" s="21">
        <v>21.3</v>
      </c>
      <c r="F373" s="67" t="e">
        <f t="shared" si="20"/>
        <v>#N/A</v>
      </c>
      <c r="G373" s="67">
        <f t="shared" si="21"/>
        <v>112392.69500000001</v>
      </c>
      <c r="H373" s="67" t="e">
        <f t="shared" si="22"/>
        <v>#N/A</v>
      </c>
      <c r="I373" s="67">
        <f t="shared" si="23"/>
        <v>112392.69500000001</v>
      </c>
    </row>
    <row r="374" spans="1:9" x14ac:dyDescent="0.6">
      <c r="A374" s="10">
        <v>42377</v>
      </c>
      <c r="B374" s="13" t="str">
        <f>VLOOKUP(A374,_holidays!$A$2:$B$2107,2,1)</f>
        <v>N</v>
      </c>
      <c r="C374" s="13" t="str">
        <f>VLOOKUP(A374,_holidays!$A$2:$C$2107,3,1)</f>
        <v>N</v>
      </c>
      <c r="D374" s="16">
        <v>111879.54</v>
      </c>
      <c r="E374" s="14">
        <v>20.6</v>
      </c>
      <c r="F374" s="67" t="e">
        <f t="shared" si="20"/>
        <v>#N/A</v>
      </c>
      <c r="G374" s="67">
        <f t="shared" si="21"/>
        <v>111879.54</v>
      </c>
      <c r="H374" s="67" t="e">
        <f t="shared" si="22"/>
        <v>#N/A</v>
      </c>
      <c r="I374" s="67">
        <f t="shared" si="23"/>
        <v>111879.54</v>
      </c>
    </row>
    <row r="375" spans="1:9" x14ac:dyDescent="0.6">
      <c r="A375" s="19">
        <v>42378</v>
      </c>
      <c r="B375" s="20" t="str">
        <f>VLOOKUP(A375,_holidays!$A$2:$B$2107,2,1)</f>
        <v>N</v>
      </c>
      <c r="C375" s="20" t="str">
        <f>VLOOKUP(A375,_holidays!$A$2:$C$2107,3,1)</f>
        <v>N</v>
      </c>
      <c r="D375" s="16">
        <v>105482.69500000001</v>
      </c>
      <c r="E375" s="21">
        <v>21.4</v>
      </c>
      <c r="F375" s="67" t="e">
        <f t="shared" si="20"/>
        <v>#N/A</v>
      </c>
      <c r="G375" s="67">
        <f t="shared" si="21"/>
        <v>105482.69500000001</v>
      </c>
      <c r="H375" s="67" t="e">
        <f t="shared" si="22"/>
        <v>#N/A</v>
      </c>
      <c r="I375" s="67">
        <f t="shared" si="23"/>
        <v>105482.69500000001</v>
      </c>
    </row>
    <row r="376" spans="1:9" x14ac:dyDescent="0.6">
      <c r="A376" s="10">
        <v>42379</v>
      </c>
      <c r="B376" s="13" t="str">
        <f>VLOOKUP(A376,_holidays!$A$2:$B$2107,2,1)</f>
        <v>N</v>
      </c>
      <c r="C376" s="13" t="str">
        <f>VLOOKUP(A376,_holidays!$A$2:$C$2107,3,1)</f>
        <v>N</v>
      </c>
      <c r="D376" s="16">
        <v>113049.145</v>
      </c>
      <c r="E376" s="14">
        <v>31.5</v>
      </c>
      <c r="F376" s="67" t="e">
        <f t="shared" si="20"/>
        <v>#N/A</v>
      </c>
      <c r="G376" s="67">
        <f t="shared" si="21"/>
        <v>113049.145</v>
      </c>
      <c r="H376" s="67" t="e">
        <f t="shared" si="22"/>
        <v>#N/A</v>
      </c>
      <c r="I376" s="67">
        <f t="shared" si="23"/>
        <v>113049.145</v>
      </c>
    </row>
    <row r="377" spans="1:9" x14ac:dyDescent="0.6">
      <c r="A377" s="19">
        <v>42380</v>
      </c>
      <c r="B377" s="20" t="str">
        <f>VLOOKUP(A377,_holidays!$A$2:$B$2107,2,1)</f>
        <v>N</v>
      </c>
      <c r="C377" s="20" t="str">
        <f>VLOOKUP(A377,_holidays!$A$2:$C$2107,3,1)</f>
        <v>N</v>
      </c>
      <c r="D377" s="16">
        <v>141133.08499999999</v>
      </c>
      <c r="E377" s="21">
        <v>36.4</v>
      </c>
      <c r="F377" s="67" t="e">
        <f t="shared" si="20"/>
        <v>#N/A</v>
      </c>
      <c r="G377" s="67">
        <f t="shared" si="21"/>
        <v>141133.08499999999</v>
      </c>
      <c r="H377" s="67" t="e">
        <f t="shared" si="22"/>
        <v>#N/A</v>
      </c>
      <c r="I377" s="67">
        <f t="shared" si="23"/>
        <v>141133.08499999999</v>
      </c>
    </row>
    <row r="378" spans="1:9" x14ac:dyDescent="0.6">
      <c r="A378" s="10">
        <v>42381</v>
      </c>
      <c r="B378" s="13" t="str">
        <f>VLOOKUP(A378,_holidays!$A$2:$B$2107,2,1)</f>
        <v>N</v>
      </c>
      <c r="C378" s="13" t="str">
        <f>VLOOKUP(A378,_holidays!$A$2:$C$2107,3,1)</f>
        <v>N</v>
      </c>
      <c r="D378" s="16">
        <v>135006.10999999999</v>
      </c>
      <c r="E378" s="14">
        <v>24.8</v>
      </c>
      <c r="F378" s="67" t="e">
        <f t="shared" si="20"/>
        <v>#N/A</v>
      </c>
      <c r="G378" s="67">
        <f t="shared" si="21"/>
        <v>135006.10999999999</v>
      </c>
      <c r="H378" s="67" t="e">
        <f t="shared" si="22"/>
        <v>#N/A</v>
      </c>
      <c r="I378" s="67">
        <f t="shared" si="23"/>
        <v>135006.10999999999</v>
      </c>
    </row>
    <row r="379" spans="1:9" x14ac:dyDescent="0.6">
      <c r="A379" s="19">
        <v>42382</v>
      </c>
      <c r="B379" s="20" t="str">
        <f>VLOOKUP(A379,_holidays!$A$2:$B$2107,2,1)</f>
        <v>N</v>
      </c>
      <c r="C379" s="20" t="str">
        <f>VLOOKUP(A379,_holidays!$A$2:$C$2107,3,1)</f>
        <v>N</v>
      </c>
      <c r="D379" s="16">
        <v>160011.07500000001</v>
      </c>
      <c r="E379" s="21">
        <v>42.2</v>
      </c>
      <c r="F379" s="67" t="e">
        <f t="shared" si="20"/>
        <v>#N/A</v>
      </c>
      <c r="G379" s="67">
        <f t="shared" si="21"/>
        <v>160011.07500000001</v>
      </c>
      <c r="H379" s="67" t="e">
        <f t="shared" si="22"/>
        <v>#N/A</v>
      </c>
      <c r="I379" s="67">
        <f t="shared" si="23"/>
        <v>160011.07500000001</v>
      </c>
    </row>
    <row r="380" spans="1:9" x14ac:dyDescent="0.6">
      <c r="A380" s="10">
        <v>42383</v>
      </c>
      <c r="B380" s="13" t="str">
        <f>VLOOKUP(A380,_holidays!$A$2:$B$2107,2,1)</f>
        <v>N</v>
      </c>
      <c r="C380" s="13" t="str">
        <f>VLOOKUP(A380,_holidays!$A$2:$C$2107,3,1)</f>
        <v>N</v>
      </c>
      <c r="D380" s="16">
        <v>120396.33500000001</v>
      </c>
      <c r="E380" s="14">
        <v>18.100000000000001</v>
      </c>
      <c r="F380" s="67" t="e">
        <f t="shared" si="20"/>
        <v>#N/A</v>
      </c>
      <c r="G380" s="67">
        <f t="shared" si="21"/>
        <v>120396.33500000001</v>
      </c>
      <c r="H380" s="67" t="e">
        <f t="shared" si="22"/>
        <v>#N/A</v>
      </c>
      <c r="I380" s="67">
        <f t="shared" si="23"/>
        <v>120396.33500000001</v>
      </c>
    </row>
    <row r="381" spans="1:9" x14ac:dyDescent="0.6">
      <c r="A381" s="19">
        <v>42384</v>
      </c>
      <c r="B381" s="20" t="str">
        <f>VLOOKUP(A381,_holidays!$A$2:$B$2107,2,1)</f>
        <v>N</v>
      </c>
      <c r="C381" s="20" t="str">
        <f>VLOOKUP(A381,_holidays!$A$2:$C$2107,3,1)</f>
        <v>N</v>
      </c>
      <c r="D381" s="16">
        <v>113244.79</v>
      </c>
      <c r="E381" s="21">
        <v>19.2</v>
      </c>
      <c r="F381" s="67" t="e">
        <f t="shared" si="20"/>
        <v>#N/A</v>
      </c>
      <c r="G381" s="67">
        <f t="shared" si="21"/>
        <v>113244.79</v>
      </c>
      <c r="H381" s="67" t="e">
        <f t="shared" si="22"/>
        <v>#N/A</v>
      </c>
      <c r="I381" s="67">
        <f t="shared" si="23"/>
        <v>113244.79</v>
      </c>
    </row>
    <row r="382" spans="1:9" x14ac:dyDescent="0.6">
      <c r="A382" s="10">
        <v>42385</v>
      </c>
      <c r="B382" s="13" t="str">
        <f>VLOOKUP(A382,_holidays!$A$2:$B$2107,2,1)</f>
        <v>N</v>
      </c>
      <c r="C382" s="13" t="str">
        <f>VLOOKUP(A382,_holidays!$A$2:$C$2107,3,1)</f>
        <v>N</v>
      </c>
      <c r="D382" s="16">
        <v>103046.17</v>
      </c>
      <c r="E382" s="14">
        <v>22.3</v>
      </c>
      <c r="F382" s="67" t="e">
        <f t="shared" si="20"/>
        <v>#N/A</v>
      </c>
      <c r="G382" s="67">
        <f t="shared" si="21"/>
        <v>103046.17</v>
      </c>
      <c r="H382" s="67" t="e">
        <f t="shared" si="22"/>
        <v>#N/A</v>
      </c>
      <c r="I382" s="67">
        <f t="shared" si="23"/>
        <v>103046.17</v>
      </c>
    </row>
    <row r="383" spans="1:9" x14ac:dyDescent="0.6">
      <c r="A383" s="19">
        <v>42386</v>
      </c>
      <c r="B383" s="20" t="str">
        <f>VLOOKUP(A383,_holidays!$A$2:$B$2107,2,1)</f>
        <v>N</v>
      </c>
      <c r="C383" s="20" t="str">
        <f>VLOOKUP(A383,_holidays!$A$2:$C$2107,3,1)</f>
        <v>N</v>
      </c>
      <c r="D383" s="16">
        <v>114097.07</v>
      </c>
      <c r="E383" s="21">
        <v>32.700000000000003</v>
      </c>
      <c r="F383" s="67" t="e">
        <f t="shared" si="20"/>
        <v>#N/A</v>
      </c>
      <c r="G383" s="67">
        <f t="shared" si="21"/>
        <v>114097.07</v>
      </c>
      <c r="H383" s="67" t="e">
        <f t="shared" si="22"/>
        <v>#N/A</v>
      </c>
      <c r="I383" s="67">
        <f t="shared" si="23"/>
        <v>114097.07</v>
      </c>
    </row>
    <row r="384" spans="1:9" x14ac:dyDescent="0.6">
      <c r="A384" s="10">
        <v>42387</v>
      </c>
      <c r="B384" s="13" t="str">
        <f>VLOOKUP(A384,_holidays!$A$2:$B$2107,2,1)</f>
        <v>N</v>
      </c>
      <c r="C384" s="13" t="str">
        <f>VLOOKUP(A384,_holidays!$A$2:$C$2107,3,1)</f>
        <v>N</v>
      </c>
      <c r="D384" s="16">
        <v>147817.58499999999</v>
      </c>
      <c r="E384" s="14">
        <v>35.299999999999997</v>
      </c>
      <c r="F384" s="67" t="e">
        <f t="shared" si="20"/>
        <v>#N/A</v>
      </c>
      <c r="G384" s="67">
        <f t="shared" si="21"/>
        <v>147817.58499999999</v>
      </c>
      <c r="H384" s="67" t="e">
        <f t="shared" si="22"/>
        <v>#N/A</v>
      </c>
      <c r="I384" s="67">
        <f t="shared" si="23"/>
        <v>147817.58499999999</v>
      </c>
    </row>
    <row r="385" spans="1:9" x14ac:dyDescent="0.6">
      <c r="A385" s="19">
        <v>42388</v>
      </c>
      <c r="B385" s="20" t="str">
        <f>VLOOKUP(A385,_holidays!$A$2:$B$2107,2,1)</f>
        <v>N</v>
      </c>
      <c r="C385" s="20" t="str">
        <f>VLOOKUP(A385,_holidays!$A$2:$C$2107,3,1)</f>
        <v>N</v>
      </c>
      <c r="D385" s="16">
        <v>148612.37</v>
      </c>
      <c r="E385" s="21">
        <v>30.9</v>
      </c>
      <c r="F385" s="67" t="e">
        <f t="shared" si="20"/>
        <v>#N/A</v>
      </c>
      <c r="G385" s="67">
        <f t="shared" si="21"/>
        <v>148612.37</v>
      </c>
      <c r="H385" s="67" t="e">
        <f t="shared" si="22"/>
        <v>#N/A</v>
      </c>
      <c r="I385" s="67">
        <f t="shared" si="23"/>
        <v>148612.37</v>
      </c>
    </row>
    <row r="386" spans="1:9" x14ac:dyDescent="0.6">
      <c r="A386" s="10">
        <v>42389</v>
      </c>
      <c r="B386" s="13" t="str">
        <f>VLOOKUP(A386,_holidays!$A$2:$B$2107,2,1)</f>
        <v>N</v>
      </c>
      <c r="C386" s="13" t="str">
        <f>VLOOKUP(A386,_holidays!$A$2:$C$2107,3,1)</f>
        <v>N</v>
      </c>
      <c r="D386" s="16">
        <v>142471.51</v>
      </c>
      <c r="E386" s="14">
        <v>29.1</v>
      </c>
      <c r="F386" s="67" t="e">
        <f t="shared" si="20"/>
        <v>#N/A</v>
      </c>
      <c r="G386" s="67">
        <f t="shared" si="21"/>
        <v>142471.51</v>
      </c>
      <c r="H386" s="67" t="e">
        <f t="shared" si="22"/>
        <v>#N/A</v>
      </c>
      <c r="I386" s="67">
        <f t="shared" si="23"/>
        <v>142471.51</v>
      </c>
    </row>
    <row r="387" spans="1:9" x14ac:dyDescent="0.6">
      <c r="A387" s="19">
        <v>42390</v>
      </c>
      <c r="B387" s="20" t="str">
        <f>VLOOKUP(A387,_holidays!$A$2:$B$2107,2,1)</f>
        <v>N</v>
      </c>
      <c r="C387" s="20" t="str">
        <f>VLOOKUP(A387,_holidays!$A$2:$C$2107,3,1)</f>
        <v>N</v>
      </c>
      <c r="D387" s="16">
        <v>139450.61499999999</v>
      </c>
      <c r="E387" s="21">
        <v>26.7</v>
      </c>
      <c r="F387" s="67" t="e">
        <f t="shared" ref="F387:F450" si="24">IF(B387="N",NA(),IF(B387="Y",D387))</f>
        <v>#N/A</v>
      </c>
      <c r="G387" s="67">
        <f t="shared" ref="G387:G450" si="25">IF(B387="N",D387,IF(B387="Y",NA()))</f>
        <v>139450.61499999999</v>
      </c>
      <c r="H387" s="67" t="e">
        <f t="shared" ref="H387:H450" si="26">IF(C387="N",NA(),IF(C387="Y",D387))</f>
        <v>#N/A</v>
      </c>
      <c r="I387" s="67">
        <f t="shared" ref="I387:I450" si="27">IF(C387="N",D387,IF(C387="Y",NA()))</f>
        <v>139450.61499999999</v>
      </c>
    </row>
    <row r="388" spans="1:9" x14ac:dyDescent="0.6">
      <c r="A388" s="10">
        <v>42391</v>
      </c>
      <c r="B388" s="13" t="str">
        <f>VLOOKUP(A388,_holidays!$A$2:$B$2107,2,1)</f>
        <v>N</v>
      </c>
      <c r="C388" s="13" t="str">
        <f>VLOOKUP(A388,_holidays!$A$2:$C$2107,3,1)</f>
        <v>N</v>
      </c>
      <c r="D388" s="16">
        <v>129135.185</v>
      </c>
      <c r="E388" s="14">
        <v>22.8</v>
      </c>
      <c r="F388" s="67" t="e">
        <f t="shared" si="24"/>
        <v>#N/A</v>
      </c>
      <c r="G388" s="67">
        <f t="shared" si="25"/>
        <v>129135.185</v>
      </c>
      <c r="H388" s="67" t="e">
        <f t="shared" si="26"/>
        <v>#N/A</v>
      </c>
      <c r="I388" s="67">
        <f t="shared" si="27"/>
        <v>129135.185</v>
      </c>
    </row>
    <row r="389" spans="1:9" x14ac:dyDescent="0.6">
      <c r="A389" s="19">
        <v>42392</v>
      </c>
      <c r="B389" s="20" t="str">
        <f>VLOOKUP(A389,_holidays!$A$2:$B$2107,2,1)</f>
        <v>N</v>
      </c>
      <c r="C389" s="20" t="str">
        <f>VLOOKUP(A389,_holidays!$A$2:$C$2107,3,1)</f>
        <v>N</v>
      </c>
      <c r="D389" s="16">
        <v>108097.845</v>
      </c>
      <c r="E389" s="21">
        <v>21.9</v>
      </c>
      <c r="F389" s="67" t="e">
        <f t="shared" si="24"/>
        <v>#N/A</v>
      </c>
      <c r="G389" s="67">
        <f t="shared" si="25"/>
        <v>108097.845</v>
      </c>
      <c r="H389" s="67" t="e">
        <f t="shared" si="26"/>
        <v>#N/A</v>
      </c>
      <c r="I389" s="67">
        <f t="shared" si="27"/>
        <v>108097.845</v>
      </c>
    </row>
    <row r="390" spans="1:9" x14ac:dyDescent="0.6">
      <c r="A390" s="10">
        <v>42393</v>
      </c>
      <c r="B390" s="13" t="str">
        <f>VLOOKUP(A390,_holidays!$A$2:$B$2107,2,1)</f>
        <v>N</v>
      </c>
      <c r="C390" s="13" t="str">
        <f>VLOOKUP(A390,_holidays!$A$2:$C$2107,3,1)</f>
        <v>N</v>
      </c>
      <c r="D390" s="16">
        <v>103396.3</v>
      </c>
      <c r="E390" s="14">
        <v>22.2</v>
      </c>
      <c r="F390" s="67" t="e">
        <f t="shared" si="24"/>
        <v>#N/A</v>
      </c>
      <c r="G390" s="67">
        <f t="shared" si="25"/>
        <v>103396.3</v>
      </c>
      <c r="H390" s="67" t="e">
        <f t="shared" si="26"/>
        <v>#N/A</v>
      </c>
      <c r="I390" s="67">
        <f t="shared" si="27"/>
        <v>103396.3</v>
      </c>
    </row>
    <row r="391" spans="1:9" x14ac:dyDescent="0.6">
      <c r="A391" s="19">
        <v>42394</v>
      </c>
      <c r="B391" s="20" t="str">
        <f>VLOOKUP(A391,_holidays!$A$2:$B$2107,2,1)</f>
        <v>N</v>
      </c>
      <c r="C391" s="20" t="str">
        <f>VLOOKUP(A391,_holidays!$A$2:$C$2107,3,1)</f>
        <v>N</v>
      </c>
      <c r="D391" s="16">
        <v>112649.60000000001</v>
      </c>
      <c r="E391" s="21">
        <v>20.9</v>
      </c>
      <c r="F391" s="67" t="e">
        <f t="shared" si="24"/>
        <v>#N/A</v>
      </c>
      <c r="G391" s="67">
        <f t="shared" si="25"/>
        <v>112649.60000000001</v>
      </c>
      <c r="H391" s="67" t="e">
        <f t="shared" si="26"/>
        <v>#N/A</v>
      </c>
      <c r="I391" s="67">
        <f t="shared" si="27"/>
        <v>112649.60000000001</v>
      </c>
    </row>
    <row r="392" spans="1:9" x14ac:dyDescent="0.6">
      <c r="A392" s="10">
        <v>42395</v>
      </c>
      <c r="B392" s="13" t="str">
        <f>VLOOKUP(A392,_holidays!$A$2:$B$2107,2,1)</f>
        <v>N</v>
      </c>
      <c r="C392" s="13" t="str">
        <f>VLOOKUP(A392,_holidays!$A$2:$C$2107,3,1)</f>
        <v>Y</v>
      </c>
      <c r="D392" s="16">
        <v>110152.815</v>
      </c>
      <c r="E392" s="14">
        <v>29.4</v>
      </c>
      <c r="F392" s="67" t="e">
        <f t="shared" si="24"/>
        <v>#N/A</v>
      </c>
      <c r="G392" s="67">
        <f t="shared" si="25"/>
        <v>110152.815</v>
      </c>
      <c r="H392" s="67">
        <f t="shared" si="26"/>
        <v>110152.815</v>
      </c>
      <c r="I392" s="67" t="e">
        <f t="shared" si="27"/>
        <v>#N/A</v>
      </c>
    </row>
    <row r="393" spans="1:9" x14ac:dyDescent="0.6">
      <c r="A393" s="19">
        <v>42396</v>
      </c>
      <c r="B393" s="20" t="str">
        <f>VLOOKUP(A393,_holidays!$A$2:$B$2107,2,1)</f>
        <v>N</v>
      </c>
      <c r="C393" s="20" t="str">
        <f>VLOOKUP(A393,_holidays!$A$2:$C$2107,3,1)</f>
        <v>N</v>
      </c>
      <c r="D393" s="16">
        <v>133718.035</v>
      </c>
      <c r="E393" s="21">
        <v>29.5</v>
      </c>
      <c r="F393" s="67" t="e">
        <f t="shared" si="24"/>
        <v>#N/A</v>
      </c>
      <c r="G393" s="67">
        <f t="shared" si="25"/>
        <v>133718.035</v>
      </c>
      <c r="H393" s="67" t="e">
        <f t="shared" si="26"/>
        <v>#N/A</v>
      </c>
      <c r="I393" s="67">
        <f t="shared" si="27"/>
        <v>133718.035</v>
      </c>
    </row>
    <row r="394" spans="1:9" x14ac:dyDescent="0.6">
      <c r="A394" s="10">
        <v>42397</v>
      </c>
      <c r="B394" s="13" t="str">
        <f>VLOOKUP(A394,_holidays!$A$2:$B$2107,2,1)</f>
        <v>Y</v>
      </c>
      <c r="C394" s="13" t="str">
        <f>VLOOKUP(A394,_holidays!$A$2:$C$2107,3,1)</f>
        <v>N</v>
      </c>
      <c r="D394" s="16">
        <v>134169.82999999999</v>
      </c>
      <c r="E394" s="14">
        <v>27.5</v>
      </c>
      <c r="F394" s="67">
        <f t="shared" si="24"/>
        <v>134169.82999999999</v>
      </c>
      <c r="G394" s="67" t="e">
        <f t="shared" si="25"/>
        <v>#N/A</v>
      </c>
      <c r="H394" s="67" t="e">
        <f t="shared" si="26"/>
        <v>#N/A</v>
      </c>
      <c r="I394" s="67">
        <f t="shared" si="27"/>
        <v>134169.82999999999</v>
      </c>
    </row>
    <row r="395" spans="1:9" x14ac:dyDescent="0.6">
      <c r="A395" s="19">
        <v>42398</v>
      </c>
      <c r="B395" s="20" t="str">
        <f>VLOOKUP(A395,_holidays!$A$2:$B$2107,2,1)</f>
        <v>Y</v>
      </c>
      <c r="C395" s="20" t="str">
        <f>VLOOKUP(A395,_holidays!$A$2:$C$2107,3,1)</f>
        <v>N</v>
      </c>
      <c r="D395" s="16">
        <v>123615.21</v>
      </c>
      <c r="E395" s="21">
        <v>18.3</v>
      </c>
      <c r="F395" s="67">
        <f t="shared" si="24"/>
        <v>123615.21</v>
      </c>
      <c r="G395" s="67" t="e">
        <f t="shared" si="25"/>
        <v>#N/A</v>
      </c>
      <c r="H395" s="67" t="e">
        <f t="shared" si="26"/>
        <v>#N/A</v>
      </c>
      <c r="I395" s="67">
        <f t="shared" si="27"/>
        <v>123615.21</v>
      </c>
    </row>
    <row r="396" spans="1:9" x14ac:dyDescent="0.6">
      <c r="A396" s="10">
        <v>42399</v>
      </c>
      <c r="B396" s="13" t="str">
        <f>VLOOKUP(A396,_holidays!$A$2:$B$2107,2,1)</f>
        <v>Y</v>
      </c>
      <c r="C396" s="13" t="str">
        <f>VLOOKUP(A396,_holidays!$A$2:$C$2107,3,1)</f>
        <v>N</v>
      </c>
      <c r="D396" s="16">
        <v>107579.345</v>
      </c>
      <c r="E396" s="14">
        <v>22.4</v>
      </c>
      <c r="F396" s="67">
        <f t="shared" si="24"/>
        <v>107579.345</v>
      </c>
      <c r="G396" s="67" t="e">
        <f t="shared" si="25"/>
        <v>#N/A</v>
      </c>
      <c r="H396" s="67" t="e">
        <f t="shared" si="26"/>
        <v>#N/A</v>
      </c>
      <c r="I396" s="67">
        <f t="shared" si="27"/>
        <v>107579.345</v>
      </c>
    </row>
    <row r="397" spans="1:9" x14ac:dyDescent="0.6">
      <c r="A397" s="19">
        <v>42400</v>
      </c>
      <c r="B397" s="20" t="str">
        <f>VLOOKUP(A397,_holidays!$A$2:$B$2107,2,1)</f>
        <v>Y</v>
      </c>
      <c r="C397" s="20" t="str">
        <f>VLOOKUP(A397,_holidays!$A$2:$C$2107,3,1)</f>
        <v>N</v>
      </c>
      <c r="D397" s="16">
        <v>101279.65</v>
      </c>
      <c r="E397" s="21">
        <v>21.8</v>
      </c>
      <c r="F397" s="67">
        <f t="shared" si="24"/>
        <v>101279.65</v>
      </c>
      <c r="G397" s="67" t="e">
        <f t="shared" si="25"/>
        <v>#N/A</v>
      </c>
      <c r="H397" s="67" t="e">
        <f t="shared" si="26"/>
        <v>#N/A</v>
      </c>
      <c r="I397" s="67">
        <f t="shared" si="27"/>
        <v>101279.65</v>
      </c>
    </row>
    <row r="398" spans="1:9" x14ac:dyDescent="0.6">
      <c r="A398" s="10">
        <v>42401</v>
      </c>
      <c r="B398" s="13" t="str">
        <f>VLOOKUP(A398,_holidays!$A$2:$B$2107,2,1)</f>
        <v>Y</v>
      </c>
      <c r="C398" s="13" t="str">
        <f>VLOOKUP(A398,_holidays!$A$2:$C$2107,3,1)</f>
        <v>N</v>
      </c>
      <c r="D398" s="16">
        <v>121942.895</v>
      </c>
      <c r="E398" s="14">
        <v>23.6</v>
      </c>
      <c r="F398" s="67">
        <f t="shared" si="24"/>
        <v>121942.895</v>
      </c>
      <c r="G398" s="67" t="e">
        <f t="shared" si="25"/>
        <v>#N/A</v>
      </c>
      <c r="H398" s="67" t="e">
        <f t="shared" si="26"/>
        <v>#N/A</v>
      </c>
      <c r="I398" s="67">
        <f t="shared" si="27"/>
        <v>121942.895</v>
      </c>
    </row>
    <row r="399" spans="1:9" x14ac:dyDescent="0.6">
      <c r="A399" s="19">
        <v>42402</v>
      </c>
      <c r="B399" s="20" t="str">
        <f>VLOOKUP(A399,_holidays!$A$2:$B$2107,2,1)</f>
        <v>Y</v>
      </c>
      <c r="C399" s="20" t="str">
        <f>VLOOKUP(A399,_holidays!$A$2:$C$2107,3,1)</f>
        <v>N</v>
      </c>
      <c r="D399" s="16">
        <v>133989.155</v>
      </c>
      <c r="E399" s="21">
        <v>31.5</v>
      </c>
      <c r="F399" s="67">
        <f t="shared" si="24"/>
        <v>133989.155</v>
      </c>
      <c r="G399" s="67" t="e">
        <f t="shared" si="25"/>
        <v>#N/A</v>
      </c>
      <c r="H399" s="67" t="e">
        <f t="shared" si="26"/>
        <v>#N/A</v>
      </c>
      <c r="I399" s="67">
        <f t="shared" si="27"/>
        <v>133989.155</v>
      </c>
    </row>
    <row r="400" spans="1:9" x14ac:dyDescent="0.6">
      <c r="A400" s="10">
        <v>42403</v>
      </c>
      <c r="B400" s="13" t="str">
        <f>VLOOKUP(A400,_holidays!$A$2:$B$2107,2,1)</f>
        <v>Y</v>
      </c>
      <c r="C400" s="13" t="str">
        <f>VLOOKUP(A400,_holidays!$A$2:$C$2107,3,1)</f>
        <v>N</v>
      </c>
      <c r="D400" s="16">
        <v>122594.47500000001</v>
      </c>
      <c r="E400" s="14">
        <v>21</v>
      </c>
      <c r="F400" s="67">
        <f t="shared" si="24"/>
        <v>122594.47500000001</v>
      </c>
      <c r="G400" s="67" t="e">
        <f t="shared" si="25"/>
        <v>#N/A</v>
      </c>
      <c r="H400" s="67" t="e">
        <f t="shared" si="26"/>
        <v>#N/A</v>
      </c>
      <c r="I400" s="67">
        <f t="shared" si="27"/>
        <v>122594.47500000001</v>
      </c>
    </row>
    <row r="401" spans="1:9" x14ac:dyDescent="0.6">
      <c r="A401" s="19">
        <v>42404</v>
      </c>
      <c r="B401" s="20" t="str">
        <f>VLOOKUP(A401,_holidays!$A$2:$B$2107,2,1)</f>
        <v>Y</v>
      </c>
      <c r="C401" s="20" t="str">
        <f>VLOOKUP(A401,_holidays!$A$2:$C$2107,3,1)</f>
        <v>N</v>
      </c>
      <c r="D401" s="16">
        <v>119919.605</v>
      </c>
      <c r="E401" s="21">
        <v>20.9</v>
      </c>
      <c r="F401" s="67">
        <f t="shared" si="24"/>
        <v>119919.605</v>
      </c>
      <c r="G401" s="67" t="e">
        <f t="shared" si="25"/>
        <v>#N/A</v>
      </c>
      <c r="H401" s="67" t="e">
        <f t="shared" si="26"/>
        <v>#N/A</v>
      </c>
      <c r="I401" s="67">
        <f t="shared" si="27"/>
        <v>119919.605</v>
      </c>
    </row>
    <row r="402" spans="1:9" x14ac:dyDescent="0.6">
      <c r="A402" s="10">
        <v>42405</v>
      </c>
      <c r="B402" s="13" t="str">
        <f>VLOOKUP(A402,_holidays!$A$2:$B$2107,2,1)</f>
        <v>Y</v>
      </c>
      <c r="C402" s="13" t="str">
        <f>VLOOKUP(A402,_holidays!$A$2:$C$2107,3,1)</f>
        <v>N</v>
      </c>
      <c r="D402" s="16">
        <v>126330.55</v>
      </c>
      <c r="E402" s="14">
        <v>29.4</v>
      </c>
      <c r="F402" s="67">
        <f t="shared" si="24"/>
        <v>126330.55</v>
      </c>
      <c r="G402" s="67" t="e">
        <f t="shared" si="25"/>
        <v>#N/A</v>
      </c>
      <c r="H402" s="67" t="e">
        <f t="shared" si="26"/>
        <v>#N/A</v>
      </c>
      <c r="I402" s="67">
        <f t="shared" si="27"/>
        <v>126330.55</v>
      </c>
    </row>
    <row r="403" spans="1:9" x14ac:dyDescent="0.6">
      <c r="A403" s="19">
        <v>42406</v>
      </c>
      <c r="B403" s="20" t="str">
        <f>VLOOKUP(A403,_holidays!$A$2:$B$2107,2,1)</f>
        <v>Y</v>
      </c>
      <c r="C403" s="20" t="str">
        <f>VLOOKUP(A403,_holidays!$A$2:$C$2107,3,1)</f>
        <v>N</v>
      </c>
      <c r="D403" s="16">
        <v>123737.01</v>
      </c>
      <c r="E403" s="21">
        <v>32.6</v>
      </c>
      <c r="F403" s="67">
        <f t="shared" si="24"/>
        <v>123737.01</v>
      </c>
      <c r="G403" s="67" t="e">
        <f t="shared" si="25"/>
        <v>#N/A</v>
      </c>
      <c r="H403" s="67" t="e">
        <f t="shared" si="26"/>
        <v>#N/A</v>
      </c>
      <c r="I403" s="67">
        <f t="shared" si="27"/>
        <v>123737.01</v>
      </c>
    </row>
    <row r="404" spans="1:9" x14ac:dyDescent="0.6">
      <c r="A404" s="10">
        <v>42407</v>
      </c>
      <c r="B404" s="13" t="str">
        <f>VLOOKUP(A404,_holidays!$A$2:$B$2107,2,1)</f>
        <v>Y</v>
      </c>
      <c r="C404" s="13" t="str">
        <f>VLOOKUP(A404,_holidays!$A$2:$C$2107,3,1)</f>
        <v>N</v>
      </c>
      <c r="D404" s="16">
        <v>124436.81</v>
      </c>
      <c r="E404" s="14">
        <v>27.7</v>
      </c>
      <c r="F404" s="67">
        <f t="shared" si="24"/>
        <v>124436.81</v>
      </c>
      <c r="G404" s="67" t="e">
        <f t="shared" si="25"/>
        <v>#N/A</v>
      </c>
      <c r="H404" s="67" t="e">
        <f t="shared" si="26"/>
        <v>#N/A</v>
      </c>
      <c r="I404" s="67">
        <f t="shared" si="27"/>
        <v>124436.81</v>
      </c>
    </row>
    <row r="405" spans="1:9" x14ac:dyDescent="0.6">
      <c r="A405" s="19">
        <v>42408</v>
      </c>
      <c r="B405" s="20" t="str">
        <f>VLOOKUP(A405,_holidays!$A$2:$B$2107,2,1)</f>
        <v>Y</v>
      </c>
      <c r="C405" s="20" t="str">
        <f>VLOOKUP(A405,_holidays!$A$2:$C$2107,3,1)</f>
        <v>N</v>
      </c>
      <c r="D405" s="16">
        <v>129327.22500000001</v>
      </c>
      <c r="E405" s="21">
        <v>22.9</v>
      </c>
      <c r="F405" s="67">
        <f t="shared" si="24"/>
        <v>129327.22500000001</v>
      </c>
      <c r="G405" s="67" t="e">
        <f t="shared" si="25"/>
        <v>#N/A</v>
      </c>
      <c r="H405" s="67" t="e">
        <f t="shared" si="26"/>
        <v>#N/A</v>
      </c>
      <c r="I405" s="67">
        <f t="shared" si="27"/>
        <v>129327.22500000001</v>
      </c>
    </row>
    <row r="406" spans="1:9" x14ac:dyDescent="0.6">
      <c r="A406" s="10">
        <v>42409</v>
      </c>
      <c r="B406" s="13" t="str">
        <f>VLOOKUP(A406,_holidays!$A$2:$B$2107,2,1)</f>
        <v>Y</v>
      </c>
      <c r="C406" s="13" t="str">
        <f>VLOOKUP(A406,_holidays!$A$2:$C$2107,3,1)</f>
        <v>N</v>
      </c>
      <c r="D406" s="16">
        <v>131271.26500000001</v>
      </c>
      <c r="E406" s="14">
        <v>22.7</v>
      </c>
      <c r="F406" s="67">
        <f t="shared" si="24"/>
        <v>131271.26500000001</v>
      </c>
      <c r="G406" s="67" t="e">
        <f t="shared" si="25"/>
        <v>#N/A</v>
      </c>
      <c r="H406" s="67" t="e">
        <f t="shared" si="26"/>
        <v>#N/A</v>
      </c>
      <c r="I406" s="67">
        <f t="shared" si="27"/>
        <v>131271.26500000001</v>
      </c>
    </row>
    <row r="407" spans="1:9" x14ac:dyDescent="0.6">
      <c r="A407" s="19">
        <v>42410</v>
      </c>
      <c r="B407" s="20" t="str">
        <f>VLOOKUP(A407,_holidays!$A$2:$B$2107,2,1)</f>
        <v>Y</v>
      </c>
      <c r="C407" s="20" t="str">
        <f>VLOOKUP(A407,_holidays!$A$2:$C$2107,3,1)</f>
        <v>N</v>
      </c>
      <c r="D407" s="16">
        <v>132265.005</v>
      </c>
      <c r="E407" s="21">
        <v>23.3</v>
      </c>
      <c r="F407" s="67">
        <f t="shared" si="24"/>
        <v>132265.005</v>
      </c>
      <c r="G407" s="67" t="e">
        <f t="shared" si="25"/>
        <v>#N/A</v>
      </c>
      <c r="H407" s="67" t="e">
        <f t="shared" si="26"/>
        <v>#N/A</v>
      </c>
      <c r="I407" s="67">
        <f t="shared" si="27"/>
        <v>132265.005</v>
      </c>
    </row>
    <row r="408" spans="1:9" x14ac:dyDescent="0.6">
      <c r="A408" s="10">
        <v>42411</v>
      </c>
      <c r="B408" s="13" t="str">
        <f>VLOOKUP(A408,_holidays!$A$2:$B$2107,2,1)</f>
        <v>Y</v>
      </c>
      <c r="C408" s="13" t="str">
        <f>VLOOKUP(A408,_holidays!$A$2:$C$2107,3,1)</f>
        <v>N</v>
      </c>
      <c r="D408" s="16">
        <v>131003.79</v>
      </c>
      <c r="E408" s="14">
        <v>23.8</v>
      </c>
      <c r="F408" s="67">
        <f t="shared" si="24"/>
        <v>131003.79</v>
      </c>
      <c r="G408" s="67" t="e">
        <f t="shared" si="25"/>
        <v>#N/A</v>
      </c>
      <c r="H408" s="67" t="e">
        <f t="shared" si="26"/>
        <v>#N/A</v>
      </c>
      <c r="I408" s="67">
        <f t="shared" si="27"/>
        <v>131003.79</v>
      </c>
    </row>
    <row r="409" spans="1:9" x14ac:dyDescent="0.6">
      <c r="A409" s="19">
        <v>42412</v>
      </c>
      <c r="B409" s="20" t="str">
        <f>VLOOKUP(A409,_holidays!$A$2:$B$2107,2,1)</f>
        <v>Y</v>
      </c>
      <c r="C409" s="20" t="str">
        <f>VLOOKUP(A409,_holidays!$A$2:$C$2107,3,1)</f>
        <v>N</v>
      </c>
      <c r="D409" s="16">
        <v>133845.51999999999</v>
      </c>
      <c r="E409" s="21">
        <v>24.9</v>
      </c>
      <c r="F409" s="67">
        <f t="shared" si="24"/>
        <v>133845.51999999999</v>
      </c>
      <c r="G409" s="67" t="e">
        <f t="shared" si="25"/>
        <v>#N/A</v>
      </c>
      <c r="H409" s="67" t="e">
        <f t="shared" si="26"/>
        <v>#N/A</v>
      </c>
      <c r="I409" s="67">
        <f t="shared" si="27"/>
        <v>133845.51999999999</v>
      </c>
    </row>
    <row r="410" spans="1:9" x14ac:dyDescent="0.6">
      <c r="A410" s="10">
        <v>42413</v>
      </c>
      <c r="B410" s="13" t="str">
        <f>VLOOKUP(A410,_holidays!$A$2:$B$2107,2,1)</f>
        <v>Y</v>
      </c>
      <c r="C410" s="13" t="str">
        <f>VLOOKUP(A410,_holidays!$A$2:$C$2107,3,1)</f>
        <v>N</v>
      </c>
      <c r="D410" s="16">
        <v>120839.995</v>
      </c>
      <c r="E410" s="14">
        <v>30.3</v>
      </c>
      <c r="F410" s="67">
        <f t="shared" si="24"/>
        <v>120839.995</v>
      </c>
      <c r="G410" s="67" t="e">
        <f t="shared" si="25"/>
        <v>#N/A</v>
      </c>
      <c r="H410" s="67" t="e">
        <f t="shared" si="26"/>
        <v>#N/A</v>
      </c>
      <c r="I410" s="67">
        <f t="shared" si="27"/>
        <v>120839.995</v>
      </c>
    </row>
    <row r="411" spans="1:9" x14ac:dyDescent="0.6">
      <c r="A411" s="19">
        <v>42414</v>
      </c>
      <c r="B411" s="20" t="str">
        <f>VLOOKUP(A411,_holidays!$A$2:$B$2107,2,1)</f>
        <v>Y</v>
      </c>
      <c r="C411" s="20" t="str">
        <f>VLOOKUP(A411,_holidays!$A$2:$C$2107,3,1)</f>
        <v>N</v>
      </c>
      <c r="D411" s="16">
        <v>104364.735</v>
      </c>
      <c r="E411" s="21">
        <v>24.5</v>
      </c>
      <c r="F411" s="67">
        <f t="shared" si="24"/>
        <v>104364.735</v>
      </c>
      <c r="G411" s="67" t="e">
        <f t="shared" si="25"/>
        <v>#N/A</v>
      </c>
      <c r="H411" s="67" t="e">
        <f t="shared" si="26"/>
        <v>#N/A</v>
      </c>
      <c r="I411" s="67">
        <f t="shared" si="27"/>
        <v>104364.735</v>
      </c>
    </row>
    <row r="412" spans="1:9" x14ac:dyDescent="0.6">
      <c r="A412" s="10">
        <v>42415</v>
      </c>
      <c r="B412" s="13" t="str">
        <f>VLOOKUP(A412,_holidays!$A$2:$B$2107,2,1)</f>
        <v>Y</v>
      </c>
      <c r="C412" s="13" t="str">
        <f>VLOOKUP(A412,_holidays!$A$2:$C$2107,3,1)</f>
        <v>N</v>
      </c>
      <c r="D412" s="16">
        <v>120863.325</v>
      </c>
      <c r="E412" s="14">
        <v>26.1</v>
      </c>
      <c r="F412" s="67">
        <f t="shared" si="24"/>
        <v>120863.325</v>
      </c>
      <c r="G412" s="67" t="e">
        <f t="shared" si="25"/>
        <v>#N/A</v>
      </c>
      <c r="H412" s="67" t="e">
        <f t="shared" si="26"/>
        <v>#N/A</v>
      </c>
      <c r="I412" s="67">
        <f t="shared" si="27"/>
        <v>120863.325</v>
      </c>
    </row>
    <row r="413" spans="1:9" x14ac:dyDescent="0.6">
      <c r="A413" s="19">
        <v>42416</v>
      </c>
      <c r="B413" s="20" t="str">
        <f>VLOOKUP(A413,_holidays!$A$2:$B$2107,2,1)</f>
        <v>Y</v>
      </c>
      <c r="C413" s="20" t="str">
        <f>VLOOKUP(A413,_holidays!$A$2:$C$2107,3,1)</f>
        <v>N</v>
      </c>
      <c r="D413" s="16">
        <v>117062.035</v>
      </c>
      <c r="E413" s="21">
        <v>18.399999999999999</v>
      </c>
      <c r="F413" s="67">
        <f t="shared" si="24"/>
        <v>117062.035</v>
      </c>
      <c r="G413" s="67" t="e">
        <f t="shared" si="25"/>
        <v>#N/A</v>
      </c>
      <c r="H413" s="67" t="e">
        <f t="shared" si="26"/>
        <v>#N/A</v>
      </c>
      <c r="I413" s="67">
        <f t="shared" si="27"/>
        <v>117062.035</v>
      </c>
    </row>
    <row r="414" spans="1:9" x14ac:dyDescent="0.6">
      <c r="A414" s="10">
        <v>42417</v>
      </c>
      <c r="B414" s="13" t="str">
        <f>VLOOKUP(A414,_holidays!$A$2:$B$2107,2,1)</f>
        <v>Y</v>
      </c>
      <c r="C414" s="13" t="str">
        <f>VLOOKUP(A414,_holidays!$A$2:$C$2107,3,1)</f>
        <v>N</v>
      </c>
      <c r="D414" s="16">
        <v>119481.79</v>
      </c>
      <c r="E414" s="14">
        <v>21.1</v>
      </c>
      <c r="F414" s="67">
        <f t="shared" si="24"/>
        <v>119481.79</v>
      </c>
      <c r="G414" s="67" t="e">
        <f t="shared" si="25"/>
        <v>#N/A</v>
      </c>
      <c r="H414" s="67" t="e">
        <f t="shared" si="26"/>
        <v>#N/A</v>
      </c>
      <c r="I414" s="67">
        <f t="shared" si="27"/>
        <v>119481.79</v>
      </c>
    </row>
    <row r="415" spans="1:9" x14ac:dyDescent="0.6">
      <c r="A415" s="19">
        <v>42418</v>
      </c>
      <c r="B415" s="20" t="str">
        <f>VLOOKUP(A415,_holidays!$A$2:$B$2107,2,1)</f>
        <v>Y</v>
      </c>
      <c r="C415" s="20" t="str">
        <f>VLOOKUP(A415,_holidays!$A$2:$C$2107,3,1)</f>
        <v>N</v>
      </c>
      <c r="D415" s="16">
        <v>125964.185</v>
      </c>
      <c r="E415" s="21">
        <v>22.6</v>
      </c>
      <c r="F415" s="67">
        <f t="shared" si="24"/>
        <v>125964.185</v>
      </c>
      <c r="G415" s="67" t="e">
        <f t="shared" si="25"/>
        <v>#N/A</v>
      </c>
      <c r="H415" s="67" t="e">
        <f t="shared" si="26"/>
        <v>#N/A</v>
      </c>
      <c r="I415" s="67">
        <f t="shared" si="27"/>
        <v>125964.185</v>
      </c>
    </row>
    <row r="416" spans="1:9" x14ac:dyDescent="0.6">
      <c r="A416" s="10">
        <v>42419</v>
      </c>
      <c r="B416" s="13" t="str">
        <f>VLOOKUP(A416,_holidays!$A$2:$B$2107,2,1)</f>
        <v>Y</v>
      </c>
      <c r="C416" s="13" t="str">
        <f>VLOOKUP(A416,_holidays!$A$2:$C$2107,3,1)</f>
        <v>N</v>
      </c>
      <c r="D416" s="16">
        <v>122991.66</v>
      </c>
      <c r="E416" s="14">
        <v>22</v>
      </c>
      <c r="F416" s="67">
        <f t="shared" si="24"/>
        <v>122991.66</v>
      </c>
      <c r="G416" s="67" t="e">
        <f t="shared" si="25"/>
        <v>#N/A</v>
      </c>
      <c r="H416" s="67" t="e">
        <f t="shared" si="26"/>
        <v>#N/A</v>
      </c>
      <c r="I416" s="67">
        <f t="shared" si="27"/>
        <v>122991.66</v>
      </c>
    </row>
    <row r="417" spans="1:9" x14ac:dyDescent="0.6">
      <c r="A417" s="19">
        <v>42420</v>
      </c>
      <c r="B417" s="20" t="str">
        <f>VLOOKUP(A417,_holidays!$A$2:$B$2107,2,1)</f>
        <v>Y</v>
      </c>
      <c r="C417" s="20" t="str">
        <f>VLOOKUP(A417,_holidays!$A$2:$C$2107,3,1)</f>
        <v>N</v>
      </c>
      <c r="D417" s="16">
        <v>105911.71</v>
      </c>
      <c r="E417" s="21">
        <v>20.8</v>
      </c>
      <c r="F417" s="67">
        <f t="shared" si="24"/>
        <v>105911.71</v>
      </c>
      <c r="G417" s="67" t="e">
        <f t="shared" si="25"/>
        <v>#N/A</v>
      </c>
      <c r="H417" s="67" t="e">
        <f t="shared" si="26"/>
        <v>#N/A</v>
      </c>
      <c r="I417" s="67">
        <f t="shared" si="27"/>
        <v>105911.71</v>
      </c>
    </row>
    <row r="418" spans="1:9" x14ac:dyDescent="0.6">
      <c r="A418" s="10">
        <v>42421</v>
      </c>
      <c r="B418" s="13" t="str">
        <f>VLOOKUP(A418,_holidays!$A$2:$B$2107,2,1)</f>
        <v>Y</v>
      </c>
      <c r="C418" s="13" t="str">
        <f>VLOOKUP(A418,_holidays!$A$2:$C$2107,3,1)</f>
        <v>N</v>
      </c>
      <c r="D418" s="16">
        <v>107884.355</v>
      </c>
      <c r="E418" s="14">
        <v>24.7</v>
      </c>
      <c r="F418" s="67">
        <f t="shared" si="24"/>
        <v>107884.355</v>
      </c>
      <c r="G418" s="67" t="e">
        <f t="shared" si="25"/>
        <v>#N/A</v>
      </c>
      <c r="H418" s="67" t="e">
        <f t="shared" si="26"/>
        <v>#N/A</v>
      </c>
      <c r="I418" s="67">
        <f t="shared" si="27"/>
        <v>107884.355</v>
      </c>
    </row>
    <row r="419" spans="1:9" x14ac:dyDescent="0.6">
      <c r="A419" s="19">
        <v>42422</v>
      </c>
      <c r="B419" s="20" t="str">
        <f>VLOOKUP(A419,_holidays!$A$2:$B$2107,2,1)</f>
        <v>Y</v>
      </c>
      <c r="C419" s="20" t="str">
        <f>VLOOKUP(A419,_holidays!$A$2:$C$2107,3,1)</f>
        <v>N</v>
      </c>
      <c r="D419" s="16">
        <v>130527.325</v>
      </c>
      <c r="E419" s="21">
        <v>29.5</v>
      </c>
      <c r="F419" s="67">
        <f t="shared" si="24"/>
        <v>130527.325</v>
      </c>
      <c r="G419" s="67" t="e">
        <f t="shared" si="25"/>
        <v>#N/A</v>
      </c>
      <c r="H419" s="67" t="e">
        <f t="shared" si="26"/>
        <v>#N/A</v>
      </c>
      <c r="I419" s="67">
        <f t="shared" si="27"/>
        <v>130527.325</v>
      </c>
    </row>
    <row r="420" spans="1:9" x14ac:dyDescent="0.6">
      <c r="A420" s="10">
        <v>42423</v>
      </c>
      <c r="B420" s="13" t="str">
        <f>VLOOKUP(A420,_holidays!$A$2:$B$2107,2,1)</f>
        <v>Y</v>
      </c>
      <c r="C420" s="13" t="str">
        <f>VLOOKUP(A420,_holidays!$A$2:$C$2107,3,1)</f>
        <v>N</v>
      </c>
      <c r="D420" s="16">
        <v>156924.82999999999</v>
      </c>
      <c r="E420" s="14">
        <v>39.4</v>
      </c>
      <c r="F420" s="67">
        <f t="shared" si="24"/>
        <v>156924.82999999999</v>
      </c>
      <c r="G420" s="67" t="e">
        <f t="shared" si="25"/>
        <v>#N/A</v>
      </c>
      <c r="H420" s="67" t="e">
        <f t="shared" si="26"/>
        <v>#N/A</v>
      </c>
      <c r="I420" s="67">
        <f t="shared" si="27"/>
        <v>156924.82999999999</v>
      </c>
    </row>
    <row r="421" spans="1:9" x14ac:dyDescent="0.6">
      <c r="A421" s="19">
        <v>42424</v>
      </c>
      <c r="B421" s="20" t="str">
        <f>VLOOKUP(A421,_holidays!$A$2:$B$2107,2,1)</f>
        <v>Y</v>
      </c>
      <c r="C421" s="20" t="str">
        <f>VLOOKUP(A421,_holidays!$A$2:$C$2107,3,1)</f>
        <v>N</v>
      </c>
      <c r="D421" s="16">
        <v>152419.41500000001</v>
      </c>
      <c r="E421" s="21">
        <v>25.6</v>
      </c>
      <c r="F421" s="67">
        <f t="shared" si="24"/>
        <v>152419.41500000001</v>
      </c>
      <c r="G421" s="67" t="e">
        <f t="shared" si="25"/>
        <v>#N/A</v>
      </c>
      <c r="H421" s="67" t="e">
        <f t="shared" si="26"/>
        <v>#N/A</v>
      </c>
      <c r="I421" s="67">
        <f t="shared" si="27"/>
        <v>152419.41500000001</v>
      </c>
    </row>
    <row r="422" spans="1:9" x14ac:dyDescent="0.6">
      <c r="A422" s="10">
        <v>42425</v>
      </c>
      <c r="B422" s="13" t="str">
        <f>VLOOKUP(A422,_holidays!$A$2:$B$2107,2,1)</f>
        <v>Y</v>
      </c>
      <c r="C422" s="13" t="str">
        <f>VLOOKUP(A422,_holidays!$A$2:$C$2107,3,1)</f>
        <v>N</v>
      </c>
      <c r="D422" s="16">
        <v>138064.85500000001</v>
      </c>
      <c r="E422" s="14">
        <v>26.4</v>
      </c>
      <c r="F422" s="67">
        <f t="shared" si="24"/>
        <v>138064.85500000001</v>
      </c>
      <c r="G422" s="67" t="e">
        <f t="shared" si="25"/>
        <v>#N/A</v>
      </c>
      <c r="H422" s="67" t="e">
        <f t="shared" si="26"/>
        <v>#N/A</v>
      </c>
      <c r="I422" s="67">
        <f t="shared" si="27"/>
        <v>138064.85500000001</v>
      </c>
    </row>
    <row r="423" spans="1:9" x14ac:dyDescent="0.6">
      <c r="A423" s="19">
        <v>42426</v>
      </c>
      <c r="B423" s="20" t="str">
        <f>VLOOKUP(A423,_holidays!$A$2:$B$2107,2,1)</f>
        <v>Y</v>
      </c>
      <c r="C423" s="20" t="str">
        <f>VLOOKUP(A423,_holidays!$A$2:$C$2107,3,1)</f>
        <v>N</v>
      </c>
      <c r="D423" s="16">
        <v>122575.935</v>
      </c>
      <c r="E423" s="21">
        <v>23.5</v>
      </c>
      <c r="F423" s="67">
        <f t="shared" si="24"/>
        <v>122575.935</v>
      </c>
      <c r="G423" s="67" t="e">
        <f t="shared" si="25"/>
        <v>#N/A</v>
      </c>
      <c r="H423" s="67" t="e">
        <f t="shared" si="26"/>
        <v>#N/A</v>
      </c>
      <c r="I423" s="67">
        <f t="shared" si="27"/>
        <v>122575.935</v>
      </c>
    </row>
    <row r="424" spans="1:9" x14ac:dyDescent="0.6">
      <c r="A424" s="10">
        <v>42427</v>
      </c>
      <c r="B424" s="13" t="str">
        <f>VLOOKUP(A424,_holidays!$A$2:$B$2107,2,1)</f>
        <v>Y</v>
      </c>
      <c r="C424" s="13" t="str">
        <f>VLOOKUP(A424,_holidays!$A$2:$C$2107,3,1)</f>
        <v>N</v>
      </c>
      <c r="D424" s="16">
        <v>110545.84</v>
      </c>
      <c r="E424" s="14">
        <v>22.2</v>
      </c>
      <c r="F424" s="67">
        <f t="shared" si="24"/>
        <v>110545.84</v>
      </c>
      <c r="G424" s="67" t="e">
        <f t="shared" si="25"/>
        <v>#N/A</v>
      </c>
      <c r="H424" s="67" t="e">
        <f t="shared" si="26"/>
        <v>#N/A</v>
      </c>
      <c r="I424" s="67">
        <f t="shared" si="27"/>
        <v>110545.84</v>
      </c>
    </row>
    <row r="425" spans="1:9" x14ac:dyDescent="0.6">
      <c r="A425" s="19">
        <v>42428</v>
      </c>
      <c r="B425" s="20" t="str">
        <f>VLOOKUP(A425,_holidays!$A$2:$B$2107,2,1)</f>
        <v>Y</v>
      </c>
      <c r="C425" s="20" t="str">
        <f>VLOOKUP(A425,_holidays!$A$2:$C$2107,3,1)</f>
        <v>N</v>
      </c>
      <c r="D425" s="16">
        <v>105781.985</v>
      </c>
      <c r="E425" s="21">
        <v>22.7</v>
      </c>
      <c r="F425" s="67">
        <f t="shared" si="24"/>
        <v>105781.985</v>
      </c>
      <c r="G425" s="67" t="e">
        <f t="shared" si="25"/>
        <v>#N/A</v>
      </c>
      <c r="H425" s="67" t="e">
        <f t="shared" si="26"/>
        <v>#N/A</v>
      </c>
      <c r="I425" s="67">
        <f t="shared" si="27"/>
        <v>105781.985</v>
      </c>
    </row>
    <row r="426" spans="1:9" x14ac:dyDescent="0.6">
      <c r="A426" s="10">
        <v>42429</v>
      </c>
      <c r="B426" s="13" t="str">
        <f>VLOOKUP(A426,_holidays!$A$2:$B$2107,2,1)</f>
        <v>Y</v>
      </c>
      <c r="C426" s="13" t="str">
        <f>VLOOKUP(A426,_holidays!$A$2:$C$2107,3,1)</f>
        <v>N</v>
      </c>
      <c r="D426" s="16">
        <v>125400.08</v>
      </c>
      <c r="E426" s="14">
        <v>23.7</v>
      </c>
      <c r="F426" s="67">
        <f t="shared" si="24"/>
        <v>125400.08</v>
      </c>
      <c r="G426" s="67" t="e">
        <f t="shared" si="25"/>
        <v>#N/A</v>
      </c>
      <c r="H426" s="67" t="e">
        <f t="shared" si="26"/>
        <v>#N/A</v>
      </c>
      <c r="I426" s="67">
        <f t="shared" si="27"/>
        <v>125400.08</v>
      </c>
    </row>
    <row r="427" spans="1:9" x14ac:dyDescent="0.6">
      <c r="A427" s="19">
        <v>42430</v>
      </c>
      <c r="B427" s="20" t="str">
        <f>VLOOKUP(A427,_holidays!$A$2:$B$2107,2,1)</f>
        <v>Y</v>
      </c>
      <c r="C427" s="20" t="str">
        <f>VLOOKUP(A427,_holidays!$A$2:$C$2107,3,1)</f>
        <v>N</v>
      </c>
      <c r="D427" s="16">
        <v>142242.595</v>
      </c>
      <c r="E427" s="21">
        <v>33.700000000000003</v>
      </c>
      <c r="F427" s="67">
        <f t="shared" si="24"/>
        <v>142242.595</v>
      </c>
      <c r="G427" s="67" t="e">
        <f t="shared" si="25"/>
        <v>#N/A</v>
      </c>
      <c r="H427" s="67" t="e">
        <f t="shared" si="26"/>
        <v>#N/A</v>
      </c>
      <c r="I427" s="67">
        <f t="shared" si="27"/>
        <v>142242.595</v>
      </c>
    </row>
    <row r="428" spans="1:9" x14ac:dyDescent="0.6">
      <c r="A428" s="10">
        <v>42431</v>
      </c>
      <c r="B428" s="13" t="str">
        <f>VLOOKUP(A428,_holidays!$A$2:$B$2107,2,1)</f>
        <v>Y</v>
      </c>
      <c r="C428" s="13" t="str">
        <f>VLOOKUP(A428,_holidays!$A$2:$C$2107,3,1)</f>
        <v>N</v>
      </c>
      <c r="D428" s="16">
        <v>145182.98000000001</v>
      </c>
      <c r="E428" s="14">
        <v>34.700000000000003</v>
      </c>
      <c r="F428" s="67">
        <f t="shared" si="24"/>
        <v>145182.98000000001</v>
      </c>
      <c r="G428" s="67" t="e">
        <f t="shared" si="25"/>
        <v>#N/A</v>
      </c>
      <c r="H428" s="67" t="e">
        <f t="shared" si="26"/>
        <v>#N/A</v>
      </c>
      <c r="I428" s="67">
        <f t="shared" si="27"/>
        <v>145182.98000000001</v>
      </c>
    </row>
    <row r="429" spans="1:9" x14ac:dyDescent="0.6">
      <c r="A429" s="19">
        <v>42432</v>
      </c>
      <c r="B429" s="20" t="str">
        <f>VLOOKUP(A429,_holidays!$A$2:$B$2107,2,1)</f>
        <v>Y</v>
      </c>
      <c r="C429" s="20" t="str">
        <f>VLOOKUP(A429,_holidays!$A$2:$C$2107,3,1)</f>
        <v>N</v>
      </c>
      <c r="D429" s="16">
        <v>136226.12</v>
      </c>
      <c r="E429" s="21">
        <v>23.9</v>
      </c>
      <c r="F429" s="67">
        <f t="shared" si="24"/>
        <v>136226.12</v>
      </c>
      <c r="G429" s="67" t="e">
        <f t="shared" si="25"/>
        <v>#N/A</v>
      </c>
      <c r="H429" s="67" t="e">
        <f t="shared" si="26"/>
        <v>#N/A</v>
      </c>
      <c r="I429" s="67">
        <f t="shared" si="27"/>
        <v>136226.12</v>
      </c>
    </row>
    <row r="430" spans="1:9" x14ac:dyDescent="0.6">
      <c r="A430" s="10">
        <v>42433</v>
      </c>
      <c r="B430" s="13" t="str">
        <f>VLOOKUP(A430,_holidays!$A$2:$B$2107,2,1)</f>
        <v>Y</v>
      </c>
      <c r="C430" s="13" t="str">
        <f>VLOOKUP(A430,_holidays!$A$2:$C$2107,3,1)</f>
        <v>N</v>
      </c>
      <c r="D430" s="16">
        <v>149376.57</v>
      </c>
      <c r="E430" s="14">
        <v>33</v>
      </c>
      <c r="F430" s="67">
        <f t="shared" si="24"/>
        <v>149376.57</v>
      </c>
      <c r="G430" s="67" t="e">
        <f t="shared" si="25"/>
        <v>#N/A</v>
      </c>
      <c r="H430" s="67" t="e">
        <f t="shared" si="26"/>
        <v>#N/A</v>
      </c>
      <c r="I430" s="67">
        <f t="shared" si="27"/>
        <v>149376.57</v>
      </c>
    </row>
    <row r="431" spans="1:9" x14ac:dyDescent="0.6">
      <c r="A431" s="19">
        <v>42434</v>
      </c>
      <c r="B431" s="20" t="str">
        <f>VLOOKUP(A431,_holidays!$A$2:$B$2107,2,1)</f>
        <v>Y</v>
      </c>
      <c r="C431" s="20" t="str">
        <f>VLOOKUP(A431,_holidays!$A$2:$C$2107,3,1)</f>
        <v>N</v>
      </c>
      <c r="D431" s="16">
        <v>124692.315</v>
      </c>
      <c r="E431" s="21">
        <v>23.7</v>
      </c>
      <c r="F431" s="67">
        <f t="shared" si="24"/>
        <v>124692.315</v>
      </c>
      <c r="G431" s="67" t="e">
        <f t="shared" si="25"/>
        <v>#N/A</v>
      </c>
      <c r="H431" s="67" t="e">
        <f t="shared" si="26"/>
        <v>#N/A</v>
      </c>
      <c r="I431" s="67">
        <f t="shared" si="27"/>
        <v>124692.315</v>
      </c>
    </row>
    <row r="432" spans="1:9" x14ac:dyDescent="0.6">
      <c r="A432" s="10">
        <v>42435</v>
      </c>
      <c r="B432" s="13" t="str">
        <f>VLOOKUP(A432,_holidays!$A$2:$B$2107,2,1)</f>
        <v>Y</v>
      </c>
      <c r="C432" s="13" t="str">
        <f>VLOOKUP(A432,_holidays!$A$2:$C$2107,3,1)</f>
        <v>N</v>
      </c>
      <c r="D432" s="16">
        <v>117707.95</v>
      </c>
      <c r="E432" s="14">
        <v>25.2</v>
      </c>
      <c r="F432" s="67">
        <f t="shared" si="24"/>
        <v>117707.95</v>
      </c>
      <c r="G432" s="67" t="e">
        <f t="shared" si="25"/>
        <v>#N/A</v>
      </c>
      <c r="H432" s="67" t="e">
        <f t="shared" si="26"/>
        <v>#N/A</v>
      </c>
      <c r="I432" s="67">
        <f t="shared" si="27"/>
        <v>117707.95</v>
      </c>
    </row>
    <row r="433" spans="1:9" x14ac:dyDescent="0.6">
      <c r="A433" s="19">
        <v>42436</v>
      </c>
      <c r="B433" s="20" t="str">
        <f>VLOOKUP(A433,_holidays!$A$2:$B$2107,2,1)</f>
        <v>Y</v>
      </c>
      <c r="C433" s="20" t="str">
        <f>VLOOKUP(A433,_holidays!$A$2:$C$2107,3,1)</f>
        <v>N</v>
      </c>
      <c r="D433" s="16">
        <v>131465.82500000001</v>
      </c>
      <c r="E433" s="21">
        <v>24.9</v>
      </c>
      <c r="F433" s="67">
        <f t="shared" si="24"/>
        <v>131465.82500000001</v>
      </c>
      <c r="G433" s="67" t="e">
        <f t="shared" si="25"/>
        <v>#N/A</v>
      </c>
      <c r="H433" s="67" t="e">
        <f t="shared" si="26"/>
        <v>#N/A</v>
      </c>
      <c r="I433" s="67">
        <f t="shared" si="27"/>
        <v>131465.82500000001</v>
      </c>
    </row>
    <row r="434" spans="1:9" x14ac:dyDescent="0.6">
      <c r="A434" s="10">
        <v>42437</v>
      </c>
      <c r="B434" s="13" t="str">
        <f>VLOOKUP(A434,_holidays!$A$2:$B$2107,2,1)</f>
        <v>Y</v>
      </c>
      <c r="C434" s="13" t="str">
        <f>VLOOKUP(A434,_holidays!$A$2:$C$2107,3,1)</f>
        <v>N</v>
      </c>
      <c r="D434" s="16">
        <v>160285.01500000001</v>
      </c>
      <c r="E434" s="14">
        <v>38.9</v>
      </c>
      <c r="F434" s="67">
        <f t="shared" si="24"/>
        <v>160285.01500000001</v>
      </c>
      <c r="G434" s="67" t="e">
        <f t="shared" si="25"/>
        <v>#N/A</v>
      </c>
      <c r="H434" s="67" t="e">
        <f t="shared" si="26"/>
        <v>#N/A</v>
      </c>
      <c r="I434" s="67">
        <f t="shared" si="27"/>
        <v>160285.01500000001</v>
      </c>
    </row>
    <row r="435" spans="1:9" x14ac:dyDescent="0.6">
      <c r="A435" s="19">
        <v>42438</v>
      </c>
      <c r="B435" s="20" t="str">
        <f>VLOOKUP(A435,_holidays!$A$2:$B$2107,2,1)</f>
        <v>Y</v>
      </c>
      <c r="C435" s="20" t="str">
        <f>VLOOKUP(A435,_holidays!$A$2:$C$2107,3,1)</f>
        <v>N</v>
      </c>
      <c r="D435" s="16">
        <v>152599.125</v>
      </c>
      <c r="E435" s="21">
        <v>28.5</v>
      </c>
      <c r="F435" s="67">
        <f t="shared" si="24"/>
        <v>152599.125</v>
      </c>
      <c r="G435" s="67" t="e">
        <f t="shared" si="25"/>
        <v>#N/A</v>
      </c>
      <c r="H435" s="67" t="e">
        <f t="shared" si="26"/>
        <v>#N/A</v>
      </c>
      <c r="I435" s="67">
        <f t="shared" si="27"/>
        <v>152599.125</v>
      </c>
    </row>
    <row r="436" spans="1:9" x14ac:dyDescent="0.6">
      <c r="A436" s="10">
        <v>42439</v>
      </c>
      <c r="B436" s="13" t="str">
        <f>VLOOKUP(A436,_holidays!$A$2:$B$2107,2,1)</f>
        <v>Y</v>
      </c>
      <c r="C436" s="13" t="str">
        <f>VLOOKUP(A436,_holidays!$A$2:$C$2107,3,1)</f>
        <v>N</v>
      </c>
      <c r="D436" s="16">
        <v>135635.70499999999</v>
      </c>
      <c r="E436" s="14">
        <v>22.1</v>
      </c>
      <c r="F436" s="67">
        <f t="shared" si="24"/>
        <v>135635.70499999999</v>
      </c>
      <c r="G436" s="67" t="e">
        <f t="shared" si="25"/>
        <v>#N/A</v>
      </c>
      <c r="H436" s="67" t="e">
        <f t="shared" si="26"/>
        <v>#N/A</v>
      </c>
      <c r="I436" s="67">
        <f t="shared" si="27"/>
        <v>135635.70499999999</v>
      </c>
    </row>
    <row r="437" spans="1:9" x14ac:dyDescent="0.6">
      <c r="A437" s="19">
        <v>42440</v>
      </c>
      <c r="B437" s="20" t="str">
        <f>VLOOKUP(A437,_holidays!$A$2:$B$2107,2,1)</f>
        <v>Y</v>
      </c>
      <c r="C437" s="20" t="str">
        <f>VLOOKUP(A437,_holidays!$A$2:$C$2107,3,1)</f>
        <v>N</v>
      </c>
      <c r="D437" s="16">
        <v>141414.35</v>
      </c>
      <c r="E437" s="21">
        <v>26.1</v>
      </c>
      <c r="F437" s="67">
        <f t="shared" si="24"/>
        <v>141414.35</v>
      </c>
      <c r="G437" s="67" t="e">
        <f t="shared" si="25"/>
        <v>#N/A</v>
      </c>
      <c r="H437" s="67" t="e">
        <f t="shared" si="26"/>
        <v>#N/A</v>
      </c>
      <c r="I437" s="67">
        <f t="shared" si="27"/>
        <v>141414.35</v>
      </c>
    </row>
    <row r="438" spans="1:9" x14ac:dyDescent="0.6">
      <c r="A438" s="10">
        <v>42441</v>
      </c>
      <c r="B438" s="13" t="str">
        <f>VLOOKUP(A438,_holidays!$A$2:$B$2107,2,1)</f>
        <v>Y</v>
      </c>
      <c r="C438" s="13" t="str">
        <f>VLOOKUP(A438,_holidays!$A$2:$C$2107,3,1)</f>
        <v>N</v>
      </c>
      <c r="D438" s="16">
        <v>119690.755</v>
      </c>
      <c r="E438" s="14">
        <v>22.3</v>
      </c>
      <c r="F438" s="67">
        <f t="shared" si="24"/>
        <v>119690.755</v>
      </c>
      <c r="G438" s="67" t="e">
        <f t="shared" si="25"/>
        <v>#N/A</v>
      </c>
      <c r="H438" s="67" t="e">
        <f t="shared" si="26"/>
        <v>#N/A</v>
      </c>
      <c r="I438" s="67">
        <f t="shared" si="27"/>
        <v>119690.755</v>
      </c>
    </row>
    <row r="439" spans="1:9" x14ac:dyDescent="0.6">
      <c r="A439" s="19">
        <v>42442</v>
      </c>
      <c r="B439" s="20" t="str">
        <f>VLOOKUP(A439,_holidays!$A$2:$B$2107,2,1)</f>
        <v>Y</v>
      </c>
      <c r="C439" s="20" t="str">
        <f>VLOOKUP(A439,_holidays!$A$2:$C$2107,3,1)</f>
        <v>N</v>
      </c>
      <c r="D439" s="16">
        <v>111329.62</v>
      </c>
      <c r="E439" s="21">
        <v>23.2</v>
      </c>
      <c r="F439" s="67">
        <f t="shared" si="24"/>
        <v>111329.62</v>
      </c>
      <c r="G439" s="67" t="e">
        <f t="shared" si="25"/>
        <v>#N/A</v>
      </c>
      <c r="H439" s="67" t="e">
        <f t="shared" si="26"/>
        <v>#N/A</v>
      </c>
      <c r="I439" s="67">
        <f t="shared" si="27"/>
        <v>111329.62</v>
      </c>
    </row>
    <row r="440" spans="1:9" x14ac:dyDescent="0.6">
      <c r="A440" s="10">
        <v>42443</v>
      </c>
      <c r="B440" s="13" t="str">
        <f>VLOOKUP(A440,_holidays!$A$2:$B$2107,2,1)</f>
        <v>Y</v>
      </c>
      <c r="C440" s="13" t="str">
        <f>VLOOKUP(A440,_holidays!$A$2:$C$2107,3,1)</f>
        <v>Y</v>
      </c>
      <c r="D440" s="16">
        <v>105388.57</v>
      </c>
      <c r="E440" s="14">
        <v>21.3</v>
      </c>
      <c r="F440" s="67">
        <f t="shared" si="24"/>
        <v>105388.57</v>
      </c>
      <c r="G440" s="67" t="e">
        <f t="shared" si="25"/>
        <v>#N/A</v>
      </c>
      <c r="H440" s="67">
        <f t="shared" si="26"/>
        <v>105388.57</v>
      </c>
      <c r="I440" s="67" t="e">
        <f t="shared" si="27"/>
        <v>#N/A</v>
      </c>
    </row>
    <row r="441" spans="1:9" x14ac:dyDescent="0.6">
      <c r="A441" s="19">
        <v>42444</v>
      </c>
      <c r="B441" s="20" t="str">
        <f>VLOOKUP(A441,_holidays!$A$2:$B$2107,2,1)</f>
        <v>Y</v>
      </c>
      <c r="C441" s="20" t="str">
        <f>VLOOKUP(A441,_holidays!$A$2:$C$2107,3,1)</f>
        <v>N</v>
      </c>
      <c r="D441" s="16">
        <v>123073.98</v>
      </c>
      <c r="E441" s="21">
        <v>26.8</v>
      </c>
      <c r="F441" s="67">
        <f t="shared" si="24"/>
        <v>123073.98</v>
      </c>
      <c r="G441" s="67" t="e">
        <f t="shared" si="25"/>
        <v>#N/A</v>
      </c>
      <c r="H441" s="67" t="e">
        <f t="shared" si="26"/>
        <v>#N/A</v>
      </c>
      <c r="I441" s="67">
        <f t="shared" si="27"/>
        <v>123073.98</v>
      </c>
    </row>
    <row r="442" spans="1:9" x14ac:dyDescent="0.6">
      <c r="A442" s="10">
        <v>42445</v>
      </c>
      <c r="B442" s="13" t="str">
        <f>VLOOKUP(A442,_holidays!$A$2:$B$2107,2,1)</f>
        <v>Y</v>
      </c>
      <c r="C442" s="13" t="str">
        <f>VLOOKUP(A442,_holidays!$A$2:$C$2107,3,1)</f>
        <v>N</v>
      </c>
      <c r="D442" s="16">
        <v>135047.625</v>
      </c>
      <c r="E442" s="14">
        <v>31.4</v>
      </c>
      <c r="F442" s="67">
        <f t="shared" si="24"/>
        <v>135047.625</v>
      </c>
      <c r="G442" s="67" t="e">
        <f t="shared" si="25"/>
        <v>#N/A</v>
      </c>
      <c r="H442" s="67" t="e">
        <f t="shared" si="26"/>
        <v>#N/A</v>
      </c>
      <c r="I442" s="67">
        <f t="shared" si="27"/>
        <v>135047.625</v>
      </c>
    </row>
    <row r="443" spans="1:9" x14ac:dyDescent="0.6">
      <c r="A443" s="19">
        <v>42446</v>
      </c>
      <c r="B443" s="20" t="str">
        <f>VLOOKUP(A443,_holidays!$A$2:$B$2107,2,1)</f>
        <v>Y</v>
      </c>
      <c r="C443" s="20" t="str">
        <f>VLOOKUP(A443,_holidays!$A$2:$C$2107,3,1)</f>
        <v>N</v>
      </c>
      <c r="D443" s="16">
        <v>143184.80499999999</v>
      </c>
      <c r="E443" s="21">
        <v>32.5</v>
      </c>
      <c r="F443" s="67">
        <f t="shared" si="24"/>
        <v>143184.80499999999</v>
      </c>
      <c r="G443" s="67" t="e">
        <f t="shared" si="25"/>
        <v>#N/A</v>
      </c>
      <c r="H443" s="67" t="e">
        <f t="shared" si="26"/>
        <v>#N/A</v>
      </c>
      <c r="I443" s="67">
        <f t="shared" si="27"/>
        <v>143184.80499999999</v>
      </c>
    </row>
    <row r="444" spans="1:9" x14ac:dyDescent="0.6">
      <c r="A444" s="10">
        <v>42447</v>
      </c>
      <c r="B444" s="13" t="str">
        <f>VLOOKUP(A444,_holidays!$A$2:$B$2107,2,1)</f>
        <v>Y</v>
      </c>
      <c r="C444" s="13" t="str">
        <f>VLOOKUP(A444,_holidays!$A$2:$C$2107,3,1)</f>
        <v>N</v>
      </c>
      <c r="D444" s="16">
        <v>118189.72</v>
      </c>
      <c r="E444" s="14">
        <v>19.5</v>
      </c>
      <c r="F444" s="67">
        <f t="shared" si="24"/>
        <v>118189.72</v>
      </c>
      <c r="G444" s="67" t="e">
        <f t="shared" si="25"/>
        <v>#N/A</v>
      </c>
      <c r="H444" s="67" t="e">
        <f t="shared" si="26"/>
        <v>#N/A</v>
      </c>
      <c r="I444" s="67">
        <f t="shared" si="27"/>
        <v>118189.72</v>
      </c>
    </row>
    <row r="445" spans="1:9" x14ac:dyDescent="0.6">
      <c r="A445" s="19">
        <v>42448</v>
      </c>
      <c r="B445" s="20" t="str">
        <f>VLOOKUP(A445,_holidays!$A$2:$B$2107,2,1)</f>
        <v>Y</v>
      </c>
      <c r="C445" s="20" t="str">
        <f>VLOOKUP(A445,_holidays!$A$2:$C$2107,3,1)</f>
        <v>N</v>
      </c>
      <c r="D445" s="16">
        <v>105484.1</v>
      </c>
      <c r="E445" s="21">
        <v>18.8</v>
      </c>
      <c r="F445" s="67">
        <f t="shared" si="24"/>
        <v>105484.1</v>
      </c>
      <c r="G445" s="67" t="e">
        <f t="shared" si="25"/>
        <v>#N/A</v>
      </c>
      <c r="H445" s="67" t="e">
        <f t="shared" si="26"/>
        <v>#N/A</v>
      </c>
      <c r="I445" s="67">
        <f t="shared" si="27"/>
        <v>105484.1</v>
      </c>
    </row>
    <row r="446" spans="1:9" x14ac:dyDescent="0.6">
      <c r="A446" s="10">
        <v>42449</v>
      </c>
      <c r="B446" s="13" t="str">
        <f>VLOOKUP(A446,_holidays!$A$2:$B$2107,2,1)</f>
        <v>Y</v>
      </c>
      <c r="C446" s="13" t="str">
        <f>VLOOKUP(A446,_holidays!$A$2:$C$2107,3,1)</f>
        <v>N</v>
      </c>
      <c r="D446" s="16">
        <v>100394.06</v>
      </c>
      <c r="E446" s="14">
        <v>23.3</v>
      </c>
      <c r="F446" s="67">
        <f t="shared" si="24"/>
        <v>100394.06</v>
      </c>
      <c r="G446" s="67" t="e">
        <f t="shared" si="25"/>
        <v>#N/A</v>
      </c>
      <c r="H446" s="67" t="e">
        <f t="shared" si="26"/>
        <v>#N/A</v>
      </c>
      <c r="I446" s="67">
        <f t="shared" si="27"/>
        <v>100394.06</v>
      </c>
    </row>
    <row r="447" spans="1:9" x14ac:dyDescent="0.6">
      <c r="A447" s="19">
        <v>42450</v>
      </c>
      <c r="B447" s="20" t="str">
        <f>VLOOKUP(A447,_holidays!$A$2:$B$2107,2,1)</f>
        <v>Y</v>
      </c>
      <c r="C447" s="20" t="str">
        <f>VLOOKUP(A447,_holidays!$A$2:$C$2107,3,1)</f>
        <v>N</v>
      </c>
      <c r="D447" s="16">
        <v>117796.715</v>
      </c>
      <c r="E447" s="21">
        <v>23.5</v>
      </c>
      <c r="F447" s="67">
        <f t="shared" si="24"/>
        <v>117796.715</v>
      </c>
      <c r="G447" s="67" t="e">
        <f t="shared" si="25"/>
        <v>#N/A</v>
      </c>
      <c r="H447" s="67" t="e">
        <f t="shared" si="26"/>
        <v>#N/A</v>
      </c>
      <c r="I447" s="67">
        <f t="shared" si="27"/>
        <v>117796.715</v>
      </c>
    </row>
    <row r="448" spans="1:9" x14ac:dyDescent="0.6">
      <c r="A448" s="10">
        <v>42451</v>
      </c>
      <c r="B448" s="13" t="str">
        <f>VLOOKUP(A448,_holidays!$A$2:$B$2107,2,1)</f>
        <v>Y</v>
      </c>
      <c r="C448" s="13" t="str">
        <f>VLOOKUP(A448,_holidays!$A$2:$C$2107,3,1)</f>
        <v>N</v>
      </c>
      <c r="D448" s="16">
        <v>124081.46</v>
      </c>
      <c r="E448" s="14">
        <v>24.3</v>
      </c>
      <c r="F448" s="67">
        <f t="shared" si="24"/>
        <v>124081.46</v>
      </c>
      <c r="G448" s="67" t="e">
        <f t="shared" si="25"/>
        <v>#N/A</v>
      </c>
      <c r="H448" s="67" t="e">
        <f t="shared" si="26"/>
        <v>#N/A</v>
      </c>
      <c r="I448" s="67">
        <f t="shared" si="27"/>
        <v>124081.46</v>
      </c>
    </row>
    <row r="449" spans="1:9" x14ac:dyDescent="0.6">
      <c r="A449" s="19">
        <v>42452</v>
      </c>
      <c r="B449" s="20" t="str">
        <f>VLOOKUP(A449,_holidays!$A$2:$B$2107,2,1)</f>
        <v>Y</v>
      </c>
      <c r="C449" s="20" t="str">
        <f>VLOOKUP(A449,_holidays!$A$2:$C$2107,3,1)</f>
        <v>N</v>
      </c>
      <c r="D449" s="16">
        <v>126074.895</v>
      </c>
      <c r="E449" s="21">
        <v>28.8</v>
      </c>
      <c r="F449" s="67">
        <f t="shared" si="24"/>
        <v>126074.895</v>
      </c>
      <c r="G449" s="67" t="e">
        <f t="shared" si="25"/>
        <v>#N/A</v>
      </c>
      <c r="H449" s="67" t="e">
        <f t="shared" si="26"/>
        <v>#N/A</v>
      </c>
      <c r="I449" s="67">
        <f t="shared" si="27"/>
        <v>126074.895</v>
      </c>
    </row>
    <row r="450" spans="1:9" x14ac:dyDescent="0.6">
      <c r="A450" s="10">
        <v>42453</v>
      </c>
      <c r="B450" s="13" t="str">
        <f>VLOOKUP(A450,_holidays!$A$2:$B$2107,2,1)</f>
        <v>N</v>
      </c>
      <c r="C450" s="13" t="str">
        <f>VLOOKUP(A450,_holidays!$A$2:$C$2107,3,1)</f>
        <v>N</v>
      </c>
      <c r="D450" s="16">
        <v>125072.73</v>
      </c>
      <c r="E450" s="14">
        <v>21.2</v>
      </c>
      <c r="F450" s="67" t="e">
        <f t="shared" si="24"/>
        <v>#N/A</v>
      </c>
      <c r="G450" s="67">
        <f t="shared" si="25"/>
        <v>125072.73</v>
      </c>
      <c r="H450" s="67" t="e">
        <f t="shared" si="26"/>
        <v>#N/A</v>
      </c>
      <c r="I450" s="67">
        <f t="shared" si="27"/>
        <v>125072.73</v>
      </c>
    </row>
    <row r="451" spans="1:9" x14ac:dyDescent="0.6">
      <c r="A451" s="19">
        <v>42454</v>
      </c>
      <c r="B451" s="20" t="str">
        <f>VLOOKUP(A451,_holidays!$A$2:$B$2107,2,1)</f>
        <v>N</v>
      </c>
      <c r="C451" s="20" t="str">
        <f>VLOOKUP(A451,_holidays!$A$2:$C$2107,3,1)</f>
        <v>Y</v>
      </c>
      <c r="D451" s="16">
        <v>101740.89</v>
      </c>
      <c r="E451" s="21">
        <v>20.399999999999999</v>
      </c>
      <c r="F451" s="67" t="e">
        <f t="shared" ref="F451:F514" si="28">IF(B451="N",NA(),IF(B451="Y",D451))</f>
        <v>#N/A</v>
      </c>
      <c r="G451" s="67">
        <f t="shared" ref="G451:G514" si="29">IF(B451="N",D451,IF(B451="Y",NA()))</f>
        <v>101740.89</v>
      </c>
      <c r="H451" s="67">
        <f t="shared" ref="H451:H514" si="30">IF(C451="N",NA(),IF(C451="Y",D451))</f>
        <v>101740.89</v>
      </c>
      <c r="I451" s="67" t="e">
        <f t="shared" ref="I451:I514" si="31">IF(C451="N",D451,IF(C451="Y",NA()))</f>
        <v>#N/A</v>
      </c>
    </row>
    <row r="452" spans="1:9" x14ac:dyDescent="0.6">
      <c r="A452" s="10">
        <v>42455</v>
      </c>
      <c r="B452" s="13" t="str">
        <f>VLOOKUP(A452,_holidays!$A$2:$B$2107,2,1)</f>
        <v>N</v>
      </c>
      <c r="C452" s="13" t="str">
        <f>VLOOKUP(A452,_holidays!$A$2:$C$2107,3,1)</f>
        <v>Y</v>
      </c>
      <c r="D452" s="16">
        <v>102726.745</v>
      </c>
      <c r="E452" s="14">
        <v>20.2</v>
      </c>
      <c r="F452" s="67" t="e">
        <f t="shared" si="28"/>
        <v>#N/A</v>
      </c>
      <c r="G452" s="67">
        <f t="shared" si="29"/>
        <v>102726.745</v>
      </c>
      <c r="H452" s="67">
        <f t="shared" si="30"/>
        <v>102726.745</v>
      </c>
      <c r="I452" s="67" t="e">
        <f t="shared" si="31"/>
        <v>#N/A</v>
      </c>
    </row>
    <row r="453" spans="1:9" x14ac:dyDescent="0.6">
      <c r="A453" s="19">
        <v>42456</v>
      </c>
      <c r="B453" s="20" t="str">
        <f>VLOOKUP(A453,_holidays!$A$2:$B$2107,2,1)</f>
        <v>N</v>
      </c>
      <c r="C453" s="20" t="str">
        <f>VLOOKUP(A453,_holidays!$A$2:$C$2107,3,1)</f>
        <v>Y</v>
      </c>
      <c r="D453" s="16">
        <v>98324.645000000004</v>
      </c>
      <c r="E453" s="21">
        <v>19.899999999999999</v>
      </c>
      <c r="F453" s="67" t="e">
        <f t="shared" si="28"/>
        <v>#N/A</v>
      </c>
      <c r="G453" s="67">
        <f t="shared" si="29"/>
        <v>98324.645000000004</v>
      </c>
      <c r="H453" s="67">
        <f t="shared" si="30"/>
        <v>98324.645000000004</v>
      </c>
      <c r="I453" s="67" t="e">
        <f t="shared" si="31"/>
        <v>#N/A</v>
      </c>
    </row>
    <row r="454" spans="1:9" x14ac:dyDescent="0.6">
      <c r="A454" s="10">
        <v>42457</v>
      </c>
      <c r="B454" s="13" t="str">
        <f>VLOOKUP(A454,_holidays!$A$2:$B$2107,2,1)</f>
        <v>N</v>
      </c>
      <c r="C454" s="13" t="str">
        <f>VLOOKUP(A454,_holidays!$A$2:$C$2107,3,1)</f>
        <v>Y</v>
      </c>
      <c r="D454" s="16">
        <v>102746.6</v>
      </c>
      <c r="E454" s="14">
        <v>19.2</v>
      </c>
      <c r="F454" s="67" t="e">
        <f t="shared" si="28"/>
        <v>#N/A</v>
      </c>
      <c r="G454" s="67">
        <f t="shared" si="29"/>
        <v>102746.6</v>
      </c>
      <c r="H454" s="67">
        <f t="shared" si="30"/>
        <v>102746.6</v>
      </c>
      <c r="I454" s="67" t="e">
        <f t="shared" si="31"/>
        <v>#N/A</v>
      </c>
    </row>
    <row r="455" spans="1:9" x14ac:dyDescent="0.6">
      <c r="A455" s="19">
        <v>42458</v>
      </c>
      <c r="B455" s="20" t="str">
        <f>VLOOKUP(A455,_holidays!$A$2:$B$2107,2,1)</f>
        <v>N</v>
      </c>
      <c r="C455" s="20" t="str">
        <f>VLOOKUP(A455,_holidays!$A$2:$C$2107,3,1)</f>
        <v>N</v>
      </c>
      <c r="D455" s="16">
        <v>118281.13</v>
      </c>
      <c r="E455" s="21">
        <v>17.899999999999999</v>
      </c>
      <c r="F455" s="67" t="e">
        <f t="shared" si="28"/>
        <v>#N/A</v>
      </c>
      <c r="G455" s="67">
        <f t="shared" si="29"/>
        <v>118281.13</v>
      </c>
      <c r="H455" s="67" t="e">
        <f t="shared" si="30"/>
        <v>#N/A</v>
      </c>
      <c r="I455" s="67">
        <f t="shared" si="31"/>
        <v>118281.13</v>
      </c>
    </row>
    <row r="456" spans="1:9" x14ac:dyDescent="0.6">
      <c r="A456" s="10">
        <v>42459</v>
      </c>
      <c r="B456" s="13" t="str">
        <f>VLOOKUP(A456,_holidays!$A$2:$B$2107,2,1)</f>
        <v>N</v>
      </c>
      <c r="C456" s="13" t="str">
        <f>VLOOKUP(A456,_holidays!$A$2:$C$2107,3,1)</f>
        <v>N</v>
      </c>
      <c r="D456" s="16">
        <v>122625.21</v>
      </c>
      <c r="E456" s="14">
        <v>18.7</v>
      </c>
      <c r="F456" s="67" t="e">
        <f t="shared" si="28"/>
        <v>#N/A</v>
      </c>
      <c r="G456" s="67">
        <f t="shared" si="29"/>
        <v>122625.21</v>
      </c>
      <c r="H456" s="67" t="e">
        <f t="shared" si="30"/>
        <v>#N/A</v>
      </c>
      <c r="I456" s="67">
        <f t="shared" si="31"/>
        <v>122625.21</v>
      </c>
    </row>
    <row r="457" spans="1:9" x14ac:dyDescent="0.6">
      <c r="A457" s="19">
        <v>42460</v>
      </c>
      <c r="B457" s="20" t="str">
        <f>VLOOKUP(A457,_holidays!$A$2:$B$2107,2,1)</f>
        <v>N</v>
      </c>
      <c r="C457" s="20" t="str">
        <f>VLOOKUP(A457,_holidays!$A$2:$C$2107,3,1)</f>
        <v>N</v>
      </c>
      <c r="D457" s="16">
        <v>122964.715</v>
      </c>
      <c r="E457" s="21">
        <v>22.7</v>
      </c>
      <c r="F457" s="67" t="e">
        <f t="shared" si="28"/>
        <v>#N/A</v>
      </c>
      <c r="G457" s="67">
        <f t="shared" si="29"/>
        <v>122964.715</v>
      </c>
      <c r="H457" s="67" t="e">
        <f t="shared" si="30"/>
        <v>#N/A</v>
      </c>
      <c r="I457" s="67">
        <f t="shared" si="31"/>
        <v>122964.715</v>
      </c>
    </row>
    <row r="458" spans="1:9" x14ac:dyDescent="0.6">
      <c r="A458" s="10">
        <v>42461</v>
      </c>
      <c r="B458" s="13" t="str">
        <f>VLOOKUP(A458,_holidays!$A$2:$B$2107,2,1)</f>
        <v>N</v>
      </c>
      <c r="C458" s="13" t="str">
        <f>VLOOKUP(A458,_holidays!$A$2:$C$2107,3,1)</f>
        <v>N</v>
      </c>
      <c r="D458" s="16">
        <v>116321.60000000001</v>
      </c>
      <c r="E458" s="14">
        <v>26.5</v>
      </c>
      <c r="F458" s="67" t="e">
        <f t="shared" si="28"/>
        <v>#N/A</v>
      </c>
      <c r="G458" s="67">
        <f t="shared" si="29"/>
        <v>116321.60000000001</v>
      </c>
      <c r="H458" s="67" t="e">
        <f t="shared" si="30"/>
        <v>#N/A</v>
      </c>
      <c r="I458" s="67">
        <f t="shared" si="31"/>
        <v>116321.60000000001</v>
      </c>
    </row>
    <row r="459" spans="1:9" x14ac:dyDescent="0.6">
      <c r="A459" s="19">
        <v>42462</v>
      </c>
      <c r="B459" s="20" t="str">
        <f>VLOOKUP(A459,_holidays!$A$2:$B$2107,2,1)</f>
        <v>N</v>
      </c>
      <c r="C459" s="20" t="str">
        <f>VLOOKUP(A459,_holidays!$A$2:$C$2107,3,1)</f>
        <v>N</v>
      </c>
      <c r="D459" s="16">
        <v>102832.72</v>
      </c>
      <c r="E459" s="21">
        <v>19.5</v>
      </c>
      <c r="F459" s="67" t="e">
        <f t="shared" si="28"/>
        <v>#N/A</v>
      </c>
      <c r="G459" s="67">
        <f t="shared" si="29"/>
        <v>102832.72</v>
      </c>
      <c r="H459" s="67" t="e">
        <f t="shared" si="30"/>
        <v>#N/A</v>
      </c>
      <c r="I459" s="67">
        <f t="shared" si="31"/>
        <v>102832.72</v>
      </c>
    </row>
    <row r="460" spans="1:9" x14ac:dyDescent="0.6">
      <c r="A460" s="10">
        <v>42463</v>
      </c>
      <c r="B460" s="13" t="str">
        <f>VLOOKUP(A460,_holidays!$A$2:$B$2107,2,1)</f>
        <v>N</v>
      </c>
      <c r="C460" s="13" t="str">
        <f>VLOOKUP(A460,_holidays!$A$2:$C$2107,3,1)</f>
        <v>N</v>
      </c>
      <c r="D460" s="16">
        <v>102084</v>
      </c>
      <c r="E460" s="14">
        <v>18.8</v>
      </c>
      <c r="F460" s="67" t="e">
        <f t="shared" si="28"/>
        <v>#N/A</v>
      </c>
      <c r="G460" s="67">
        <f t="shared" si="29"/>
        <v>102084</v>
      </c>
      <c r="H460" s="67" t="e">
        <f t="shared" si="30"/>
        <v>#N/A</v>
      </c>
      <c r="I460" s="67">
        <f t="shared" si="31"/>
        <v>102084</v>
      </c>
    </row>
    <row r="461" spans="1:9" x14ac:dyDescent="0.6">
      <c r="A461" s="19">
        <v>42464</v>
      </c>
      <c r="B461" s="20" t="str">
        <f>VLOOKUP(A461,_holidays!$A$2:$B$2107,2,1)</f>
        <v>N</v>
      </c>
      <c r="C461" s="20" t="str">
        <f>VLOOKUP(A461,_holidays!$A$2:$C$2107,3,1)</f>
        <v>N</v>
      </c>
      <c r="D461" s="16">
        <v>120445.735</v>
      </c>
      <c r="E461" s="21">
        <v>21.2</v>
      </c>
      <c r="F461" s="67" t="e">
        <f t="shared" si="28"/>
        <v>#N/A</v>
      </c>
      <c r="G461" s="67">
        <f t="shared" si="29"/>
        <v>120445.735</v>
      </c>
      <c r="H461" s="67" t="e">
        <f t="shared" si="30"/>
        <v>#N/A</v>
      </c>
      <c r="I461" s="67">
        <f t="shared" si="31"/>
        <v>120445.735</v>
      </c>
    </row>
    <row r="462" spans="1:9" x14ac:dyDescent="0.6">
      <c r="A462" s="10">
        <v>42465</v>
      </c>
      <c r="B462" s="13" t="str">
        <f>VLOOKUP(A462,_holidays!$A$2:$B$2107,2,1)</f>
        <v>N</v>
      </c>
      <c r="C462" s="13" t="str">
        <f>VLOOKUP(A462,_holidays!$A$2:$C$2107,3,1)</f>
        <v>N</v>
      </c>
      <c r="D462" s="16">
        <v>120371.235</v>
      </c>
      <c r="E462" s="14">
        <v>29</v>
      </c>
      <c r="F462" s="67" t="e">
        <f t="shared" si="28"/>
        <v>#N/A</v>
      </c>
      <c r="G462" s="67">
        <f t="shared" si="29"/>
        <v>120371.235</v>
      </c>
      <c r="H462" s="67" t="e">
        <f t="shared" si="30"/>
        <v>#N/A</v>
      </c>
      <c r="I462" s="67">
        <f t="shared" si="31"/>
        <v>120371.235</v>
      </c>
    </row>
    <row r="463" spans="1:9" x14ac:dyDescent="0.6">
      <c r="A463" s="19">
        <v>42466</v>
      </c>
      <c r="B463" s="20" t="str">
        <f>VLOOKUP(A463,_holidays!$A$2:$B$2107,2,1)</f>
        <v>N</v>
      </c>
      <c r="C463" s="20" t="str">
        <f>VLOOKUP(A463,_holidays!$A$2:$C$2107,3,1)</f>
        <v>N</v>
      </c>
      <c r="D463" s="16">
        <v>125657.125</v>
      </c>
      <c r="E463" s="21">
        <v>15.6</v>
      </c>
      <c r="F463" s="67" t="e">
        <f t="shared" si="28"/>
        <v>#N/A</v>
      </c>
      <c r="G463" s="67">
        <f t="shared" si="29"/>
        <v>125657.125</v>
      </c>
      <c r="H463" s="67" t="e">
        <f t="shared" si="30"/>
        <v>#N/A</v>
      </c>
      <c r="I463" s="67">
        <f t="shared" si="31"/>
        <v>125657.125</v>
      </c>
    </row>
    <row r="464" spans="1:9" x14ac:dyDescent="0.6">
      <c r="A464" s="10">
        <v>42467</v>
      </c>
      <c r="B464" s="13" t="str">
        <f>VLOOKUP(A464,_holidays!$A$2:$B$2107,2,1)</f>
        <v>N</v>
      </c>
      <c r="C464" s="13" t="str">
        <f>VLOOKUP(A464,_holidays!$A$2:$C$2107,3,1)</f>
        <v>N</v>
      </c>
      <c r="D464" s="16">
        <v>125663.33</v>
      </c>
      <c r="E464" s="14">
        <v>18.399999999999999</v>
      </c>
      <c r="F464" s="67" t="e">
        <f t="shared" si="28"/>
        <v>#N/A</v>
      </c>
      <c r="G464" s="67">
        <f t="shared" si="29"/>
        <v>125663.33</v>
      </c>
      <c r="H464" s="67" t="e">
        <f t="shared" si="30"/>
        <v>#N/A</v>
      </c>
      <c r="I464" s="67">
        <f t="shared" si="31"/>
        <v>125663.33</v>
      </c>
    </row>
    <row r="465" spans="1:9" x14ac:dyDescent="0.6">
      <c r="A465" s="19">
        <v>42468</v>
      </c>
      <c r="B465" s="20" t="str">
        <f>VLOOKUP(A465,_holidays!$A$2:$B$2107,2,1)</f>
        <v>N</v>
      </c>
      <c r="C465" s="20" t="str">
        <f>VLOOKUP(A465,_holidays!$A$2:$C$2107,3,1)</f>
        <v>N</v>
      </c>
      <c r="D465" s="16">
        <v>124266.88499999999</v>
      </c>
      <c r="E465" s="21">
        <v>20</v>
      </c>
      <c r="F465" s="67" t="e">
        <f t="shared" si="28"/>
        <v>#N/A</v>
      </c>
      <c r="G465" s="67">
        <f t="shared" si="29"/>
        <v>124266.88499999999</v>
      </c>
      <c r="H465" s="67" t="e">
        <f t="shared" si="30"/>
        <v>#N/A</v>
      </c>
      <c r="I465" s="67">
        <f t="shared" si="31"/>
        <v>124266.88499999999</v>
      </c>
    </row>
    <row r="466" spans="1:9" x14ac:dyDescent="0.6">
      <c r="A466" s="10">
        <v>42469</v>
      </c>
      <c r="B466" s="13" t="str">
        <f>VLOOKUP(A466,_holidays!$A$2:$B$2107,2,1)</f>
        <v>N</v>
      </c>
      <c r="C466" s="13" t="str">
        <f>VLOOKUP(A466,_holidays!$A$2:$C$2107,3,1)</f>
        <v>N</v>
      </c>
      <c r="D466" s="16">
        <v>109044.9</v>
      </c>
      <c r="E466" s="14">
        <v>22.3</v>
      </c>
      <c r="F466" s="67" t="e">
        <f t="shared" si="28"/>
        <v>#N/A</v>
      </c>
      <c r="G466" s="67">
        <f t="shared" si="29"/>
        <v>109044.9</v>
      </c>
      <c r="H466" s="67" t="e">
        <f t="shared" si="30"/>
        <v>#N/A</v>
      </c>
      <c r="I466" s="67">
        <f t="shared" si="31"/>
        <v>109044.9</v>
      </c>
    </row>
    <row r="467" spans="1:9" x14ac:dyDescent="0.6">
      <c r="A467" s="19">
        <v>42470</v>
      </c>
      <c r="B467" s="20" t="str">
        <f>VLOOKUP(A467,_holidays!$A$2:$B$2107,2,1)</f>
        <v>N</v>
      </c>
      <c r="C467" s="20" t="str">
        <f>VLOOKUP(A467,_holidays!$A$2:$C$2107,3,1)</f>
        <v>N</v>
      </c>
      <c r="D467" s="16">
        <v>99845.345000000001</v>
      </c>
      <c r="E467" s="21">
        <v>23.5</v>
      </c>
      <c r="F467" s="67" t="e">
        <f t="shared" si="28"/>
        <v>#N/A</v>
      </c>
      <c r="G467" s="67">
        <f t="shared" si="29"/>
        <v>99845.345000000001</v>
      </c>
      <c r="H467" s="67" t="e">
        <f t="shared" si="30"/>
        <v>#N/A</v>
      </c>
      <c r="I467" s="67">
        <f t="shared" si="31"/>
        <v>99845.345000000001</v>
      </c>
    </row>
    <row r="468" spans="1:9" x14ac:dyDescent="0.6">
      <c r="A468" s="10">
        <v>42471</v>
      </c>
      <c r="B468" s="13" t="str">
        <f>VLOOKUP(A468,_holidays!$A$2:$B$2107,2,1)</f>
        <v>N</v>
      </c>
      <c r="C468" s="13" t="str">
        <f>VLOOKUP(A468,_holidays!$A$2:$C$2107,3,1)</f>
        <v>N</v>
      </c>
      <c r="D468" s="16">
        <v>118614.005</v>
      </c>
      <c r="E468" s="14">
        <v>20.100000000000001</v>
      </c>
      <c r="F468" s="67" t="e">
        <f t="shared" si="28"/>
        <v>#N/A</v>
      </c>
      <c r="G468" s="67">
        <f t="shared" si="29"/>
        <v>118614.005</v>
      </c>
      <c r="H468" s="67" t="e">
        <f t="shared" si="30"/>
        <v>#N/A</v>
      </c>
      <c r="I468" s="67">
        <f t="shared" si="31"/>
        <v>118614.005</v>
      </c>
    </row>
    <row r="469" spans="1:9" x14ac:dyDescent="0.6">
      <c r="A469" s="19">
        <v>42472</v>
      </c>
      <c r="B469" s="20" t="str">
        <f>VLOOKUP(A469,_holidays!$A$2:$B$2107,2,1)</f>
        <v>Y</v>
      </c>
      <c r="C469" s="20" t="str">
        <f>VLOOKUP(A469,_holidays!$A$2:$C$2107,3,1)</f>
        <v>N</v>
      </c>
      <c r="D469" s="16">
        <v>123808.76</v>
      </c>
      <c r="E469" s="21">
        <v>18.7</v>
      </c>
      <c r="F469" s="67">
        <f t="shared" si="28"/>
        <v>123808.76</v>
      </c>
      <c r="G469" s="67" t="e">
        <f t="shared" si="29"/>
        <v>#N/A</v>
      </c>
      <c r="H469" s="67" t="e">
        <f t="shared" si="30"/>
        <v>#N/A</v>
      </c>
      <c r="I469" s="67">
        <f t="shared" si="31"/>
        <v>123808.76</v>
      </c>
    </row>
    <row r="470" spans="1:9" x14ac:dyDescent="0.6">
      <c r="A470" s="10">
        <v>42473</v>
      </c>
      <c r="B470" s="13" t="str">
        <f>VLOOKUP(A470,_holidays!$A$2:$B$2107,2,1)</f>
        <v>Y</v>
      </c>
      <c r="C470" s="13" t="str">
        <f>VLOOKUP(A470,_holidays!$A$2:$C$2107,3,1)</f>
        <v>N</v>
      </c>
      <c r="D470" s="16">
        <v>124686.63</v>
      </c>
      <c r="E470" s="14">
        <v>20</v>
      </c>
      <c r="F470" s="67">
        <f t="shared" si="28"/>
        <v>124686.63</v>
      </c>
      <c r="G470" s="67" t="e">
        <f t="shared" si="29"/>
        <v>#N/A</v>
      </c>
      <c r="H470" s="67" t="e">
        <f t="shared" si="30"/>
        <v>#N/A</v>
      </c>
      <c r="I470" s="67">
        <f t="shared" si="31"/>
        <v>124686.63</v>
      </c>
    </row>
    <row r="471" spans="1:9" x14ac:dyDescent="0.6">
      <c r="A471" s="19">
        <v>42474</v>
      </c>
      <c r="B471" s="20" t="str">
        <f>VLOOKUP(A471,_holidays!$A$2:$B$2107,2,1)</f>
        <v>Y</v>
      </c>
      <c r="C471" s="20" t="str">
        <f>VLOOKUP(A471,_holidays!$A$2:$C$2107,3,1)</f>
        <v>N</v>
      </c>
      <c r="D471" s="16">
        <v>126519.065</v>
      </c>
      <c r="E471" s="21">
        <v>27</v>
      </c>
      <c r="F471" s="67">
        <f t="shared" si="28"/>
        <v>126519.065</v>
      </c>
      <c r="G471" s="67" t="e">
        <f t="shared" si="29"/>
        <v>#N/A</v>
      </c>
      <c r="H471" s="67" t="e">
        <f t="shared" si="30"/>
        <v>#N/A</v>
      </c>
      <c r="I471" s="67">
        <f t="shared" si="31"/>
        <v>126519.065</v>
      </c>
    </row>
    <row r="472" spans="1:9" x14ac:dyDescent="0.6">
      <c r="A472" s="10">
        <v>42475</v>
      </c>
      <c r="B472" s="13" t="str">
        <f>VLOOKUP(A472,_holidays!$A$2:$B$2107,2,1)</f>
        <v>Y</v>
      </c>
      <c r="C472" s="13" t="str">
        <f>VLOOKUP(A472,_holidays!$A$2:$C$2107,3,1)</f>
        <v>N</v>
      </c>
      <c r="D472" s="16">
        <v>124721.485</v>
      </c>
      <c r="E472" s="14">
        <v>27</v>
      </c>
      <c r="F472" s="67">
        <f t="shared" si="28"/>
        <v>124721.485</v>
      </c>
      <c r="G472" s="67" t="e">
        <f t="shared" si="29"/>
        <v>#N/A</v>
      </c>
      <c r="H472" s="67" t="e">
        <f t="shared" si="30"/>
        <v>#N/A</v>
      </c>
      <c r="I472" s="67">
        <f t="shared" si="31"/>
        <v>124721.485</v>
      </c>
    </row>
    <row r="473" spans="1:9" x14ac:dyDescent="0.6">
      <c r="A473" s="19">
        <v>42476</v>
      </c>
      <c r="B473" s="20" t="str">
        <f>VLOOKUP(A473,_holidays!$A$2:$B$2107,2,1)</f>
        <v>Y</v>
      </c>
      <c r="C473" s="20" t="str">
        <f>VLOOKUP(A473,_holidays!$A$2:$C$2107,3,1)</f>
        <v>N</v>
      </c>
      <c r="D473" s="16">
        <v>108525.965</v>
      </c>
      <c r="E473" s="21">
        <v>20.3</v>
      </c>
      <c r="F473" s="67">
        <f t="shared" si="28"/>
        <v>108525.965</v>
      </c>
      <c r="G473" s="67" t="e">
        <f t="shared" si="29"/>
        <v>#N/A</v>
      </c>
      <c r="H473" s="67" t="e">
        <f t="shared" si="30"/>
        <v>#N/A</v>
      </c>
      <c r="I473" s="67">
        <f t="shared" si="31"/>
        <v>108525.965</v>
      </c>
    </row>
    <row r="474" spans="1:9" x14ac:dyDescent="0.6">
      <c r="A474" s="10">
        <v>42477</v>
      </c>
      <c r="B474" s="13" t="str">
        <f>VLOOKUP(A474,_holidays!$A$2:$B$2107,2,1)</f>
        <v>Y</v>
      </c>
      <c r="C474" s="13" t="str">
        <f>VLOOKUP(A474,_holidays!$A$2:$C$2107,3,1)</f>
        <v>N</v>
      </c>
      <c r="D474" s="16">
        <v>100526.30499999999</v>
      </c>
      <c r="E474" s="14">
        <v>19.8</v>
      </c>
      <c r="F474" s="67">
        <f t="shared" si="28"/>
        <v>100526.30499999999</v>
      </c>
      <c r="G474" s="67" t="e">
        <f t="shared" si="29"/>
        <v>#N/A</v>
      </c>
      <c r="H474" s="67" t="e">
        <f t="shared" si="30"/>
        <v>#N/A</v>
      </c>
      <c r="I474" s="67">
        <f t="shared" si="31"/>
        <v>100526.30499999999</v>
      </c>
    </row>
    <row r="475" spans="1:9" x14ac:dyDescent="0.6">
      <c r="A475" s="19">
        <v>42478</v>
      </c>
      <c r="B475" s="20" t="str">
        <f>VLOOKUP(A475,_holidays!$A$2:$B$2107,2,1)</f>
        <v>Y</v>
      </c>
      <c r="C475" s="20" t="str">
        <f>VLOOKUP(A475,_holidays!$A$2:$C$2107,3,1)</f>
        <v>N</v>
      </c>
      <c r="D475" s="16">
        <v>123441.82</v>
      </c>
      <c r="E475" s="21">
        <v>25</v>
      </c>
      <c r="F475" s="67">
        <f t="shared" si="28"/>
        <v>123441.82</v>
      </c>
      <c r="G475" s="67" t="e">
        <f t="shared" si="29"/>
        <v>#N/A</v>
      </c>
      <c r="H475" s="67" t="e">
        <f t="shared" si="30"/>
        <v>#N/A</v>
      </c>
      <c r="I475" s="67">
        <f t="shared" si="31"/>
        <v>123441.82</v>
      </c>
    </row>
    <row r="476" spans="1:9" x14ac:dyDescent="0.6">
      <c r="A476" s="10">
        <v>42479</v>
      </c>
      <c r="B476" s="13" t="str">
        <f>VLOOKUP(A476,_holidays!$A$2:$B$2107,2,1)</f>
        <v>Y</v>
      </c>
      <c r="C476" s="13" t="str">
        <f>VLOOKUP(A476,_holidays!$A$2:$C$2107,3,1)</f>
        <v>N</v>
      </c>
      <c r="D476" s="16">
        <v>126846.44500000001</v>
      </c>
      <c r="E476" s="14">
        <v>27.4</v>
      </c>
      <c r="F476" s="67">
        <f t="shared" si="28"/>
        <v>126846.44500000001</v>
      </c>
      <c r="G476" s="67" t="e">
        <f t="shared" si="29"/>
        <v>#N/A</v>
      </c>
      <c r="H476" s="67" t="e">
        <f t="shared" si="30"/>
        <v>#N/A</v>
      </c>
      <c r="I476" s="67">
        <f t="shared" si="31"/>
        <v>126846.44500000001</v>
      </c>
    </row>
    <row r="477" spans="1:9" x14ac:dyDescent="0.6">
      <c r="A477" s="19">
        <v>42480</v>
      </c>
      <c r="B477" s="20" t="str">
        <f>VLOOKUP(A477,_holidays!$A$2:$B$2107,2,1)</f>
        <v>Y</v>
      </c>
      <c r="C477" s="20" t="str">
        <f>VLOOKUP(A477,_holidays!$A$2:$C$2107,3,1)</f>
        <v>N</v>
      </c>
      <c r="D477" s="16">
        <v>125204.785</v>
      </c>
      <c r="E477" s="21">
        <v>28</v>
      </c>
      <c r="F477" s="67">
        <f t="shared" si="28"/>
        <v>125204.785</v>
      </c>
      <c r="G477" s="67" t="e">
        <f t="shared" si="29"/>
        <v>#N/A</v>
      </c>
      <c r="H477" s="67" t="e">
        <f t="shared" si="30"/>
        <v>#N/A</v>
      </c>
      <c r="I477" s="67">
        <f t="shared" si="31"/>
        <v>125204.785</v>
      </c>
    </row>
    <row r="478" spans="1:9" x14ac:dyDescent="0.6">
      <c r="A478" s="10">
        <v>42481</v>
      </c>
      <c r="B478" s="13" t="str">
        <f>VLOOKUP(A478,_holidays!$A$2:$B$2107,2,1)</f>
        <v>Y</v>
      </c>
      <c r="C478" s="13" t="str">
        <f>VLOOKUP(A478,_holidays!$A$2:$C$2107,3,1)</f>
        <v>N</v>
      </c>
      <c r="D478" s="16">
        <v>125514.14</v>
      </c>
      <c r="E478" s="14">
        <v>24.2</v>
      </c>
      <c r="F478" s="67">
        <f t="shared" si="28"/>
        <v>125514.14</v>
      </c>
      <c r="G478" s="67" t="e">
        <f t="shared" si="29"/>
        <v>#N/A</v>
      </c>
      <c r="H478" s="67" t="e">
        <f t="shared" si="30"/>
        <v>#N/A</v>
      </c>
      <c r="I478" s="67">
        <f t="shared" si="31"/>
        <v>125514.14</v>
      </c>
    </row>
    <row r="479" spans="1:9" x14ac:dyDescent="0.6">
      <c r="A479" s="19">
        <v>42482</v>
      </c>
      <c r="B479" s="20" t="str">
        <f>VLOOKUP(A479,_holidays!$A$2:$B$2107,2,1)</f>
        <v>Y</v>
      </c>
      <c r="C479" s="20" t="str">
        <f>VLOOKUP(A479,_holidays!$A$2:$C$2107,3,1)</f>
        <v>N</v>
      </c>
      <c r="D479" s="16">
        <v>120124.30499999999</v>
      </c>
      <c r="E479" s="21">
        <v>16.7</v>
      </c>
      <c r="F479" s="67">
        <f t="shared" si="28"/>
        <v>120124.30499999999</v>
      </c>
      <c r="G479" s="67" t="e">
        <f t="shared" si="29"/>
        <v>#N/A</v>
      </c>
      <c r="H479" s="67" t="e">
        <f t="shared" si="30"/>
        <v>#N/A</v>
      </c>
      <c r="I479" s="67">
        <f t="shared" si="31"/>
        <v>120124.30499999999</v>
      </c>
    </row>
    <row r="480" spans="1:9" x14ac:dyDescent="0.6">
      <c r="A480" s="10">
        <v>42483</v>
      </c>
      <c r="B480" s="13" t="str">
        <f>VLOOKUP(A480,_holidays!$A$2:$B$2107,2,1)</f>
        <v>Y</v>
      </c>
      <c r="C480" s="13" t="str">
        <f>VLOOKUP(A480,_holidays!$A$2:$C$2107,3,1)</f>
        <v>N</v>
      </c>
      <c r="D480" s="16">
        <v>108773.745</v>
      </c>
      <c r="E480" s="14">
        <v>18.600000000000001</v>
      </c>
      <c r="F480" s="67">
        <f t="shared" si="28"/>
        <v>108773.745</v>
      </c>
      <c r="G480" s="67" t="e">
        <f t="shared" si="29"/>
        <v>#N/A</v>
      </c>
      <c r="H480" s="67" t="e">
        <f t="shared" si="30"/>
        <v>#N/A</v>
      </c>
      <c r="I480" s="67">
        <f t="shared" si="31"/>
        <v>108773.745</v>
      </c>
    </row>
    <row r="481" spans="1:9" x14ac:dyDescent="0.6">
      <c r="A481" s="19">
        <v>42484</v>
      </c>
      <c r="B481" s="20" t="str">
        <f>VLOOKUP(A481,_holidays!$A$2:$B$2107,2,1)</f>
        <v>Y</v>
      </c>
      <c r="C481" s="20" t="str">
        <f>VLOOKUP(A481,_holidays!$A$2:$C$2107,3,1)</f>
        <v>N</v>
      </c>
      <c r="D481" s="16">
        <v>105642.28</v>
      </c>
      <c r="E481" s="21">
        <v>20</v>
      </c>
      <c r="F481" s="67">
        <f t="shared" si="28"/>
        <v>105642.28</v>
      </c>
      <c r="G481" s="67" t="e">
        <f t="shared" si="29"/>
        <v>#N/A</v>
      </c>
      <c r="H481" s="67" t="e">
        <f t="shared" si="30"/>
        <v>#N/A</v>
      </c>
      <c r="I481" s="67">
        <f t="shared" si="31"/>
        <v>105642.28</v>
      </c>
    </row>
    <row r="482" spans="1:9" x14ac:dyDescent="0.6">
      <c r="A482" s="10">
        <v>42485</v>
      </c>
      <c r="B482" s="13" t="str">
        <f>VLOOKUP(A482,_holidays!$A$2:$B$2107,2,1)</f>
        <v>Y</v>
      </c>
      <c r="C482" s="13" t="str">
        <f>VLOOKUP(A482,_holidays!$A$2:$C$2107,3,1)</f>
        <v>Y</v>
      </c>
      <c r="D482" s="16">
        <v>104072.435</v>
      </c>
      <c r="E482" s="14">
        <v>25</v>
      </c>
      <c r="F482" s="67">
        <f t="shared" si="28"/>
        <v>104072.435</v>
      </c>
      <c r="G482" s="67" t="e">
        <f t="shared" si="29"/>
        <v>#N/A</v>
      </c>
      <c r="H482" s="67">
        <f t="shared" si="30"/>
        <v>104072.435</v>
      </c>
      <c r="I482" s="67" t="e">
        <f t="shared" si="31"/>
        <v>#N/A</v>
      </c>
    </row>
    <row r="483" spans="1:9" x14ac:dyDescent="0.6">
      <c r="A483" s="19">
        <v>42486</v>
      </c>
      <c r="B483" s="20" t="str">
        <f>VLOOKUP(A483,_holidays!$A$2:$B$2107,2,1)</f>
        <v>Y</v>
      </c>
      <c r="C483" s="20" t="str">
        <f>VLOOKUP(A483,_holidays!$A$2:$C$2107,3,1)</f>
        <v>N</v>
      </c>
      <c r="D483" s="16">
        <v>117437.66499999999</v>
      </c>
      <c r="E483" s="21">
        <v>25.6</v>
      </c>
      <c r="F483" s="67">
        <f t="shared" si="28"/>
        <v>117437.66499999999</v>
      </c>
      <c r="G483" s="67" t="e">
        <f t="shared" si="29"/>
        <v>#N/A</v>
      </c>
      <c r="H483" s="67" t="e">
        <f t="shared" si="30"/>
        <v>#N/A</v>
      </c>
      <c r="I483" s="67">
        <f t="shared" si="31"/>
        <v>117437.66499999999</v>
      </c>
    </row>
    <row r="484" spans="1:9" x14ac:dyDescent="0.6">
      <c r="A484" s="10">
        <v>42487</v>
      </c>
      <c r="B484" s="13" t="str">
        <f>VLOOKUP(A484,_holidays!$A$2:$B$2107,2,1)</f>
        <v>Y</v>
      </c>
      <c r="C484" s="13" t="str">
        <f>VLOOKUP(A484,_holidays!$A$2:$C$2107,3,1)</f>
        <v>N</v>
      </c>
      <c r="D484" s="16">
        <v>118531.5</v>
      </c>
      <c r="E484" s="14">
        <v>25.4</v>
      </c>
      <c r="F484" s="67">
        <f t="shared" si="28"/>
        <v>118531.5</v>
      </c>
      <c r="G484" s="67" t="e">
        <f t="shared" si="29"/>
        <v>#N/A</v>
      </c>
      <c r="H484" s="67" t="e">
        <f t="shared" si="30"/>
        <v>#N/A</v>
      </c>
      <c r="I484" s="67">
        <f t="shared" si="31"/>
        <v>118531.5</v>
      </c>
    </row>
    <row r="485" spans="1:9" x14ac:dyDescent="0.6">
      <c r="A485" s="19">
        <v>42488</v>
      </c>
      <c r="B485" s="20" t="str">
        <f>VLOOKUP(A485,_holidays!$A$2:$B$2107,2,1)</f>
        <v>Y</v>
      </c>
      <c r="C485" s="20" t="str">
        <f>VLOOKUP(A485,_holidays!$A$2:$C$2107,3,1)</f>
        <v>N</v>
      </c>
      <c r="D485" s="16">
        <v>126847.02</v>
      </c>
      <c r="E485" s="21">
        <v>24.9</v>
      </c>
      <c r="F485" s="67">
        <f t="shared" si="28"/>
        <v>126847.02</v>
      </c>
      <c r="G485" s="67" t="e">
        <f t="shared" si="29"/>
        <v>#N/A</v>
      </c>
      <c r="H485" s="67" t="e">
        <f t="shared" si="30"/>
        <v>#N/A</v>
      </c>
      <c r="I485" s="67">
        <f t="shared" si="31"/>
        <v>126847.02</v>
      </c>
    </row>
    <row r="486" spans="1:9" x14ac:dyDescent="0.6">
      <c r="A486" s="10">
        <v>42489</v>
      </c>
      <c r="B486" s="13" t="str">
        <f>VLOOKUP(A486,_holidays!$A$2:$B$2107,2,1)</f>
        <v>Y</v>
      </c>
      <c r="C486" s="13" t="str">
        <f>VLOOKUP(A486,_holidays!$A$2:$C$2107,3,1)</f>
        <v>N</v>
      </c>
      <c r="D486" s="16">
        <v>122054.13</v>
      </c>
      <c r="E486" s="14">
        <v>20.6</v>
      </c>
      <c r="F486" s="67">
        <f t="shared" si="28"/>
        <v>122054.13</v>
      </c>
      <c r="G486" s="67" t="e">
        <f t="shared" si="29"/>
        <v>#N/A</v>
      </c>
      <c r="H486" s="67" t="e">
        <f t="shared" si="30"/>
        <v>#N/A</v>
      </c>
      <c r="I486" s="67">
        <f t="shared" si="31"/>
        <v>122054.13</v>
      </c>
    </row>
    <row r="487" spans="1:9" x14ac:dyDescent="0.6">
      <c r="A487" s="19">
        <v>42490</v>
      </c>
      <c r="B487" s="20" t="str">
        <f>VLOOKUP(A487,_holidays!$A$2:$B$2107,2,1)</f>
        <v>Y</v>
      </c>
      <c r="C487" s="20" t="str">
        <f>VLOOKUP(A487,_holidays!$A$2:$C$2107,3,1)</f>
        <v>N</v>
      </c>
      <c r="D487" s="16">
        <v>103505.19500000001</v>
      </c>
      <c r="E487" s="21">
        <v>24.1</v>
      </c>
      <c r="F487" s="67">
        <f t="shared" si="28"/>
        <v>103505.19500000001</v>
      </c>
      <c r="G487" s="67" t="e">
        <f t="shared" si="29"/>
        <v>#N/A</v>
      </c>
      <c r="H487" s="67" t="e">
        <f t="shared" si="30"/>
        <v>#N/A</v>
      </c>
      <c r="I487" s="67">
        <f t="shared" si="31"/>
        <v>103505.19500000001</v>
      </c>
    </row>
    <row r="488" spans="1:9" x14ac:dyDescent="0.6">
      <c r="A488" s="10">
        <v>42491</v>
      </c>
      <c r="B488" s="13" t="str">
        <f>VLOOKUP(A488,_holidays!$A$2:$B$2107,2,1)</f>
        <v>Y</v>
      </c>
      <c r="C488" s="13" t="str">
        <f>VLOOKUP(A488,_holidays!$A$2:$C$2107,3,1)</f>
        <v>N</v>
      </c>
      <c r="D488" s="16">
        <v>98873.535000000003</v>
      </c>
      <c r="E488" s="14">
        <v>17</v>
      </c>
      <c r="F488" s="67">
        <f t="shared" si="28"/>
        <v>98873.535000000003</v>
      </c>
      <c r="G488" s="67" t="e">
        <f t="shared" si="29"/>
        <v>#N/A</v>
      </c>
      <c r="H488" s="67" t="e">
        <f t="shared" si="30"/>
        <v>#N/A</v>
      </c>
      <c r="I488" s="67">
        <f t="shared" si="31"/>
        <v>98873.535000000003</v>
      </c>
    </row>
    <row r="489" spans="1:9" x14ac:dyDescent="0.6">
      <c r="A489" s="19">
        <v>42492</v>
      </c>
      <c r="B489" s="20" t="str">
        <f>VLOOKUP(A489,_holidays!$A$2:$B$2107,2,1)</f>
        <v>Y</v>
      </c>
      <c r="C489" s="20" t="str">
        <f>VLOOKUP(A489,_holidays!$A$2:$C$2107,3,1)</f>
        <v>N</v>
      </c>
      <c r="D489" s="16">
        <v>116969.63</v>
      </c>
      <c r="E489" s="21">
        <v>18.399999999999999</v>
      </c>
      <c r="F489" s="67">
        <f t="shared" si="28"/>
        <v>116969.63</v>
      </c>
      <c r="G489" s="67" t="e">
        <f t="shared" si="29"/>
        <v>#N/A</v>
      </c>
      <c r="H489" s="67" t="e">
        <f t="shared" si="30"/>
        <v>#N/A</v>
      </c>
      <c r="I489" s="67">
        <f t="shared" si="31"/>
        <v>116969.63</v>
      </c>
    </row>
    <row r="490" spans="1:9" x14ac:dyDescent="0.6">
      <c r="A490" s="10">
        <v>42493</v>
      </c>
      <c r="B490" s="13" t="str">
        <f>VLOOKUP(A490,_holidays!$A$2:$B$2107,2,1)</f>
        <v>Y</v>
      </c>
      <c r="C490" s="13" t="str">
        <f>VLOOKUP(A490,_holidays!$A$2:$C$2107,3,1)</f>
        <v>N</v>
      </c>
      <c r="D490" s="16">
        <v>119014.44500000001</v>
      </c>
      <c r="E490" s="14">
        <v>20.100000000000001</v>
      </c>
      <c r="F490" s="67">
        <f t="shared" si="28"/>
        <v>119014.44500000001</v>
      </c>
      <c r="G490" s="67" t="e">
        <f t="shared" si="29"/>
        <v>#N/A</v>
      </c>
      <c r="H490" s="67" t="e">
        <f t="shared" si="30"/>
        <v>#N/A</v>
      </c>
      <c r="I490" s="67">
        <f t="shared" si="31"/>
        <v>119014.44500000001</v>
      </c>
    </row>
    <row r="491" spans="1:9" x14ac:dyDescent="0.6">
      <c r="A491" s="19">
        <v>42494</v>
      </c>
      <c r="B491" s="20" t="str">
        <f>VLOOKUP(A491,_holidays!$A$2:$B$2107,2,1)</f>
        <v>Y</v>
      </c>
      <c r="C491" s="20" t="str">
        <f>VLOOKUP(A491,_holidays!$A$2:$C$2107,3,1)</f>
        <v>N</v>
      </c>
      <c r="D491" s="16">
        <v>124525.185</v>
      </c>
      <c r="E491" s="21">
        <v>18.2</v>
      </c>
      <c r="F491" s="67">
        <f t="shared" si="28"/>
        <v>124525.185</v>
      </c>
      <c r="G491" s="67" t="e">
        <f t="shared" si="29"/>
        <v>#N/A</v>
      </c>
      <c r="H491" s="67" t="e">
        <f t="shared" si="30"/>
        <v>#N/A</v>
      </c>
      <c r="I491" s="67">
        <f t="shared" si="31"/>
        <v>124525.185</v>
      </c>
    </row>
    <row r="492" spans="1:9" x14ac:dyDescent="0.6">
      <c r="A492" s="10">
        <v>42495</v>
      </c>
      <c r="B492" s="13" t="str">
        <f>VLOOKUP(A492,_holidays!$A$2:$B$2107,2,1)</f>
        <v>Y</v>
      </c>
      <c r="C492" s="13" t="str">
        <f>VLOOKUP(A492,_holidays!$A$2:$C$2107,3,1)</f>
        <v>N</v>
      </c>
      <c r="D492" s="16">
        <v>118192.05499999999</v>
      </c>
      <c r="E492" s="14">
        <v>20.5</v>
      </c>
      <c r="F492" s="67">
        <f t="shared" si="28"/>
        <v>118192.05499999999</v>
      </c>
      <c r="G492" s="67" t="e">
        <f t="shared" si="29"/>
        <v>#N/A</v>
      </c>
      <c r="H492" s="67" t="e">
        <f t="shared" si="30"/>
        <v>#N/A</v>
      </c>
      <c r="I492" s="67">
        <f t="shared" si="31"/>
        <v>118192.05499999999</v>
      </c>
    </row>
    <row r="493" spans="1:9" x14ac:dyDescent="0.6">
      <c r="A493" s="19">
        <v>42496</v>
      </c>
      <c r="B493" s="20" t="str">
        <f>VLOOKUP(A493,_holidays!$A$2:$B$2107,2,1)</f>
        <v>Y</v>
      </c>
      <c r="C493" s="20" t="str">
        <f>VLOOKUP(A493,_holidays!$A$2:$C$2107,3,1)</f>
        <v>N</v>
      </c>
      <c r="D493" s="16">
        <v>120421.32</v>
      </c>
      <c r="E493" s="21">
        <v>24.7</v>
      </c>
      <c r="F493" s="67">
        <f t="shared" si="28"/>
        <v>120421.32</v>
      </c>
      <c r="G493" s="67" t="e">
        <f t="shared" si="29"/>
        <v>#N/A</v>
      </c>
      <c r="H493" s="67" t="e">
        <f t="shared" si="30"/>
        <v>#N/A</v>
      </c>
      <c r="I493" s="67">
        <f t="shared" si="31"/>
        <v>120421.32</v>
      </c>
    </row>
    <row r="494" spans="1:9" x14ac:dyDescent="0.6">
      <c r="A494" s="10">
        <v>42497</v>
      </c>
      <c r="B494" s="13" t="str">
        <f>VLOOKUP(A494,_holidays!$A$2:$B$2107,2,1)</f>
        <v>Y</v>
      </c>
      <c r="C494" s="13" t="str">
        <f>VLOOKUP(A494,_holidays!$A$2:$C$2107,3,1)</f>
        <v>N</v>
      </c>
      <c r="D494" s="16">
        <v>106052.64</v>
      </c>
      <c r="E494" s="14">
        <v>25.7</v>
      </c>
      <c r="F494" s="67">
        <f t="shared" si="28"/>
        <v>106052.64</v>
      </c>
      <c r="G494" s="67" t="e">
        <f t="shared" si="29"/>
        <v>#N/A</v>
      </c>
      <c r="H494" s="67" t="e">
        <f t="shared" si="30"/>
        <v>#N/A</v>
      </c>
      <c r="I494" s="67">
        <f t="shared" si="31"/>
        <v>106052.64</v>
      </c>
    </row>
    <row r="495" spans="1:9" x14ac:dyDescent="0.6">
      <c r="A495" s="19">
        <v>42498</v>
      </c>
      <c r="B495" s="20" t="str">
        <f>VLOOKUP(A495,_holidays!$A$2:$B$2107,2,1)</f>
        <v>Y</v>
      </c>
      <c r="C495" s="20" t="str">
        <f>VLOOKUP(A495,_holidays!$A$2:$C$2107,3,1)</f>
        <v>N</v>
      </c>
      <c r="D495" s="16">
        <v>103487.28</v>
      </c>
      <c r="E495" s="21">
        <v>20.399999999999999</v>
      </c>
      <c r="F495" s="67">
        <f t="shared" si="28"/>
        <v>103487.28</v>
      </c>
      <c r="G495" s="67" t="e">
        <f t="shared" si="29"/>
        <v>#N/A</v>
      </c>
      <c r="H495" s="67" t="e">
        <f t="shared" si="30"/>
        <v>#N/A</v>
      </c>
      <c r="I495" s="67">
        <f t="shared" si="31"/>
        <v>103487.28</v>
      </c>
    </row>
    <row r="496" spans="1:9" x14ac:dyDescent="0.6">
      <c r="A496" s="10">
        <v>42499</v>
      </c>
      <c r="B496" s="13" t="str">
        <f>VLOOKUP(A496,_holidays!$A$2:$B$2107,2,1)</f>
        <v>Y</v>
      </c>
      <c r="C496" s="13" t="str">
        <f>VLOOKUP(A496,_holidays!$A$2:$C$2107,3,1)</f>
        <v>N</v>
      </c>
      <c r="D496" s="16">
        <v>119781.13499999999</v>
      </c>
      <c r="E496" s="14">
        <v>22.2</v>
      </c>
      <c r="F496" s="67">
        <f t="shared" si="28"/>
        <v>119781.13499999999</v>
      </c>
      <c r="G496" s="67" t="e">
        <f t="shared" si="29"/>
        <v>#N/A</v>
      </c>
      <c r="H496" s="67" t="e">
        <f t="shared" si="30"/>
        <v>#N/A</v>
      </c>
      <c r="I496" s="67">
        <f t="shared" si="31"/>
        <v>119781.13499999999</v>
      </c>
    </row>
    <row r="497" spans="1:9" x14ac:dyDescent="0.6">
      <c r="A497" s="19">
        <v>42500</v>
      </c>
      <c r="B497" s="20" t="str">
        <f>VLOOKUP(A497,_holidays!$A$2:$B$2107,2,1)</f>
        <v>Y</v>
      </c>
      <c r="C497" s="20" t="str">
        <f>VLOOKUP(A497,_holidays!$A$2:$C$2107,3,1)</f>
        <v>N</v>
      </c>
      <c r="D497" s="16">
        <v>119611.88</v>
      </c>
      <c r="E497" s="21">
        <v>17.2</v>
      </c>
      <c r="F497" s="67">
        <f t="shared" si="28"/>
        <v>119611.88</v>
      </c>
      <c r="G497" s="67" t="e">
        <f t="shared" si="29"/>
        <v>#N/A</v>
      </c>
      <c r="H497" s="67" t="e">
        <f t="shared" si="30"/>
        <v>#N/A</v>
      </c>
      <c r="I497" s="67">
        <f t="shared" si="31"/>
        <v>119611.88</v>
      </c>
    </row>
    <row r="498" spans="1:9" x14ac:dyDescent="0.6">
      <c r="A498" s="10">
        <v>42501</v>
      </c>
      <c r="B498" s="13" t="str">
        <f>VLOOKUP(A498,_holidays!$A$2:$B$2107,2,1)</f>
        <v>Y</v>
      </c>
      <c r="C498" s="13" t="str">
        <f>VLOOKUP(A498,_holidays!$A$2:$C$2107,3,1)</f>
        <v>N</v>
      </c>
      <c r="D498" s="16">
        <v>123616.28</v>
      </c>
      <c r="E498" s="14">
        <v>17.399999999999999</v>
      </c>
      <c r="F498" s="67">
        <f t="shared" si="28"/>
        <v>123616.28</v>
      </c>
      <c r="G498" s="67" t="e">
        <f t="shared" si="29"/>
        <v>#N/A</v>
      </c>
      <c r="H498" s="67" t="e">
        <f t="shared" si="30"/>
        <v>#N/A</v>
      </c>
      <c r="I498" s="67">
        <f t="shared" si="31"/>
        <v>123616.28</v>
      </c>
    </row>
    <row r="499" spans="1:9" x14ac:dyDescent="0.6">
      <c r="A499" s="19">
        <v>42502</v>
      </c>
      <c r="B499" s="20" t="str">
        <f>VLOOKUP(A499,_holidays!$A$2:$B$2107,2,1)</f>
        <v>Y</v>
      </c>
      <c r="C499" s="20" t="str">
        <f>VLOOKUP(A499,_holidays!$A$2:$C$2107,3,1)</f>
        <v>N</v>
      </c>
      <c r="D499" s="16">
        <v>120693.53</v>
      </c>
      <c r="E499" s="21">
        <v>21.4</v>
      </c>
      <c r="F499" s="67">
        <f t="shared" si="28"/>
        <v>120693.53</v>
      </c>
      <c r="G499" s="67" t="e">
        <f t="shared" si="29"/>
        <v>#N/A</v>
      </c>
      <c r="H499" s="67" t="e">
        <f t="shared" si="30"/>
        <v>#N/A</v>
      </c>
      <c r="I499" s="67">
        <f t="shared" si="31"/>
        <v>120693.53</v>
      </c>
    </row>
    <row r="500" spans="1:9" x14ac:dyDescent="0.6">
      <c r="A500" s="10">
        <v>42503</v>
      </c>
      <c r="B500" s="13" t="str">
        <f>VLOOKUP(A500,_holidays!$A$2:$B$2107,2,1)</f>
        <v>Y</v>
      </c>
      <c r="C500" s="13" t="str">
        <f>VLOOKUP(A500,_holidays!$A$2:$C$2107,3,1)</f>
        <v>N</v>
      </c>
      <c r="D500" s="16">
        <v>118800.07</v>
      </c>
      <c r="E500" s="14">
        <v>21.6</v>
      </c>
      <c r="F500" s="67">
        <f t="shared" si="28"/>
        <v>118800.07</v>
      </c>
      <c r="G500" s="67" t="e">
        <f t="shared" si="29"/>
        <v>#N/A</v>
      </c>
      <c r="H500" s="67" t="e">
        <f t="shared" si="30"/>
        <v>#N/A</v>
      </c>
      <c r="I500" s="67">
        <f t="shared" si="31"/>
        <v>118800.07</v>
      </c>
    </row>
    <row r="501" spans="1:9" x14ac:dyDescent="0.6">
      <c r="A501" s="19">
        <v>42504</v>
      </c>
      <c r="B501" s="20" t="str">
        <f>VLOOKUP(A501,_holidays!$A$2:$B$2107,2,1)</f>
        <v>Y</v>
      </c>
      <c r="C501" s="20" t="str">
        <f>VLOOKUP(A501,_holidays!$A$2:$C$2107,3,1)</f>
        <v>N</v>
      </c>
      <c r="D501" s="16">
        <v>101945.995</v>
      </c>
      <c r="E501" s="21">
        <v>21.7</v>
      </c>
      <c r="F501" s="67">
        <f t="shared" si="28"/>
        <v>101945.995</v>
      </c>
      <c r="G501" s="67" t="e">
        <f t="shared" si="29"/>
        <v>#N/A</v>
      </c>
      <c r="H501" s="67" t="e">
        <f t="shared" si="30"/>
        <v>#N/A</v>
      </c>
      <c r="I501" s="67">
        <f t="shared" si="31"/>
        <v>101945.995</v>
      </c>
    </row>
    <row r="502" spans="1:9" x14ac:dyDescent="0.6">
      <c r="A502" s="10">
        <v>42505</v>
      </c>
      <c r="B502" s="13" t="str">
        <f>VLOOKUP(A502,_holidays!$A$2:$B$2107,2,1)</f>
        <v>Y</v>
      </c>
      <c r="C502" s="13" t="str">
        <f>VLOOKUP(A502,_holidays!$A$2:$C$2107,3,1)</f>
        <v>N</v>
      </c>
      <c r="D502" s="16">
        <v>99697.62</v>
      </c>
      <c r="E502" s="14">
        <v>22</v>
      </c>
      <c r="F502" s="67">
        <f t="shared" si="28"/>
        <v>99697.62</v>
      </c>
      <c r="G502" s="67" t="e">
        <f t="shared" si="29"/>
        <v>#N/A</v>
      </c>
      <c r="H502" s="67" t="e">
        <f t="shared" si="30"/>
        <v>#N/A</v>
      </c>
      <c r="I502" s="67">
        <f t="shared" si="31"/>
        <v>99697.62</v>
      </c>
    </row>
    <row r="503" spans="1:9" x14ac:dyDescent="0.6">
      <c r="A503" s="19">
        <v>42506</v>
      </c>
      <c r="B503" s="20" t="str">
        <f>VLOOKUP(A503,_holidays!$A$2:$B$2107,2,1)</f>
        <v>Y</v>
      </c>
      <c r="C503" s="20" t="str">
        <f>VLOOKUP(A503,_holidays!$A$2:$C$2107,3,1)</f>
        <v>N</v>
      </c>
      <c r="D503" s="16">
        <v>121182.69500000001</v>
      </c>
      <c r="E503" s="21">
        <v>19.600000000000001</v>
      </c>
      <c r="F503" s="67">
        <f t="shared" si="28"/>
        <v>121182.69500000001</v>
      </c>
      <c r="G503" s="67" t="e">
        <f t="shared" si="29"/>
        <v>#N/A</v>
      </c>
      <c r="H503" s="67" t="e">
        <f t="shared" si="30"/>
        <v>#N/A</v>
      </c>
      <c r="I503" s="67">
        <f t="shared" si="31"/>
        <v>121182.69500000001</v>
      </c>
    </row>
    <row r="504" spans="1:9" x14ac:dyDescent="0.6">
      <c r="A504" s="10">
        <v>42507</v>
      </c>
      <c r="B504" s="13" t="str">
        <f>VLOOKUP(A504,_holidays!$A$2:$B$2107,2,1)</f>
        <v>Y</v>
      </c>
      <c r="C504" s="13" t="str">
        <f>VLOOKUP(A504,_holidays!$A$2:$C$2107,3,1)</f>
        <v>N</v>
      </c>
      <c r="D504" s="16">
        <v>124209.405</v>
      </c>
      <c r="E504" s="14">
        <v>17.100000000000001</v>
      </c>
      <c r="F504" s="67">
        <f t="shared" si="28"/>
        <v>124209.405</v>
      </c>
      <c r="G504" s="67" t="e">
        <f t="shared" si="29"/>
        <v>#N/A</v>
      </c>
      <c r="H504" s="67" t="e">
        <f t="shared" si="30"/>
        <v>#N/A</v>
      </c>
      <c r="I504" s="67">
        <f t="shared" si="31"/>
        <v>124209.405</v>
      </c>
    </row>
    <row r="505" spans="1:9" x14ac:dyDescent="0.6">
      <c r="A505" s="19">
        <v>42508</v>
      </c>
      <c r="B505" s="20" t="str">
        <f>VLOOKUP(A505,_holidays!$A$2:$B$2107,2,1)</f>
        <v>Y</v>
      </c>
      <c r="C505" s="20" t="str">
        <f>VLOOKUP(A505,_holidays!$A$2:$C$2107,3,1)</f>
        <v>N</v>
      </c>
      <c r="D505" s="16">
        <v>124352.215</v>
      </c>
      <c r="E505" s="21">
        <v>19.3</v>
      </c>
      <c r="F505" s="67">
        <f t="shared" si="28"/>
        <v>124352.215</v>
      </c>
      <c r="G505" s="67" t="e">
        <f t="shared" si="29"/>
        <v>#N/A</v>
      </c>
      <c r="H505" s="67" t="e">
        <f t="shared" si="30"/>
        <v>#N/A</v>
      </c>
      <c r="I505" s="67">
        <f t="shared" si="31"/>
        <v>124352.215</v>
      </c>
    </row>
    <row r="506" spans="1:9" x14ac:dyDescent="0.6">
      <c r="A506" s="10">
        <v>42509</v>
      </c>
      <c r="B506" s="13" t="str">
        <f>VLOOKUP(A506,_holidays!$A$2:$B$2107,2,1)</f>
        <v>Y</v>
      </c>
      <c r="C506" s="13" t="str">
        <f>VLOOKUP(A506,_holidays!$A$2:$C$2107,3,1)</f>
        <v>N</v>
      </c>
      <c r="D506" s="16">
        <v>124392.29</v>
      </c>
      <c r="E506" s="14">
        <v>18.399999999999999</v>
      </c>
      <c r="F506" s="67">
        <f t="shared" si="28"/>
        <v>124392.29</v>
      </c>
      <c r="G506" s="67" t="e">
        <f t="shared" si="29"/>
        <v>#N/A</v>
      </c>
      <c r="H506" s="67" t="e">
        <f t="shared" si="30"/>
        <v>#N/A</v>
      </c>
      <c r="I506" s="67">
        <f t="shared" si="31"/>
        <v>124392.29</v>
      </c>
    </row>
    <row r="507" spans="1:9" x14ac:dyDescent="0.6">
      <c r="A507" s="19">
        <v>42510</v>
      </c>
      <c r="B507" s="20" t="str">
        <f>VLOOKUP(A507,_holidays!$A$2:$B$2107,2,1)</f>
        <v>Y</v>
      </c>
      <c r="C507" s="20" t="str">
        <f>VLOOKUP(A507,_holidays!$A$2:$C$2107,3,1)</f>
        <v>N</v>
      </c>
      <c r="D507" s="16">
        <v>127705.84</v>
      </c>
      <c r="E507" s="21">
        <v>17.399999999999999</v>
      </c>
      <c r="F507" s="67">
        <f t="shared" si="28"/>
        <v>127705.84</v>
      </c>
      <c r="G507" s="67" t="e">
        <f t="shared" si="29"/>
        <v>#N/A</v>
      </c>
      <c r="H507" s="67" t="e">
        <f t="shared" si="30"/>
        <v>#N/A</v>
      </c>
      <c r="I507" s="67">
        <f t="shared" si="31"/>
        <v>127705.84</v>
      </c>
    </row>
    <row r="508" spans="1:9" x14ac:dyDescent="0.6">
      <c r="A508" s="10">
        <v>42511</v>
      </c>
      <c r="B508" s="13" t="str">
        <f>VLOOKUP(A508,_holidays!$A$2:$B$2107,2,1)</f>
        <v>Y</v>
      </c>
      <c r="C508" s="13" t="str">
        <f>VLOOKUP(A508,_holidays!$A$2:$C$2107,3,1)</f>
        <v>N</v>
      </c>
      <c r="D508" s="16">
        <v>112336.78</v>
      </c>
      <c r="E508" s="14">
        <v>18.5</v>
      </c>
      <c r="F508" s="67">
        <f t="shared" si="28"/>
        <v>112336.78</v>
      </c>
      <c r="G508" s="67" t="e">
        <f t="shared" si="29"/>
        <v>#N/A</v>
      </c>
      <c r="H508" s="67" t="e">
        <f t="shared" si="30"/>
        <v>#N/A</v>
      </c>
      <c r="I508" s="67">
        <f t="shared" si="31"/>
        <v>112336.78</v>
      </c>
    </row>
    <row r="509" spans="1:9" x14ac:dyDescent="0.6">
      <c r="A509" s="19">
        <v>42512</v>
      </c>
      <c r="B509" s="20" t="str">
        <f>VLOOKUP(A509,_holidays!$A$2:$B$2107,2,1)</f>
        <v>Y</v>
      </c>
      <c r="C509" s="20" t="str">
        <f>VLOOKUP(A509,_holidays!$A$2:$C$2107,3,1)</f>
        <v>N</v>
      </c>
      <c r="D509" s="16">
        <v>101618.98</v>
      </c>
      <c r="E509" s="21">
        <v>22.2</v>
      </c>
      <c r="F509" s="67">
        <f t="shared" si="28"/>
        <v>101618.98</v>
      </c>
      <c r="G509" s="67" t="e">
        <f t="shared" si="29"/>
        <v>#N/A</v>
      </c>
      <c r="H509" s="67" t="e">
        <f t="shared" si="30"/>
        <v>#N/A</v>
      </c>
      <c r="I509" s="67">
        <f t="shared" si="31"/>
        <v>101618.98</v>
      </c>
    </row>
    <row r="510" spans="1:9" x14ac:dyDescent="0.6">
      <c r="A510" s="10">
        <v>42513</v>
      </c>
      <c r="B510" s="13" t="str">
        <f>VLOOKUP(A510,_holidays!$A$2:$B$2107,2,1)</f>
        <v>Y</v>
      </c>
      <c r="C510" s="13" t="str">
        <f>VLOOKUP(A510,_holidays!$A$2:$C$2107,3,1)</f>
        <v>N</v>
      </c>
      <c r="D510" s="16">
        <v>121424.42</v>
      </c>
      <c r="E510" s="14">
        <v>17.2</v>
      </c>
      <c r="F510" s="67">
        <f t="shared" si="28"/>
        <v>121424.42</v>
      </c>
      <c r="G510" s="67" t="e">
        <f t="shared" si="29"/>
        <v>#N/A</v>
      </c>
      <c r="H510" s="67" t="e">
        <f t="shared" si="30"/>
        <v>#N/A</v>
      </c>
      <c r="I510" s="67">
        <f t="shared" si="31"/>
        <v>121424.42</v>
      </c>
    </row>
    <row r="511" spans="1:9" x14ac:dyDescent="0.6">
      <c r="A511" s="19">
        <v>42514</v>
      </c>
      <c r="B511" s="20" t="str">
        <f>VLOOKUP(A511,_holidays!$A$2:$B$2107,2,1)</f>
        <v>Y</v>
      </c>
      <c r="C511" s="20" t="str">
        <f>VLOOKUP(A511,_holidays!$A$2:$C$2107,3,1)</f>
        <v>N</v>
      </c>
      <c r="D511" s="16">
        <v>131916.405</v>
      </c>
      <c r="E511" s="21">
        <v>15.8</v>
      </c>
      <c r="F511" s="67">
        <f t="shared" si="28"/>
        <v>131916.405</v>
      </c>
      <c r="G511" s="67" t="e">
        <f t="shared" si="29"/>
        <v>#N/A</v>
      </c>
      <c r="H511" s="67" t="e">
        <f t="shared" si="30"/>
        <v>#N/A</v>
      </c>
      <c r="I511" s="67">
        <f t="shared" si="31"/>
        <v>131916.405</v>
      </c>
    </row>
    <row r="512" spans="1:9" x14ac:dyDescent="0.6">
      <c r="A512" s="10">
        <v>42515</v>
      </c>
      <c r="B512" s="13" t="str">
        <f>VLOOKUP(A512,_holidays!$A$2:$B$2107,2,1)</f>
        <v>Y</v>
      </c>
      <c r="C512" s="13" t="str">
        <f>VLOOKUP(A512,_holidays!$A$2:$C$2107,3,1)</f>
        <v>N</v>
      </c>
      <c r="D512" s="16">
        <v>132170.04999999999</v>
      </c>
      <c r="E512" s="14">
        <v>15.6</v>
      </c>
      <c r="F512" s="67">
        <f t="shared" si="28"/>
        <v>132170.04999999999</v>
      </c>
      <c r="G512" s="67" t="e">
        <f t="shared" si="29"/>
        <v>#N/A</v>
      </c>
      <c r="H512" s="67" t="e">
        <f t="shared" si="30"/>
        <v>#N/A</v>
      </c>
      <c r="I512" s="67">
        <f t="shared" si="31"/>
        <v>132170.04999999999</v>
      </c>
    </row>
    <row r="513" spans="1:9" x14ac:dyDescent="0.6">
      <c r="A513" s="19">
        <v>42516</v>
      </c>
      <c r="B513" s="20" t="str">
        <f>VLOOKUP(A513,_holidays!$A$2:$B$2107,2,1)</f>
        <v>Y</v>
      </c>
      <c r="C513" s="20" t="str">
        <f>VLOOKUP(A513,_holidays!$A$2:$C$2107,3,1)</f>
        <v>N</v>
      </c>
      <c r="D513" s="16">
        <v>137080.875</v>
      </c>
      <c r="E513" s="21">
        <v>12.5</v>
      </c>
      <c r="F513" s="67">
        <f t="shared" si="28"/>
        <v>137080.875</v>
      </c>
      <c r="G513" s="67" t="e">
        <f t="shared" si="29"/>
        <v>#N/A</v>
      </c>
      <c r="H513" s="67" t="e">
        <f t="shared" si="30"/>
        <v>#N/A</v>
      </c>
      <c r="I513" s="67">
        <f t="shared" si="31"/>
        <v>137080.875</v>
      </c>
    </row>
    <row r="514" spans="1:9" x14ac:dyDescent="0.6">
      <c r="A514" s="10">
        <v>42517</v>
      </c>
      <c r="B514" s="13" t="str">
        <f>VLOOKUP(A514,_holidays!$A$2:$B$2107,2,1)</f>
        <v>Y</v>
      </c>
      <c r="C514" s="13" t="str">
        <f>VLOOKUP(A514,_holidays!$A$2:$C$2107,3,1)</f>
        <v>N</v>
      </c>
      <c r="D514" s="16">
        <v>134317.62</v>
      </c>
      <c r="E514" s="14">
        <v>14.4</v>
      </c>
      <c r="F514" s="67">
        <f t="shared" si="28"/>
        <v>134317.62</v>
      </c>
      <c r="G514" s="67" t="e">
        <f t="shared" si="29"/>
        <v>#N/A</v>
      </c>
      <c r="H514" s="67" t="e">
        <f t="shared" si="30"/>
        <v>#N/A</v>
      </c>
      <c r="I514" s="67">
        <f t="shared" si="31"/>
        <v>134317.62</v>
      </c>
    </row>
    <row r="515" spans="1:9" x14ac:dyDescent="0.6">
      <c r="A515" s="19">
        <v>42518</v>
      </c>
      <c r="B515" s="20" t="str">
        <f>VLOOKUP(A515,_holidays!$A$2:$B$2107,2,1)</f>
        <v>Y</v>
      </c>
      <c r="C515" s="20" t="str">
        <f>VLOOKUP(A515,_holidays!$A$2:$C$2107,3,1)</f>
        <v>N</v>
      </c>
      <c r="D515" s="16">
        <v>119938.795</v>
      </c>
      <c r="E515" s="21">
        <v>13.2</v>
      </c>
      <c r="F515" s="67">
        <f t="shared" ref="F515:F578" si="32">IF(B515="N",NA(),IF(B515="Y",D515))</f>
        <v>119938.795</v>
      </c>
      <c r="G515" s="67" t="e">
        <f t="shared" ref="G515:G578" si="33">IF(B515="N",D515,IF(B515="Y",NA()))</f>
        <v>#N/A</v>
      </c>
      <c r="H515" s="67" t="e">
        <f t="shared" ref="H515:H578" si="34">IF(C515="N",NA(),IF(C515="Y",D515))</f>
        <v>#N/A</v>
      </c>
      <c r="I515" s="67">
        <f t="shared" ref="I515:I578" si="35">IF(C515="N",D515,IF(C515="Y",NA()))</f>
        <v>119938.795</v>
      </c>
    </row>
    <row r="516" spans="1:9" x14ac:dyDescent="0.6">
      <c r="A516" s="10">
        <v>42519</v>
      </c>
      <c r="B516" s="13" t="str">
        <f>VLOOKUP(A516,_holidays!$A$2:$B$2107,2,1)</f>
        <v>Y</v>
      </c>
      <c r="C516" s="13" t="str">
        <f>VLOOKUP(A516,_holidays!$A$2:$C$2107,3,1)</f>
        <v>N</v>
      </c>
      <c r="D516" s="16">
        <v>118751.965</v>
      </c>
      <c r="E516" s="14">
        <v>13.9</v>
      </c>
      <c r="F516" s="67">
        <f t="shared" si="32"/>
        <v>118751.965</v>
      </c>
      <c r="G516" s="67" t="e">
        <f t="shared" si="33"/>
        <v>#N/A</v>
      </c>
      <c r="H516" s="67" t="e">
        <f t="shared" si="34"/>
        <v>#N/A</v>
      </c>
      <c r="I516" s="67">
        <f t="shared" si="35"/>
        <v>118751.965</v>
      </c>
    </row>
    <row r="517" spans="1:9" x14ac:dyDescent="0.6">
      <c r="A517" s="19">
        <v>42520</v>
      </c>
      <c r="B517" s="20" t="str">
        <f>VLOOKUP(A517,_holidays!$A$2:$B$2107,2,1)</f>
        <v>Y</v>
      </c>
      <c r="C517" s="20" t="str">
        <f>VLOOKUP(A517,_holidays!$A$2:$C$2107,3,1)</f>
        <v>N</v>
      </c>
      <c r="D517" s="16">
        <v>134983.95499999999</v>
      </c>
      <c r="E517" s="21">
        <v>15.4</v>
      </c>
      <c r="F517" s="67">
        <f t="shared" si="32"/>
        <v>134983.95499999999</v>
      </c>
      <c r="G517" s="67" t="e">
        <f t="shared" si="33"/>
        <v>#N/A</v>
      </c>
      <c r="H517" s="67" t="e">
        <f t="shared" si="34"/>
        <v>#N/A</v>
      </c>
      <c r="I517" s="67">
        <f t="shared" si="35"/>
        <v>134983.95499999999</v>
      </c>
    </row>
    <row r="518" spans="1:9" x14ac:dyDescent="0.6">
      <c r="A518" s="10">
        <v>42521</v>
      </c>
      <c r="B518" s="13" t="str">
        <f>VLOOKUP(A518,_holidays!$A$2:$B$2107,2,1)</f>
        <v>Y</v>
      </c>
      <c r="C518" s="13" t="str">
        <f>VLOOKUP(A518,_holidays!$A$2:$C$2107,3,1)</f>
        <v>N</v>
      </c>
      <c r="D518" s="16">
        <v>140402.15</v>
      </c>
      <c r="E518" s="14">
        <v>17.399999999999999</v>
      </c>
      <c r="F518" s="67">
        <f t="shared" si="32"/>
        <v>140402.15</v>
      </c>
      <c r="G518" s="67" t="e">
        <f t="shared" si="33"/>
        <v>#N/A</v>
      </c>
      <c r="H518" s="67" t="e">
        <f t="shared" si="34"/>
        <v>#N/A</v>
      </c>
      <c r="I518" s="67">
        <f t="shared" si="35"/>
        <v>140402.15</v>
      </c>
    </row>
    <row r="519" spans="1:9" x14ac:dyDescent="0.6">
      <c r="A519" s="19">
        <v>42522</v>
      </c>
      <c r="B519" s="20" t="str">
        <f>VLOOKUP(A519,_holidays!$A$2:$B$2107,2,1)</f>
        <v>Y</v>
      </c>
      <c r="C519" s="20" t="str">
        <f>VLOOKUP(A519,_holidays!$A$2:$C$2107,3,1)</f>
        <v>N</v>
      </c>
      <c r="D519" s="16">
        <v>141195.03</v>
      </c>
      <c r="E519" s="21">
        <v>17</v>
      </c>
      <c r="F519" s="67">
        <f t="shared" si="32"/>
        <v>141195.03</v>
      </c>
      <c r="G519" s="67" t="e">
        <f t="shared" si="33"/>
        <v>#N/A</v>
      </c>
      <c r="H519" s="67" t="e">
        <f t="shared" si="34"/>
        <v>#N/A</v>
      </c>
      <c r="I519" s="67">
        <f t="shared" si="35"/>
        <v>141195.03</v>
      </c>
    </row>
    <row r="520" spans="1:9" x14ac:dyDescent="0.6">
      <c r="A520" s="10">
        <v>42523</v>
      </c>
      <c r="B520" s="13" t="str">
        <f>VLOOKUP(A520,_holidays!$A$2:$B$2107,2,1)</f>
        <v>Y</v>
      </c>
      <c r="C520" s="13" t="str">
        <f>VLOOKUP(A520,_holidays!$A$2:$C$2107,3,1)</f>
        <v>N</v>
      </c>
      <c r="D520" s="16">
        <v>141292.56</v>
      </c>
      <c r="E520" s="14">
        <v>12.8</v>
      </c>
      <c r="F520" s="67">
        <f t="shared" si="32"/>
        <v>141292.56</v>
      </c>
      <c r="G520" s="67" t="e">
        <f t="shared" si="33"/>
        <v>#N/A</v>
      </c>
      <c r="H520" s="67" t="e">
        <f t="shared" si="34"/>
        <v>#N/A</v>
      </c>
      <c r="I520" s="67">
        <f t="shared" si="35"/>
        <v>141292.56</v>
      </c>
    </row>
    <row r="521" spans="1:9" x14ac:dyDescent="0.6">
      <c r="A521" s="19">
        <v>42524</v>
      </c>
      <c r="B521" s="20" t="str">
        <f>VLOOKUP(A521,_holidays!$A$2:$B$2107,2,1)</f>
        <v>Y</v>
      </c>
      <c r="C521" s="20" t="str">
        <f>VLOOKUP(A521,_holidays!$A$2:$C$2107,3,1)</f>
        <v>N</v>
      </c>
      <c r="D521" s="16">
        <v>137717.255</v>
      </c>
      <c r="E521" s="21">
        <v>14.1</v>
      </c>
      <c r="F521" s="67">
        <f t="shared" si="32"/>
        <v>137717.255</v>
      </c>
      <c r="G521" s="67" t="e">
        <f t="shared" si="33"/>
        <v>#N/A</v>
      </c>
      <c r="H521" s="67" t="e">
        <f t="shared" si="34"/>
        <v>#N/A</v>
      </c>
      <c r="I521" s="67">
        <f t="shared" si="35"/>
        <v>137717.255</v>
      </c>
    </row>
    <row r="522" spans="1:9" x14ac:dyDescent="0.6">
      <c r="A522" s="10">
        <v>42525</v>
      </c>
      <c r="B522" s="13" t="str">
        <f>VLOOKUP(A522,_holidays!$A$2:$B$2107,2,1)</f>
        <v>Y</v>
      </c>
      <c r="C522" s="13" t="str">
        <f>VLOOKUP(A522,_holidays!$A$2:$C$2107,3,1)</f>
        <v>N</v>
      </c>
      <c r="D522" s="16">
        <v>122764.33</v>
      </c>
      <c r="E522" s="14">
        <v>13.4</v>
      </c>
      <c r="F522" s="67">
        <f t="shared" si="32"/>
        <v>122764.33</v>
      </c>
      <c r="G522" s="67" t="e">
        <f t="shared" si="33"/>
        <v>#N/A</v>
      </c>
      <c r="H522" s="67" t="e">
        <f t="shared" si="34"/>
        <v>#N/A</v>
      </c>
      <c r="I522" s="67">
        <f t="shared" si="35"/>
        <v>122764.33</v>
      </c>
    </row>
    <row r="523" spans="1:9" x14ac:dyDescent="0.6">
      <c r="A523" s="19">
        <v>42526</v>
      </c>
      <c r="B523" s="20" t="str">
        <f>VLOOKUP(A523,_holidays!$A$2:$B$2107,2,1)</f>
        <v>Y</v>
      </c>
      <c r="C523" s="20" t="str">
        <f>VLOOKUP(A523,_holidays!$A$2:$C$2107,3,1)</f>
        <v>N</v>
      </c>
      <c r="D523" s="16">
        <v>116052.80499999999</v>
      </c>
      <c r="E523" s="21">
        <v>14.1</v>
      </c>
      <c r="F523" s="67">
        <f t="shared" si="32"/>
        <v>116052.80499999999</v>
      </c>
      <c r="G523" s="67" t="e">
        <f t="shared" si="33"/>
        <v>#N/A</v>
      </c>
      <c r="H523" s="67" t="e">
        <f t="shared" si="34"/>
        <v>#N/A</v>
      </c>
      <c r="I523" s="67">
        <f t="shared" si="35"/>
        <v>116052.80499999999</v>
      </c>
    </row>
    <row r="524" spans="1:9" x14ac:dyDescent="0.6">
      <c r="A524" s="10">
        <v>42527</v>
      </c>
      <c r="B524" s="13" t="str">
        <f>VLOOKUP(A524,_holidays!$A$2:$B$2107,2,1)</f>
        <v>Y</v>
      </c>
      <c r="C524" s="13" t="str">
        <f>VLOOKUP(A524,_holidays!$A$2:$C$2107,3,1)</f>
        <v>N</v>
      </c>
      <c r="D524" s="16">
        <v>134829.755</v>
      </c>
      <c r="E524" s="14">
        <v>14.5</v>
      </c>
      <c r="F524" s="67">
        <f t="shared" si="32"/>
        <v>134829.755</v>
      </c>
      <c r="G524" s="67" t="e">
        <f t="shared" si="33"/>
        <v>#N/A</v>
      </c>
      <c r="H524" s="67" t="e">
        <f t="shared" si="34"/>
        <v>#N/A</v>
      </c>
      <c r="I524" s="67">
        <f t="shared" si="35"/>
        <v>134829.755</v>
      </c>
    </row>
    <row r="525" spans="1:9" x14ac:dyDescent="0.6">
      <c r="A525" s="19">
        <v>42528</v>
      </c>
      <c r="B525" s="20" t="str">
        <f>VLOOKUP(A525,_holidays!$A$2:$B$2107,2,1)</f>
        <v>Y</v>
      </c>
      <c r="C525" s="20" t="str">
        <f>VLOOKUP(A525,_holidays!$A$2:$C$2107,3,1)</f>
        <v>N</v>
      </c>
      <c r="D525" s="16">
        <v>135306.005</v>
      </c>
      <c r="E525" s="21">
        <v>15.3</v>
      </c>
      <c r="F525" s="67">
        <f t="shared" si="32"/>
        <v>135306.005</v>
      </c>
      <c r="G525" s="67" t="e">
        <f t="shared" si="33"/>
        <v>#N/A</v>
      </c>
      <c r="H525" s="67" t="e">
        <f t="shared" si="34"/>
        <v>#N/A</v>
      </c>
      <c r="I525" s="67">
        <f t="shared" si="35"/>
        <v>135306.005</v>
      </c>
    </row>
    <row r="526" spans="1:9" x14ac:dyDescent="0.6">
      <c r="A526" s="10">
        <v>42529</v>
      </c>
      <c r="B526" s="13" t="str">
        <f>VLOOKUP(A526,_holidays!$A$2:$B$2107,2,1)</f>
        <v>Y</v>
      </c>
      <c r="C526" s="13" t="str">
        <f>VLOOKUP(A526,_holidays!$A$2:$C$2107,3,1)</f>
        <v>N</v>
      </c>
      <c r="D526" s="16">
        <v>137305.35500000001</v>
      </c>
      <c r="E526" s="14">
        <v>14.7</v>
      </c>
      <c r="F526" s="67">
        <f t="shared" si="32"/>
        <v>137305.35500000001</v>
      </c>
      <c r="G526" s="67" t="e">
        <f t="shared" si="33"/>
        <v>#N/A</v>
      </c>
      <c r="H526" s="67" t="e">
        <f t="shared" si="34"/>
        <v>#N/A</v>
      </c>
      <c r="I526" s="67">
        <f t="shared" si="35"/>
        <v>137305.35500000001</v>
      </c>
    </row>
    <row r="527" spans="1:9" x14ac:dyDescent="0.6">
      <c r="A527" s="19">
        <v>42530</v>
      </c>
      <c r="B527" s="20" t="str">
        <f>VLOOKUP(A527,_holidays!$A$2:$B$2107,2,1)</f>
        <v>Y</v>
      </c>
      <c r="C527" s="20" t="str">
        <f>VLOOKUP(A527,_holidays!$A$2:$C$2107,3,1)</f>
        <v>N</v>
      </c>
      <c r="D527" s="16">
        <v>132859.30499999999</v>
      </c>
      <c r="E527" s="21">
        <v>17.5</v>
      </c>
      <c r="F527" s="67">
        <f t="shared" si="32"/>
        <v>132859.30499999999</v>
      </c>
      <c r="G527" s="67" t="e">
        <f t="shared" si="33"/>
        <v>#N/A</v>
      </c>
      <c r="H527" s="67" t="e">
        <f t="shared" si="34"/>
        <v>#N/A</v>
      </c>
      <c r="I527" s="67">
        <f t="shared" si="35"/>
        <v>132859.30499999999</v>
      </c>
    </row>
    <row r="528" spans="1:9" x14ac:dyDescent="0.6">
      <c r="A528" s="10">
        <v>42531</v>
      </c>
      <c r="B528" s="13" t="str">
        <f>VLOOKUP(A528,_holidays!$A$2:$B$2107,2,1)</f>
        <v>Y</v>
      </c>
      <c r="C528" s="13" t="str">
        <f>VLOOKUP(A528,_holidays!$A$2:$C$2107,3,1)</f>
        <v>N</v>
      </c>
      <c r="D528" s="16">
        <v>132209.51500000001</v>
      </c>
      <c r="E528" s="14">
        <v>15.8</v>
      </c>
      <c r="F528" s="67">
        <f t="shared" si="32"/>
        <v>132209.51500000001</v>
      </c>
      <c r="G528" s="67" t="e">
        <f t="shared" si="33"/>
        <v>#N/A</v>
      </c>
      <c r="H528" s="67" t="e">
        <f t="shared" si="34"/>
        <v>#N/A</v>
      </c>
      <c r="I528" s="67">
        <f t="shared" si="35"/>
        <v>132209.51500000001</v>
      </c>
    </row>
    <row r="529" spans="1:9" x14ac:dyDescent="0.6">
      <c r="A529" s="19">
        <v>42532</v>
      </c>
      <c r="B529" s="20" t="str">
        <f>VLOOKUP(A529,_holidays!$A$2:$B$2107,2,1)</f>
        <v>Y</v>
      </c>
      <c r="C529" s="20" t="str">
        <f>VLOOKUP(A529,_holidays!$A$2:$C$2107,3,1)</f>
        <v>N</v>
      </c>
      <c r="D529" s="16">
        <v>120753.43</v>
      </c>
      <c r="E529" s="21">
        <v>13.5</v>
      </c>
      <c r="F529" s="67">
        <f t="shared" si="32"/>
        <v>120753.43</v>
      </c>
      <c r="G529" s="67" t="e">
        <f t="shared" si="33"/>
        <v>#N/A</v>
      </c>
      <c r="H529" s="67" t="e">
        <f t="shared" si="34"/>
        <v>#N/A</v>
      </c>
      <c r="I529" s="67">
        <f t="shared" si="35"/>
        <v>120753.43</v>
      </c>
    </row>
    <row r="530" spans="1:9" x14ac:dyDescent="0.6">
      <c r="A530" s="10">
        <v>42533</v>
      </c>
      <c r="B530" s="13" t="str">
        <f>VLOOKUP(A530,_holidays!$A$2:$B$2107,2,1)</f>
        <v>Y</v>
      </c>
      <c r="C530" s="13" t="str">
        <f>VLOOKUP(A530,_holidays!$A$2:$C$2107,3,1)</f>
        <v>N</v>
      </c>
      <c r="D530" s="16">
        <v>122771.53</v>
      </c>
      <c r="E530" s="14">
        <v>13.8</v>
      </c>
      <c r="F530" s="67">
        <f t="shared" si="32"/>
        <v>122771.53</v>
      </c>
      <c r="G530" s="67" t="e">
        <f t="shared" si="33"/>
        <v>#N/A</v>
      </c>
      <c r="H530" s="67" t="e">
        <f t="shared" si="34"/>
        <v>#N/A</v>
      </c>
      <c r="I530" s="67">
        <f t="shared" si="35"/>
        <v>122771.53</v>
      </c>
    </row>
    <row r="531" spans="1:9" x14ac:dyDescent="0.6">
      <c r="A531" s="19">
        <v>42534</v>
      </c>
      <c r="B531" s="20" t="str">
        <f>VLOOKUP(A531,_holidays!$A$2:$B$2107,2,1)</f>
        <v>Y</v>
      </c>
      <c r="C531" s="20" t="str">
        <f>VLOOKUP(A531,_holidays!$A$2:$C$2107,3,1)</f>
        <v>Y</v>
      </c>
      <c r="D531" s="16">
        <v>122106.95</v>
      </c>
      <c r="E531" s="21">
        <v>13.4</v>
      </c>
      <c r="F531" s="67">
        <f t="shared" si="32"/>
        <v>122106.95</v>
      </c>
      <c r="G531" s="67" t="e">
        <f t="shared" si="33"/>
        <v>#N/A</v>
      </c>
      <c r="H531" s="67">
        <f t="shared" si="34"/>
        <v>122106.95</v>
      </c>
      <c r="I531" s="67" t="e">
        <f t="shared" si="35"/>
        <v>#N/A</v>
      </c>
    </row>
    <row r="532" spans="1:9" x14ac:dyDescent="0.6">
      <c r="A532" s="10">
        <v>42535</v>
      </c>
      <c r="B532" s="13" t="str">
        <f>VLOOKUP(A532,_holidays!$A$2:$B$2107,2,1)</f>
        <v>Y</v>
      </c>
      <c r="C532" s="13" t="str">
        <f>VLOOKUP(A532,_holidays!$A$2:$C$2107,3,1)</f>
        <v>N</v>
      </c>
      <c r="D532" s="16">
        <v>138466.56</v>
      </c>
      <c r="E532" s="14">
        <v>15.6</v>
      </c>
      <c r="F532" s="67">
        <f t="shared" si="32"/>
        <v>138466.56</v>
      </c>
      <c r="G532" s="67" t="e">
        <f t="shared" si="33"/>
        <v>#N/A</v>
      </c>
      <c r="H532" s="67" t="e">
        <f t="shared" si="34"/>
        <v>#N/A</v>
      </c>
      <c r="I532" s="67">
        <f t="shared" si="35"/>
        <v>138466.56</v>
      </c>
    </row>
    <row r="533" spans="1:9" x14ac:dyDescent="0.6">
      <c r="A533" s="19">
        <v>42536</v>
      </c>
      <c r="B533" s="20" t="str">
        <f>VLOOKUP(A533,_holidays!$A$2:$B$2107,2,1)</f>
        <v>Y</v>
      </c>
      <c r="C533" s="20" t="str">
        <f>VLOOKUP(A533,_holidays!$A$2:$C$2107,3,1)</f>
        <v>N</v>
      </c>
      <c r="D533" s="16">
        <v>140904.59</v>
      </c>
      <c r="E533" s="21">
        <v>17.899999999999999</v>
      </c>
      <c r="F533" s="67">
        <f t="shared" si="32"/>
        <v>140904.59</v>
      </c>
      <c r="G533" s="67" t="e">
        <f t="shared" si="33"/>
        <v>#N/A</v>
      </c>
      <c r="H533" s="67" t="e">
        <f t="shared" si="34"/>
        <v>#N/A</v>
      </c>
      <c r="I533" s="67">
        <f t="shared" si="35"/>
        <v>140904.59</v>
      </c>
    </row>
    <row r="534" spans="1:9" x14ac:dyDescent="0.6">
      <c r="A534" s="10">
        <v>42537</v>
      </c>
      <c r="B534" s="13" t="str">
        <f>VLOOKUP(A534,_holidays!$A$2:$B$2107,2,1)</f>
        <v>Y</v>
      </c>
      <c r="C534" s="13" t="str">
        <f>VLOOKUP(A534,_holidays!$A$2:$C$2107,3,1)</f>
        <v>N</v>
      </c>
      <c r="D534" s="16">
        <v>140741.16500000001</v>
      </c>
      <c r="E534" s="14">
        <v>14.3</v>
      </c>
      <c r="F534" s="67">
        <f t="shared" si="32"/>
        <v>140741.16500000001</v>
      </c>
      <c r="G534" s="67" t="e">
        <f t="shared" si="33"/>
        <v>#N/A</v>
      </c>
      <c r="H534" s="67" t="e">
        <f t="shared" si="34"/>
        <v>#N/A</v>
      </c>
      <c r="I534" s="67">
        <f t="shared" si="35"/>
        <v>140741.16500000001</v>
      </c>
    </row>
    <row r="535" spans="1:9" x14ac:dyDescent="0.6">
      <c r="A535" s="19">
        <v>42538</v>
      </c>
      <c r="B535" s="20" t="str">
        <f>VLOOKUP(A535,_holidays!$A$2:$B$2107,2,1)</f>
        <v>Y</v>
      </c>
      <c r="C535" s="20" t="str">
        <f>VLOOKUP(A535,_holidays!$A$2:$C$2107,3,1)</f>
        <v>N</v>
      </c>
      <c r="D535" s="16">
        <v>138023.10999999999</v>
      </c>
      <c r="E535" s="21">
        <v>15.1</v>
      </c>
      <c r="F535" s="67">
        <f t="shared" si="32"/>
        <v>138023.10999999999</v>
      </c>
      <c r="G535" s="67" t="e">
        <f t="shared" si="33"/>
        <v>#N/A</v>
      </c>
      <c r="H535" s="67" t="e">
        <f t="shared" si="34"/>
        <v>#N/A</v>
      </c>
      <c r="I535" s="67">
        <f t="shared" si="35"/>
        <v>138023.10999999999</v>
      </c>
    </row>
    <row r="536" spans="1:9" x14ac:dyDescent="0.6">
      <c r="A536" s="10">
        <v>42539</v>
      </c>
      <c r="B536" s="13" t="str">
        <f>VLOOKUP(A536,_holidays!$A$2:$B$2107,2,1)</f>
        <v>Y</v>
      </c>
      <c r="C536" s="13" t="str">
        <f>VLOOKUP(A536,_holidays!$A$2:$C$2107,3,1)</f>
        <v>N</v>
      </c>
      <c r="D536" s="16">
        <v>123162.185</v>
      </c>
      <c r="E536" s="14">
        <v>12.7</v>
      </c>
      <c r="F536" s="67">
        <f t="shared" si="32"/>
        <v>123162.185</v>
      </c>
      <c r="G536" s="67" t="e">
        <f t="shared" si="33"/>
        <v>#N/A</v>
      </c>
      <c r="H536" s="67" t="e">
        <f t="shared" si="34"/>
        <v>#N/A</v>
      </c>
      <c r="I536" s="67">
        <f t="shared" si="35"/>
        <v>123162.185</v>
      </c>
    </row>
    <row r="537" spans="1:9" x14ac:dyDescent="0.6">
      <c r="A537" s="19">
        <v>42540</v>
      </c>
      <c r="B537" s="20" t="str">
        <f>VLOOKUP(A537,_holidays!$A$2:$B$2107,2,1)</f>
        <v>Y</v>
      </c>
      <c r="C537" s="20" t="str">
        <f>VLOOKUP(A537,_holidays!$A$2:$C$2107,3,1)</f>
        <v>N</v>
      </c>
      <c r="D537" s="16">
        <v>119662.16499999999</v>
      </c>
      <c r="E537" s="21">
        <v>13.5</v>
      </c>
      <c r="F537" s="67">
        <f t="shared" si="32"/>
        <v>119662.16499999999</v>
      </c>
      <c r="G537" s="67" t="e">
        <f t="shared" si="33"/>
        <v>#N/A</v>
      </c>
      <c r="H537" s="67" t="e">
        <f t="shared" si="34"/>
        <v>#N/A</v>
      </c>
      <c r="I537" s="67">
        <f t="shared" si="35"/>
        <v>119662.16499999999</v>
      </c>
    </row>
    <row r="538" spans="1:9" x14ac:dyDescent="0.6">
      <c r="A538" s="10">
        <v>42541</v>
      </c>
      <c r="B538" s="13" t="str">
        <f>VLOOKUP(A538,_holidays!$A$2:$B$2107,2,1)</f>
        <v>Y</v>
      </c>
      <c r="C538" s="13" t="str">
        <f>VLOOKUP(A538,_holidays!$A$2:$C$2107,3,1)</f>
        <v>N</v>
      </c>
      <c r="D538" s="16">
        <v>134435.11499999999</v>
      </c>
      <c r="E538" s="14">
        <v>13.2</v>
      </c>
      <c r="F538" s="67">
        <f t="shared" si="32"/>
        <v>134435.11499999999</v>
      </c>
      <c r="G538" s="67" t="e">
        <f t="shared" si="33"/>
        <v>#N/A</v>
      </c>
      <c r="H538" s="67" t="e">
        <f t="shared" si="34"/>
        <v>#N/A</v>
      </c>
      <c r="I538" s="67">
        <f t="shared" si="35"/>
        <v>134435.11499999999</v>
      </c>
    </row>
    <row r="539" spans="1:9" x14ac:dyDescent="0.6">
      <c r="A539" s="19">
        <v>42542</v>
      </c>
      <c r="B539" s="20" t="str">
        <f>VLOOKUP(A539,_holidays!$A$2:$B$2107,2,1)</f>
        <v>Y</v>
      </c>
      <c r="C539" s="20" t="str">
        <f>VLOOKUP(A539,_holidays!$A$2:$C$2107,3,1)</f>
        <v>N</v>
      </c>
      <c r="D539" s="16">
        <v>137511.315</v>
      </c>
      <c r="E539" s="21">
        <v>14.7</v>
      </c>
      <c r="F539" s="67">
        <f t="shared" si="32"/>
        <v>137511.315</v>
      </c>
      <c r="G539" s="67" t="e">
        <f t="shared" si="33"/>
        <v>#N/A</v>
      </c>
      <c r="H539" s="67" t="e">
        <f t="shared" si="34"/>
        <v>#N/A</v>
      </c>
      <c r="I539" s="67">
        <f t="shared" si="35"/>
        <v>137511.315</v>
      </c>
    </row>
    <row r="540" spans="1:9" x14ac:dyDescent="0.6">
      <c r="A540" s="10">
        <v>42543</v>
      </c>
      <c r="B540" s="13" t="str">
        <f>VLOOKUP(A540,_holidays!$A$2:$B$2107,2,1)</f>
        <v>Y</v>
      </c>
      <c r="C540" s="13" t="str">
        <f>VLOOKUP(A540,_holidays!$A$2:$C$2107,3,1)</f>
        <v>N</v>
      </c>
      <c r="D540" s="16">
        <v>133813.285</v>
      </c>
      <c r="E540" s="14">
        <v>15.4</v>
      </c>
      <c r="F540" s="67">
        <f t="shared" si="32"/>
        <v>133813.285</v>
      </c>
      <c r="G540" s="67" t="e">
        <f t="shared" si="33"/>
        <v>#N/A</v>
      </c>
      <c r="H540" s="67" t="e">
        <f t="shared" si="34"/>
        <v>#N/A</v>
      </c>
      <c r="I540" s="67">
        <f t="shared" si="35"/>
        <v>133813.285</v>
      </c>
    </row>
    <row r="541" spans="1:9" x14ac:dyDescent="0.6">
      <c r="A541" s="19">
        <v>42544</v>
      </c>
      <c r="B541" s="20" t="str">
        <f>VLOOKUP(A541,_holidays!$A$2:$B$2107,2,1)</f>
        <v>Y</v>
      </c>
      <c r="C541" s="20" t="str">
        <f>VLOOKUP(A541,_holidays!$A$2:$C$2107,3,1)</f>
        <v>N</v>
      </c>
      <c r="D541" s="16">
        <v>136740.005</v>
      </c>
      <c r="E541" s="21">
        <v>14.8</v>
      </c>
      <c r="F541" s="67">
        <f t="shared" si="32"/>
        <v>136740.005</v>
      </c>
      <c r="G541" s="67" t="e">
        <f t="shared" si="33"/>
        <v>#N/A</v>
      </c>
      <c r="H541" s="67" t="e">
        <f t="shared" si="34"/>
        <v>#N/A</v>
      </c>
      <c r="I541" s="67">
        <f t="shared" si="35"/>
        <v>136740.005</v>
      </c>
    </row>
    <row r="542" spans="1:9" x14ac:dyDescent="0.6">
      <c r="A542" s="10">
        <v>42545</v>
      </c>
      <c r="B542" s="13" t="str">
        <f>VLOOKUP(A542,_holidays!$A$2:$B$2107,2,1)</f>
        <v>N</v>
      </c>
      <c r="C542" s="13" t="str">
        <f>VLOOKUP(A542,_holidays!$A$2:$C$2107,3,1)</f>
        <v>N</v>
      </c>
      <c r="D542" s="16">
        <v>144658.38</v>
      </c>
      <c r="E542" s="14">
        <v>10.7</v>
      </c>
      <c r="F542" s="67" t="e">
        <f t="shared" si="32"/>
        <v>#N/A</v>
      </c>
      <c r="G542" s="67">
        <f t="shared" si="33"/>
        <v>144658.38</v>
      </c>
      <c r="H542" s="67" t="e">
        <f t="shared" si="34"/>
        <v>#N/A</v>
      </c>
      <c r="I542" s="67">
        <f t="shared" si="35"/>
        <v>144658.38</v>
      </c>
    </row>
    <row r="543" spans="1:9" x14ac:dyDescent="0.6">
      <c r="A543" s="19">
        <v>42546</v>
      </c>
      <c r="B543" s="20" t="str">
        <f>VLOOKUP(A543,_holidays!$A$2:$B$2107,2,1)</f>
        <v>N</v>
      </c>
      <c r="C543" s="20" t="str">
        <f>VLOOKUP(A543,_holidays!$A$2:$C$2107,3,1)</f>
        <v>N</v>
      </c>
      <c r="D543" s="16">
        <v>131730.83499999999</v>
      </c>
      <c r="E543" s="21">
        <v>12.7</v>
      </c>
      <c r="F543" s="67" t="e">
        <f t="shared" si="32"/>
        <v>#N/A</v>
      </c>
      <c r="G543" s="67">
        <f t="shared" si="33"/>
        <v>131730.83499999999</v>
      </c>
      <c r="H543" s="67" t="e">
        <f t="shared" si="34"/>
        <v>#N/A</v>
      </c>
      <c r="I543" s="67">
        <f t="shared" si="35"/>
        <v>131730.83499999999</v>
      </c>
    </row>
    <row r="544" spans="1:9" x14ac:dyDescent="0.6">
      <c r="A544" s="10">
        <v>42547</v>
      </c>
      <c r="B544" s="13" t="str">
        <f>VLOOKUP(A544,_holidays!$A$2:$B$2107,2,1)</f>
        <v>N</v>
      </c>
      <c r="C544" s="13" t="str">
        <f>VLOOKUP(A544,_holidays!$A$2:$C$2107,3,1)</f>
        <v>N</v>
      </c>
      <c r="D544" s="16">
        <v>126455.935</v>
      </c>
      <c r="E544" s="14">
        <v>11.1</v>
      </c>
      <c r="F544" s="67" t="e">
        <f t="shared" si="32"/>
        <v>#N/A</v>
      </c>
      <c r="G544" s="67">
        <f t="shared" si="33"/>
        <v>126455.935</v>
      </c>
      <c r="H544" s="67" t="e">
        <f t="shared" si="34"/>
        <v>#N/A</v>
      </c>
      <c r="I544" s="67">
        <f t="shared" si="35"/>
        <v>126455.935</v>
      </c>
    </row>
    <row r="545" spans="1:9" x14ac:dyDescent="0.6">
      <c r="A545" s="19">
        <v>42548</v>
      </c>
      <c r="B545" s="20" t="str">
        <f>VLOOKUP(A545,_holidays!$A$2:$B$2107,2,1)</f>
        <v>N</v>
      </c>
      <c r="C545" s="20" t="str">
        <f>VLOOKUP(A545,_holidays!$A$2:$C$2107,3,1)</f>
        <v>N</v>
      </c>
      <c r="D545" s="16">
        <v>148639.995</v>
      </c>
      <c r="E545" s="21">
        <v>10.6</v>
      </c>
      <c r="F545" s="67" t="e">
        <f t="shared" si="32"/>
        <v>#N/A</v>
      </c>
      <c r="G545" s="67">
        <f t="shared" si="33"/>
        <v>148639.995</v>
      </c>
      <c r="H545" s="67" t="e">
        <f t="shared" si="34"/>
        <v>#N/A</v>
      </c>
      <c r="I545" s="67">
        <f t="shared" si="35"/>
        <v>148639.995</v>
      </c>
    </row>
    <row r="546" spans="1:9" x14ac:dyDescent="0.6">
      <c r="A546" s="10">
        <v>42549</v>
      </c>
      <c r="B546" s="13" t="str">
        <f>VLOOKUP(A546,_holidays!$A$2:$B$2107,2,1)</f>
        <v>N</v>
      </c>
      <c r="C546" s="13" t="str">
        <f>VLOOKUP(A546,_holidays!$A$2:$C$2107,3,1)</f>
        <v>N</v>
      </c>
      <c r="D546" s="16">
        <v>142146.31</v>
      </c>
      <c r="E546" s="14">
        <v>17</v>
      </c>
      <c r="F546" s="67" t="e">
        <f t="shared" si="32"/>
        <v>#N/A</v>
      </c>
      <c r="G546" s="67">
        <f t="shared" si="33"/>
        <v>142146.31</v>
      </c>
      <c r="H546" s="67" t="e">
        <f t="shared" si="34"/>
        <v>#N/A</v>
      </c>
      <c r="I546" s="67">
        <f t="shared" si="35"/>
        <v>142146.31</v>
      </c>
    </row>
    <row r="547" spans="1:9" x14ac:dyDescent="0.6">
      <c r="A547" s="19">
        <v>42550</v>
      </c>
      <c r="B547" s="20" t="str">
        <f>VLOOKUP(A547,_holidays!$A$2:$B$2107,2,1)</f>
        <v>N</v>
      </c>
      <c r="C547" s="20" t="str">
        <f>VLOOKUP(A547,_holidays!$A$2:$C$2107,3,1)</f>
        <v>N</v>
      </c>
      <c r="D547" s="16">
        <v>136071.965</v>
      </c>
      <c r="E547" s="21">
        <v>15.8</v>
      </c>
      <c r="F547" s="67" t="e">
        <f t="shared" si="32"/>
        <v>#N/A</v>
      </c>
      <c r="G547" s="67">
        <f t="shared" si="33"/>
        <v>136071.965</v>
      </c>
      <c r="H547" s="67" t="e">
        <f t="shared" si="34"/>
        <v>#N/A</v>
      </c>
      <c r="I547" s="67">
        <f t="shared" si="35"/>
        <v>136071.965</v>
      </c>
    </row>
    <row r="548" spans="1:9" x14ac:dyDescent="0.6">
      <c r="A548" s="10">
        <v>42551</v>
      </c>
      <c r="B548" s="13" t="str">
        <f>VLOOKUP(A548,_holidays!$A$2:$B$2107,2,1)</f>
        <v>N</v>
      </c>
      <c r="C548" s="13" t="str">
        <f>VLOOKUP(A548,_holidays!$A$2:$C$2107,3,1)</f>
        <v>N</v>
      </c>
      <c r="D548" s="16">
        <v>141078.46</v>
      </c>
      <c r="E548" s="14">
        <v>11.7</v>
      </c>
      <c r="F548" s="67" t="e">
        <f t="shared" si="32"/>
        <v>#N/A</v>
      </c>
      <c r="G548" s="67">
        <f t="shared" si="33"/>
        <v>141078.46</v>
      </c>
      <c r="H548" s="67" t="e">
        <f t="shared" si="34"/>
        <v>#N/A</v>
      </c>
      <c r="I548" s="67">
        <f t="shared" si="35"/>
        <v>141078.46</v>
      </c>
    </row>
    <row r="549" spans="1:9" x14ac:dyDescent="0.6">
      <c r="A549" s="19">
        <v>42552</v>
      </c>
      <c r="B549" s="20" t="str">
        <f>VLOOKUP(A549,_holidays!$A$2:$B$2107,2,1)</f>
        <v>N</v>
      </c>
      <c r="C549" s="20" t="str">
        <f>VLOOKUP(A549,_holidays!$A$2:$C$2107,3,1)</f>
        <v>N</v>
      </c>
      <c r="D549" s="16">
        <v>136676.715</v>
      </c>
      <c r="E549" s="21">
        <v>14.1</v>
      </c>
      <c r="F549" s="67" t="e">
        <f t="shared" si="32"/>
        <v>#N/A</v>
      </c>
      <c r="G549" s="67">
        <f t="shared" si="33"/>
        <v>136676.715</v>
      </c>
      <c r="H549" s="67" t="e">
        <f t="shared" si="34"/>
        <v>#N/A</v>
      </c>
      <c r="I549" s="67">
        <f t="shared" si="35"/>
        <v>136676.715</v>
      </c>
    </row>
    <row r="550" spans="1:9" x14ac:dyDescent="0.6">
      <c r="A550" s="10">
        <v>42553</v>
      </c>
      <c r="B550" s="13" t="str">
        <f>VLOOKUP(A550,_holidays!$A$2:$B$2107,2,1)</f>
        <v>N</v>
      </c>
      <c r="C550" s="13" t="str">
        <f>VLOOKUP(A550,_holidays!$A$2:$C$2107,3,1)</f>
        <v>N</v>
      </c>
      <c r="D550" s="16">
        <v>118683.565</v>
      </c>
      <c r="E550" s="14">
        <v>16.5</v>
      </c>
      <c r="F550" s="67" t="e">
        <f t="shared" si="32"/>
        <v>#N/A</v>
      </c>
      <c r="G550" s="67">
        <f t="shared" si="33"/>
        <v>118683.565</v>
      </c>
      <c r="H550" s="67" t="e">
        <f t="shared" si="34"/>
        <v>#N/A</v>
      </c>
      <c r="I550" s="67">
        <f t="shared" si="35"/>
        <v>118683.565</v>
      </c>
    </row>
    <row r="551" spans="1:9" x14ac:dyDescent="0.6">
      <c r="A551" s="19">
        <v>42554</v>
      </c>
      <c r="B551" s="20" t="str">
        <f>VLOOKUP(A551,_holidays!$A$2:$B$2107,2,1)</f>
        <v>N</v>
      </c>
      <c r="C551" s="20" t="str">
        <f>VLOOKUP(A551,_holidays!$A$2:$C$2107,3,1)</f>
        <v>N</v>
      </c>
      <c r="D551" s="16">
        <v>112556.405</v>
      </c>
      <c r="E551" s="21">
        <v>16.7</v>
      </c>
      <c r="F551" s="67" t="e">
        <f t="shared" si="32"/>
        <v>#N/A</v>
      </c>
      <c r="G551" s="67">
        <f t="shared" si="33"/>
        <v>112556.405</v>
      </c>
      <c r="H551" s="67" t="e">
        <f t="shared" si="34"/>
        <v>#N/A</v>
      </c>
      <c r="I551" s="67">
        <f t="shared" si="35"/>
        <v>112556.405</v>
      </c>
    </row>
    <row r="552" spans="1:9" x14ac:dyDescent="0.6">
      <c r="A552" s="10">
        <v>42555</v>
      </c>
      <c r="B552" s="13" t="str">
        <f>VLOOKUP(A552,_holidays!$A$2:$B$2107,2,1)</f>
        <v>N</v>
      </c>
      <c r="C552" s="13" t="str">
        <f>VLOOKUP(A552,_holidays!$A$2:$C$2107,3,1)</f>
        <v>N</v>
      </c>
      <c r="D552" s="16">
        <v>135712.245</v>
      </c>
      <c r="E552" s="14">
        <v>12.7</v>
      </c>
      <c r="F552" s="67" t="e">
        <f t="shared" si="32"/>
        <v>#N/A</v>
      </c>
      <c r="G552" s="67">
        <f t="shared" si="33"/>
        <v>135712.245</v>
      </c>
      <c r="H552" s="67" t="e">
        <f t="shared" si="34"/>
        <v>#N/A</v>
      </c>
      <c r="I552" s="67">
        <f t="shared" si="35"/>
        <v>135712.245</v>
      </c>
    </row>
    <row r="553" spans="1:9" x14ac:dyDescent="0.6">
      <c r="A553" s="19">
        <v>42556</v>
      </c>
      <c r="B553" s="20" t="str">
        <f>VLOOKUP(A553,_holidays!$A$2:$B$2107,2,1)</f>
        <v>N</v>
      </c>
      <c r="C553" s="20" t="str">
        <f>VLOOKUP(A553,_holidays!$A$2:$C$2107,3,1)</f>
        <v>N</v>
      </c>
      <c r="D553" s="16">
        <v>142401.79500000001</v>
      </c>
      <c r="E553" s="21">
        <v>12.8</v>
      </c>
      <c r="F553" s="67" t="e">
        <f t="shared" si="32"/>
        <v>#N/A</v>
      </c>
      <c r="G553" s="67">
        <f t="shared" si="33"/>
        <v>142401.79500000001</v>
      </c>
      <c r="H553" s="67" t="e">
        <f t="shared" si="34"/>
        <v>#N/A</v>
      </c>
      <c r="I553" s="67">
        <f t="shared" si="35"/>
        <v>142401.79500000001</v>
      </c>
    </row>
    <row r="554" spans="1:9" x14ac:dyDescent="0.6">
      <c r="A554" s="10">
        <v>42557</v>
      </c>
      <c r="B554" s="13" t="str">
        <f>VLOOKUP(A554,_holidays!$A$2:$B$2107,2,1)</f>
        <v>N</v>
      </c>
      <c r="C554" s="13" t="str">
        <f>VLOOKUP(A554,_holidays!$A$2:$C$2107,3,1)</f>
        <v>N</v>
      </c>
      <c r="D554" s="16">
        <v>134056.095</v>
      </c>
      <c r="E554" s="14">
        <v>13</v>
      </c>
      <c r="F554" s="67" t="e">
        <f t="shared" si="32"/>
        <v>#N/A</v>
      </c>
      <c r="G554" s="67">
        <f t="shared" si="33"/>
        <v>134056.095</v>
      </c>
      <c r="H554" s="67" t="e">
        <f t="shared" si="34"/>
        <v>#N/A</v>
      </c>
      <c r="I554" s="67">
        <f t="shared" si="35"/>
        <v>134056.095</v>
      </c>
    </row>
    <row r="555" spans="1:9" x14ac:dyDescent="0.6">
      <c r="A555" s="19">
        <v>42558</v>
      </c>
      <c r="B555" s="20" t="str">
        <f>VLOOKUP(A555,_holidays!$A$2:$B$2107,2,1)</f>
        <v>N</v>
      </c>
      <c r="C555" s="20" t="str">
        <f>VLOOKUP(A555,_holidays!$A$2:$C$2107,3,1)</f>
        <v>N</v>
      </c>
      <c r="D555" s="16">
        <v>138768.04500000001</v>
      </c>
      <c r="E555" s="21">
        <v>13.7</v>
      </c>
      <c r="F555" s="67" t="e">
        <f t="shared" si="32"/>
        <v>#N/A</v>
      </c>
      <c r="G555" s="67">
        <f t="shared" si="33"/>
        <v>138768.04500000001</v>
      </c>
      <c r="H555" s="67" t="e">
        <f t="shared" si="34"/>
        <v>#N/A</v>
      </c>
      <c r="I555" s="67">
        <f t="shared" si="35"/>
        <v>138768.04500000001</v>
      </c>
    </row>
    <row r="556" spans="1:9" x14ac:dyDescent="0.6">
      <c r="A556" s="10">
        <v>42559</v>
      </c>
      <c r="B556" s="13" t="str">
        <f>VLOOKUP(A556,_holidays!$A$2:$B$2107,2,1)</f>
        <v>N</v>
      </c>
      <c r="C556" s="13" t="str">
        <f>VLOOKUP(A556,_holidays!$A$2:$C$2107,3,1)</f>
        <v>N</v>
      </c>
      <c r="D556" s="16">
        <v>136690.04999999999</v>
      </c>
      <c r="E556" s="14">
        <v>15.3</v>
      </c>
      <c r="F556" s="67" t="e">
        <f t="shared" si="32"/>
        <v>#N/A</v>
      </c>
      <c r="G556" s="67">
        <f t="shared" si="33"/>
        <v>136690.04999999999</v>
      </c>
      <c r="H556" s="67" t="e">
        <f t="shared" si="34"/>
        <v>#N/A</v>
      </c>
      <c r="I556" s="67">
        <f t="shared" si="35"/>
        <v>136690.04999999999</v>
      </c>
    </row>
    <row r="557" spans="1:9" x14ac:dyDescent="0.6">
      <c r="A557" s="19">
        <v>42560</v>
      </c>
      <c r="B557" s="20" t="str">
        <f>VLOOKUP(A557,_holidays!$A$2:$B$2107,2,1)</f>
        <v>N</v>
      </c>
      <c r="C557" s="20" t="str">
        <f>VLOOKUP(A557,_holidays!$A$2:$C$2107,3,1)</f>
        <v>N</v>
      </c>
      <c r="D557" s="16">
        <v>122369.535</v>
      </c>
      <c r="E557" s="21">
        <v>15.2</v>
      </c>
      <c r="F557" s="67" t="e">
        <f t="shared" si="32"/>
        <v>#N/A</v>
      </c>
      <c r="G557" s="67">
        <f t="shared" si="33"/>
        <v>122369.535</v>
      </c>
      <c r="H557" s="67" t="e">
        <f t="shared" si="34"/>
        <v>#N/A</v>
      </c>
      <c r="I557" s="67">
        <f t="shared" si="35"/>
        <v>122369.535</v>
      </c>
    </row>
    <row r="558" spans="1:9" x14ac:dyDescent="0.6">
      <c r="A558" s="10">
        <v>42561</v>
      </c>
      <c r="B558" s="13" t="str">
        <f>VLOOKUP(A558,_holidays!$A$2:$B$2107,2,1)</f>
        <v>N</v>
      </c>
      <c r="C558" s="13" t="str">
        <f>VLOOKUP(A558,_holidays!$A$2:$C$2107,3,1)</f>
        <v>N</v>
      </c>
      <c r="D558" s="16">
        <v>119218.23</v>
      </c>
      <c r="E558" s="14">
        <v>14.2</v>
      </c>
      <c r="F558" s="67" t="e">
        <f t="shared" si="32"/>
        <v>#N/A</v>
      </c>
      <c r="G558" s="67">
        <f t="shared" si="33"/>
        <v>119218.23</v>
      </c>
      <c r="H558" s="67" t="e">
        <f t="shared" si="34"/>
        <v>#N/A</v>
      </c>
      <c r="I558" s="67">
        <f t="shared" si="35"/>
        <v>119218.23</v>
      </c>
    </row>
    <row r="559" spans="1:9" x14ac:dyDescent="0.6">
      <c r="A559" s="19">
        <v>42562</v>
      </c>
      <c r="B559" s="20" t="str">
        <f>VLOOKUP(A559,_holidays!$A$2:$B$2107,2,1)</f>
        <v>N</v>
      </c>
      <c r="C559" s="20" t="str">
        <f>VLOOKUP(A559,_holidays!$A$2:$C$2107,3,1)</f>
        <v>N</v>
      </c>
      <c r="D559" s="16">
        <v>128207.125</v>
      </c>
      <c r="E559" s="21">
        <v>16</v>
      </c>
      <c r="F559" s="67" t="e">
        <f t="shared" si="32"/>
        <v>#N/A</v>
      </c>
      <c r="G559" s="67">
        <f t="shared" si="33"/>
        <v>128207.125</v>
      </c>
      <c r="H559" s="67" t="e">
        <f t="shared" si="34"/>
        <v>#N/A</v>
      </c>
      <c r="I559" s="67">
        <f t="shared" si="35"/>
        <v>128207.125</v>
      </c>
    </row>
    <row r="560" spans="1:9" x14ac:dyDescent="0.6">
      <c r="A560" s="10">
        <v>42563</v>
      </c>
      <c r="B560" s="13" t="str">
        <f>VLOOKUP(A560,_holidays!$A$2:$B$2107,2,1)</f>
        <v>Y</v>
      </c>
      <c r="C560" s="13" t="str">
        <f>VLOOKUP(A560,_holidays!$A$2:$C$2107,3,1)</f>
        <v>N</v>
      </c>
      <c r="D560" s="16">
        <v>137582.19500000001</v>
      </c>
      <c r="E560" s="14">
        <v>13.7</v>
      </c>
      <c r="F560" s="67">
        <f t="shared" si="32"/>
        <v>137582.19500000001</v>
      </c>
      <c r="G560" s="67" t="e">
        <f t="shared" si="33"/>
        <v>#N/A</v>
      </c>
      <c r="H560" s="67" t="e">
        <f t="shared" si="34"/>
        <v>#N/A</v>
      </c>
      <c r="I560" s="67">
        <f t="shared" si="35"/>
        <v>137582.19500000001</v>
      </c>
    </row>
    <row r="561" spans="1:9" x14ac:dyDescent="0.6">
      <c r="A561" s="19">
        <v>42564</v>
      </c>
      <c r="B561" s="20" t="str">
        <f>VLOOKUP(A561,_holidays!$A$2:$B$2107,2,1)</f>
        <v>Y</v>
      </c>
      <c r="C561" s="20" t="str">
        <f>VLOOKUP(A561,_holidays!$A$2:$C$2107,3,1)</f>
        <v>N</v>
      </c>
      <c r="D561" s="16">
        <v>145728.26</v>
      </c>
      <c r="E561" s="21">
        <v>12</v>
      </c>
      <c r="F561" s="67">
        <f t="shared" si="32"/>
        <v>145728.26</v>
      </c>
      <c r="G561" s="67" t="e">
        <f t="shared" si="33"/>
        <v>#N/A</v>
      </c>
      <c r="H561" s="67" t="e">
        <f t="shared" si="34"/>
        <v>#N/A</v>
      </c>
      <c r="I561" s="67">
        <f t="shared" si="35"/>
        <v>145728.26</v>
      </c>
    </row>
    <row r="562" spans="1:9" x14ac:dyDescent="0.6">
      <c r="A562" s="10">
        <v>42565</v>
      </c>
      <c r="B562" s="13" t="str">
        <f>VLOOKUP(A562,_holidays!$A$2:$B$2107,2,1)</f>
        <v>Y</v>
      </c>
      <c r="C562" s="13" t="str">
        <f>VLOOKUP(A562,_holidays!$A$2:$C$2107,3,1)</f>
        <v>N</v>
      </c>
      <c r="D562" s="16">
        <v>144103.70499999999</v>
      </c>
      <c r="E562" s="14">
        <v>14</v>
      </c>
      <c r="F562" s="67">
        <f t="shared" si="32"/>
        <v>144103.70499999999</v>
      </c>
      <c r="G562" s="67" t="e">
        <f t="shared" si="33"/>
        <v>#N/A</v>
      </c>
      <c r="H562" s="67" t="e">
        <f t="shared" si="34"/>
        <v>#N/A</v>
      </c>
      <c r="I562" s="67">
        <f t="shared" si="35"/>
        <v>144103.70499999999</v>
      </c>
    </row>
    <row r="563" spans="1:9" x14ac:dyDescent="0.6">
      <c r="A563" s="19">
        <v>42566</v>
      </c>
      <c r="B563" s="20" t="str">
        <f>VLOOKUP(A563,_holidays!$A$2:$B$2107,2,1)</f>
        <v>Y</v>
      </c>
      <c r="C563" s="20" t="str">
        <f>VLOOKUP(A563,_holidays!$A$2:$C$2107,3,1)</f>
        <v>N</v>
      </c>
      <c r="D563" s="16">
        <v>141166.85</v>
      </c>
      <c r="E563" s="21">
        <v>14.1</v>
      </c>
      <c r="F563" s="67">
        <f t="shared" si="32"/>
        <v>141166.85</v>
      </c>
      <c r="G563" s="67" t="e">
        <f t="shared" si="33"/>
        <v>#N/A</v>
      </c>
      <c r="H563" s="67" t="e">
        <f t="shared" si="34"/>
        <v>#N/A</v>
      </c>
      <c r="I563" s="67">
        <f t="shared" si="35"/>
        <v>141166.85</v>
      </c>
    </row>
    <row r="564" spans="1:9" x14ac:dyDescent="0.6">
      <c r="A564" s="10">
        <v>42567</v>
      </c>
      <c r="B564" s="13" t="str">
        <f>VLOOKUP(A564,_holidays!$A$2:$B$2107,2,1)</f>
        <v>Y</v>
      </c>
      <c r="C564" s="13" t="str">
        <f>VLOOKUP(A564,_holidays!$A$2:$C$2107,3,1)</f>
        <v>N</v>
      </c>
      <c r="D564" s="16">
        <v>120659.15</v>
      </c>
      <c r="E564" s="14">
        <v>13.7</v>
      </c>
      <c r="F564" s="67">
        <f t="shared" si="32"/>
        <v>120659.15</v>
      </c>
      <c r="G564" s="67" t="e">
        <f t="shared" si="33"/>
        <v>#N/A</v>
      </c>
      <c r="H564" s="67" t="e">
        <f t="shared" si="34"/>
        <v>#N/A</v>
      </c>
      <c r="I564" s="67">
        <f t="shared" si="35"/>
        <v>120659.15</v>
      </c>
    </row>
    <row r="565" spans="1:9" x14ac:dyDescent="0.6">
      <c r="A565" s="19">
        <v>42568</v>
      </c>
      <c r="B565" s="20" t="str">
        <f>VLOOKUP(A565,_holidays!$A$2:$B$2107,2,1)</f>
        <v>Y</v>
      </c>
      <c r="C565" s="20" t="str">
        <f>VLOOKUP(A565,_holidays!$A$2:$C$2107,3,1)</f>
        <v>N</v>
      </c>
      <c r="D565" s="16">
        <v>113418.125</v>
      </c>
      <c r="E565" s="21">
        <v>16.100000000000001</v>
      </c>
      <c r="F565" s="67">
        <f t="shared" si="32"/>
        <v>113418.125</v>
      </c>
      <c r="G565" s="67" t="e">
        <f t="shared" si="33"/>
        <v>#N/A</v>
      </c>
      <c r="H565" s="67" t="e">
        <f t="shared" si="34"/>
        <v>#N/A</v>
      </c>
      <c r="I565" s="67">
        <f t="shared" si="35"/>
        <v>113418.125</v>
      </c>
    </row>
    <row r="566" spans="1:9" x14ac:dyDescent="0.6">
      <c r="A566" s="10">
        <v>42569</v>
      </c>
      <c r="B566" s="13" t="str">
        <f>VLOOKUP(A566,_holidays!$A$2:$B$2107,2,1)</f>
        <v>Y</v>
      </c>
      <c r="C566" s="13" t="str">
        <f>VLOOKUP(A566,_holidays!$A$2:$C$2107,3,1)</f>
        <v>N</v>
      </c>
      <c r="D566" s="16">
        <v>127367.015</v>
      </c>
      <c r="E566" s="14">
        <v>17.7</v>
      </c>
      <c r="F566" s="67">
        <f t="shared" si="32"/>
        <v>127367.015</v>
      </c>
      <c r="G566" s="67" t="e">
        <f t="shared" si="33"/>
        <v>#N/A</v>
      </c>
      <c r="H566" s="67" t="e">
        <f t="shared" si="34"/>
        <v>#N/A</v>
      </c>
      <c r="I566" s="67">
        <f t="shared" si="35"/>
        <v>127367.015</v>
      </c>
    </row>
    <row r="567" spans="1:9" x14ac:dyDescent="0.6">
      <c r="A567" s="19">
        <v>42570</v>
      </c>
      <c r="B567" s="20" t="str">
        <f>VLOOKUP(A567,_holidays!$A$2:$B$2107,2,1)</f>
        <v>Y</v>
      </c>
      <c r="C567" s="20" t="str">
        <f>VLOOKUP(A567,_holidays!$A$2:$C$2107,3,1)</f>
        <v>N</v>
      </c>
      <c r="D567" s="16">
        <v>137028.04999999999</v>
      </c>
      <c r="E567" s="21">
        <v>16</v>
      </c>
      <c r="F567" s="67">
        <f t="shared" si="32"/>
        <v>137028.04999999999</v>
      </c>
      <c r="G567" s="67" t="e">
        <f t="shared" si="33"/>
        <v>#N/A</v>
      </c>
      <c r="H567" s="67" t="e">
        <f t="shared" si="34"/>
        <v>#N/A</v>
      </c>
      <c r="I567" s="67">
        <f t="shared" si="35"/>
        <v>137028.04999999999</v>
      </c>
    </row>
    <row r="568" spans="1:9" x14ac:dyDescent="0.6">
      <c r="A568" s="10">
        <v>42571</v>
      </c>
      <c r="B568" s="13" t="str">
        <f>VLOOKUP(A568,_holidays!$A$2:$B$2107,2,1)</f>
        <v>Y</v>
      </c>
      <c r="C568" s="13" t="str">
        <f>VLOOKUP(A568,_holidays!$A$2:$C$2107,3,1)</f>
        <v>N</v>
      </c>
      <c r="D568" s="16">
        <v>136850.14000000001</v>
      </c>
      <c r="E568" s="14">
        <v>16.100000000000001</v>
      </c>
      <c r="F568" s="67">
        <f t="shared" si="32"/>
        <v>136850.14000000001</v>
      </c>
      <c r="G568" s="67" t="e">
        <f t="shared" si="33"/>
        <v>#N/A</v>
      </c>
      <c r="H568" s="67" t="e">
        <f t="shared" si="34"/>
        <v>#N/A</v>
      </c>
      <c r="I568" s="67">
        <f t="shared" si="35"/>
        <v>136850.14000000001</v>
      </c>
    </row>
    <row r="569" spans="1:9" x14ac:dyDescent="0.6">
      <c r="A569" s="19">
        <v>42572</v>
      </c>
      <c r="B569" s="20" t="str">
        <f>VLOOKUP(A569,_holidays!$A$2:$B$2107,2,1)</f>
        <v>Y</v>
      </c>
      <c r="C569" s="20" t="str">
        <f>VLOOKUP(A569,_holidays!$A$2:$C$2107,3,1)</f>
        <v>N</v>
      </c>
      <c r="D569" s="16">
        <v>136127.125</v>
      </c>
      <c r="E569" s="21">
        <v>18.100000000000001</v>
      </c>
      <c r="F569" s="67">
        <f t="shared" si="32"/>
        <v>136127.125</v>
      </c>
      <c r="G569" s="67" t="e">
        <f t="shared" si="33"/>
        <v>#N/A</v>
      </c>
      <c r="H569" s="67" t="e">
        <f t="shared" si="34"/>
        <v>#N/A</v>
      </c>
      <c r="I569" s="67">
        <f t="shared" si="35"/>
        <v>136127.125</v>
      </c>
    </row>
    <row r="570" spans="1:9" x14ac:dyDescent="0.6">
      <c r="A570" s="10">
        <v>42573</v>
      </c>
      <c r="B570" s="13" t="str">
        <f>VLOOKUP(A570,_holidays!$A$2:$B$2107,2,1)</f>
        <v>Y</v>
      </c>
      <c r="C570" s="13" t="str">
        <f>VLOOKUP(A570,_holidays!$A$2:$C$2107,3,1)</f>
        <v>N</v>
      </c>
      <c r="D570" s="16">
        <v>128777.82</v>
      </c>
      <c r="E570" s="14">
        <v>18.3</v>
      </c>
      <c r="F570" s="67">
        <f t="shared" si="32"/>
        <v>128777.82</v>
      </c>
      <c r="G570" s="67" t="e">
        <f t="shared" si="33"/>
        <v>#N/A</v>
      </c>
      <c r="H570" s="67" t="e">
        <f t="shared" si="34"/>
        <v>#N/A</v>
      </c>
      <c r="I570" s="67">
        <f t="shared" si="35"/>
        <v>128777.82</v>
      </c>
    </row>
    <row r="571" spans="1:9" x14ac:dyDescent="0.6">
      <c r="A571" s="19">
        <v>42574</v>
      </c>
      <c r="B571" s="20" t="str">
        <f>VLOOKUP(A571,_holidays!$A$2:$B$2107,2,1)</f>
        <v>Y</v>
      </c>
      <c r="C571" s="20" t="str">
        <f>VLOOKUP(A571,_holidays!$A$2:$C$2107,3,1)</f>
        <v>N</v>
      </c>
      <c r="D571" s="16">
        <v>119888.575</v>
      </c>
      <c r="E571" s="21">
        <v>11.6</v>
      </c>
      <c r="F571" s="67">
        <f t="shared" si="32"/>
        <v>119888.575</v>
      </c>
      <c r="G571" s="67" t="e">
        <f t="shared" si="33"/>
        <v>#N/A</v>
      </c>
      <c r="H571" s="67" t="e">
        <f t="shared" si="34"/>
        <v>#N/A</v>
      </c>
      <c r="I571" s="67">
        <f t="shared" si="35"/>
        <v>119888.575</v>
      </c>
    </row>
    <row r="572" spans="1:9" x14ac:dyDescent="0.6">
      <c r="A572" s="10">
        <v>42575</v>
      </c>
      <c r="B572" s="13" t="str">
        <f>VLOOKUP(A572,_holidays!$A$2:$B$2107,2,1)</f>
        <v>Y</v>
      </c>
      <c r="C572" s="13" t="str">
        <f>VLOOKUP(A572,_holidays!$A$2:$C$2107,3,1)</f>
        <v>N</v>
      </c>
      <c r="D572" s="16">
        <v>120126.905</v>
      </c>
      <c r="E572" s="14">
        <v>11.4</v>
      </c>
      <c r="F572" s="67">
        <f t="shared" si="32"/>
        <v>120126.905</v>
      </c>
      <c r="G572" s="67" t="e">
        <f t="shared" si="33"/>
        <v>#N/A</v>
      </c>
      <c r="H572" s="67" t="e">
        <f t="shared" si="34"/>
        <v>#N/A</v>
      </c>
      <c r="I572" s="67">
        <f t="shared" si="35"/>
        <v>120126.905</v>
      </c>
    </row>
    <row r="573" spans="1:9" x14ac:dyDescent="0.6">
      <c r="A573" s="19">
        <v>42576</v>
      </c>
      <c r="B573" s="20" t="str">
        <f>VLOOKUP(A573,_holidays!$A$2:$B$2107,2,1)</f>
        <v>Y</v>
      </c>
      <c r="C573" s="20" t="str">
        <f>VLOOKUP(A573,_holidays!$A$2:$C$2107,3,1)</f>
        <v>N</v>
      </c>
      <c r="D573" s="16">
        <v>138134.63500000001</v>
      </c>
      <c r="E573" s="21">
        <v>14.3</v>
      </c>
      <c r="F573" s="67">
        <f t="shared" si="32"/>
        <v>138134.63500000001</v>
      </c>
      <c r="G573" s="67" t="e">
        <f t="shared" si="33"/>
        <v>#N/A</v>
      </c>
      <c r="H573" s="67" t="e">
        <f t="shared" si="34"/>
        <v>#N/A</v>
      </c>
      <c r="I573" s="67">
        <f t="shared" si="35"/>
        <v>138134.63500000001</v>
      </c>
    </row>
    <row r="574" spans="1:9" x14ac:dyDescent="0.6">
      <c r="A574" s="10">
        <v>42577</v>
      </c>
      <c r="B574" s="13" t="str">
        <f>VLOOKUP(A574,_holidays!$A$2:$B$2107,2,1)</f>
        <v>Y</v>
      </c>
      <c r="C574" s="13" t="str">
        <f>VLOOKUP(A574,_holidays!$A$2:$C$2107,3,1)</f>
        <v>N</v>
      </c>
      <c r="D574" s="16">
        <v>146465.69</v>
      </c>
      <c r="E574" s="14">
        <v>11</v>
      </c>
      <c r="F574" s="67">
        <f t="shared" si="32"/>
        <v>146465.69</v>
      </c>
      <c r="G574" s="67" t="e">
        <f t="shared" si="33"/>
        <v>#N/A</v>
      </c>
      <c r="H574" s="67" t="e">
        <f t="shared" si="34"/>
        <v>#N/A</v>
      </c>
      <c r="I574" s="67">
        <f t="shared" si="35"/>
        <v>146465.69</v>
      </c>
    </row>
    <row r="575" spans="1:9" x14ac:dyDescent="0.6">
      <c r="A575" s="19">
        <v>42578</v>
      </c>
      <c r="B575" s="20" t="str">
        <f>VLOOKUP(A575,_holidays!$A$2:$B$2107,2,1)</f>
        <v>Y</v>
      </c>
      <c r="C575" s="20" t="str">
        <f>VLOOKUP(A575,_holidays!$A$2:$C$2107,3,1)</f>
        <v>N</v>
      </c>
      <c r="D575" s="16">
        <v>143209.755</v>
      </c>
      <c r="E575" s="21">
        <v>12.9</v>
      </c>
      <c r="F575" s="67">
        <f t="shared" si="32"/>
        <v>143209.755</v>
      </c>
      <c r="G575" s="67" t="e">
        <f t="shared" si="33"/>
        <v>#N/A</v>
      </c>
      <c r="H575" s="67" t="e">
        <f t="shared" si="34"/>
        <v>#N/A</v>
      </c>
      <c r="I575" s="67">
        <f t="shared" si="35"/>
        <v>143209.755</v>
      </c>
    </row>
    <row r="576" spans="1:9" x14ac:dyDescent="0.6">
      <c r="A576" s="10">
        <v>42579</v>
      </c>
      <c r="B576" s="13" t="str">
        <f>VLOOKUP(A576,_holidays!$A$2:$B$2107,2,1)</f>
        <v>Y</v>
      </c>
      <c r="C576" s="13" t="str">
        <f>VLOOKUP(A576,_holidays!$A$2:$C$2107,3,1)</f>
        <v>N</v>
      </c>
      <c r="D576" s="16">
        <v>142341.63500000001</v>
      </c>
      <c r="E576" s="14">
        <v>15.2</v>
      </c>
      <c r="F576" s="67">
        <f t="shared" si="32"/>
        <v>142341.63500000001</v>
      </c>
      <c r="G576" s="67" t="e">
        <f t="shared" si="33"/>
        <v>#N/A</v>
      </c>
      <c r="H576" s="67" t="e">
        <f t="shared" si="34"/>
        <v>#N/A</v>
      </c>
      <c r="I576" s="67">
        <f t="shared" si="35"/>
        <v>142341.63500000001</v>
      </c>
    </row>
    <row r="577" spans="1:9" x14ac:dyDescent="0.6">
      <c r="A577" s="19">
        <v>42580</v>
      </c>
      <c r="B577" s="20" t="str">
        <f>VLOOKUP(A577,_holidays!$A$2:$B$2107,2,1)</f>
        <v>Y</v>
      </c>
      <c r="C577" s="20" t="str">
        <f>VLOOKUP(A577,_holidays!$A$2:$C$2107,3,1)</f>
        <v>N</v>
      </c>
      <c r="D577" s="16">
        <v>139822.93</v>
      </c>
      <c r="E577" s="21">
        <v>15.3</v>
      </c>
      <c r="F577" s="67">
        <f t="shared" si="32"/>
        <v>139822.93</v>
      </c>
      <c r="G577" s="67" t="e">
        <f t="shared" si="33"/>
        <v>#N/A</v>
      </c>
      <c r="H577" s="67" t="e">
        <f t="shared" si="34"/>
        <v>#N/A</v>
      </c>
      <c r="I577" s="67">
        <f t="shared" si="35"/>
        <v>139822.93</v>
      </c>
    </row>
    <row r="578" spans="1:9" x14ac:dyDescent="0.6">
      <c r="A578" s="10">
        <v>42581</v>
      </c>
      <c r="B578" s="13" t="str">
        <f>VLOOKUP(A578,_holidays!$A$2:$B$2107,2,1)</f>
        <v>Y</v>
      </c>
      <c r="C578" s="13" t="str">
        <f>VLOOKUP(A578,_holidays!$A$2:$C$2107,3,1)</f>
        <v>N</v>
      </c>
      <c r="D578" s="16">
        <v>121548.535</v>
      </c>
      <c r="E578" s="14">
        <v>13.8</v>
      </c>
      <c r="F578" s="67">
        <f t="shared" si="32"/>
        <v>121548.535</v>
      </c>
      <c r="G578" s="67" t="e">
        <f t="shared" si="33"/>
        <v>#N/A</v>
      </c>
      <c r="H578" s="67" t="e">
        <f t="shared" si="34"/>
        <v>#N/A</v>
      </c>
      <c r="I578" s="67">
        <f t="shared" si="35"/>
        <v>121548.535</v>
      </c>
    </row>
    <row r="579" spans="1:9" x14ac:dyDescent="0.6">
      <c r="A579" s="19">
        <v>42582</v>
      </c>
      <c r="B579" s="20" t="str">
        <f>VLOOKUP(A579,_holidays!$A$2:$B$2107,2,1)</f>
        <v>Y</v>
      </c>
      <c r="C579" s="20" t="str">
        <f>VLOOKUP(A579,_holidays!$A$2:$C$2107,3,1)</f>
        <v>N</v>
      </c>
      <c r="D579" s="16">
        <v>114481.28</v>
      </c>
      <c r="E579" s="21">
        <v>17</v>
      </c>
      <c r="F579" s="67">
        <f t="shared" ref="F579:F642" si="36">IF(B579="N",NA(),IF(B579="Y",D579))</f>
        <v>114481.28</v>
      </c>
      <c r="G579" s="67" t="e">
        <f t="shared" ref="G579:G642" si="37">IF(B579="N",D579,IF(B579="Y",NA()))</f>
        <v>#N/A</v>
      </c>
      <c r="H579" s="67" t="e">
        <f t="shared" ref="H579:H642" si="38">IF(C579="N",NA(),IF(C579="Y",D579))</f>
        <v>#N/A</v>
      </c>
      <c r="I579" s="67">
        <f t="shared" ref="I579:I642" si="39">IF(C579="N",D579,IF(C579="Y",NA()))</f>
        <v>114481.28</v>
      </c>
    </row>
    <row r="580" spans="1:9" x14ac:dyDescent="0.6">
      <c r="A580" s="10">
        <v>42583</v>
      </c>
      <c r="B580" s="13" t="str">
        <f>VLOOKUP(A580,_holidays!$A$2:$B$2107,2,1)</f>
        <v>Y</v>
      </c>
      <c r="C580" s="13" t="str">
        <f>VLOOKUP(A580,_holidays!$A$2:$C$2107,3,1)</f>
        <v>N</v>
      </c>
      <c r="D580" s="16">
        <v>137934.845</v>
      </c>
      <c r="E580" s="14">
        <v>14.4</v>
      </c>
      <c r="F580" s="67">
        <f t="shared" si="36"/>
        <v>137934.845</v>
      </c>
      <c r="G580" s="67" t="e">
        <f t="shared" si="37"/>
        <v>#N/A</v>
      </c>
      <c r="H580" s="67" t="e">
        <f t="shared" si="38"/>
        <v>#N/A</v>
      </c>
      <c r="I580" s="67">
        <f t="shared" si="39"/>
        <v>137934.845</v>
      </c>
    </row>
    <row r="581" spans="1:9" x14ac:dyDescent="0.6">
      <c r="A581" s="19">
        <v>42584</v>
      </c>
      <c r="B581" s="20" t="str">
        <f>VLOOKUP(A581,_holidays!$A$2:$B$2107,2,1)</f>
        <v>Y</v>
      </c>
      <c r="C581" s="20" t="str">
        <f>VLOOKUP(A581,_holidays!$A$2:$C$2107,3,1)</f>
        <v>N</v>
      </c>
      <c r="D581" s="16">
        <v>137301.69</v>
      </c>
      <c r="E581" s="21">
        <v>13.4</v>
      </c>
      <c r="F581" s="67">
        <f t="shared" si="36"/>
        <v>137301.69</v>
      </c>
      <c r="G581" s="67" t="e">
        <f t="shared" si="37"/>
        <v>#N/A</v>
      </c>
      <c r="H581" s="67" t="e">
        <f t="shared" si="38"/>
        <v>#N/A</v>
      </c>
      <c r="I581" s="67">
        <f t="shared" si="39"/>
        <v>137301.69</v>
      </c>
    </row>
    <row r="582" spans="1:9" x14ac:dyDescent="0.6">
      <c r="A582" s="10">
        <v>42585</v>
      </c>
      <c r="B582" s="13" t="str">
        <f>VLOOKUP(A582,_holidays!$A$2:$B$2107,2,1)</f>
        <v>Y</v>
      </c>
      <c r="C582" s="13" t="str">
        <f>VLOOKUP(A582,_holidays!$A$2:$C$2107,3,1)</f>
        <v>N</v>
      </c>
      <c r="D582" s="16">
        <v>140922.715</v>
      </c>
      <c r="E582" s="14">
        <v>12.8</v>
      </c>
      <c r="F582" s="67">
        <f t="shared" si="36"/>
        <v>140922.715</v>
      </c>
      <c r="G582" s="67" t="e">
        <f t="shared" si="37"/>
        <v>#N/A</v>
      </c>
      <c r="H582" s="67" t="e">
        <f t="shared" si="38"/>
        <v>#N/A</v>
      </c>
      <c r="I582" s="67">
        <f t="shared" si="39"/>
        <v>140922.715</v>
      </c>
    </row>
    <row r="583" spans="1:9" x14ac:dyDescent="0.6">
      <c r="A583" s="19">
        <v>42586</v>
      </c>
      <c r="B583" s="20" t="str">
        <f>VLOOKUP(A583,_holidays!$A$2:$B$2107,2,1)</f>
        <v>Y</v>
      </c>
      <c r="C583" s="20" t="str">
        <f>VLOOKUP(A583,_holidays!$A$2:$C$2107,3,1)</f>
        <v>N</v>
      </c>
      <c r="D583" s="16">
        <v>142671.51</v>
      </c>
      <c r="E583" s="21">
        <v>14.6</v>
      </c>
      <c r="F583" s="67">
        <f t="shared" si="36"/>
        <v>142671.51</v>
      </c>
      <c r="G583" s="67" t="e">
        <f t="shared" si="37"/>
        <v>#N/A</v>
      </c>
      <c r="H583" s="67" t="e">
        <f t="shared" si="38"/>
        <v>#N/A</v>
      </c>
      <c r="I583" s="67">
        <f t="shared" si="39"/>
        <v>142671.51</v>
      </c>
    </row>
    <row r="584" spans="1:9" x14ac:dyDescent="0.6">
      <c r="A584" s="10">
        <v>42587</v>
      </c>
      <c r="B584" s="13" t="str">
        <f>VLOOKUP(A584,_holidays!$A$2:$B$2107,2,1)</f>
        <v>Y</v>
      </c>
      <c r="C584" s="13" t="str">
        <f>VLOOKUP(A584,_holidays!$A$2:$C$2107,3,1)</f>
        <v>N</v>
      </c>
      <c r="D584" s="16">
        <v>145491.32999999999</v>
      </c>
      <c r="E584" s="14">
        <v>14.6</v>
      </c>
      <c r="F584" s="67">
        <f t="shared" si="36"/>
        <v>145491.32999999999</v>
      </c>
      <c r="G584" s="67" t="e">
        <f t="shared" si="37"/>
        <v>#N/A</v>
      </c>
      <c r="H584" s="67" t="e">
        <f t="shared" si="38"/>
        <v>#N/A</v>
      </c>
      <c r="I584" s="67">
        <f t="shared" si="39"/>
        <v>145491.32999999999</v>
      </c>
    </row>
    <row r="585" spans="1:9" x14ac:dyDescent="0.6">
      <c r="A585" s="19">
        <v>42588</v>
      </c>
      <c r="B585" s="20" t="str">
        <f>VLOOKUP(A585,_holidays!$A$2:$B$2107,2,1)</f>
        <v>Y</v>
      </c>
      <c r="C585" s="20" t="str">
        <f>VLOOKUP(A585,_holidays!$A$2:$C$2107,3,1)</f>
        <v>N</v>
      </c>
      <c r="D585" s="16">
        <v>130907.095</v>
      </c>
      <c r="E585" s="21">
        <v>14.4</v>
      </c>
      <c r="F585" s="67">
        <f t="shared" si="36"/>
        <v>130907.095</v>
      </c>
      <c r="G585" s="67" t="e">
        <f t="shared" si="37"/>
        <v>#N/A</v>
      </c>
      <c r="H585" s="67" t="e">
        <f t="shared" si="38"/>
        <v>#N/A</v>
      </c>
      <c r="I585" s="67">
        <f t="shared" si="39"/>
        <v>130907.095</v>
      </c>
    </row>
    <row r="586" spans="1:9" x14ac:dyDescent="0.6">
      <c r="A586" s="10">
        <v>42589</v>
      </c>
      <c r="B586" s="13" t="str">
        <f>VLOOKUP(A586,_holidays!$A$2:$B$2107,2,1)</f>
        <v>Y</v>
      </c>
      <c r="C586" s="13" t="str">
        <f>VLOOKUP(A586,_holidays!$A$2:$C$2107,3,1)</f>
        <v>N</v>
      </c>
      <c r="D586" s="16">
        <v>120379.285</v>
      </c>
      <c r="E586" s="14">
        <v>16.600000000000001</v>
      </c>
      <c r="F586" s="67">
        <f t="shared" si="36"/>
        <v>120379.285</v>
      </c>
      <c r="G586" s="67" t="e">
        <f t="shared" si="37"/>
        <v>#N/A</v>
      </c>
      <c r="H586" s="67" t="e">
        <f t="shared" si="38"/>
        <v>#N/A</v>
      </c>
      <c r="I586" s="67">
        <f t="shared" si="39"/>
        <v>120379.285</v>
      </c>
    </row>
    <row r="587" spans="1:9" x14ac:dyDescent="0.6">
      <c r="A587" s="19">
        <v>42590</v>
      </c>
      <c r="B587" s="20" t="str">
        <f>VLOOKUP(A587,_holidays!$A$2:$B$2107,2,1)</f>
        <v>Y</v>
      </c>
      <c r="C587" s="20" t="str">
        <f>VLOOKUP(A587,_holidays!$A$2:$C$2107,3,1)</f>
        <v>N</v>
      </c>
      <c r="D587" s="16">
        <v>138506.45000000001</v>
      </c>
      <c r="E587" s="21">
        <v>14.2</v>
      </c>
      <c r="F587" s="67">
        <f t="shared" si="36"/>
        <v>138506.45000000001</v>
      </c>
      <c r="G587" s="67" t="e">
        <f t="shared" si="37"/>
        <v>#N/A</v>
      </c>
      <c r="H587" s="67" t="e">
        <f t="shared" si="38"/>
        <v>#N/A</v>
      </c>
      <c r="I587" s="67">
        <f t="shared" si="39"/>
        <v>138506.45000000001</v>
      </c>
    </row>
    <row r="588" spans="1:9" x14ac:dyDescent="0.6">
      <c r="A588" s="10">
        <v>42591</v>
      </c>
      <c r="B588" s="13" t="str">
        <f>VLOOKUP(A588,_holidays!$A$2:$B$2107,2,1)</f>
        <v>Y</v>
      </c>
      <c r="C588" s="13" t="str">
        <f>VLOOKUP(A588,_holidays!$A$2:$C$2107,3,1)</f>
        <v>N</v>
      </c>
      <c r="D588" s="16">
        <v>132819.535</v>
      </c>
      <c r="E588" s="14">
        <v>18.899999999999999</v>
      </c>
      <c r="F588" s="67">
        <f t="shared" si="36"/>
        <v>132819.535</v>
      </c>
      <c r="G588" s="67" t="e">
        <f t="shared" si="37"/>
        <v>#N/A</v>
      </c>
      <c r="H588" s="67" t="e">
        <f t="shared" si="38"/>
        <v>#N/A</v>
      </c>
      <c r="I588" s="67">
        <f t="shared" si="39"/>
        <v>132819.535</v>
      </c>
    </row>
    <row r="589" spans="1:9" x14ac:dyDescent="0.6">
      <c r="A589" s="19">
        <v>42592</v>
      </c>
      <c r="B589" s="20" t="str">
        <f>VLOOKUP(A589,_holidays!$A$2:$B$2107,2,1)</f>
        <v>Y</v>
      </c>
      <c r="C589" s="20" t="str">
        <f>VLOOKUP(A589,_holidays!$A$2:$C$2107,3,1)</f>
        <v>N</v>
      </c>
      <c r="D589" s="16">
        <v>130616.67</v>
      </c>
      <c r="E589" s="21">
        <v>15.3</v>
      </c>
      <c r="F589" s="67">
        <f t="shared" si="36"/>
        <v>130616.67</v>
      </c>
      <c r="G589" s="67" t="e">
        <f t="shared" si="37"/>
        <v>#N/A</v>
      </c>
      <c r="H589" s="67" t="e">
        <f t="shared" si="38"/>
        <v>#N/A</v>
      </c>
      <c r="I589" s="67">
        <f t="shared" si="39"/>
        <v>130616.67</v>
      </c>
    </row>
    <row r="590" spans="1:9" x14ac:dyDescent="0.6">
      <c r="A590" s="10">
        <v>42593</v>
      </c>
      <c r="B590" s="13" t="str">
        <f>VLOOKUP(A590,_holidays!$A$2:$B$2107,2,1)</f>
        <v>Y</v>
      </c>
      <c r="C590" s="13" t="str">
        <f>VLOOKUP(A590,_holidays!$A$2:$C$2107,3,1)</f>
        <v>N</v>
      </c>
      <c r="D590" s="16">
        <v>138368.4</v>
      </c>
      <c r="E590" s="14">
        <v>15.7</v>
      </c>
      <c r="F590" s="67">
        <f t="shared" si="36"/>
        <v>138368.4</v>
      </c>
      <c r="G590" s="67" t="e">
        <f t="shared" si="37"/>
        <v>#N/A</v>
      </c>
      <c r="H590" s="67" t="e">
        <f t="shared" si="38"/>
        <v>#N/A</v>
      </c>
      <c r="I590" s="67">
        <f t="shared" si="39"/>
        <v>138368.4</v>
      </c>
    </row>
    <row r="591" spans="1:9" x14ac:dyDescent="0.6">
      <c r="A591" s="19">
        <v>42594</v>
      </c>
      <c r="B591" s="20" t="str">
        <f>VLOOKUP(A591,_holidays!$A$2:$B$2107,2,1)</f>
        <v>Y</v>
      </c>
      <c r="C591" s="20" t="str">
        <f>VLOOKUP(A591,_holidays!$A$2:$C$2107,3,1)</f>
        <v>N</v>
      </c>
      <c r="D591" s="16">
        <v>134885.67000000001</v>
      </c>
      <c r="E591" s="21">
        <v>14.1</v>
      </c>
      <c r="F591" s="67">
        <f t="shared" si="36"/>
        <v>134885.67000000001</v>
      </c>
      <c r="G591" s="67" t="e">
        <f t="shared" si="37"/>
        <v>#N/A</v>
      </c>
      <c r="H591" s="67" t="e">
        <f t="shared" si="38"/>
        <v>#N/A</v>
      </c>
      <c r="I591" s="67">
        <f t="shared" si="39"/>
        <v>134885.67000000001</v>
      </c>
    </row>
    <row r="592" spans="1:9" x14ac:dyDescent="0.6">
      <c r="A592" s="10">
        <v>42595</v>
      </c>
      <c r="B592" s="13" t="str">
        <f>VLOOKUP(A592,_holidays!$A$2:$B$2107,2,1)</f>
        <v>Y</v>
      </c>
      <c r="C592" s="13" t="str">
        <f>VLOOKUP(A592,_holidays!$A$2:$C$2107,3,1)</f>
        <v>N</v>
      </c>
      <c r="D592" s="16">
        <v>120382.80499999999</v>
      </c>
      <c r="E592" s="14">
        <v>15.1</v>
      </c>
      <c r="F592" s="67">
        <f t="shared" si="36"/>
        <v>120382.80499999999</v>
      </c>
      <c r="G592" s="67" t="e">
        <f t="shared" si="37"/>
        <v>#N/A</v>
      </c>
      <c r="H592" s="67" t="e">
        <f t="shared" si="38"/>
        <v>#N/A</v>
      </c>
      <c r="I592" s="67">
        <f t="shared" si="39"/>
        <v>120382.80499999999</v>
      </c>
    </row>
    <row r="593" spans="1:9" x14ac:dyDescent="0.6">
      <c r="A593" s="19">
        <v>42596</v>
      </c>
      <c r="B593" s="20" t="str">
        <f>VLOOKUP(A593,_holidays!$A$2:$B$2107,2,1)</f>
        <v>Y</v>
      </c>
      <c r="C593" s="20" t="str">
        <f>VLOOKUP(A593,_holidays!$A$2:$C$2107,3,1)</f>
        <v>N</v>
      </c>
      <c r="D593" s="16">
        <v>113066.245</v>
      </c>
      <c r="E593" s="21">
        <v>18.7</v>
      </c>
      <c r="F593" s="67">
        <f t="shared" si="36"/>
        <v>113066.245</v>
      </c>
      <c r="G593" s="67" t="e">
        <f t="shared" si="37"/>
        <v>#N/A</v>
      </c>
      <c r="H593" s="67" t="e">
        <f t="shared" si="38"/>
        <v>#N/A</v>
      </c>
      <c r="I593" s="67">
        <f t="shared" si="39"/>
        <v>113066.245</v>
      </c>
    </row>
    <row r="594" spans="1:9" x14ac:dyDescent="0.6">
      <c r="A594" s="10">
        <v>42597</v>
      </c>
      <c r="B594" s="13" t="str">
        <f>VLOOKUP(A594,_holidays!$A$2:$B$2107,2,1)</f>
        <v>Y</v>
      </c>
      <c r="C594" s="13" t="str">
        <f>VLOOKUP(A594,_holidays!$A$2:$C$2107,3,1)</f>
        <v>N</v>
      </c>
      <c r="D594" s="16">
        <v>127906.24000000001</v>
      </c>
      <c r="E594" s="14">
        <v>18.100000000000001</v>
      </c>
      <c r="F594" s="67">
        <f t="shared" si="36"/>
        <v>127906.24000000001</v>
      </c>
      <c r="G594" s="67" t="e">
        <f t="shared" si="37"/>
        <v>#N/A</v>
      </c>
      <c r="H594" s="67" t="e">
        <f t="shared" si="38"/>
        <v>#N/A</v>
      </c>
      <c r="I594" s="67">
        <f t="shared" si="39"/>
        <v>127906.24000000001</v>
      </c>
    </row>
    <row r="595" spans="1:9" x14ac:dyDescent="0.6">
      <c r="A595" s="19">
        <v>42598</v>
      </c>
      <c r="B595" s="20" t="str">
        <f>VLOOKUP(A595,_holidays!$A$2:$B$2107,2,1)</f>
        <v>Y</v>
      </c>
      <c r="C595" s="20" t="str">
        <f>VLOOKUP(A595,_holidays!$A$2:$C$2107,3,1)</f>
        <v>N</v>
      </c>
      <c r="D595" s="16">
        <v>124975.11</v>
      </c>
      <c r="E595" s="21">
        <v>18.2</v>
      </c>
      <c r="F595" s="67">
        <f t="shared" si="36"/>
        <v>124975.11</v>
      </c>
      <c r="G595" s="67" t="e">
        <f t="shared" si="37"/>
        <v>#N/A</v>
      </c>
      <c r="H595" s="67" t="e">
        <f t="shared" si="38"/>
        <v>#N/A</v>
      </c>
      <c r="I595" s="67">
        <f t="shared" si="39"/>
        <v>124975.11</v>
      </c>
    </row>
    <row r="596" spans="1:9" x14ac:dyDescent="0.6">
      <c r="A596" s="10">
        <v>42599</v>
      </c>
      <c r="B596" s="13" t="str">
        <f>VLOOKUP(A596,_holidays!$A$2:$B$2107,2,1)</f>
        <v>Y</v>
      </c>
      <c r="C596" s="13" t="str">
        <f>VLOOKUP(A596,_holidays!$A$2:$C$2107,3,1)</f>
        <v>N</v>
      </c>
      <c r="D596" s="16">
        <v>132561.22</v>
      </c>
      <c r="E596" s="14">
        <v>15.6</v>
      </c>
      <c r="F596" s="67">
        <f t="shared" si="36"/>
        <v>132561.22</v>
      </c>
      <c r="G596" s="67" t="e">
        <f t="shared" si="37"/>
        <v>#N/A</v>
      </c>
      <c r="H596" s="67" t="e">
        <f t="shared" si="38"/>
        <v>#N/A</v>
      </c>
      <c r="I596" s="67">
        <f t="shared" si="39"/>
        <v>132561.22</v>
      </c>
    </row>
    <row r="597" spans="1:9" x14ac:dyDescent="0.6">
      <c r="A597" s="19">
        <v>42600</v>
      </c>
      <c r="B597" s="20" t="str">
        <f>VLOOKUP(A597,_holidays!$A$2:$B$2107,2,1)</f>
        <v>Y</v>
      </c>
      <c r="C597" s="20" t="str">
        <f>VLOOKUP(A597,_holidays!$A$2:$C$2107,3,1)</f>
        <v>N</v>
      </c>
      <c r="D597" s="16">
        <v>123434.505</v>
      </c>
      <c r="E597" s="21">
        <v>21.6</v>
      </c>
      <c r="F597" s="67">
        <f t="shared" si="36"/>
        <v>123434.505</v>
      </c>
      <c r="G597" s="67" t="e">
        <f t="shared" si="37"/>
        <v>#N/A</v>
      </c>
      <c r="H597" s="67" t="e">
        <f t="shared" si="38"/>
        <v>#N/A</v>
      </c>
      <c r="I597" s="67">
        <f t="shared" si="39"/>
        <v>123434.505</v>
      </c>
    </row>
    <row r="598" spans="1:9" x14ac:dyDescent="0.6">
      <c r="A598" s="10">
        <v>42601</v>
      </c>
      <c r="B598" s="13" t="str">
        <f>VLOOKUP(A598,_holidays!$A$2:$B$2107,2,1)</f>
        <v>Y</v>
      </c>
      <c r="C598" s="13" t="str">
        <f>VLOOKUP(A598,_holidays!$A$2:$C$2107,3,1)</f>
        <v>N</v>
      </c>
      <c r="D598" s="16">
        <v>132569.74</v>
      </c>
      <c r="E598" s="14">
        <v>16.399999999999999</v>
      </c>
      <c r="F598" s="67">
        <f t="shared" si="36"/>
        <v>132569.74</v>
      </c>
      <c r="G598" s="67" t="e">
        <f t="shared" si="37"/>
        <v>#N/A</v>
      </c>
      <c r="H598" s="67" t="e">
        <f t="shared" si="38"/>
        <v>#N/A</v>
      </c>
      <c r="I598" s="67">
        <f t="shared" si="39"/>
        <v>132569.74</v>
      </c>
    </row>
    <row r="599" spans="1:9" x14ac:dyDescent="0.6">
      <c r="A599" s="19">
        <v>42602</v>
      </c>
      <c r="B599" s="20" t="str">
        <f>VLOOKUP(A599,_holidays!$A$2:$B$2107,2,1)</f>
        <v>Y</v>
      </c>
      <c r="C599" s="20" t="str">
        <f>VLOOKUP(A599,_holidays!$A$2:$C$2107,3,1)</f>
        <v>N</v>
      </c>
      <c r="D599" s="16">
        <v>121052.06</v>
      </c>
      <c r="E599" s="21">
        <v>13.6</v>
      </c>
      <c r="F599" s="67">
        <f t="shared" si="36"/>
        <v>121052.06</v>
      </c>
      <c r="G599" s="67" t="e">
        <f t="shared" si="37"/>
        <v>#N/A</v>
      </c>
      <c r="H599" s="67" t="e">
        <f t="shared" si="38"/>
        <v>#N/A</v>
      </c>
      <c r="I599" s="67">
        <f t="shared" si="39"/>
        <v>121052.06</v>
      </c>
    </row>
    <row r="600" spans="1:9" x14ac:dyDescent="0.6">
      <c r="A600" s="10">
        <v>42603</v>
      </c>
      <c r="B600" s="13" t="str">
        <f>VLOOKUP(A600,_holidays!$A$2:$B$2107,2,1)</f>
        <v>Y</v>
      </c>
      <c r="C600" s="13" t="str">
        <f>VLOOKUP(A600,_holidays!$A$2:$C$2107,3,1)</f>
        <v>N</v>
      </c>
      <c r="D600" s="16">
        <v>119118.545</v>
      </c>
      <c r="E600" s="14">
        <v>14.8</v>
      </c>
      <c r="F600" s="67">
        <f t="shared" si="36"/>
        <v>119118.545</v>
      </c>
      <c r="G600" s="67" t="e">
        <f t="shared" si="37"/>
        <v>#N/A</v>
      </c>
      <c r="H600" s="67" t="e">
        <f t="shared" si="38"/>
        <v>#N/A</v>
      </c>
      <c r="I600" s="67">
        <f t="shared" si="39"/>
        <v>119118.545</v>
      </c>
    </row>
    <row r="601" spans="1:9" x14ac:dyDescent="0.6">
      <c r="A601" s="19">
        <v>42604</v>
      </c>
      <c r="B601" s="20" t="str">
        <f>VLOOKUP(A601,_holidays!$A$2:$B$2107,2,1)</f>
        <v>Y</v>
      </c>
      <c r="C601" s="20" t="str">
        <f>VLOOKUP(A601,_holidays!$A$2:$C$2107,3,1)</f>
        <v>N</v>
      </c>
      <c r="D601" s="16">
        <v>139203.5</v>
      </c>
      <c r="E601" s="21">
        <v>16</v>
      </c>
      <c r="F601" s="67">
        <f t="shared" si="36"/>
        <v>139203.5</v>
      </c>
      <c r="G601" s="67" t="e">
        <f t="shared" si="37"/>
        <v>#N/A</v>
      </c>
      <c r="H601" s="67" t="e">
        <f t="shared" si="38"/>
        <v>#N/A</v>
      </c>
      <c r="I601" s="67">
        <f t="shared" si="39"/>
        <v>139203.5</v>
      </c>
    </row>
    <row r="602" spans="1:9" x14ac:dyDescent="0.6">
      <c r="A602" s="10">
        <v>42605</v>
      </c>
      <c r="B602" s="13" t="str">
        <f>VLOOKUP(A602,_holidays!$A$2:$B$2107,2,1)</f>
        <v>Y</v>
      </c>
      <c r="C602" s="13" t="str">
        <f>VLOOKUP(A602,_holidays!$A$2:$C$2107,3,1)</f>
        <v>N</v>
      </c>
      <c r="D602" s="16">
        <v>138640.39000000001</v>
      </c>
      <c r="E602" s="14">
        <v>13.4</v>
      </c>
      <c r="F602" s="67">
        <f t="shared" si="36"/>
        <v>138640.39000000001</v>
      </c>
      <c r="G602" s="67" t="e">
        <f t="shared" si="37"/>
        <v>#N/A</v>
      </c>
      <c r="H602" s="67" t="e">
        <f t="shared" si="38"/>
        <v>#N/A</v>
      </c>
      <c r="I602" s="67">
        <f t="shared" si="39"/>
        <v>138640.39000000001</v>
      </c>
    </row>
    <row r="603" spans="1:9" x14ac:dyDescent="0.6">
      <c r="A603" s="19">
        <v>42606</v>
      </c>
      <c r="B603" s="20" t="str">
        <f>VLOOKUP(A603,_holidays!$A$2:$B$2107,2,1)</f>
        <v>Y</v>
      </c>
      <c r="C603" s="20" t="str">
        <f>VLOOKUP(A603,_holidays!$A$2:$C$2107,3,1)</f>
        <v>N</v>
      </c>
      <c r="D603" s="16">
        <v>141122.79500000001</v>
      </c>
      <c r="E603" s="21">
        <v>12.7</v>
      </c>
      <c r="F603" s="67">
        <f t="shared" si="36"/>
        <v>141122.79500000001</v>
      </c>
      <c r="G603" s="67" t="e">
        <f t="shared" si="37"/>
        <v>#N/A</v>
      </c>
      <c r="H603" s="67" t="e">
        <f t="shared" si="38"/>
        <v>#N/A</v>
      </c>
      <c r="I603" s="67">
        <f t="shared" si="39"/>
        <v>141122.79500000001</v>
      </c>
    </row>
    <row r="604" spans="1:9" x14ac:dyDescent="0.6">
      <c r="A604" s="10">
        <v>42607</v>
      </c>
      <c r="B604" s="13" t="str">
        <f>VLOOKUP(A604,_holidays!$A$2:$B$2107,2,1)</f>
        <v>Y</v>
      </c>
      <c r="C604" s="13" t="str">
        <f>VLOOKUP(A604,_holidays!$A$2:$C$2107,3,1)</f>
        <v>N</v>
      </c>
      <c r="D604" s="16">
        <v>139724.02499999999</v>
      </c>
      <c r="E604" s="14">
        <v>13</v>
      </c>
      <c r="F604" s="67">
        <f t="shared" si="36"/>
        <v>139724.02499999999</v>
      </c>
      <c r="G604" s="67" t="e">
        <f t="shared" si="37"/>
        <v>#N/A</v>
      </c>
      <c r="H604" s="67" t="e">
        <f t="shared" si="38"/>
        <v>#N/A</v>
      </c>
      <c r="I604" s="67">
        <f t="shared" si="39"/>
        <v>139724.02499999999</v>
      </c>
    </row>
    <row r="605" spans="1:9" x14ac:dyDescent="0.6">
      <c r="A605" s="19">
        <v>42608</v>
      </c>
      <c r="B605" s="20" t="str">
        <f>VLOOKUP(A605,_holidays!$A$2:$B$2107,2,1)</f>
        <v>Y</v>
      </c>
      <c r="C605" s="20" t="str">
        <f>VLOOKUP(A605,_holidays!$A$2:$C$2107,3,1)</f>
        <v>N</v>
      </c>
      <c r="D605" s="16">
        <v>139920.54500000001</v>
      </c>
      <c r="E605" s="21">
        <v>14.4</v>
      </c>
      <c r="F605" s="67">
        <f t="shared" si="36"/>
        <v>139920.54500000001</v>
      </c>
      <c r="G605" s="67" t="e">
        <f t="shared" si="37"/>
        <v>#N/A</v>
      </c>
      <c r="H605" s="67" t="e">
        <f t="shared" si="38"/>
        <v>#N/A</v>
      </c>
      <c r="I605" s="67">
        <f t="shared" si="39"/>
        <v>139920.54500000001</v>
      </c>
    </row>
    <row r="606" spans="1:9" x14ac:dyDescent="0.6">
      <c r="A606" s="10">
        <v>42609</v>
      </c>
      <c r="B606" s="13" t="str">
        <f>VLOOKUP(A606,_holidays!$A$2:$B$2107,2,1)</f>
        <v>Y</v>
      </c>
      <c r="C606" s="13" t="str">
        <f>VLOOKUP(A606,_holidays!$A$2:$C$2107,3,1)</f>
        <v>N</v>
      </c>
      <c r="D606" s="16">
        <v>119573.22</v>
      </c>
      <c r="E606" s="14">
        <v>16.3</v>
      </c>
      <c r="F606" s="67">
        <f t="shared" si="36"/>
        <v>119573.22</v>
      </c>
      <c r="G606" s="67" t="e">
        <f t="shared" si="37"/>
        <v>#N/A</v>
      </c>
      <c r="H606" s="67" t="e">
        <f t="shared" si="38"/>
        <v>#N/A</v>
      </c>
      <c r="I606" s="67">
        <f t="shared" si="39"/>
        <v>119573.22</v>
      </c>
    </row>
    <row r="607" spans="1:9" x14ac:dyDescent="0.6">
      <c r="A607" s="19">
        <v>42610</v>
      </c>
      <c r="B607" s="20" t="str">
        <f>VLOOKUP(A607,_holidays!$A$2:$B$2107,2,1)</f>
        <v>Y</v>
      </c>
      <c r="C607" s="20" t="str">
        <f>VLOOKUP(A607,_holidays!$A$2:$C$2107,3,1)</f>
        <v>N</v>
      </c>
      <c r="D607" s="16">
        <v>114832.425</v>
      </c>
      <c r="E607" s="21">
        <v>19</v>
      </c>
      <c r="F607" s="67">
        <f t="shared" si="36"/>
        <v>114832.425</v>
      </c>
      <c r="G607" s="67" t="e">
        <f t="shared" si="37"/>
        <v>#N/A</v>
      </c>
      <c r="H607" s="67" t="e">
        <f t="shared" si="38"/>
        <v>#N/A</v>
      </c>
      <c r="I607" s="67">
        <f t="shared" si="39"/>
        <v>114832.425</v>
      </c>
    </row>
    <row r="608" spans="1:9" x14ac:dyDescent="0.6">
      <c r="A608" s="10">
        <v>42611</v>
      </c>
      <c r="B608" s="13" t="str">
        <f>VLOOKUP(A608,_holidays!$A$2:$B$2107,2,1)</f>
        <v>Y</v>
      </c>
      <c r="C608" s="13" t="str">
        <f>VLOOKUP(A608,_holidays!$A$2:$C$2107,3,1)</f>
        <v>N</v>
      </c>
      <c r="D608" s="16">
        <v>125055.69</v>
      </c>
      <c r="E608" s="14">
        <v>20.399999999999999</v>
      </c>
      <c r="F608" s="67">
        <f t="shared" si="36"/>
        <v>125055.69</v>
      </c>
      <c r="G608" s="67" t="e">
        <f t="shared" si="37"/>
        <v>#N/A</v>
      </c>
      <c r="H608" s="67" t="e">
        <f t="shared" si="38"/>
        <v>#N/A</v>
      </c>
      <c r="I608" s="67">
        <f t="shared" si="39"/>
        <v>125055.69</v>
      </c>
    </row>
    <row r="609" spans="1:9" x14ac:dyDescent="0.6">
      <c r="A609" s="19">
        <v>42612</v>
      </c>
      <c r="B609" s="20" t="str">
        <f>VLOOKUP(A609,_holidays!$A$2:$B$2107,2,1)</f>
        <v>Y</v>
      </c>
      <c r="C609" s="20" t="str">
        <f>VLOOKUP(A609,_holidays!$A$2:$C$2107,3,1)</f>
        <v>N</v>
      </c>
      <c r="D609" s="16">
        <v>133748.44</v>
      </c>
      <c r="E609" s="21">
        <v>16.8</v>
      </c>
      <c r="F609" s="67">
        <f t="shared" si="36"/>
        <v>133748.44</v>
      </c>
      <c r="G609" s="67" t="e">
        <f t="shared" si="37"/>
        <v>#N/A</v>
      </c>
      <c r="H609" s="67" t="e">
        <f t="shared" si="38"/>
        <v>#N/A</v>
      </c>
      <c r="I609" s="67">
        <f t="shared" si="39"/>
        <v>133748.44</v>
      </c>
    </row>
    <row r="610" spans="1:9" x14ac:dyDescent="0.6">
      <c r="A610" s="10">
        <v>42613</v>
      </c>
      <c r="B610" s="13" t="str">
        <f>VLOOKUP(A610,_holidays!$A$2:$B$2107,2,1)</f>
        <v>Y</v>
      </c>
      <c r="C610" s="13" t="str">
        <f>VLOOKUP(A610,_holidays!$A$2:$C$2107,3,1)</f>
        <v>N</v>
      </c>
      <c r="D610" s="16">
        <v>128834.065</v>
      </c>
      <c r="E610" s="14">
        <v>20.2</v>
      </c>
      <c r="F610" s="67">
        <f t="shared" si="36"/>
        <v>128834.065</v>
      </c>
      <c r="G610" s="67" t="e">
        <f t="shared" si="37"/>
        <v>#N/A</v>
      </c>
      <c r="H610" s="67" t="e">
        <f t="shared" si="38"/>
        <v>#N/A</v>
      </c>
      <c r="I610" s="67">
        <f t="shared" si="39"/>
        <v>128834.065</v>
      </c>
    </row>
    <row r="611" spans="1:9" x14ac:dyDescent="0.6">
      <c r="A611" s="19">
        <v>42614</v>
      </c>
      <c r="B611" s="20" t="str">
        <f>VLOOKUP(A611,_holidays!$A$2:$B$2107,2,1)</f>
        <v>Y</v>
      </c>
      <c r="C611" s="20" t="str">
        <f>VLOOKUP(A611,_holidays!$A$2:$C$2107,3,1)</f>
        <v>N</v>
      </c>
      <c r="D611" s="16">
        <v>134246.16500000001</v>
      </c>
      <c r="E611" s="21">
        <v>15.5</v>
      </c>
      <c r="F611" s="67">
        <f t="shared" si="36"/>
        <v>134246.16500000001</v>
      </c>
      <c r="G611" s="67" t="e">
        <f t="shared" si="37"/>
        <v>#N/A</v>
      </c>
      <c r="H611" s="67" t="e">
        <f t="shared" si="38"/>
        <v>#N/A</v>
      </c>
      <c r="I611" s="67">
        <f t="shared" si="39"/>
        <v>134246.16500000001</v>
      </c>
    </row>
    <row r="612" spans="1:9" x14ac:dyDescent="0.6">
      <c r="A612" s="10">
        <v>42615</v>
      </c>
      <c r="B612" s="13" t="str">
        <f>VLOOKUP(A612,_holidays!$A$2:$B$2107,2,1)</f>
        <v>Y</v>
      </c>
      <c r="C612" s="13" t="str">
        <f>VLOOKUP(A612,_holidays!$A$2:$C$2107,3,1)</f>
        <v>N</v>
      </c>
      <c r="D612" s="16">
        <v>135273.32500000001</v>
      </c>
      <c r="E612" s="14">
        <v>15</v>
      </c>
      <c r="F612" s="67">
        <f t="shared" si="36"/>
        <v>135273.32500000001</v>
      </c>
      <c r="G612" s="67" t="e">
        <f t="shared" si="37"/>
        <v>#N/A</v>
      </c>
      <c r="H612" s="67" t="e">
        <f t="shared" si="38"/>
        <v>#N/A</v>
      </c>
      <c r="I612" s="67">
        <f t="shared" si="39"/>
        <v>135273.32500000001</v>
      </c>
    </row>
    <row r="613" spans="1:9" x14ac:dyDescent="0.6">
      <c r="A613" s="19">
        <v>42616</v>
      </c>
      <c r="B613" s="20" t="str">
        <f>VLOOKUP(A613,_holidays!$A$2:$B$2107,2,1)</f>
        <v>Y</v>
      </c>
      <c r="C613" s="20" t="str">
        <f>VLOOKUP(A613,_holidays!$A$2:$C$2107,3,1)</f>
        <v>N</v>
      </c>
      <c r="D613" s="16">
        <v>118621.96</v>
      </c>
      <c r="E613" s="21">
        <v>15.7</v>
      </c>
      <c r="F613" s="67">
        <f t="shared" si="36"/>
        <v>118621.96</v>
      </c>
      <c r="G613" s="67" t="e">
        <f t="shared" si="37"/>
        <v>#N/A</v>
      </c>
      <c r="H613" s="67" t="e">
        <f t="shared" si="38"/>
        <v>#N/A</v>
      </c>
      <c r="I613" s="67">
        <f t="shared" si="39"/>
        <v>118621.96</v>
      </c>
    </row>
    <row r="614" spans="1:9" x14ac:dyDescent="0.6">
      <c r="A614" s="10">
        <v>42617</v>
      </c>
      <c r="B614" s="13" t="str">
        <f>VLOOKUP(A614,_holidays!$A$2:$B$2107,2,1)</f>
        <v>Y</v>
      </c>
      <c r="C614" s="13" t="str">
        <f>VLOOKUP(A614,_holidays!$A$2:$C$2107,3,1)</f>
        <v>N</v>
      </c>
      <c r="D614" s="16">
        <v>110986.005</v>
      </c>
      <c r="E614" s="14">
        <v>16.899999999999999</v>
      </c>
      <c r="F614" s="67">
        <f t="shared" si="36"/>
        <v>110986.005</v>
      </c>
      <c r="G614" s="67" t="e">
        <f t="shared" si="37"/>
        <v>#N/A</v>
      </c>
      <c r="H614" s="67" t="e">
        <f t="shared" si="38"/>
        <v>#N/A</v>
      </c>
      <c r="I614" s="67">
        <f t="shared" si="39"/>
        <v>110986.005</v>
      </c>
    </row>
    <row r="615" spans="1:9" x14ac:dyDescent="0.6">
      <c r="A615" s="19">
        <v>42618</v>
      </c>
      <c r="B615" s="20" t="str">
        <f>VLOOKUP(A615,_holidays!$A$2:$B$2107,2,1)</f>
        <v>Y</v>
      </c>
      <c r="C615" s="20" t="str">
        <f>VLOOKUP(A615,_holidays!$A$2:$C$2107,3,1)</f>
        <v>N</v>
      </c>
      <c r="D615" s="16">
        <v>127275.815</v>
      </c>
      <c r="E615" s="21">
        <v>18.399999999999999</v>
      </c>
      <c r="F615" s="67">
        <f t="shared" si="36"/>
        <v>127275.815</v>
      </c>
      <c r="G615" s="67" t="e">
        <f t="shared" si="37"/>
        <v>#N/A</v>
      </c>
      <c r="H615" s="67" t="e">
        <f t="shared" si="38"/>
        <v>#N/A</v>
      </c>
      <c r="I615" s="67">
        <f t="shared" si="39"/>
        <v>127275.815</v>
      </c>
    </row>
    <row r="616" spans="1:9" x14ac:dyDescent="0.6">
      <c r="A616" s="10">
        <v>42619</v>
      </c>
      <c r="B616" s="13" t="str">
        <f>VLOOKUP(A616,_holidays!$A$2:$B$2107,2,1)</f>
        <v>Y</v>
      </c>
      <c r="C616" s="13" t="str">
        <f>VLOOKUP(A616,_holidays!$A$2:$C$2107,3,1)</f>
        <v>N</v>
      </c>
      <c r="D616" s="16">
        <v>129542.36500000001</v>
      </c>
      <c r="E616" s="14">
        <v>21.5</v>
      </c>
      <c r="F616" s="67">
        <f t="shared" si="36"/>
        <v>129542.36500000001</v>
      </c>
      <c r="G616" s="67" t="e">
        <f t="shared" si="37"/>
        <v>#N/A</v>
      </c>
      <c r="H616" s="67" t="e">
        <f t="shared" si="38"/>
        <v>#N/A</v>
      </c>
      <c r="I616" s="67">
        <f t="shared" si="39"/>
        <v>129542.36500000001</v>
      </c>
    </row>
    <row r="617" spans="1:9" x14ac:dyDescent="0.6">
      <c r="A617" s="19">
        <v>42620</v>
      </c>
      <c r="B617" s="20" t="str">
        <f>VLOOKUP(A617,_holidays!$A$2:$B$2107,2,1)</f>
        <v>Y</v>
      </c>
      <c r="C617" s="20" t="str">
        <f>VLOOKUP(A617,_holidays!$A$2:$C$2107,3,1)</f>
        <v>N</v>
      </c>
      <c r="D617" s="16">
        <v>123307.02</v>
      </c>
      <c r="E617" s="21">
        <v>21</v>
      </c>
      <c r="F617" s="67">
        <f t="shared" si="36"/>
        <v>123307.02</v>
      </c>
      <c r="G617" s="67" t="e">
        <f t="shared" si="37"/>
        <v>#N/A</v>
      </c>
      <c r="H617" s="67" t="e">
        <f t="shared" si="38"/>
        <v>#N/A</v>
      </c>
      <c r="I617" s="67">
        <f t="shared" si="39"/>
        <v>123307.02</v>
      </c>
    </row>
    <row r="618" spans="1:9" x14ac:dyDescent="0.6">
      <c r="A618" s="10">
        <v>42621</v>
      </c>
      <c r="B618" s="13" t="str">
        <f>VLOOKUP(A618,_holidays!$A$2:$B$2107,2,1)</f>
        <v>Y</v>
      </c>
      <c r="C618" s="13" t="str">
        <f>VLOOKUP(A618,_holidays!$A$2:$C$2107,3,1)</f>
        <v>N</v>
      </c>
      <c r="D618" s="16">
        <v>117722.95</v>
      </c>
      <c r="E618" s="14">
        <v>23.3</v>
      </c>
      <c r="F618" s="67">
        <f t="shared" si="36"/>
        <v>117722.95</v>
      </c>
      <c r="G618" s="67" t="e">
        <f t="shared" si="37"/>
        <v>#N/A</v>
      </c>
      <c r="H618" s="67" t="e">
        <f t="shared" si="38"/>
        <v>#N/A</v>
      </c>
      <c r="I618" s="67">
        <f t="shared" si="39"/>
        <v>117722.95</v>
      </c>
    </row>
    <row r="619" spans="1:9" x14ac:dyDescent="0.6">
      <c r="A619" s="19">
        <v>42622</v>
      </c>
      <c r="B619" s="20" t="str">
        <f>VLOOKUP(A619,_holidays!$A$2:$B$2107,2,1)</f>
        <v>Y</v>
      </c>
      <c r="C619" s="20" t="str">
        <f>VLOOKUP(A619,_holidays!$A$2:$C$2107,3,1)</f>
        <v>N</v>
      </c>
      <c r="D619" s="16">
        <v>125432.605</v>
      </c>
      <c r="E619" s="21">
        <v>16.7</v>
      </c>
      <c r="F619" s="67">
        <f t="shared" si="36"/>
        <v>125432.605</v>
      </c>
      <c r="G619" s="67" t="e">
        <f t="shared" si="37"/>
        <v>#N/A</v>
      </c>
      <c r="H619" s="67" t="e">
        <f t="shared" si="38"/>
        <v>#N/A</v>
      </c>
      <c r="I619" s="67">
        <f t="shared" si="39"/>
        <v>125432.605</v>
      </c>
    </row>
    <row r="620" spans="1:9" x14ac:dyDescent="0.6">
      <c r="A620" s="10">
        <v>42623</v>
      </c>
      <c r="B620" s="13" t="str">
        <f>VLOOKUP(A620,_holidays!$A$2:$B$2107,2,1)</f>
        <v>Y</v>
      </c>
      <c r="C620" s="13" t="str">
        <f>VLOOKUP(A620,_holidays!$A$2:$C$2107,3,1)</f>
        <v>N</v>
      </c>
      <c r="D620" s="16">
        <v>111412.995</v>
      </c>
      <c r="E620" s="14">
        <v>14.3</v>
      </c>
      <c r="F620" s="67">
        <f t="shared" si="36"/>
        <v>111412.995</v>
      </c>
      <c r="G620" s="67" t="e">
        <f t="shared" si="37"/>
        <v>#N/A</v>
      </c>
      <c r="H620" s="67" t="e">
        <f t="shared" si="38"/>
        <v>#N/A</v>
      </c>
      <c r="I620" s="67">
        <f t="shared" si="39"/>
        <v>111412.995</v>
      </c>
    </row>
    <row r="621" spans="1:9" x14ac:dyDescent="0.6">
      <c r="A621" s="19">
        <v>42624</v>
      </c>
      <c r="B621" s="20" t="str">
        <f>VLOOKUP(A621,_holidays!$A$2:$B$2107,2,1)</f>
        <v>Y</v>
      </c>
      <c r="C621" s="20" t="str">
        <f>VLOOKUP(A621,_holidays!$A$2:$C$2107,3,1)</f>
        <v>N</v>
      </c>
      <c r="D621" s="16">
        <v>109125.215</v>
      </c>
      <c r="E621" s="21">
        <v>17</v>
      </c>
      <c r="F621" s="67">
        <f t="shared" si="36"/>
        <v>109125.215</v>
      </c>
      <c r="G621" s="67" t="e">
        <f t="shared" si="37"/>
        <v>#N/A</v>
      </c>
      <c r="H621" s="67" t="e">
        <f t="shared" si="38"/>
        <v>#N/A</v>
      </c>
      <c r="I621" s="67">
        <f t="shared" si="39"/>
        <v>109125.215</v>
      </c>
    </row>
    <row r="622" spans="1:9" x14ac:dyDescent="0.6">
      <c r="A622" s="10">
        <v>42625</v>
      </c>
      <c r="B622" s="13" t="str">
        <f>VLOOKUP(A622,_holidays!$A$2:$B$2107,2,1)</f>
        <v>Y</v>
      </c>
      <c r="C622" s="13" t="str">
        <f>VLOOKUP(A622,_holidays!$A$2:$C$2107,3,1)</f>
        <v>N</v>
      </c>
      <c r="D622" s="16">
        <v>130967.28</v>
      </c>
      <c r="E622" s="14">
        <v>13.6</v>
      </c>
      <c r="F622" s="67">
        <f t="shared" si="36"/>
        <v>130967.28</v>
      </c>
      <c r="G622" s="67" t="e">
        <f t="shared" si="37"/>
        <v>#N/A</v>
      </c>
      <c r="H622" s="67" t="e">
        <f t="shared" si="38"/>
        <v>#N/A</v>
      </c>
      <c r="I622" s="67">
        <f t="shared" si="39"/>
        <v>130967.28</v>
      </c>
    </row>
    <row r="623" spans="1:9" x14ac:dyDescent="0.6">
      <c r="A623" s="19">
        <v>42626</v>
      </c>
      <c r="B623" s="20" t="str">
        <f>VLOOKUP(A623,_holidays!$A$2:$B$2107,2,1)</f>
        <v>Y</v>
      </c>
      <c r="C623" s="20" t="str">
        <f>VLOOKUP(A623,_holidays!$A$2:$C$2107,3,1)</f>
        <v>N</v>
      </c>
      <c r="D623" s="16">
        <v>134720.155</v>
      </c>
      <c r="E623" s="21">
        <v>14.6</v>
      </c>
      <c r="F623" s="67">
        <f t="shared" si="36"/>
        <v>134720.155</v>
      </c>
      <c r="G623" s="67" t="e">
        <f t="shared" si="37"/>
        <v>#N/A</v>
      </c>
      <c r="H623" s="67" t="e">
        <f t="shared" si="38"/>
        <v>#N/A</v>
      </c>
      <c r="I623" s="67">
        <f t="shared" si="39"/>
        <v>134720.155</v>
      </c>
    </row>
    <row r="624" spans="1:9" x14ac:dyDescent="0.6">
      <c r="A624" s="10">
        <v>42627</v>
      </c>
      <c r="B624" s="13" t="str">
        <f>VLOOKUP(A624,_holidays!$A$2:$B$2107,2,1)</f>
        <v>Y</v>
      </c>
      <c r="C624" s="13" t="str">
        <f>VLOOKUP(A624,_holidays!$A$2:$C$2107,3,1)</f>
        <v>N</v>
      </c>
      <c r="D624" s="16">
        <v>130650.88</v>
      </c>
      <c r="E624" s="14">
        <v>16.100000000000001</v>
      </c>
      <c r="F624" s="67">
        <f t="shared" si="36"/>
        <v>130650.88</v>
      </c>
      <c r="G624" s="67" t="e">
        <f t="shared" si="37"/>
        <v>#N/A</v>
      </c>
      <c r="H624" s="67" t="e">
        <f t="shared" si="38"/>
        <v>#N/A</v>
      </c>
      <c r="I624" s="67">
        <f t="shared" si="39"/>
        <v>130650.88</v>
      </c>
    </row>
    <row r="625" spans="1:9" x14ac:dyDescent="0.6">
      <c r="A625" s="19">
        <v>42628</v>
      </c>
      <c r="B625" s="20" t="str">
        <f>VLOOKUP(A625,_holidays!$A$2:$B$2107,2,1)</f>
        <v>Y</v>
      </c>
      <c r="C625" s="20" t="str">
        <f>VLOOKUP(A625,_holidays!$A$2:$C$2107,3,1)</f>
        <v>N</v>
      </c>
      <c r="D625" s="16">
        <v>134234.45000000001</v>
      </c>
      <c r="E625" s="21">
        <v>14.6</v>
      </c>
      <c r="F625" s="67">
        <f t="shared" si="36"/>
        <v>134234.45000000001</v>
      </c>
      <c r="G625" s="67" t="e">
        <f t="shared" si="37"/>
        <v>#N/A</v>
      </c>
      <c r="H625" s="67" t="e">
        <f t="shared" si="38"/>
        <v>#N/A</v>
      </c>
      <c r="I625" s="67">
        <f t="shared" si="39"/>
        <v>134234.45000000001</v>
      </c>
    </row>
    <row r="626" spans="1:9" x14ac:dyDescent="0.6">
      <c r="A626" s="10">
        <v>42629</v>
      </c>
      <c r="B626" s="13" t="str">
        <f>VLOOKUP(A626,_holidays!$A$2:$B$2107,2,1)</f>
        <v>N</v>
      </c>
      <c r="C626" s="13" t="str">
        <f>VLOOKUP(A626,_holidays!$A$2:$C$2107,3,1)</f>
        <v>N</v>
      </c>
      <c r="D626" s="16">
        <v>131734.10500000001</v>
      </c>
      <c r="E626" s="14">
        <v>15.7</v>
      </c>
      <c r="F626" s="67" t="e">
        <f t="shared" si="36"/>
        <v>#N/A</v>
      </c>
      <c r="G626" s="67">
        <f t="shared" si="37"/>
        <v>131734.10500000001</v>
      </c>
      <c r="H626" s="67" t="e">
        <f t="shared" si="38"/>
        <v>#N/A</v>
      </c>
      <c r="I626" s="67">
        <f t="shared" si="39"/>
        <v>131734.10500000001</v>
      </c>
    </row>
    <row r="627" spans="1:9" x14ac:dyDescent="0.6">
      <c r="A627" s="19">
        <v>42630</v>
      </c>
      <c r="B627" s="20" t="str">
        <f>VLOOKUP(A627,_holidays!$A$2:$B$2107,2,1)</f>
        <v>N</v>
      </c>
      <c r="C627" s="20" t="str">
        <f>VLOOKUP(A627,_holidays!$A$2:$C$2107,3,1)</f>
        <v>N</v>
      </c>
      <c r="D627" s="16">
        <v>106709.54</v>
      </c>
      <c r="E627" s="21">
        <v>19.8</v>
      </c>
      <c r="F627" s="67" t="e">
        <f t="shared" si="36"/>
        <v>#N/A</v>
      </c>
      <c r="G627" s="67">
        <f t="shared" si="37"/>
        <v>106709.54</v>
      </c>
      <c r="H627" s="67" t="e">
        <f t="shared" si="38"/>
        <v>#N/A</v>
      </c>
      <c r="I627" s="67">
        <f t="shared" si="39"/>
        <v>106709.54</v>
      </c>
    </row>
    <row r="628" spans="1:9" x14ac:dyDescent="0.6">
      <c r="A628" s="10">
        <v>42631</v>
      </c>
      <c r="B628" s="13" t="str">
        <f>VLOOKUP(A628,_holidays!$A$2:$B$2107,2,1)</f>
        <v>N</v>
      </c>
      <c r="C628" s="13" t="str">
        <f>VLOOKUP(A628,_holidays!$A$2:$C$2107,3,1)</f>
        <v>N</v>
      </c>
      <c r="D628" s="16">
        <v>110314.625</v>
      </c>
      <c r="E628" s="14">
        <v>12.5</v>
      </c>
      <c r="F628" s="67" t="e">
        <f t="shared" si="36"/>
        <v>#N/A</v>
      </c>
      <c r="G628" s="67">
        <f t="shared" si="37"/>
        <v>110314.625</v>
      </c>
      <c r="H628" s="67" t="e">
        <f t="shared" si="38"/>
        <v>#N/A</v>
      </c>
      <c r="I628" s="67">
        <f t="shared" si="39"/>
        <v>110314.625</v>
      </c>
    </row>
    <row r="629" spans="1:9" x14ac:dyDescent="0.6">
      <c r="A629" s="19">
        <v>42632</v>
      </c>
      <c r="B629" s="20" t="str">
        <f>VLOOKUP(A629,_holidays!$A$2:$B$2107,2,1)</f>
        <v>N</v>
      </c>
      <c r="C629" s="20" t="str">
        <f>VLOOKUP(A629,_holidays!$A$2:$C$2107,3,1)</f>
        <v>N</v>
      </c>
      <c r="D629" s="16">
        <v>127391.09</v>
      </c>
      <c r="E629" s="21">
        <v>16.3</v>
      </c>
      <c r="F629" s="67" t="e">
        <f t="shared" si="36"/>
        <v>#N/A</v>
      </c>
      <c r="G629" s="67">
        <f t="shared" si="37"/>
        <v>127391.09</v>
      </c>
      <c r="H629" s="67" t="e">
        <f t="shared" si="38"/>
        <v>#N/A</v>
      </c>
      <c r="I629" s="67">
        <f t="shared" si="39"/>
        <v>127391.09</v>
      </c>
    </row>
    <row r="630" spans="1:9" x14ac:dyDescent="0.6">
      <c r="A630" s="10">
        <v>42633</v>
      </c>
      <c r="B630" s="13" t="str">
        <f>VLOOKUP(A630,_holidays!$A$2:$B$2107,2,1)</f>
        <v>N</v>
      </c>
      <c r="C630" s="13" t="str">
        <f>VLOOKUP(A630,_holidays!$A$2:$C$2107,3,1)</f>
        <v>N</v>
      </c>
      <c r="D630" s="16">
        <v>122664.30499999999</v>
      </c>
      <c r="E630" s="14">
        <v>18.8</v>
      </c>
      <c r="F630" s="67" t="e">
        <f t="shared" si="36"/>
        <v>#N/A</v>
      </c>
      <c r="G630" s="67">
        <f t="shared" si="37"/>
        <v>122664.30499999999</v>
      </c>
      <c r="H630" s="67" t="e">
        <f t="shared" si="38"/>
        <v>#N/A</v>
      </c>
      <c r="I630" s="67">
        <f t="shared" si="39"/>
        <v>122664.30499999999</v>
      </c>
    </row>
    <row r="631" spans="1:9" x14ac:dyDescent="0.6">
      <c r="A631" s="19">
        <v>42634</v>
      </c>
      <c r="B631" s="20" t="str">
        <f>VLOOKUP(A631,_holidays!$A$2:$B$2107,2,1)</f>
        <v>N</v>
      </c>
      <c r="C631" s="20" t="str">
        <f>VLOOKUP(A631,_holidays!$A$2:$C$2107,3,1)</f>
        <v>N</v>
      </c>
      <c r="D631" s="16">
        <v>127208.57</v>
      </c>
      <c r="E631" s="21">
        <v>15.2</v>
      </c>
      <c r="F631" s="67" t="e">
        <f t="shared" si="36"/>
        <v>#N/A</v>
      </c>
      <c r="G631" s="67">
        <f t="shared" si="37"/>
        <v>127208.57</v>
      </c>
      <c r="H631" s="67" t="e">
        <f t="shared" si="38"/>
        <v>#N/A</v>
      </c>
      <c r="I631" s="67">
        <f t="shared" si="39"/>
        <v>127208.57</v>
      </c>
    </row>
    <row r="632" spans="1:9" x14ac:dyDescent="0.6">
      <c r="A632" s="10">
        <v>42635</v>
      </c>
      <c r="B632" s="13" t="str">
        <f>VLOOKUP(A632,_holidays!$A$2:$B$2107,2,1)</f>
        <v>N</v>
      </c>
      <c r="C632" s="13" t="str">
        <f>VLOOKUP(A632,_holidays!$A$2:$C$2107,3,1)</f>
        <v>N</v>
      </c>
      <c r="D632" s="16">
        <v>131357.34</v>
      </c>
      <c r="E632" s="14">
        <v>13.4</v>
      </c>
      <c r="F632" s="67" t="e">
        <f t="shared" si="36"/>
        <v>#N/A</v>
      </c>
      <c r="G632" s="67">
        <f t="shared" si="37"/>
        <v>131357.34</v>
      </c>
      <c r="H632" s="67" t="e">
        <f t="shared" si="38"/>
        <v>#N/A</v>
      </c>
      <c r="I632" s="67">
        <f t="shared" si="39"/>
        <v>131357.34</v>
      </c>
    </row>
    <row r="633" spans="1:9" x14ac:dyDescent="0.6">
      <c r="A633" s="19">
        <v>42636</v>
      </c>
      <c r="B633" s="20" t="str">
        <f>VLOOKUP(A633,_holidays!$A$2:$B$2107,2,1)</f>
        <v>N</v>
      </c>
      <c r="C633" s="20" t="str">
        <f>VLOOKUP(A633,_holidays!$A$2:$C$2107,3,1)</f>
        <v>N</v>
      </c>
      <c r="D633" s="16">
        <v>127420.43</v>
      </c>
      <c r="E633" s="21">
        <v>16.5</v>
      </c>
      <c r="F633" s="67" t="e">
        <f t="shared" si="36"/>
        <v>#N/A</v>
      </c>
      <c r="G633" s="67">
        <f t="shared" si="37"/>
        <v>127420.43</v>
      </c>
      <c r="H633" s="67" t="e">
        <f t="shared" si="38"/>
        <v>#N/A</v>
      </c>
      <c r="I633" s="67">
        <f t="shared" si="39"/>
        <v>127420.43</v>
      </c>
    </row>
    <row r="634" spans="1:9" x14ac:dyDescent="0.6">
      <c r="A634" s="10">
        <v>42637</v>
      </c>
      <c r="B634" s="13" t="str">
        <f>VLOOKUP(A634,_holidays!$A$2:$B$2107,2,1)</f>
        <v>N</v>
      </c>
      <c r="C634" s="13" t="str">
        <f>VLOOKUP(A634,_holidays!$A$2:$C$2107,3,1)</f>
        <v>N</v>
      </c>
      <c r="D634" s="16">
        <v>106776.27499999999</v>
      </c>
      <c r="E634" s="14">
        <v>20.100000000000001</v>
      </c>
      <c r="F634" s="67" t="e">
        <f t="shared" si="36"/>
        <v>#N/A</v>
      </c>
      <c r="G634" s="67">
        <f t="shared" si="37"/>
        <v>106776.27499999999</v>
      </c>
      <c r="H634" s="67" t="e">
        <f t="shared" si="38"/>
        <v>#N/A</v>
      </c>
      <c r="I634" s="67">
        <f t="shared" si="39"/>
        <v>106776.27499999999</v>
      </c>
    </row>
    <row r="635" spans="1:9" x14ac:dyDescent="0.6">
      <c r="A635" s="19">
        <v>42638</v>
      </c>
      <c r="B635" s="20" t="str">
        <f>VLOOKUP(A635,_holidays!$A$2:$B$2107,2,1)</f>
        <v>N</v>
      </c>
      <c r="C635" s="20" t="str">
        <f>VLOOKUP(A635,_holidays!$A$2:$C$2107,3,1)</f>
        <v>N</v>
      </c>
      <c r="D635" s="16">
        <v>105931.55499999999</v>
      </c>
      <c r="E635" s="21">
        <v>14.7</v>
      </c>
      <c r="F635" s="67" t="e">
        <f t="shared" si="36"/>
        <v>#N/A</v>
      </c>
      <c r="G635" s="67">
        <f t="shared" si="37"/>
        <v>105931.55499999999</v>
      </c>
      <c r="H635" s="67" t="e">
        <f t="shared" si="38"/>
        <v>#N/A</v>
      </c>
      <c r="I635" s="67">
        <f t="shared" si="39"/>
        <v>105931.55499999999</v>
      </c>
    </row>
    <row r="636" spans="1:9" x14ac:dyDescent="0.6">
      <c r="A636" s="10">
        <v>42639</v>
      </c>
      <c r="B636" s="13" t="str">
        <f>VLOOKUP(A636,_holidays!$A$2:$B$2107,2,1)</f>
        <v>N</v>
      </c>
      <c r="C636" s="13" t="str">
        <f>VLOOKUP(A636,_holidays!$A$2:$C$2107,3,1)</f>
        <v>N</v>
      </c>
      <c r="D636" s="16">
        <v>124343.19</v>
      </c>
      <c r="E636" s="14">
        <v>16.899999999999999</v>
      </c>
      <c r="F636" s="67" t="e">
        <f t="shared" si="36"/>
        <v>#N/A</v>
      </c>
      <c r="G636" s="67">
        <f t="shared" si="37"/>
        <v>124343.19</v>
      </c>
      <c r="H636" s="67" t="e">
        <f t="shared" si="38"/>
        <v>#N/A</v>
      </c>
      <c r="I636" s="67">
        <f t="shared" si="39"/>
        <v>124343.19</v>
      </c>
    </row>
    <row r="637" spans="1:9" x14ac:dyDescent="0.6">
      <c r="A637" s="19">
        <v>42640</v>
      </c>
      <c r="B637" s="20" t="str">
        <f>VLOOKUP(A637,_holidays!$A$2:$B$2107,2,1)</f>
        <v>N</v>
      </c>
      <c r="C637" s="20" t="str">
        <f>VLOOKUP(A637,_holidays!$A$2:$C$2107,3,1)</f>
        <v>N</v>
      </c>
      <c r="D637" s="16">
        <v>126888.77</v>
      </c>
      <c r="E637" s="21">
        <v>14.8</v>
      </c>
      <c r="F637" s="67" t="e">
        <f t="shared" si="36"/>
        <v>#N/A</v>
      </c>
      <c r="G637" s="67">
        <f t="shared" si="37"/>
        <v>126888.77</v>
      </c>
      <c r="H637" s="67" t="e">
        <f t="shared" si="38"/>
        <v>#N/A</v>
      </c>
      <c r="I637" s="67">
        <f t="shared" si="39"/>
        <v>126888.77</v>
      </c>
    </row>
    <row r="638" spans="1:9" x14ac:dyDescent="0.6">
      <c r="A638" s="10">
        <v>42641</v>
      </c>
      <c r="B638" s="13" t="str">
        <f>VLOOKUP(A638,_holidays!$A$2:$B$2107,2,1)</f>
        <v>N</v>
      </c>
      <c r="C638" s="13" t="str">
        <f>VLOOKUP(A638,_holidays!$A$2:$C$2107,3,1)</f>
        <v>N</v>
      </c>
      <c r="D638" s="16">
        <v>121143.25</v>
      </c>
      <c r="E638" s="14">
        <v>19.3</v>
      </c>
      <c r="F638" s="67" t="e">
        <f t="shared" si="36"/>
        <v>#N/A</v>
      </c>
      <c r="G638" s="67">
        <f t="shared" si="37"/>
        <v>121143.25</v>
      </c>
      <c r="H638" s="67" t="e">
        <f t="shared" si="38"/>
        <v>#N/A</v>
      </c>
      <c r="I638" s="67">
        <f t="shared" si="39"/>
        <v>121143.25</v>
      </c>
    </row>
    <row r="639" spans="1:9" x14ac:dyDescent="0.6">
      <c r="A639" s="19">
        <v>42642</v>
      </c>
      <c r="B639" s="20" t="str">
        <f>VLOOKUP(A639,_holidays!$A$2:$B$2107,2,1)</f>
        <v>N</v>
      </c>
      <c r="C639" s="20" t="str">
        <f>VLOOKUP(A639,_holidays!$A$2:$C$2107,3,1)</f>
        <v>N</v>
      </c>
      <c r="D639" s="16">
        <v>122858.49</v>
      </c>
      <c r="E639" s="21">
        <v>16.7</v>
      </c>
      <c r="F639" s="67" t="e">
        <f t="shared" si="36"/>
        <v>#N/A</v>
      </c>
      <c r="G639" s="67">
        <f t="shared" si="37"/>
        <v>122858.49</v>
      </c>
      <c r="H639" s="67" t="e">
        <f t="shared" si="38"/>
        <v>#N/A</v>
      </c>
      <c r="I639" s="67">
        <f t="shared" si="39"/>
        <v>122858.49</v>
      </c>
    </row>
    <row r="640" spans="1:9" x14ac:dyDescent="0.6">
      <c r="A640" s="10">
        <v>42643</v>
      </c>
      <c r="B640" s="13" t="str">
        <f>VLOOKUP(A640,_holidays!$A$2:$B$2107,2,1)</f>
        <v>N</v>
      </c>
      <c r="C640" s="13" t="str">
        <f>VLOOKUP(A640,_holidays!$A$2:$C$2107,3,1)</f>
        <v>Y</v>
      </c>
      <c r="D640" s="16">
        <v>113439.77499999999</v>
      </c>
      <c r="E640" s="14">
        <v>16.399999999999999</v>
      </c>
      <c r="F640" s="67" t="e">
        <f t="shared" si="36"/>
        <v>#N/A</v>
      </c>
      <c r="G640" s="67">
        <f t="shared" si="37"/>
        <v>113439.77499999999</v>
      </c>
      <c r="H640" s="67">
        <f t="shared" si="38"/>
        <v>113439.77499999999</v>
      </c>
      <c r="I640" s="67" t="e">
        <f t="shared" si="39"/>
        <v>#N/A</v>
      </c>
    </row>
    <row r="641" spans="1:9" x14ac:dyDescent="0.6">
      <c r="A641" s="19">
        <v>42644</v>
      </c>
      <c r="B641" s="20" t="str">
        <f>VLOOKUP(A641,_holidays!$A$2:$B$2107,2,1)</f>
        <v>N</v>
      </c>
      <c r="C641" s="20" t="str">
        <f>VLOOKUP(A641,_holidays!$A$2:$C$2107,3,1)</f>
        <v>N</v>
      </c>
      <c r="D641" s="16">
        <v>109181.26</v>
      </c>
      <c r="E641" s="21">
        <v>18.600000000000001</v>
      </c>
      <c r="F641" s="67" t="e">
        <f t="shared" si="36"/>
        <v>#N/A</v>
      </c>
      <c r="G641" s="67">
        <f t="shared" si="37"/>
        <v>109181.26</v>
      </c>
      <c r="H641" s="67" t="e">
        <f t="shared" si="38"/>
        <v>#N/A</v>
      </c>
      <c r="I641" s="67">
        <f t="shared" si="39"/>
        <v>109181.26</v>
      </c>
    </row>
    <row r="642" spans="1:9" x14ac:dyDescent="0.6">
      <c r="A642" s="10">
        <v>42645</v>
      </c>
      <c r="B642" s="13" t="str">
        <f>VLOOKUP(A642,_holidays!$A$2:$B$2107,2,1)</f>
        <v>N</v>
      </c>
      <c r="C642" s="13" t="str">
        <f>VLOOKUP(A642,_holidays!$A$2:$C$2107,3,1)</f>
        <v>N</v>
      </c>
      <c r="D642" s="16">
        <v>97992.93</v>
      </c>
      <c r="E642" s="14">
        <v>24</v>
      </c>
      <c r="F642" s="67" t="e">
        <f t="shared" si="36"/>
        <v>#N/A</v>
      </c>
      <c r="G642" s="67">
        <f t="shared" si="37"/>
        <v>97992.93</v>
      </c>
      <c r="H642" s="67" t="e">
        <f t="shared" si="38"/>
        <v>#N/A</v>
      </c>
      <c r="I642" s="67">
        <f t="shared" si="39"/>
        <v>97992.93</v>
      </c>
    </row>
    <row r="643" spans="1:9" x14ac:dyDescent="0.6">
      <c r="A643" s="19">
        <v>42646</v>
      </c>
      <c r="B643" s="20" t="str">
        <f>VLOOKUP(A643,_holidays!$A$2:$B$2107,2,1)</f>
        <v>N</v>
      </c>
      <c r="C643" s="20" t="str">
        <f>VLOOKUP(A643,_holidays!$A$2:$C$2107,3,1)</f>
        <v>N</v>
      </c>
      <c r="D643" s="16">
        <v>115839.01</v>
      </c>
      <c r="E643" s="21">
        <v>15.9</v>
      </c>
      <c r="F643" s="67" t="e">
        <f t="shared" ref="F643:F706" si="40">IF(B643="N",NA(),IF(B643="Y",D643))</f>
        <v>#N/A</v>
      </c>
      <c r="G643" s="67">
        <f t="shared" ref="G643:G706" si="41">IF(B643="N",D643,IF(B643="Y",NA()))</f>
        <v>115839.01</v>
      </c>
      <c r="H643" s="67" t="e">
        <f t="shared" ref="H643:H706" si="42">IF(C643="N",NA(),IF(C643="Y",D643))</f>
        <v>#N/A</v>
      </c>
      <c r="I643" s="67">
        <f t="shared" ref="I643:I706" si="43">IF(C643="N",D643,IF(C643="Y",NA()))</f>
        <v>115839.01</v>
      </c>
    </row>
    <row r="644" spans="1:9" x14ac:dyDescent="0.6">
      <c r="A644" s="10">
        <v>42647</v>
      </c>
      <c r="B644" s="13" t="str">
        <f>VLOOKUP(A644,_holidays!$A$2:$B$2107,2,1)</f>
        <v>Y</v>
      </c>
      <c r="C644" s="13" t="str">
        <f>VLOOKUP(A644,_holidays!$A$2:$C$2107,3,1)</f>
        <v>N</v>
      </c>
      <c r="D644" s="16">
        <v>124089.47</v>
      </c>
      <c r="E644" s="14">
        <v>17.100000000000001</v>
      </c>
      <c r="F644" s="67">
        <f t="shared" si="40"/>
        <v>124089.47</v>
      </c>
      <c r="G644" s="67" t="e">
        <f t="shared" si="41"/>
        <v>#N/A</v>
      </c>
      <c r="H644" s="67" t="e">
        <f t="shared" si="42"/>
        <v>#N/A</v>
      </c>
      <c r="I644" s="67">
        <f t="shared" si="43"/>
        <v>124089.47</v>
      </c>
    </row>
    <row r="645" spans="1:9" x14ac:dyDescent="0.6">
      <c r="A645" s="19">
        <v>42648</v>
      </c>
      <c r="B645" s="20" t="str">
        <f>VLOOKUP(A645,_holidays!$A$2:$B$2107,2,1)</f>
        <v>Y</v>
      </c>
      <c r="C645" s="20" t="str">
        <f>VLOOKUP(A645,_holidays!$A$2:$C$2107,3,1)</f>
        <v>N</v>
      </c>
      <c r="D645" s="16">
        <v>128558.38499999999</v>
      </c>
      <c r="E645" s="21">
        <v>17.100000000000001</v>
      </c>
      <c r="F645" s="67">
        <f t="shared" si="40"/>
        <v>128558.38499999999</v>
      </c>
      <c r="G645" s="67" t="e">
        <f t="shared" si="41"/>
        <v>#N/A</v>
      </c>
      <c r="H645" s="67" t="e">
        <f t="shared" si="42"/>
        <v>#N/A</v>
      </c>
      <c r="I645" s="67">
        <f t="shared" si="43"/>
        <v>128558.38499999999</v>
      </c>
    </row>
    <row r="646" spans="1:9" x14ac:dyDescent="0.6">
      <c r="A646" s="10">
        <v>42649</v>
      </c>
      <c r="B646" s="13" t="str">
        <f>VLOOKUP(A646,_holidays!$A$2:$B$2107,2,1)</f>
        <v>Y</v>
      </c>
      <c r="C646" s="13" t="str">
        <f>VLOOKUP(A646,_holidays!$A$2:$C$2107,3,1)</f>
        <v>N</v>
      </c>
      <c r="D646" s="16">
        <v>115898.54</v>
      </c>
      <c r="E646" s="14">
        <v>27.2</v>
      </c>
      <c r="F646" s="67">
        <f t="shared" si="40"/>
        <v>115898.54</v>
      </c>
      <c r="G646" s="67" t="e">
        <f t="shared" si="41"/>
        <v>#N/A</v>
      </c>
      <c r="H646" s="67" t="e">
        <f t="shared" si="42"/>
        <v>#N/A</v>
      </c>
      <c r="I646" s="67">
        <f t="shared" si="43"/>
        <v>115898.54</v>
      </c>
    </row>
    <row r="647" spans="1:9" x14ac:dyDescent="0.6">
      <c r="A647" s="19">
        <v>42650</v>
      </c>
      <c r="B647" s="20" t="str">
        <f>VLOOKUP(A647,_holidays!$A$2:$B$2107,2,1)</f>
        <v>Y</v>
      </c>
      <c r="C647" s="20" t="str">
        <f>VLOOKUP(A647,_holidays!$A$2:$C$2107,3,1)</f>
        <v>N</v>
      </c>
      <c r="D647" s="16">
        <v>116197.73</v>
      </c>
      <c r="E647" s="21">
        <v>22.5</v>
      </c>
      <c r="F647" s="67">
        <f t="shared" si="40"/>
        <v>116197.73</v>
      </c>
      <c r="G647" s="67" t="e">
        <f t="shared" si="41"/>
        <v>#N/A</v>
      </c>
      <c r="H647" s="67" t="e">
        <f t="shared" si="42"/>
        <v>#N/A</v>
      </c>
      <c r="I647" s="67">
        <f t="shared" si="43"/>
        <v>116197.73</v>
      </c>
    </row>
    <row r="648" spans="1:9" x14ac:dyDescent="0.6">
      <c r="A648" s="10">
        <v>42651</v>
      </c>
      <c r="B648" s="13" t="str">
        <f>VLOOKUP(A648,_holidays!$A$2:$B$2107,2,1)</f>
        <v>Y</v>
      </c>
      <c r="C648" s="13" t="str">
        <f>VLOOKUP(A648,_holidays!$A$2:$C$2107,3,1)</f>
        <v>N</v>
      </c>
      <c r="D648" s="16">
        <v>101300.77499999999</v>
      </c>
      <c r="E648" s="14">
        <v>16.899999999999999</v>
      </c>
      <c r="F648" s="67">
        <f t="shared" si="40"/>
        <v>101300.77499999999</v>
      </c>
      <c r="G648" s="67" t="e">
        <f t="shared" si="41"/>
        <v>#N/A</v>
      </c>
      <c r="H648" s="67" t="e">
        <f t="shared" si="42"/>
        <v>#N/A</v>
      </c>
      <c r="I648" s="67">
        <f t="shared" si="43"/>
        <v>101300.77499999999</v>
      </c>
    </row>
    <row r="649" spans="1:9" x14ac:dyDescent="0.6">
      <c r="A649" s="19">
        <v>42652</v>
      </c>
      <c r="B649" s="20" t="str">
        <f>VLOOKUP(A649,_holidays!$A$2:$B$2107,2,1)</f>
        <v>Y</v>
      </c>
      <c r="C649" s="20" t="str">
        <f>VLOOKUP(A649,_holidays!$A$2:$C$2107,3,1)</f>
        <v>N</v>
      </c>
      <c r="D649" s="16">
        <v>94954.16</v>
      </c>
      <c r="E649" s="21">
        <v>22</v>
      </c>
      <c r="F649" s="67">
        <f t="shared" si="40"/>
        <v>94954.16</v>
      </c>
      <c r="G649" s="67" t="e">
        <f t="shared" si="41"/>
        <v>#N/A</v>
      </c>
      <c r="H649" s="67" t="e">
        <f t="shared" si="42"/>
        <v>#N/A</v>
      </c>
      <c r="I649" s="67">
        <f t="shared" si="43"/>
        <v>94954.16</v>
      </c>
    </row>
    <row r="650" spans="1:9" x14ac:dyDescent="0.6">
      <c r="A650" s="10">
        <v>42653</v>
      </c>
      <c r="B650" s="13" t="str">
        <f>VLOOKUP(A650,_holidays!$A$2:$B$2107,2,1)</f>
        <v>Y</v>
      </c>
      <c r="C650" s="13" t="str">
        <f>VLOOKUP(A650,_holidays!$A$2:$C$2107,3,1)</f>
        <v>N</v>
      </c>
      <c r="D650" s="16">
        <v>116831.43</v>
      </c>
      <c r="E650" s="14">
        <v>16.8</v>
      </c>
      <c r="F650" s="67">
        <f t="shared" si="40"/>
        <v>116831.43</v>
      </c>
      <c r="G650" s="67" t="e">
        <f t="shared" si="41"/>
        <v>#N/A</v>
      </c>
      <c r="H650" s="67" t="e">
        <f t="shared" si="42"/>
        <v>#N/A</v>
      </c>
      <c r="I650" s="67">
        <f t="shared" si="43"/>
        <v>116831.43</v>
      </c>
    </row>
    <row r="651" spans="1:9" x14ac:dyDescent="0.6">
      <c r="A651" s="19">
        <v>42654</v>
      </c>
      <c r="B651" s="20" t="str">
        <f>VLOOKUP(A651,_holidays!$A$2:$B$2107,2,1)</f>
        <v>Y</v>
      </c>
      <c r="C651" s="20" t="str">
        <f>VLOOKUP(A651,_holidays!$A$2:$C$2107,3,1)</f>
        <v>N</v>
      </c>
      <c r="D651" s="16">
        <v>124665.82</v>
      </c>
      <c r="E651" s="21">
        <v>15.1</v>
      </c>
      <c r="F651" s="67">
        <f t="shared" si="40"/>
        <v>124665.82</v>
      </c>
      <c r="G651" s="67" t="e">
        <f t="shared" si="41"/>
        <v>#N/A</v>
      </c>
      <c r="H651" s="67" t="e">
        <f t="shared" si="42"/>
        <v>#N/A</v>
      </c>
      <c r="I651" s="67">
        <f t="shared" si="43"/>
        <v>124665.82</v>
      </c>
    </row>
    <row r="652" spans="1:9" x14ac:dyDescent="0.6">
      <c r="A652" s="10">
        <v>42655</v>
      </c>
      <c r="B652" s="13" t="str">
        <f>VLOOKUP(A652,_holidays!$A$2:$B$2107,2,1)</f>
        <v>Y</v>
      </c>
      <c r="C652" s="13" t="str">
        <f>VLOOKUP(A652,_holidays!$A$2:$C$2107,3,1)</f>
        <v>N</v>
      </c>
      <c r="D652" s="16">
        <v>128612.3</v>
      </c>
      <c r="E652" s="14">
        <v>15.4</v>
      </c>
      <c r="F652" s="67">
        <f t="shared" si="40"/>
        <v>128612.3</v>
      </c>
      <c r="G652" s="67" t="e">
        <f t="shared" si="41"/>
        <v>#N/A</v>
      </c>
      <c r="H652" s="67" t="e">
        <f t="shared" si="42"/>
        <v>#N/A</v>
      </c>
      <c r="I652" s="67">
        <f t="shared" si="43"/>
        <v>128612.3</v>
      </c>
    </row>
    <row r="653" spans="1:9" x14ac:dyDescent="0.6">
      <c r="A653" s="19">
        <v>42656</v>
      </c>
      <c r="B653" s="20" t="str">
        <f>VLOOKUP(A653,_holidays!$A$2:$B$2107,2,1)</f>
        <v>Y</v>
      </c>
      <c r="C653" s="20" t="str">
        <f>VLOOKUP(A653,_holidays!$A$2:$C$2107,3,1)</f>
        <v>N</v>
      </c>
      <c r="D653" s="16">
        <v>128242.765</v>
      </c>
      <c r="E653" s="21">
        <v>14.6</v>
      </c>
      <c r="F653" s="67">
        <f t="shared" si="40"/>
        <v>128242.765</v>
      </c>
      <c r="G653" s="67" t="e">
        <f t="shared" si="41"/>
        <v>#N/A</v>
      </c>
      <c r="H653" s="67" t="e">
        <f t="shared" si="42"/>
        <v>#N/A</v>
      </c>
      <c r="I653" s="67">
        <f t="shared" si="43"/>
        <v>128242.765</v>
      </c>
    </row>
    <row r="654" spans="1:9" x14ac:dyDescent="0.6">
      <c r="A654" s="10">
        <v>42657</v>
      </c>
      <c r="B654" s="13" t="str">
        <f>VLOOKUP(A654,_holidays!$A$2:$B$2107,2,1)</f>
        <v>Y</v>
      </c>
      <c r="C654" s="13" t="str">
        <f>VLOOKUP(A654,_holidays!$A$2:$C$2107,3,1)</f>
        <v>N</v>
      </c>
      <c r="D654" s="16">
        <v>121731.485</v>
      </c>
      <c r="E654" s="14">
        <v>22.7</v>
      </c>
      <c r="F654" s="67">
        <f t="shared" si="40"/>
        <v>121731.485</v>
      </c>
      <c r="G654" s="67" t="e">
        <f t="shared" si="41"/>
        <v>#N/A</v>
      </c>
      <c r="H654" s="67" t="e">
        <f t="shared" si="42"/>
        <v>#N/A</v>
      </c>
      <c r="I654" s="67">
        <f t="shared" si="43"/>
        <v>121731.485</v>
      </c>
    </row>
    <row r="655" spans="1:9" x14ac:dyDescent="0.6">
      <c r="A655" s="19">
        <v>42658</v>
      </c>
      <c r="B655" s="20" t="str">
        <f>VLOOKUP(A655,_holidays!$A$2:$B$2107,2,1)</f>
        <v>Y</v>
      </c>
      <c r="C655" s="20" t="str">
        <f>VLOOKUP(A655,_holidays!$A$2:$C$2107,3,1)</f>
        <v>N</v>
      </c>
      <c r="D655" s="16">
        <v>97887.485000000001</v>
      </c>
      <c r="E655" s="21">
        <v>24.8</v>
      </c>
      <c r="F655" s="67">
        <f t="shared" si="40"/>
        <v>97887.485000000001</v>
      </c>
      <c r="G655" s="67" t="e">
        <f t="shared" si="41"/>
        <v>#N/A</v>
      </c>
      <c r="H655" s="67" t="e">
        <f t="shared" si="42"/>
        <v>#N/A</v>
      </c>
      <c r="I655" s="67">
        <f t="shared" si="43"/>
        <v>97887.485000000001</v>
      </c>
    </row>
    <row r="656" spans="1:9" x14ac:dyDescent="0.6">
      <c r="A656" s="10">
        <v>42659</v>
      </c>
      <c r="B656" s="13" t="str">
        <f>VLOOKUP(A656,_holidays!$A$2:$B$2107,2,1)</f>
        <v>Y</v>
      </c>
      <c r="C656" s="13" t="str">
        <f>VLOOKUP(A656,_holidays!$A$2:$C$2107,3,1)</f>
        <v>N</v>
      </c>
      <c r="D656" s="16">
        <v>101793.035</v>
      </c>
      <c r="E656" s="14">
        <v>23.1</v>
      </c>
      <c r="F656" s="67">
        <f t="shared" si="40"/>
        <v>101793.035</v>
      </c>
      <c r="G656" s="67" t="e">
        <f t="shared" si="41"/>
        <v>#N/A</v>
      </c>
      <c r="H656" s="67" t="e">
        <f t="shared" si="42"/>
        <v>#N/A</v>
      </c>
      <c r="I656" s="67">
        <f t="shared" si="43"/>
        <v>101793.035</v>
      </c>
    </row>
    <row r="657" spans="1:9" x14ac:dyDescent="0.6">
      <c r="A657" s="19">
        <v>42660</v>
      </c>
      <c r="B657" s="20" t="str">
        <f>VLOOKUP(A657,_holidays!$A$2:$B$2107,2,1)</f>
        <v>Y</v>
      </c>
      <c r="C657" s="20" t="str">
        <f>VLOOKUP(A657,_holidays!$A$2:$C$2107,3,1)</f>
        <v>N</v>
      </c>
      <c r="D657" s="16">
        <v>116042.845</v>
      </c>
      <c r="E657" s="21">
        <v>18.899999999999999</v>
      </c>
      <c r="F657" s="67">
        <f t="shared" si="40"/>
        <v>116042.845</v>
      </c>
      <c r="G657" s="67" t="e">
        <f t="shared" si="41"/>
        <v>#N/A</v>
      </c>
      <c r="H657" s="67" t="e">
        <f t="shared" si="42"/>
        <v>#N/A</v>
      </c>
      <c r="I657" s="67">
        <f t="shared" si="43"/>
        <v>116042.845</v>
      </c>
    </row>
    <row r="658" spans="1:9" x14ac:dyDescent="0.6">
      <c r="A658" s="10">
        <v>42661</v>
      </c>
      <c r="B658" s="13" t="str">
        <f>VLOOKUP(A658,_holidays!$A$2:$B$2107,2,1)</f>
        <v>Y</v>
      </c>
      <c r="C658" s="13" t="str">
        <f>VLOOKUP(A658,_holidays!$A$2:$C$2107,3,1)</f>
        <v>N</v>
      </c>
      <c r="D658" s="16">
        <v>123265.44</v>
      </c>
      <c r="E658" s="14">
        <v>16.600000000000001</v>
      </c>
      <c r="F658" s="67">
        <f t="shared" si="40"/>
        <v>123265.44</v>
      </c>
      <c r="G658" s="67" t="e">
        <f t="shared" si="41"/>
        <v>#N/A</v>
      </c>
      <c r="H658" s="67" t="e">
        <f t="shared" si="42"/>
        <v>#N/A</v>
      </c>
      <c r="I658" s="67">
        <f t="shared" si="43"/>
        <v>123265.44</v>
      </c>
    </row>
    <row r="659" spans="1:9" x14ac:dyDescent="0.6">
      <c r="A659" s="19">
        <v>42662</v>
      </c>
      <c r="B659" s="20" t="str">
        <f>VLOOKUP(A659,_holidays!$A$2:$B$2107,2,1)</f>
        <v>Y</v>
      </c>
      <c r="C659" s="20" t="str">
        <f>VLOOKUP(A659,_holidays!$A$2:$C$2107,3,1)</f>
        <v>N</v>
      </c>
      <c r="D659" s="16">
        <v>126362.045</v>
      </c>
      <c r="E659" s="21">
        <v>16.5</v>
      </c>
      <c r="F659" s="67">
        <f t="shared" si="40"/>
        <v>126362.045</v>
      </c>
      <c r="G659" s="67" t="e">
        <f t="shared" si="41"/>
        <v>#N/A</v>
      </c>
      <c r="H659" s="67" t="e">
        <f t="shared" si="42"/>
        <v>#N/A</v>
      </c>
      <c r="I659" s="67">
        <f t="shared" si="43"/>
        <v>126362.045</v>
      </c>
    </row>
    <row r="660" spans="1:9" x14ac:dyDescent="0.6">
      <c r="A660" s="10">
        <v>42663</v>
      </c>
      <c r="B660" s="13" t="str">
        <f>VLOOKUP(A660,_holidays!$A$2:$B$2107,2,1)</f>
        <v>Y</v>
      </c>
      <c r="C660" s="13" t="str">
        <f>VLOOKUP(A660,_holidays!$A$2:$C$2107,3,1)</f>
        <v>N</v>
      </c>
      <c r="D660" s="16">
        <v>114867.16</v>
      </c>
      <c r="E660" s="14">
        <v>21.8</v>
      </c>
      <c r="F660" s="67">
        <f t="shared" si="40"/>
        <v>114867.16</v>
      </c>
      <c r="G660" s="67" t="e">
        <f t="shared" si="41"/>
        <v>#N/A</v>
      </c>
      <c r="H660" s="67" t="e">
        <f t="shared" si="42"/>
        <v>#N/A</v>
      </c>
      <c r="I660" s="67">
        <f t="shared" si="43"/>
        <v>114867.16</v>
      </c>
    </row>
    <row r="661" spans="1:9" x14ac:dyDescent="0.6">
      <c r="A661" s="19">
        <v>42664</v>
      </c>
      <c r="B661" s="20" t="str">
        <f>VLOOKUP(A661,_holidays!$A$2:$B$2107,2,1)</f>
        <v>Y</v>
      </c>
      <c r="C661" s="20" t="str">
        <f>VLOOKUP(A661,_holidays!$A$2:$C$2107,3,1)</f>
        <v>N</v>
      </c>
      <c r="D661" s="16">
        <v>122975.285</v>
      </c>
      <c r="E661" s="21">
        <v>17.600000000000001</v>
      </c>
      <c r="F661" s="67">
        <f t="shared" si="40"/>
        <v>122975.285</v>
      </c>
      <c r="G661" s="67" t="e">
        <f t="shared" si="41"/>
        <v>#N/A</v>
      </c>
      <c r="H661" s="67" t="e">
        <f t="shared" si="42"/>
        <v>#N/A</v>
      </c>
      <c r="I661" s="67">
        <f t="shared" si="43"/>
        <v>122975.285</v>
      </c>
    </row>
    <row r="662" spans="1:9" x14ac:dyDescent="0.6">
      <c r="A662" s="10">
        <v>42665</v>
      </c>
      <c r="B662" s="13" t="str">
        <f>VLOOKUP(A662,_holidays!$A$2:$B$2107,2,1)</f>
        <v>Y</v>
      </c>
      <c r="C662" s="13" t="str">
        <f>VLOOKUP(A662,_holidays!$A$2:$C$2107,3,1)</f>
        <v>N</v>
      </c>
      <c r="D662" s="16">
        <v>114184.19500000001</v>
      </c>
      <c r="E662" s="14">
        <v>13.2</v>
      </c>
      <c r="F662" s="67">
        <f t="shared" si="40"/>
        <v>114184.19500000001</v>
      </c>
      <c r="G662" s="67" t="e">
        <f t="shared" si="41"/>
        <v>#N/A</v>
      </c>
      <c r="H662" s="67" t="e">
        <f t="shared" si="42"/>
        <v>#N/A</v>
      </c>
      <c r="I662" s="67">
        <f t="shared" si="43"/>
        <v>114184.19500000001</v>
      </c>
    </row>
    <row r="663" spans="1:9" x14ac:dyDescent="0.6">
      <c r="A663" s="19">
        <v>42666</v>
      </c>
      <c r="B663" s="20" t="str">
        <f>VLOOKUP(A663,_holidays!$A$2:$B$2107,2,1)</f>
        <v>Y</v>
      </c>
      <c r="C663" s="20" t="str">
        <f>VLOOKUP(A663,_holidays!$A$2:$C$2107,3,1)</f>
        <v>N</v>
      </c>
      <c r="D663" s="16">
        <v>111289</v>
      </c>
      <c r="E663" s="21">
        <v>14.1</v>
      </c>
      <c r="F663" s="67">
        <f t="shared" si="40"/>
        <v>111289</v>
      </c>
      <c r="G663" s="67" t="e">
        <f t="shared" si="41"/>
        <v>#N/A</v>
      </c>
      <c r="H663" s="67" t="e">
        <f t="shared" si="42"/>
        <v>#N/A</v>
      </c>
      <c r="I663" s="67">
        <f t="shared" si="43"/>
        <v>111289</v>
      </c>
    </row>
    <row r="664" spans="1:9" x14ac:dyDescent="0.6">
      <c r="A664" s="10">
        <v>42667</v>
      </c>
      <c r="B664" s="13" t="str">
        <f>VLOOKUP(A664,_holidays!$A$2:$B$2107,2,1)</f>
        <v>Y</v>
      </c>
      <c r="C664" s="13" t="str">
        <f>VLOOKUP(A664,_holidays!$A$2:$C$2107,3,1)</f>
        <v>N</v>
      </c>
      <c r="D664" s="16">
        <v>125270.16499999999</v>
      </c>
      <c r="E664" s="14">
        <v>17.100000000000001</v>
      </c>
      <c r="F664" s="67">
        <f t="shared" si="40"/>
        <v>125270.16499999999</v>
      </c>
      <c r="G664" s="67" t="e">
        <f t="shared" si="41"/>
        <v>#N/A</v>
      </c>
      <c r="H664" s="67" t="e">
        <f t="shared" si="42"/>
        <v>#N/A</v>
      </c>
      <c r="I664" s="67">
        <f t="shared" si="43"/>
        <v>125270.16499999999</v>
      </c>
    </row>
    <row r="665" spans="1:9" x14ac:dyDescent="0.6">
      <c r="A665" s="19">
        <v>42668</v>
      </c>
      <c r="B665" s="20" t="str">
        <f>VLOOKUP(A665,_holidays!$A$2:$B$2107,2,1)</f>
        <v>Y</v>
      </c>
      <c r="C665" s="20" t="str">
        <f>VLOOKUP(A665,_holidays!$A$2:$C$2107,3,1)</f>
        <v>N</v>
      </c>
      <c r="D665" s="16">
        <v>117138.355</v>
      </c>
      <c r="E665" s="21">
        <v>25.7</v>
      </c>
      <c r="F665" s="67">
        <f t="shared" si="40"/>
        <v>117138.355</v>
      </c>
      <c r="G665" s="67" t="e">
        <f t="shared" si="41"/>
        <v>#N/A</v>
      </c>
      <c r="H665" s="67" t="e">
        <f t="shared" si="42"/>
        <v>#N/A</v>
      </c>
      <c r="I665" s="67">
        <f t="shared" si="43"/>
        <v>117138.355</v>
      </c>
    </row>
    <row r="666" spans="1:9" x14ac:dyDescent="0.6">
      <c r="A666" s="10">
        <v>42669</v>
      </c>
      <c r="B666" s="13" t="str">
        <f>VLOOKUP(A666,_holidays!$A$2:$B$2107,2,1)</f>
        <v>Y</v>
      </c>
      <c r="C666" s="13" t="str">
        <f>VLOOKUP(A666,_holidays!$A$2:$C$2107,3,1)</f>
        <v>N</v>
      </c>
      <c r="D666" s="16">
        <v>121605.395</v>
      </c>
      <c r="E666" s="14">
        <v>18.5</v>
      </c>
      <c r="F666" s="67">
        <f t="shared" si="40"/>
        <v>121605.395</v>
      </c>
      <c r="G666" s="67" t="e">
        <f t="shared" si="41"/>
        <v>#N/A</v>
      </c>
      <c r="H666" s="67" t="e">
        <f t="shared" si="42"/>
        <v>#N/A</v>
      </c>
      <c r="I666" s="67">
        <f t="shared" si="43"/>
        <v>121605.395</v>
      </c>
    </row>
    <row r="667" spans="1:9" x14ac:dyDescent="0.6">
      <c r="A667" s="19">
        <v>42670</v>
      </c>
      <c r="B667" s="20" t="str">
        <f>VLOOKUP(A667,_holidays!$A$2:$B$2107,2,1)</f>
        <v>Y</v>
      </c>
      <c r="C667" s="20" t="str">
        <f>VLOOKUP(A667,_holidays!$A$2:$C$2107,3,1)</f>
        <v>N</v>
      </c>
      <c r="D667" s="16">
        <v>120142.43</v>
      </c>
      <c r="E667" s="21">
        <v>15.4</v>
      </c>
      <c r="F667" s="67">
        <f t="shared" si="40"/>
        <v>120142.43</v>
      </c>
      <c r="G667" s="67" t="e">
        <f t="shared" si="41"/>
        <v>#N/A</v>
      </c>
      <c r="H667" s="67" t="e">
        <f t="shared" si="42"/>
        <v>#N/A</v>
      </c>
      <c r="I667" s="67">
        <f t="shared" si="43"/>
        <v>120142.43</v>
      </c>
    </row>
    <row r="668" spans="1:9" x14ac:dyDescent="0.6">
      <c r="A668" s="10">
        <v>42671</v>
      </c>
      <c r="B668" s="13" t="str">
        <f>VLOOKUP(A668,_holidays!$A$2:$B$2107,2,1)</f>
        <v>Y</v>
      </c>
      <c r="C668" s="13" t="str">
        <f>VLOOKUP(A668,_holidays!$A$2:$C$2107,3,1)</f>
        <v>N</v>
      </c>
      <c r="D668" s="16">
        <v>119820.71</v>
      </c>
      <c r="E668" s="14">
        <v>16.600000000000001</v>
      </c>
      <c r="F668" s="67">
        <f t="shared" si="40"/>
        <v>119820.71</v>
      </c>
      <c r="G668" s="67" t="e">
        <f t="shared" si="41"/>
        <v>#N/A</v>
      </c>
      <c r="H668" s="67" t="e">
        <f t="shared" si="42"/>
        <v>#N/A</v>
      </c>
      <c r="I668" s="67">
        <f t="shared" si="43"/>
        <v>119820.71</v>
      </c>
    </row>
    <row r="669" spans="1:9" x14ac:dyDescent="0.6">
      <c r="A669" s="19">
        <v>42672</v>
      </c>
      <c r="B669" s="20" t="str">
        <f>VLOOKUP(A669,_holidays!$A$2:$B$2107,2,1)</f>
        <v>Y</v>
      </c>
      <c r="C669" s="20" t="str">
        <f>VLOOKUP(A669,_holidays!$A$2:$C$2107,3,1)</f>
        <v>N</v>
      </c>
      <c r="D669" s="16">
        <v>104191.105</v>
      </c>
      <c r="E669" s="21">
        <v>25.6</v>
      </c>
      <c r="F669" s="67">
        <f t="shared" si="40"/>
        <v>104191.105</v>
      </c>
      <c r="G669" s="67" t="e">
        <f t="shared" si="41"/>
        <v>#N/A</v>
      </c>
      <c r="H669" s="67" t="e">
        <f t="shared" si="42"/>
        <v>#N/A</v>
      </c>
      <c r="I669" s="67">
        <f t="shared" si="43"/>
        <v>104191.105</v>
      </c>
    </row>
    <row r="670" spans="1:9" x14ac:dyDescent="0.6">
      <c r="A670" s="10">
        <v>42673</v>
      </c>
      <c r="B670" s="13" t="str">
        <f>VLOOKUP(A670,_holidays!$A$2:$B$2107,2,1)</f>
        <v>Y</v>
      </c>
      <c r="C670" s="13" t="str">
        <f>VLOOKUP(A670,_holidays!$A$2:$C$2107,3,1)</f>
        <v>N</v>
      </c>
      <c r="D670" s="16">
        <v>94325.72</v>
      </c>
      <c r="E670" s="14">
        <v>28</v>
      </c>
      <c r="F670" s="67">
        <f t="shared" si="40"/>
        <v>94325.72</v>
      </c>
      <c r="G670" s="67" t="e">
        <f t="shared" si="41"/>
        <v>#N/A</v>
      </c>
      <c r="H670" s="67" t="e">
        <f t="shared" si="42"/>
        <v>#N/A</v>
      </c>
      <c r="I670" s="67">
        <f t="shared" si="43"/>
        <v>94325.72</v>
      </c>
    </row>
    <row r="671" spans="1:9" x14ac:dyDescent="0.6">
      <c r="A671" s="19">
        <v>42674</v>
      </c>
      <c r="B671" s="20" t="str">
        <f>VLOOKUP(A671,_holidays!$A$2:$B$2107,2,1)</f>
        <v>Y</v>
      </c>
      <c r="C671" s="20" t="str">
        <f>VLOOKUP(A671,_holidays!$A$2:$C$2107,3,1)</f>
        <v>N</v>
      </c>
      <c r="D671" s="16">
        <v>110661.43</v>
      </c>
      <c r="E671" s="21">
        <v>17.5</v>
      </c>
      <c r="F671" s="67">
        <f t="shared" si="40"/>
        <v>110661.43</v>
      </c>
      <c r="G671" s="67" t="e">
        <f t="shared" si="41"/>
        <v>#N/A</v>
      </c>
      <c r="H671" s="67" t="e">
        <f t="shared" si="42"/>
        <v>#N/A</v>
      </c>
      <c r="I671" s="67">
        <f t="shared" si="43"/>
        <v>110661.43</v>
      </c>
    </row>
    <row r="672" spans="1:9" x14ac:dyDescent="0.6">
      <c r="A672" s="10">
        <v>42675</v>
      </c>
      <c r="B672" s="13" t="str">
        <f>VLOOKUP(A672,_holidays!$A$2:$B$2107,2,1)</f>
        <v>Y</v>
      </c>
      <c r="C672" s="13" t="str">
        <f>VLOOKUP(A672,_holidays!$A$2:$C$2107,3,1)</f>
        <v>Y</v>
      </c>
      <c r="D672" s="16">
        <v>104976.21</v>
      </c>
      <c r="E672" s="14">
        <v>18.399999999999999</v>
      </c>
      <c r="F672" s="67">
        <f t="shared" si="40"/>
        <v>104976.21</v>
      </c>
      <c r="G672" s="67" t="e">
        <f t="shared" si="41"/>
        <v>#N/A</v>
      </c>
      <c r="H672" s="67">
        <f t="shared" si="42"/>
        <v>104976.21</v>
      </c>
      <c r="I672" s="67" t="e">
        <f t="shared" si="43"/>
        <v>#N/A</v>
      </c>
    </row>
    <row r="673" spans="1:9" x14ac:dyDescent="0.6">
      <c r="A673" s="19">
        <v>42676</v>
      </c>
      <c r="B673" s="20" t="str">
        <f>VLOOKUP(A673,_holidays!$A$2:$B$2107,2,1)</f>
        <v>Y</v>
      </c>
      <c r="C673" s="20" t="str">
        <f>VLOOKUP(A673,_holidays!$A$2:$C$2107,3,1)</f>
        <v>N</v>
      </c>
      <c r="D673" s="16">
        <v>119904.48</v>
      </c>
      <c r="E673" s="21">
        <v>18.5</v>
      </c>
      <c r="F673" s="67">
        <f t="shared" si="40"/>
        <v>119904.48</v>
      </c>
      <c r="G673" s="67" t="e">
        <f t="shared" si="41"/>
        <v>#N/A</v>
      </c>
      <c r="H673" s="67" t="e">
        <f t="shared" si="42"/>
        <v>#N/A</v>
      </c>
      <c r="I673" s="67">
        <f t="shared" si="43"/>
        <v>119904.48</v>
      </c>
    </row>
    <row r="674" spans="1:9" x14ac:dyDescent="0.6">
      <c r="A674" s="10">
        <v>42677</v>
      </c>
      <c r="B674" s="13" t="str">
        <f>VLOOKUP(A674,_holidays!$A$2:$B$2107,2,1)</f>
        <v>Y</v>
      </c>
      <c r="C674" s="13" t="str">
        <f>VLOOKUP(A674,_holidays!$A$2:$C$2107,3,1)</f>
        <v>N</v>
      </c>
      <c r="D674" s="16">
        <v>118677.495</v>
      </c>
      <c r="E674" s="14">
        <v>19.100000000000001</v>
      </c>
      <c r="F674" s="67">
        <f t="shared" si="40"/>
        <v>118677.495</v>
      </c>
      <c r="G674" s="67" t="e">
        <f t="shared" si="41"/>
        <v>#N/A</v>
      </c>
      <c r="H674" s="67" t="e">
        <f t="shared" si="42"/>
        <v>#N/A</v>
      </c>
      <c r="I674" s="67">
        <f t="shared" si="43"/>
        <v>118677.495</v>
      </c>
    </row>
    <row r="675" spans="1:9" x14ac:dyDescent="0.6">
      <c r="A675" s="19">
        <v>42678</v>
      </c>
      <c r="B675" s="20" t="str">
        <f>VLOOKUP(A675,_holidays!$A$2:$B$2107,2,1)</f>
        <v>Y</v>
      </c>
      <c r="C675" s="20" t="str">
        <f>VLOOKUP(A675,_holidays!$A$2:$C$2107,3,1)</f>
        <v>N</v>
      </c>
      <c r="D675" s="16">
        <v>113666.485</v>
      </c>
      <c r="E675" s="21">
        <v>29.2</v>
      </c>
      <c r="F675" s="67">
        <f t="shared" si="40"/>
        <v>113666.485</v>
      </c>
      <c r="G675" s="67" t="e">
        <f t="shared" si="41"/>
        <v>#N/A</v>
      </c>
      <c r="H675" s="67" t="e">
        <f t="shared" si="42"/>
        <v>#N/A</v>
      </c>
      <c r="I675" s="67">
        <f t="shared" si="43"/>
        <v>113666.485</v>
      </c>
    </row>
    <row r="676" spans="1:9" x14ac:dyDescent="0.6">
      <c r="A676" s="10">
        <v>42679</v>
      </c>
      <c r="B676" s="13" t="str">
        <f>VLOOKUP(A676,_holidays!$A$2:$B$2107,2,1)</f>
        <v>Y</v>
      </c>
      <c r="C676" s="13" t="str">
        <f>VLOOKUP(A676,_holidays!$A$2:$C$2107,3,1)</f>
        <v>N</v>
      </c>
      <c r="D676" s="16">
        <v>101810.75</v>
      </c>
      <c r="E676" s="14">
        <v>16.8</v>
      </c>
      <c r="F676" s="67">
        <f t="shared" si="40"/>
        <v>101810.75</v>
      </c>
      <c r="G676" s="67" t="e">
        <f t="shared" si="41"/>
        <v>#N/A</v>
      </c>
      <c r="H676" s="67" t="e">
        <f t="shared" si="42"/>
        <v>#N/A</v>
      </c>
      <c r="I676" s="67">
        <f t="shared" si="43"/>
        <v>101810.75</v>
      </c>
    </row>
    <row r="677" spans="1:9" x14ac:dyDescent="0.6">
      <c r="A677" s="19">
        <v>42680</v>
      </c>
      <c r="B677" s="20" t="str">
        <f>VLOOKUP(A677,_holidays!$A$2:$B$2107,2,1)</f>
        <v>Y</v>
      </c>
      <c r="C677" s="20" t="str">
        <f>VLOOKUP(A677,_holidays!$A$2:$C$2107,3,1)</f>
        <v>N</v>
      </c>
      <c r="D677" s="16">
        <v>96934.925000000003</v>
      </c>
      <c r="E677" s="21">
        <v>21.4</v>
      </c>
      <c r="F677" s="67">
        <f t="shared" si="40"/>
        <v>96934.925000000003</v>
      </c>
      <c r="G677" s="67" t="e">
        <f t="shared" si="41"/>
        <v>#N/A</v>
      </c>
      <c r="H677" s="67" t="e">
        <f t="shared" si="42"/>
        <v>#N/A</v>
      </c>
      <c r="I677" s="67">
        <f t="shared" si="43"/>
        <v>96934.925000000003</v>
      </c>
    </row>
    <row r="678" spans="1:9" x14ac:dyDescent="0.6">
      <c r="A678" s="10">
        <v>42681</v>
      </c>
      <c r="B678" s="13" t="str">
        <f>VLOOKUP(A678,_holidays!$A$2:$B$2107,2,1)</f>
        <v>Y</v>
      </c>
      <c r="C678" s="13" t="str">
        <f>VLOOKUP(A678,_holidays!$A$2:$C$2107,3,1)</f>
        <v>N</v>
      </c>
      <c r="D678" s="16">
        <v>116230.34</v>
      </c>
      <c r="E678" s="14">
        <v>25.9</v>
      </c>
      <c r="F678" s="67">
        <f t="shared" si="40"/>
        <v>116230.34</v>
      </c>
      <c r="G678" s="67" t="e">
        <f t="shared" si="41"/>
        <v>#N/A</v>
      </c>
      <c r="H678" s="67" t="e">
        <f t="shared" si="42"/>
        <v>#N/A</v>
      </c>
      <c r="I678" s="67">
        <f t="shared" si="43"/>
        <v>116230.34</v>
      </c>
    </row>
    <row r="679" spans="1:9" x14ac:dyDescent="0.6">
      <c r="A679" s="19">
        <v>42682</v>
      </c>
      <c r="B679" s="20" t="str">
        <f>VLOOKUP(A679,_holidays!$A$2:$B$2107,2,1)</f>
        <v>Y</v>
      </c>
      <c r="C679" s="20" t="str">
        <f>VLOOKUP(A679,_holidays!$A$2:$C$2107,3,1)</f>
        <v>N</v>
      </c>
      <c r="D679" s="16">
        <v>117794.595</v>
      </c>
      <c r="E679" s="21">
        <v>18.2</v>
      </c>
      <c r="F679" s="67">
        <f t="shared" si="40"/>
        <v>117794.595</v>
      </c>
      <c r="G679" s="67" t="e">
        <f t="shared" si="41"/>
        <v>#N/A</v>
      </c>
      <c r="H679" s="67" t="e">
        <f t="shared" si="42"/>
        <v>#N/A</v>
      </c>
      <c r="I679" s="67">
        <f t="shared" si="43"/>
        <v>117794.595</v>
      </c>
    </row>
    <row r="680" spans="1:9" x14ac:dyDescent="0.6">
      <c r="A680" s="10">
        <v>42683</v>
      </c>
      <c r="B680" s="13" t="str">
        <f>VLOOKUP(A680,_holidays!$A$2:$B$2107,2,1)</f>
        <v>Y</v>
      </c>
      <c r="C680" s="13" t="str">
        <f>VLOOKUP(A680,_holidays!$A$2:$C$2107,3,1)</f>
        <v>N</v>
      </c>
      <c r="D680" s="16">
        <v>122131.11500000001</v>
      </c>
      <c r="E680" s="14">
        <v>17.399999999999999</v>
      </c>
      <c r="F680" s="67">
        <f t="shared" si="40"/>
        <v>122131.11500000001</v>
      </c>
      <c r="G680" s="67" t="e">
        <f t="shared" si="41"/>
        <v>#N/A</v>
      </c>
      <c r="H680" s="67" t="e">
        <f t="shared" si="42"/>
        <v>#N/A</v>
      </c>
      <c r="I680" s="67">
        <f t="shared" si="43"/>
        <v>122131.11500000001</v>
      </c>
    </row>
    <row r="681" spans="1:9" x14ac:dyDescent="0.6">
      <c r="A681" s="19">
        <v>42684</v>
      </c>
      <c r="B681" s="20" t="str">
        <f>VLOOKUP(A681,_holidays!$A$2:$B$2107,2,1)</f>
        <v>Y</v>
      </c>
      <c r="C681" s="20" t="str">
        <f>VLOOKUP(A681,_holidays!$A$2:$C$2107,3,1)</f>
        <v>N</v>
      </c>
      <c r="D681" s="16">
        <v>122634.53</v>
      </c>
      <c r="E681" s="21">
        <v>17.5</v>
      </c>
      <c r="F681" s="67">
        <f t="shared" si="40"/>
        <v>122634.53</v>
      </c>
      <c r="G681" s="67" t="e">
        <f t="shared" si="41"/>
        <v>#N/A</v>
      </c>
      <c r="H681" s="67" t="e">
        <f t="shared" si="42"/>
        <v>#N/A</v>
      </c>
      <c r="I681" s="67">
        <f t="shared" si="43"/>
        <v>122634.53</v>
      </c>
    </row>
    <row r="682" spans="1:9" x14ac:dyDescent="0.6">
      <c r="A682" s="10">
        <v>42685</v>
      </c>
      <c r="B682" s="13" t="str">
        <f>VLOOKUP(A682,_holidays!$A$2:$B$2107,2,1)</f>
        <v>Y</v>
      </c>
      <c r="C682" s="13" t="str">
        <f>VLOOKUP(A682,_holidays!$A$2:$C$2107,3,1)</f>
        <v>N</v>
      </c>
      <c r="D682" s="16">
        <v>117953.88499999999</v>
      </c>
      <c r="E682" s="14">
        <v>23.8</v>
      </c>
      <c r="F682" s="67">
        <f t="shared" si="40"/>
        <v>117953.88499999999</v>
      </c>
      <c r="G682" s="67" t="e">
        <f t="shared" si="41"/>
        <v>#N/A</v>
      </c>
      <c r="H682" s="67" t="e">
        <f t="shared" si="42"/>
        <v>#N/A</v>
      </c>
      <c r="I682" s="67">
        <f t="shared" si="43"/>
        <v>117953.88499999999</v>
      </c>
    </row>
    <row r="683" spans="1:9" x14ac:dyDescent="0.6">
      <c r="A683" s="19">
        <v>42686</v>
      </c>
      <c r="B683" s="20" t="str">
        <f>VLOOKUP(A683,_holidays!$A$2:$B$2107,2,1)</f>
        <v>Y</v>
      </c>
      <c r="C683" s="20" t="str">
        <f>VLOOKUP(A683,_holidays!$A$2:$C$2107,3,1)</f>
        <v>N</v>
      </c>
      <c r="D683" s="16">
        <v>99907.32</v>
      </c>
      <c r="E683" s="21">
        <v>25.5</v>
      </c>
      <c r="F683" s="67">
        <f t="shared" si="40"/>
        <v>99907.32</v>
      </c>
      <c r="G683" s="67" t="e">
        <f t="shared" si="41"/>
        <v>#N/A</v>
      </c>
      <c r="H683" s="67" t="e">
        <f t="shared" si="42"/>
        <v>#N/A</v>
      </c>
      <c r="I683" s="67">
        <f t="shared" si="43"/>
        <v>99907.32</v>
      </c>
    </row>
    <row r="684" spans="1:9" x14ac:dyDescent="0.6">
      <c r="A684" s="10">
        <v>42687</v>
      </c>
      <c r="B684" s="13" t="str">
        <f>VLOOKUP(A684,_holidays!$A$2:$B$2107,2,1)</f>
        <v>Y</v>
      </c>
      <c r="C684" s="13" t="str">
        <f>VLOOKUP(A684,_holidays!$A$2:$C$2107,3,1)</f>
        <v>N</v>
      </c>
      <c r="D684" s="16">
        <v>96805.925000000003</v>
      </c>
      <c r="E684" s="14">
        <v>19</v>
      </c>
      <c r="F684" s="67">
        <f t="shared" si="40"/>
        <v>96805.925000000003</v>
      </c>
      <c r="G684" s="67" t="e">
        <f t="shared" si="41"/>
        <v>#N/A</v>
      </c>
      <c r="H684" s="67" t="e">
        <f t="shared" si="42"/>
        <v>#N/A</v>
      </c>
      <c r="I684" s="67">
        <f t="shared" si="43"/>
        <v>96805.925000000003</v>
      </c>
    </row>
    <row r="685" spans="1:9" x14ac:dyDescent="0.6">
      <c r="A685" s="19">
        <v>42688</v>
      </c>
      <c r="B685" s="20" t="str">
        <f>VLOOKUP(A685,_holidays!$A$2:$B$2107,2,1)</f>
        <v>Y</v>
      </c>
      <c r="C685" s="20" t="str">
        <f>VLOOKUP(A685,_holidays!$A$2:$C$2107,3,1)</f>
        <v>N</v>
      </c>
      <c r="D685" s="16">
        <v>116817.15</v>
      </c>
      <c r="E685" s="21">
        <v>15.9</v>
      </c>
      <c r="F685" s="67">
        <f t="shared" si="40"/>
        <v>116817.15</v>
      </c>
      <c r="G685" s="67" t="e">
        <f t="shared" si="41"/>
        <v>#N/A</v>
      </c>
      <c r="H685" s="67" t="e">
        <f t="shared" si="42"/>
        <v>#N/A</v>
      </c>
      <c r="I685" s="67">
        <f t="shared" si="43"/>
        <v>116817.15</v>
      </c>
    </row>
    <row r="686" spans="1:9" x14ac:dyDescent="0.6">
      <c r="A686" s="10">
        <v>42689</v>
      </c>
      <c r="B686" s="13" t="str">
        <f>VLOOKUP(A686,_holidays!$A$2:$B$2107,2,1)</f>
        <v>Y</v>
      </c>
      <c r="C686" s="13" t="str">
        <f>VLOOKUP(A686,_holidays!$A$2:$C$2107,3,1)</f>
        <v>N</v>
      </c>
      <c r="D686" s="16">
        <v>119905.59</v>
      </c>
      <c r="E686" s="14">
        <v>19.2</v>
      </c>
      <c r="F686" s="67">
        <f t="shared" si="40"/>
        <v>119905.59</v>
      </c>
      <c r="G686" s="67" t="e">
        <f t="shared" si="41"/>
        <v>#N/A</v>
      </c>
      <c r="H686" s="67" t="e">
        <f t="shared" si="42"/>
        <v>#N/A</v>
      </c>
      <c r="I686" s="67">
        <f t="shared" si="43"/>
        <v>119905.59</v>
      </c>
    </row>
    <row r="687" spans="1:9" x14ac:dyDescent="0.6">
      <c r="A687" s="19">
        <v>42690</v>
      </c>
      <c r="B687" s="20" t="str">
        <f>VLOOKUP(A687,_holidays!$A$2:$B$2107,2,1)</f>
        <v>Y</v>
      </c>
      <c r="C687" s="20" t="str">
        <f>VLOOKUP(A687,_holidays!$A$2:$C$2107,3,1)</f>
        <v>N</v>
      </c>
      <c r="D687" s="16">
        <v>122146.66</v>
      </c>
      <c r="E687" s="21">
        <v>21.6</v>
      </c>
      <c r="F687" s="67">
        <f t="shared" si="40"/>
        <v>122146.66</v>
      </c>
      <c r="G687" s="67" t="e">
        <f t="shared" si="41"/>
        <v>#N/A</v>
      </c>
      <c r="H687" s="67" t="e">
        <f t="shared" si="42"/>
        <v>#N/A</v>
      </c>
      <c r="I687" s="67">
        <f t="shared" si="43"/>
        <v>122146.66</v>
      </c>
    </row>
    <row r="688" spans="1:9" x14ac:dyDescent="0.6">
      <c r="A688" s="10">
        <v>42691</v>
      </c>
      <c r="B688" s="13" t="str">
        <f>VLOOKUP(A688,_holidays!$A$2:$B$2107,2,1)</f>
        <v>Y</v>
      </c>
      <c r="C688" s="13" t="str">
        <f>VLOOKUP(A688,_holidays!$A$2:$C$2107,3,1)</f>
        <v>N</v>
      </c>
      <c r="D688" s="16">
        <v>122464.645</v>
      </c>
      <c r="E688" s="14">
        <v>31.4</v>
      </c>
      <c r="F688" s="67">
        <f t="shared" si="40"/>
        <v>122464.645</v>
      </c>
      <c r="G688" s="67" t="e">
        <f t="shared" si="41"/>
        <v>#N/A</v>
      </c>
      <c r="H688" s="67" t="e">
        <f t="shared" si="42"/>
        <v>#N/A</v>
      </c>
      <c r="I688" s="67">
        <f t="shared" si="43"/>
        <v>122464.645</v>
      </c>
    </row>
    <row r="689" spans="1:9" x14ac:dyDescent="0.6">
      <c r="A689" s="19">
        <v>42692</v>
      </c>
      <c r="B689" s="20" t="str">
        <f>VLOOKUP(A689,_holidays!$A$2:$B$2107,2,1)</f>
        <v>Y</v>
      </c>
      <c r="C689" s="20" t="str">
        <f>VLOOKUP(A689,_holidays!$A$2:$C$2107,3,1)</f>
        <v>N</v>
      </c>
      <c r="D689" s="16">
        <v>121441.05</v>
      </c>
      <c r="E689" s="21">
        <v>18.899999999999999</v>
      </c>
      <c r="F689" s="67">
        <f t="shared" si="40"/>
        <v>121441.05</v>
      </c>
      <c r="G689" s="67" t="e">
        <f t="shared" si="41"/>
        <v>#N/A</v>
      </c>
      <c r="H689" s="67" t="e">
        <f t="shared" si="42"/>
        <v>#N/A</v>
      </c>
      <c r="I689" s="67">
        <f t="shared" si="43"/>
        <v>121441.05</v>
      </c>
    </row>
    <row r="690" spans="1:9" x14ac:dyDescent="0.6">
      <c r="A690" s="10">
        <v>42693</v>
      </c>
      <c r="B690" s="13" t="str">
        <f>VLOOKUP(A690,_holidays!$A$2:$B$2107,2,1)</f>
        <v>Y</v>
      </c>
      <c r="C690" s="13" t="str">
        <f>VLOOKUP(A690,_holidays!$A$2:$C$2107,3,1)</f>
        <v>N</v>
      </c>
      <c r="D690" s="16">
        <v>106868.5</v>
      </c>
      <c r="E690" s="14">
        <v>19.399999999999999</v>
      </c>
      <c r="F690" s="67">
        <f t="shared" si="40"/>
        <v>106868.5</v>
      </c>
      <c r="G690" s="67" t="e">
        <f t="shared" si="41"/>
        <v>#N/A</v>
      </c>
      <c r="H690" s="67" t="e">
        <f t="shared" si="42"/>
        <v>#N/A</v>
      </c>
      <c r="I690" s="67">
        <f t="shared" si="43"/>
        <v>106868.5</v>
      </c>
    </row>
    <row r="691" spans="1:9" x14ac:dyDescent="0.6">
      <c r="A691" s="19">
        <v>42694</v>
      </c>
      <c r="B691" s="20" t="str">
        <f>VLOOKUP(A691,_holidays!$A$2:$B$2107,2,1)</f>
        <v>Y</v>
      </c>
      <c r="C691" s="20" t="str">
        <f>VLOOKUP(A691,_holidays!$A$2:$C$2107,3,1)</f>
        <v>N</v>
      </c>
      <c r="D691" s="16">
        <v>112098.33500000001</v>
      </c>
      <c r="E691" s="21">
        <v>33.299999999999997</v>
      </c>
      <c r="F691" s="67">
        <f t="shared" si="40"/>
        <v>112098.33500000001</v>
      </c>
      <c r="G691" s="67" t="e">
        <f t="shared" si="41"/>
        <v>#N/A</v>
      </c>
      <c r="H691" s="67" t="e">
        <f t="shared" si="42"/>
        <v>#N/A</v>
      </c>
      <c r="I691" s="67">
        <f t="shared" si="43"/>
        <v>112098.33500000001</v>
      </c>
    </row>
    <row r="692" spans="1:9" x14ac:dyDescent="0.6">
      <c r="A692" s="10">
        <v>42695</v>
      </c>
      <c r="B692" s="13" t="str">
        <f>VLOOKUP(A692,_holidays!$A$2:$B$2107,2,1)</f>
        <v>Y</v>
      </c>
      <c r="C692" s="13" t="str">
        <f>VLOOKUP(A692,_holidays!$A$2:$C$2107,3,1)</f>
        <v>N</v>
      </c>
      <c r="D692" s="16">
        <v>138681.815</v>
      </c>
      <c r="E692" s="14">
        <v>35</v>
      </c>
      <c r="F692" s="67">
        <f t="shared" si="40"/>
        <v>138681.815</v>
      </c>
      <c r="G692" s="67" t="e">
        <f t="shared" si="41"/>
        <v>#N/A</v>
      </c>
      <c r="H692" s="67" t="e">
        <f t="shared" si="42"/>
        <v>#N/A</v>
      </c>
      <c r="I692" s="67">
        <f t="shared" si="43"/>
        <v>138681.815</v>
      </c>
    </row>
    <row r="693" spans="1:9" x14ac:dyDescent="0.6">
      <c r="A693" s="19">
        <v>42696</v>
      </c>
      <c r="B693" s="20" t="str">
        <f>VLOOKUP(A693,_holidays!$A$2:$B$2107,2,1)</f>
        <v>Y</v>
      </c>
      <c r="C693" s="20" t="str">
        <f>VLOOKUP(A693,_holidays!$A$2:$C$2107,3,1)</f>
        <v>N</v>
      </c>
      <c r="D693" s="16">
        <v>126617.72</v>
      </c>
      <c r="E693" s="21">
        <v>14.9</v>
      </c>
      <c r="F693" s="67">
        <f t="shared" si="40"/>
        <v>126617.72</v>
      </c>
      <c r="G693" s="67" t="e">
        <f t="shared" si="41"/>
        <v>#N/A</v>
      </c>
      <c r="H693" s="67" t="e">
        <f t="shared" si="42"/>
        <v>#N/A</v>
      </c>
      <c r="I693" s="67">
        <f t="shared" si="43"/>
        <v>126617.72</v>
      </c>
    </row>
    <row r="694" spans="1:9" x14ac:dyDescent="0.6">
      <c r="A694" s="10">
        <v>42697</v>
      </c>
      <c r="B694" s="13" t="str">
        <f>VLOOKUP(A694,_holidays!$A$2:$B$2107,2,1)</f>
        <v>Y</v>
      </c>
      <c r="C694" s="13" t="str">
        <f>VLOOKUP(A694,_holidays!$A$2:$C$2107,3,1)</f>
        <v>N</v>
      </c>
      <c r="D694" s="16">
        <v>118119.01</v>
      </c>
      <c r="E694" s="14">
        <v>16.8</v>
      </c>
      <c r="F694" s="67">
        <f t="shared" si="40"/>
        <v>118119.01</v>
      </c>
      <c r="G694" s="67" t="e">
        <f t="shared" si="41"/>
        <v>#N/A</v>
      </c>
      <c r="H694" s="67" t="e">
        <f t="shared" si="42"/>
        <v>#N/A</v>
      </c>
      <c r="I694" s="67">
        <f t="shared" si="43"/>
        <v>118119.01</v>
      </c>
    </row>
    <row r="695" spans="1:9" x14ac:dyDescent="0.6">
      <c r="A695" s="19">
        <v>42698</v>
      </c>
      <c r="B695" s="20" t="str">
        <f>VLOOKUP(A695,_holidays!$A$2:$B$2107,2,1)</f>
        <v>Y</v>
      </c>
      <c r="C695" s="20" t="str">
        <f>VLOOKUP(A695,_holidays!$A$2:$C$2107,3,1)</f>
        <v>N</v>
      </c>
      <c r="D695" s="16">
        <v>120308.545</v>
      </c>
      <c r="E695" s="21">
        <v>17</v>
      </c>
      <c r="F695" s="67">
        <f t="shared" si="40"/>
        <v>120308.545</v>
      </c>
      <c r="G695" s="67" t="e">
        <f t="shared" si="41"/>
        <v>#N/A</v>
      </c>
      <c r="H695" s="67" t="e">
        <f t="shared" si="42"/>
        <v>#N/A</v>
      </c>
      <c r="I695" s="67">
        <f t="shared" si="43"/>
        <v>120308.545</v>
      </c>
    </row>
    <row r="696" spans="1:9" x14ac:dyDescent="0.6">
      <c r="A696" s="10">
        <v>42699</v>
      </c>
      <c r="B696" s="13" t="str">
        <f>VLOOKUP(A696,_holidays!$A$2:$B$2107,2,1)</f>
        <v>Y</v>
      </c>
      <c r="C696" s="13" t="str">
        <f>VLOOKUP(A696,_holidays!$A$2:$C$2107,3,1)</f>
        <v>N</v>
      </c>
      <c r="D696" s="16">
        <v>116011.565</v>
      </c>
      <c r="E696" s="14">
        <v>17.899999999999999</v>
      </c>
      <c r="F696" s="67">
        <f t="shared" si="40"/>
        <v>116011.565</v>
      </c>
      <c r="G696" s="67" t="e">
        <f t="shared" si="41"/>
        <v>#N/A</v>
      </c>
      <c r="H696" s="67" t="e">
        <f t="shared" si="42"/>
        <v>#N/A</v>
      </c>
      <c r="I696" s="67">
        <f t="shared" si="43"/>
        <v>116011.565</v>
      </c>
    </row>
    <row r="697" spans="1:9" x14ac:dyDescent="0.6">
      <c r="A697" s="19">
        <v>42700</v>
      </c>
      <c r="B697" s="20" t="str">
        <f>VLOOKUP(A697,_holidays!$A$2:$B$2107,2,1)</f>
        <v>Y</v>
      </c>
      <c r="C697" s="20" t="str">
        <f>VLOOKUP(A697,_holidays!$A$2:$C$2107,3,1)</f>
        <v>N</v>
      </c>
      <c r="D697" s="16">
        <v>104700.05499999999</v>
      </c>
      <c r="E697" s="21">
        <v>17.399999999999999</v>
      </c>
      <c r="F697" s="67">
        <f t="shared" si="40"/>
        <v>104700.05499999999</v>
      </c>
      <c r="G697" s="67" t="e">
        <f t="shared" si="41"/>
        <v>#N/A</v>
      </c>
      <c r="H697" s="67" t="e">
        <f t="shared" si="42"/>
        <v>#N/A</v>
      </c>
      <c r="I697" s="67">
        <f t="shared" si="43"/>
        <v>104700.05499999999</v>
      </c>
    </row>
    <row r="698" spans="1:9" x14ac:dyDescent="0.6">
      <c r="A698" s="10">
        <v>42701</v>
      </c>
      <c r="B698" s="13" t="str">
        <f>VLOOKUP(A698,_holidays!$A$2:$B$2107,2,1)</f>
        <v>Y</v>
      </c>
      <c r="C698" s="13" t="str">
        <f>VLOOKUP(A698,_holidays!$A$2:$C$2107,3,1)</f>
        <v>N</v>
      </c>
      <c r="D698" s="16">
        <v>102718.9</v>
      </c>
      <c r="E698" s="14">
        <v>16.3</v>
      </c>
      <c r="F698" s="67">
        <f t="shared" si="40"/>
        <v>102718.9</v>
      </c>
      <c r="G698" s="67" t="e">
        <f t="shared" si="41"/>
        <v>#N/A</v>
      </c>
      <c r="H698" s="67" t="e">
        <f t="shared" si="42"/>
        <v>#N/A</v>
      </c>
      <c r="I698" s="67">
        <f t="shared" si="43"/>
        <v>102718.9</v>
      </c>
    </row>
    <row r="699" spans="1:9" x14ac:dyDescent="0.6">
      <c r="A699" s="19">
        <v>42702</v>
      </c>
      <c r="B699" s="20" t="str">
        <f>VLOOKUP(A699,_holidays!$A$2:$B$2107,2,1)</f>
        <v>Y</v>
      </c>
      <c r="C699" s="20" t="str">
        <f>VLOOKUP(A699,_holidays!$A$2:$C$2107,3,1)</f>
        <v>N</v>
      </c>
      <c r="D699" s="16">
        <v>118666.37</v>
      </c>
      <c r="E699" s="21">
        <v>19.600000000000001</v>
      </c>
      <c r="F699" s="67">
        <f t="shared" si="40"/>
        <v>118666.37</v>
      </c>
      <c r="G699" s="67" t="e">
        <f t="shared" si="41"/>
        <v>#N/A</v>
      </c>
      <c r="H699" s="67" t="e">
        <f t="shared" si="42"/>
        <v>#N/A</v>
      </c>
      <c r="I699" s="67">
        <f t="shared" si="43"/>
        <v>118666.37</v>
      </c>
    </row>
    <row r="700" spans="1:9" x14ac:dyDescent="0.6">
      <c r="A700" s="10">
        <v>42703</v>
      </c>
      <c r="B700" s="13" t="str">
        <f>VLOOKUP(A700,_holidays!$A$2:$B$2107,2,1)</f>
        <v>Y</v>
      </c>
      <c r="C700" s="13" t="str">
        <f>VLOOKUP(A700,_holidays!$A$2:$C$2107,3,1)</f>
        <v>N</v>
      </c>
      <c r="D700" s="16">
        <v>119169.17</v>
      </c>
      <c r="E700" s="14">
        <v>20</v>
      </c>
      <c r="F700" s="67">
        <f t="shared" si="40"/>
        <v>119169.17</v>
      </c>
      <c r="G700" s="67" t="e">
        <f t="shared" si="41"/>
        <v>#N/A</v>
      </c>
      <c r="H700" s="67" t="e">
        <f t="shared" si="42"/>
        <v>#N/A</v>
      </c>
      <c r="I700" s="67">
        <f t="shared" si="43"/>
        <v>119169.17</v>
      </c>
    </row>
    <row r="701" spans="1:9" x14ac:dyDescent="0.6">
      <c r="A701" s="19">
        <v>42704</v>
      </c>
      <c r="B701" s="20" t="str">
        <f>VLOOKUP(A701,_holidays!$A$2:$B$2107,2,1)</f>
        <v>Y</v>
      </c>
      <c r="C701" s="20" t="str">
        <f>VLOOKUP(A701,_holidays!$A$2:$C$2107,3,1)</f>
        <v>N</v>
      </c>
      <c r="D701" s="16">
        <v>121067.59</v>
      </c>
      <c r="E701" s="21">
        <v>18.899999999999999</v>
      </c>
      <c r="F701" s="67">
        <f t="shared" si="40"/>
        <v>121067.59</v>
      </c>
      <c r="G701" s="67" t="e">
        <f t="shared" si="41"/>
        <v>#N/A</v>
      </c>
      <c r="H701" s="67" t="e">
        <f t="shared" si="42"/>
        <v>#N/A</v>
      </c>
      <c r="I701" s="67">
        <f t="shared" si="43"/>
        <v>121067.59</v>
      </c>
    </row>
    <row r="702" spans="1:9" x14ac:dyDescent="0.6">
      <c r="A702" s="10">
        <v>42705</v>
      </c>
      <c r="B702" s="13" t="str">
        <f>VLOOKUP(A702,_holidays!$A$2:$B$2107,2,1)</f>
        <v>Y</v>
      </c>
      <c r="C702" s="13" t="str">
        <f>VLOOKUP(A702,_holidays!$A$2:$C$2107,3,1)</f>
        <v>N</v>
      </c>
      <c r="D702" s="16">
        <v>113024.02</v>
      </c>
      <c r="E702" s="14">
        <v>21.9</v>
      </c>
      <c r="F702" s="67">
        <f t="shared" si="40"/>
        <v>113024.02</v>
      </c>
      <c r="G702" s="67" t="e">
        <f t="shared" si="41"/>
        <v>#N/A</v>
      </c>
      <c r="H702" s="67" t="e">
        <f t="shared" si="42"/>
        <v>#N/A</v>
      </c>
      <c r="I702" s="67">
        <f t="shared" si="43"/>
        <v>113024.02</v>
      </c>
    </row>
    <row r="703" spans="1:9" x14ac:dyDescent="0.6">
      <c r="A703" s="19">
        <v>42706</v>
      </c>
      <c r="B703" s="20" t="str">
        <f>VLOOKUP(A703,_holidays!$A$2:$B$2107,2,1)</f>
        <v>Y</v>
      </c>
      <c r="C703" s="20" t="str">
        <f>VLOOKUP(A703,_holidays!$A$2:$C$2107,3,1)</f>
        <v>N</v>
      </c>
      <c r="D703" s="16">
        <v>109318.355</v>
      </c>
      <c r="E703" s="21">
        <v>21.6</v>
      </c>
      <c r="F703" s="67">
        <f t="shared" si="40"/>
        <v>109318.355</v>
      </c>
      <c r="G703" s="67" t="e">
        <f t="shared" si="41"/>
        <v>#N/A</v>
      </c>
      <c r="H703" s="67" t="e">
        <f t="shared" si="42"/>
        <v>#N/A</v>
      </c>
      <c r="I703" s="67">
        <f t="shared" si="43"/>
        <v>109318.355</v>
      </c>
    </row>
    <row r="704" spans="1:9" x14ac:dyDescent="0.6">
      <c r="A704" s="10">
        <v>42707</v>
      </c>
      <c r="B704" s="13" t="str">
        <f>VLOOKUP(A704,_holidays!$A$2:$B$2107,2,1)</f>
        <v>Y</v>
      </c>
      <c r="C704" s="13" t="str">
        <f>VLOOKUP(A704,_holidays!$A$2:$C$2107,3,1)</f>
        <v>N</v>
      </c>
      <c r="D704" s="16">
        <v>98899.494999999995</v>
      </c>
      <c r="E704" s="14">
        <v>23.9</v>
      </c>
      <c r="F704" s="67">
        <f t="shared" si="40"/>
        <v>98899.494999999995</v>
      </c>
      <c r="G704" s="67" t="e">
        <f t="shared" si="41"/>
        <v>#N/A</v>
      </c>
      <c r="H704" s="67" t="e">
        <f t="shared" si="42"/>
        <v>#N/A</v>
      </c>
      <c r="I704" s="67">
        <f t="shared" si="43"/>
        <v>98899.494999999995</v>
      </c>
    </row>
    <row r="705" spans="1:9" x14ac:dyDescent="0.6">
      <c r="A705" s="19">
        <v>42708</v>
      </c>
      <c r="B705" s="20" t="str">
        <f>VLOOKUP(A705,_holidays!$A$2:$B$2107,2,1)</f>
        <v>Y</v>
      </c>
      <c r="C705" s="20" t="str">
        <f>VLOOKUP(A705,_holidays!$A$2:$C$2107,3,1)</f>
        <v>N</v>
      </c>
      <c r="D705" s="16">
        <v>97300.36</v>
      </c>
      <c r="E705" s="21">
        <v>31.7</v>
      </c>
      <c r="F705" s="67">
        <f t="shared" si="40"/>
        <v>97300.36</v>
      </c>
      <c r="G705" s="67" t="e">
        <f t="shared" si="41"/>
        <v>#N/A</v>
      </c>
      <c r="H705" s="67" t="e">
        <f t="shared" si="42"/>
        <v>#N/A</v>
      </c>
      <c r="I705" s="67">
        <f t="shared" si="43"/>
        <v>97300.36</v>
      </c>
    </row>
    <row r="706" spans="1:9" x14ac:dyDescent="0.6">
      <c r="A706" s="10">
        <v>42709</v>
      </c>
      <c r="B706" s="13" t="str">
        <f>VLOOKUP(A706,_holidays!$A$2:$B$2107,2,1)</f>
        <v>Y</v>
      </c>
      <c r="C706" s="13" t="str">
        <f>VLOOKUP(A706,_holidays!$A$2:$C$2107,3,1)</f>
        <v>N</v>
      </c>
      <c r="D706" s="16">
        <v>109670</v>
      </c>
      <c r="E706" s="14">
        <v>21.5</v>
      </c>
      <c r="F706" s="67">
        <f t="shared" si="40"/>
        <v>109670</v>
      </c>
      <c r="G706" s="67" t="e">
        <f t="shared" si="41"/>
        <v>#N/A</v>
      </c>
      <c r="H706" s="67" t="e">
        <f t="shared" si="42"/>
        <v>#N/A</v>
      </c>
      <c r="I706" s="67">
        <f t="shared" si="43"/>
        <v>109670</v>
      </c>
    </row>
    <row r="707" spans="1:9" x14ac:dyDescent="0.6">
      <c r="A707" s="19">
        <v>42710</v>
      </c>
      <c r="B707" s="20" t="str">
        <f>VLOOKUP(A707,_holidays!$A$2:$B$2107,2,1)</f>
        <v>Y</v>
      </c>
      <c r="C707" s="20" t="str">
        <f>VLOOKUP(A707,_holidays!$A$2:$C$2107,3,1)</f>
        <v>N</v>
      </c>
      <c r="D707" s="16">
        <v>111228.06</v>
      </c>
      <c r="E707" s="21">
        <v>20.8</v>
      </c>
      <c r="F707" s="67">
        <f t="shared" ref="F707:F770" si="44">IF(B707="N",NA(),IF(B707="Y",D707))</f>
        <v>111228.06</v>
      </c>
      <c r="G707" s="67" t="e">
        <f t="shared" ref="G707:G770" si="45">IF(B707="N",D707,IF(B707="Y",NA()))</f>
        <v>#N/A</v>
      </c>
      <c r="H707" s="67" t="e">
        <f t="shared" ref="H707:H770" si="46">IF(C707="N",NA(),IF(C707="Y",D707))</f>
        <v>#N/A</v>
      </c>
      <c r="I707" s="67">
        <f t="shared" ref="I707:I770" si="47">IF(C707="N",D707,IF(C707="Y",NA()))</f>
        <v>111228.06</v>
      </c>
    </row>
    <row r="708" spans="1:9" x14ac:dyDescent="0.6">
      <c r="A708" s="10">
        <v>42711</v>
      </c>
      <c r="B708" s="13" t="str">
        <f>VLOOKUP(A708,_holidays!$A$2:$B$2107,2,1)</f>
        <v>Y</v>
      </c>
      <c r="C708" s="13" t="str">
        <f>VLOOKUP(A708,_holidays!$A$2:$C$2107,3,1)</f>
        <v>N</v>
      </c>
      <c r="D708" s="16">
        <v>112738.08</v>
      </c>
      <c r="E708" s="14">
        <v>28.3</v>
      </c>
      <c r="F708" s="67">
        <f t="shared" si="44"/>
        <v>112738.08</v>
      </c>
      <c r="G708" s="67" t="e">
        <f t="shared" si="45"/>
        <v>#N/A</v>
      </c>
      <c r="H708" s="67" t="e">
        <f t="shared" si="46"/>
        <v>#N/A</v>
      </c>
      <c r="I708" s="67">
        <f t="shared" si="47"/>
        <v>112738.08</v>
      </c>
    </row>
    <row r="709" spans="1:9" x14ac:dyDescent="0.6">
      <c r="A709" s="19">
        <v>42712</v>
      </c>
      <c r="B709" s="20" t="str">
        <f>VLOOKUP(A709,_holidays!$A$2:$B$2107,2,1)</f>
        <v>Y</v>
      </c>
      <c r="C709" s="20" t="str">
        <f>VLOOKUP(A709,_holidays!$A$2:$C$2107,3,1)</f>
        <v>N</v>
      </c>
      <c r="D709" s="16">
        <v>105445.65</v>
      </c>
      <c r="E709" s="21">
        <v>23.2</v>
      </c>
      <c r="F709" s="67">
        <f t="shared" si="44"/>
        <v>105445.65</v>
      </c>
      <c r="G709" s="67" t="e">
        <f t="shared" si="45"/>
        <v>#N/A</v>
      </c>
      <c r="H709" s="67" t="e">
        <f t="shared" si="46"/>
        <v>#N/A</v>
      </c>
      <c r="I709" s="67">
        <f t="shared" si="47"/>
        <v>105445.65</v>
      </c>
    </row>
    <row r="710" spans="1:9" x14ac:dyDescent="0.6">
      <c r="A710" s="10">
        <v>42713</v>
      </c>
      <c r="B710" s="13" t="str">
        <f>VLOOKUP(A710,_holidays!$A$2:$B$2107,2,1)</f>
        <v>Y</v>
      </c>
      <c r="C710" s="13" t="str">
        <f>VLOOKUP(A710,_holidays!$A$2:$C$2107,3,1)</f>
        <v>N</v>
      </c>
      <c r="D710" s="16">
        <v>105664.09</v>
      </c>
      <c r="E710" s="14">
        <v>17.3</v>
      </c>
      <c r="F710" s="67">
        <f t="shared" si="44"/>
        <v>105664.09</v>
      </c>
      <c r="G710" s="67" t="e">
        <f t="shared" si="45"/>
        <v>#N/A</v>
      </c>
      <c r="H710" s="67" t="e">
        <f t="shared" si="46"/>
        <v>#N/A</v>
      </c>
      <c r="I710" s="67">
        <f t="shared" si="47"/>
        <v>105664.09</v>
      </c>
    </row>
    <row r="711" spans="1:9" x14ac:dyDescent="0.6">
      <c r="A711" s="19">
        <v>42714</v>
      </c>
      <c r="B711" s="20" t="str">
        <f>VLOOKUP(A711,_holidays!$A$2:$B$2107,2,1)</f>
        <v>Y</v>
      </c>
      <c r="C711" s="20" t="str">
        <f>VLOOKUP(A711,_holidays!$A$2:$C$2107,3,1)</f>
        <v>N</v>
      </c>
      <c r="D711" s="16">
        <v>98622.865000000005</v>
      </c>
      <c r="E711" s="21">
        <v>18.8</v>
      </c>
      <c r="F711" s="67">
        <f t="shared" si="44"/>
        <v>98622.865000000005</v>
      </c>
      <c r="G711" s="67" t="e">
        <f t="shared" si="45"/>
        <v>#N/A</v>
      </c>
      <c r="H711" s="67" t="e">
        <f t="shared" si="46"/>
        <v>#N/A</v>
      </c>
      <c r="I711" s="67">
        <f t="shared" si="47"/>
        <v>98622.865000000005</v>
      </c>
    </row>
    <row r="712" spans="1:9" x14ac:dyDescent="0.6">
      <c r="A712" s="10">
        <v>42715</v>
      </c>
      <c r="B712" s="13" t="str">
        <f>VLOOKUP(A712,_holidays!$A$2:$B$2107,2,1)</f>
        <v>Y</v>
      </c>
      <c r="C712" s="13" t="str">
        <f>VLOOKUP(A712,_holidays!$A$2:$C$2107,3,1)</f>
        <v>N</v>
      </c>
      <c r="D712" s="16">
        <v>93673.19</v>
      </c>
      <c r="E712" s="14">
        <v>19.3</v>
      </c>
      <c r="F712" s="67">
        <f t="shared" si="44"/>
        <v>93673.19</v>
      </c>
      <c r="G712" s="67" t="e">
        <f t="shared" si="45"/>
        <v>#N/A</v>
      </c>
      <c r="H712" s="67" t="e">
        <f t="shared" si="46"/>
        <v>#N/A</v>
      </c>
      <c r="I712" s="67">
        <f t="shared" si="47"/>
        <v>93673.19</v>
      </c>
    </row>
    <row r="713" spans="1:9" x14ac:dyDescent="0.6">
      <c r="A713" s="19">
        <v>42716</v>
      </c>
      <c r="B713" s="20" t="str">
        <f>VLOOKUP(A713,_holidays!$A$2:$B$2107,2,1)</f>
        <v>Y</v>
      </c>
      <c r="C713" s="20" t="str">
        <f>VLOOKUP(A713,_holidays!$A$2:$C$2107,3,1)</f>
        <v>N</v>
      </c>
      <c r="D713" s="16">
        <v>120390.11</v>
      </c>
      <c r="E713" s="21">
        <v>32.799999999999997</v>
      </c>
      <c r="F713" s="67">
        <f t="shared" si="44"/>
        <v>120390.11</v>
      </c>
      <c r="G713" s="67" t="e">
        <f t="shared" si="45"/>
        <v>#N/A</v>
      </c>
      <c r="H713" s="67" t="e">
        <f t="shared" si="46"/>
        <v>#N/A</v>
      </c>
      <c r="I713" s="67">
        <f t="shared" si="47"/>
        <v>120390.11</v>
      </c>
    </row>
    <row r="714" spans="1:9" x14ac:dyDescent="0.6">
      <c r="A714" s="10">
        <v>42717</v>
      </c>
      <c r="B714" s="13" t="str">
        <f>VLOOKUP(A714,_holidays!$A$2:$B$2107,2,1)</f>
        <v>Y</v>
      </c>
      <c r="C714" s="13" t="str">
        <f>VLOOKUP(A714,_holidays!$A$2:$C$2107,3,1)</f>
        <v>N</v>
      </c>
      <c r="D714" s="16">
        <v>128831.65</v>
      </c>
      <c r="E714" s="14">
        <v>36.299999999999997</v>
      </c>
      <c r="F714" s="67">
        <f t="shared" si="44"/>
        <v>128831.65</v>
      </c>
      <c r="G714" s="67" t="e">
        <f t="shared" si="45"/>
        <v>#N/A</v>
      </c>
      <c r="H714" s="67" t="e">
        <f t="shared" si="46"/>
        <v>#N/A</v>
      </c>
      <c r="I714" s="67">
        <f t="shared" si="47"/>
        <v>128831.65</v>
      </c>
    </row>
    <row r="715" spans="1:9" x14ac:dyDescent="0.6">
      <c r="A715" s="19">
        <v>42718</v>
      </c>
      <c r="B715" s="20" t="str">
        <f>VLOOKUP(A715,_holidays!$A$2:$B$2107,2,1)</f>
        <v>Y</v>
      </c>
      <c r="C715" s="20" t="str">
        <f>VLOOKUP(A715,_holidays!$A$2:$C$2107,3,1)</f>
        <v>N</v>
      </c>
      <c r="D715" s="16">
        <v>111423.765</v>
      </c>
      <c r="E715" s="21">
        <v>19.3</v>
      </c>
      <c r="F715" s="67">
        <f t="shared" si="44"/>
        <v>111423.765</v>
      </c>
      <c r="G715" s="67" t="e">
        <f t="shared" si="45"/>
        <v>#N/A</v>
      </c>
      <c r="H715" s="67" t="e">
        <f t="shared" si="46"/>
        <v>#N/A</v>
      </c>
      <c r="I715" s="67">
        <f t="shared" si="47"/>
        <v>111423.765</v>
      </c>
    </row>
    <row r="716" spans="1:9" x14ac:dyDescent="0.6">
      <c r="A716" s="10">
        <v>42719</v>
      </c>
      <c r="B716" s="13" t="str">
        <f>VLOOKUP(A716,_holidays!$A$2:$B$2107,2,1)</f>
        <v>Y</v>
      </c>
      <c r="C716" s="13" t="str">
        <f>VLOOKUP(A716,_holidays!$A$2:$C$2107,3,1)</f>
        <v>N</v>
      </c>
      <c r="D716" s="16">
        <v>107072.36</v>
      </c>
      <c r="E716" s="14">
        <v>18.600000000000001</v>
      </c>
      <c r="F716" s="67">
        <f t="shared" si="44"/>
        <v>107072.36</v>
      </c>
      <c r="G716" s="67" t="e">
        <f t="shared" si="45"/>
        <v>#N/A</v>
      </c>
      <c r="H716" s="67" t="e">
        <f t="shared" si="46"/>
        <v>#N/A</v>
      </c>
      <c r="I716" s="67">
        <f t="shared" si="47"/>
        <v>107072.36</v>
      </c>
    </row>
    <row r="717" spans="1:9" x14ac:dyDescent="0.6">
      <c r="A717" s="19">
        <v>42720</v>
      </c>
      <c r="B717" s="20" t="str">
        <f>VLOOKUP(A717,_holidays!$A$2:$B$2107,2,1)</f>
        <v>Y</v>
      </c>
      <c r="C717" s="20" t="str">
        <f>VLOOKUP(A717,_holidays!$A$2:$C$2107,3,1)</f>
        <v>N</v>
      </c>
      <c r="D717" s="16">
        <v>113698.06</v>
      </c>
      <c r="E717" s="21">
        <v>25.5</v>
      </c>
      <c r="F717" s="67">
        <f t="shared" si="44"/>
        <v>113698.06</v>
      </c>
      <c r="G717" s="67" t="e">
        <f t="shared" si="45"/>
        <v>#N/A</v>
      </c>
      <c r="H717" s="67" t="e">
        <f t="shared" si="46"/>
        <v>#N/A</v>
      </c>
      <c r="I717" s="67">
        <f t="shared" si="47"/>
        <v>113698.06</v>
      </c>
    </row>
    <row r="718" spans="1:9" x14ac:dyDescent="0.6">
      <c r="A718" s="10">
        <v>42721</v>
      </c>
      <c r="B718" s="13" t="str">
        <f>VLOOKUP(A718,_holidays!$A$2:$B$2107,2,1)</f>
        <v>Y</v>
      </c>
      <c r="C718" s="13" t="str">
        <f>VLOOKUP(A718,_holidays!$A$2:$C$2107,3,1)</f>
        <v>N</v>
      </c>
      <c r="D718" s="16">
        <v>90227.48</v>
      </c>
      <c r="E718" s="14">
        <v>20.9</v>
      </c>
      <c r="F718" s="67">
        <f t="shared" si="44"/>
        <v>90227.48</v>
      </c>
      <c r="G718" s="67" t="e">
        <f t="shared" si="45"/>
        <v>#N/A</v>
      </c>
      <c r="H718" s="67" t="e">
        <f t="shared" si="46"/>
        <v>#N/A</v>
      </c>
      <c r="I718" s="67">
        <f t="shared" si="47"/>
        <v>90227.48</v>
      </c>
    </row>
    <row r="719" spans="1:9" x14ac:dyDescent="0.6">
      <c r="A719" s="19">
        <v>42722</v>
      </c>
      <c r="B719" s="20" t="str">
        <f>VLOOKUP(A719,_holidays!$A$2:$B$2107,2,1)</f>
        <v>Y</v>
      </c>
      <c r="C719" s="20" t="str">
        <f>VLOOKUP(A719,_holidays!$A$2:$C$2107,3,1)</f>
        <v>N</v>
      </c>
      <c r="D719" s="16">
        <v>90911.085000000006</v>
      </c>
      <c r="E719" s="21">
        <v>17.5</v>
      </c>
      <c r="F719" s="67">
        <f t="shared" si="44"/>
        <v>90911.085000000006</v>
      </c>
      <c r="G719" s="67" t="e">
        <f t="shared" si="45"/>
        <v>#N/A</v>
      </c>
      <c r="H719" s="67" t="e">
        <f t="shared" si="46"/>
        <v>#N/A</v>
      </c>
      <c r="I719" s="67">
        <f t="shared" si="47"/>
        <v>90911.085000000006</v>
      </c>
    </row>
    <row r="720" spans="1:9" x14ac:dyDescent="0.6">
      <c r="A720" s="10">
        <v>42723</v>
      </c>
      <c r="B720" s="13" t="str">
        <f>VLOOKUP(A720,_holidays!$A$2:$B$2107,2,1)</f>
        <v>Y</v>
      </c>
      <c r="C720" s="13" t="str">
        <f>VLOOKUP(A720,_holidays!$A$2:$C$2107,3,1)</f>
        <v>N</v>
      </c>
      <c r="D720" s="16">
        <v>109260.30499999999</v>
      </c>
      <c r="E720" s="14">
        <v>30.2</v>
      </c>
      <c r="F720" s="67">
        <f t="shared" si="44"/>
        <v>109260.30499999999</v>
      </c>
      <c r="G720" s="67" t="e">
        <f t="shared" si="45"/>
        <v>#N/A</v>
      </c>
      <c r="H720" s="67" t="e">
        <f t="shared" si="46"/>
        <v>#N/A</v>
      </c>
      <c r="I720" s="67">
        <f t="shared" si="47"/>
        <v>109260.30499999999</v>
      </c>
    </row>
    <row r="721" spans="1:9" x14ac:dyDescent="0.6">
      <c r="A721" s="19">
        <v>42724</v>
      </c>
      <c r="B721" s="20" t="str">
        <f>VLOOKUP(A721,_holidays!$A$2:$B$2107,2,1)</f>
        <v>N</v>
      </c>
      <c r="C721" s="20" t="str">
        <f>VLOOKUP(A721,_holidays!$A$2:$C$2107,3,1)</f>
        <v>N</v>
      </c>
      <c r="D721" s="16">
        <v>106451.255</v>
      </c>
      <c r="E721" s="21">
        <v>21.5</v>
      </c>
      <c r="F721" s="67" t="e">
        <f t="shared" si="44"/>
        <v>#N/A</v>
      </c>
      <c r="G721" s="67">
        <f t="shared" si="45"/>
        <v>106451.255</v>
      </c>
      <c r="H721" s="67" t="e">
        <f t="shared" si="46"/>
        <v>#N/A</v>
      </c>
      <c r="I721" s="67">
        <f t="shared" si="47"/>
        <v>106451.255</v>
      </c>
    </row>
    <row r="722" spans="1:9" x14ac:dyDescent="0.6">
      <c r="A722" s="10">
        <v>42725</v>
      </c>
      <c r="B722" s="13" t="str">
        <f>VLOOKUP(A722,_holidays!$A$2:$B$2107,2,1)</f>
        <v>N</v>
      </c>
      <c r="C722" s="13" t="str">
        <f>VLOOKUP(A722,_holidays!$A$2:$C$2107,3,1)</f>
        <v>N</v>
      </c>
      <c r="D722" s="16">
        <v>104389.51</v>
      </c>
      <c r="E722" s="14">
        <v>19.899999999999999</v>
      </c>
      <c r="F722" s="67" t="e">
        <f t="shared" si="44"/>
        <v>#N/A</v>
      </c>
      <c r="G722" s="67">
        <f t="shared" si="45"/>
        <v>104389.51</v>
      </c>
      <c r="H722" s="67" t="e">
        <f t="shared" si="46"/>
        <v>#N/A</v>
      </c>
      <c r="I722" s="67">
        <f t="shared" si="47"/>
        <v>104389.51</v>
      </c>
    </row>
    <row r="723" spans="1:9" x14ac:dyDescent="0.6">
      <c r="A723" s="19">
        <v>42726</v>
      </c>
      <c r="B723" s="20" t="str">
        <f>VLOOKUP(A723,_holidays!$A$2:$B$2107,2,1)</f>
        <v>N</v>
      </c>
      <c r="C723" s="20" t="str">
        <f>VLOOKUP(A723,_holidays!$A$2:$C$2107,3,1)</f>
        <v>N</v>
      </c>
      <c r="D723" s="16">
        <v>105513.235</v>
      </c>
      <c r="E723" s="21">
        <v>20</v>
      </c>
      <c r="F723" s="67" t="e">
        <f t="shared" si="44"/>
        <v>#N/A</v>
      </c>
      <c r="G723" s="67">
        <f t="shared" si="45"/>
        <v>105513.235</v>
      </c>
      <c r="H723" s="67" t="e">
        <f t="shared" si="46"/>
        <v>#N/A</v>
      </c>
      <c r="I723" s="67">
        <f t="shared" si="47"/>
        <v>105513.235</v>
      </c>
    </row>
    <row r="724" spans="1:9" x14ac:dyDescent="0.6">
      <c r="A724" s="10">
        <v>42727</v>
      </c>
      <c r="B724" s="13" t="str">
        <f>VLOOKUP(A724,_holidays!$A$2:$B$2107,2,1)</f>
        <v>N</v>
      </c>
      <c r="C724" s="13" t="str">
        <f>VLOOKUP(A724,_holidays!$A$2:$C$2107,3,1)</f>
        <v>N</v>
      </c>
      <c r="D724" s="16">
        <v>112247.94500000001</v>
      </c>
      <c r="E724" s="14">
        <v>26.3</v>
      </c>
      <c r="F724" s="67" t="e">
        <f t="shared" si="44"/>
        <v>#N/A</v>
      </c>
      <c r="G724" s="67">
        <f t="shared" si="45"/>
        <v>112247.94500000001</v>
      </c>
      <c r="H724" s="67" t="e">
        <f t="shared" si="46"/>
        <v>#N/A</v>
      </c>
      <c r="I724" s="67">
        <f t="shared" si="47"/>
        <v>112247.94500000001</v>
      </c>
    </row>
    <row r="725" spans="1:9" x14ac:dyDescent="0.6">
      <c r="A725" s="19">
        <v>42728</v>
      </c>
      <c r="B725" s="20" t="str">
        <f>VLOOKUP(A725,_holidays!$A$2:$B$2107,2,1)</f>
        <v>N</v>
      </c>
      <c r="C725" s="20" t="str">
        <f>VLOOKUP(A725,_holidays!$A$2:$C$2107,3,1)</f>
        <v>N</v>
      </c>
      <c r="D725" s="16">
        <v>114843.875</v>
      </c>
      <c r="E725" s="21">
        <v>34.9</v>
      </c>
      <c r="F725" s="67" t="e">
        <f t="shared" si="44"/>
        <v>#N/A</v>
      </c>
      <c r="G725" s="67">
        <f t="shared" si="45"/>
        <v>114843.875</v>
      </c>
      <c r="H725" s="67" t="e">
        <f t="shared" si="46"/>
        <v>#N/A</v>
      </c>
      <c r="I725" s="67">
        <f t="shared" si="47"/>
        <v>114843.875</v>
      </c>
    </row>
    <row r="726" spans="1:9" x14ac:dyDescent="0.6">
      <c r="A726" s="10">
        <v>42729</v>
      </c>
      <c r="B726" s="13" t="str">
        <f>VLOOKUP(A726,_holidays!$A$2:$B$2107,2,1)</f>
        <v>N</v>
      </c>
      <c r="C726" s="13" t="str">
        <f>VLOOKUP(A726,_holidays!$A$2:$C$2107,3,1)</f>
        <v>N</v>
      </c>
      <c r="D726" s="16">
        <v>114468.17</v>
      </c>
      <c r="E726" s="14">
        <v>36.299999999999997</v>
      </c>
      <c r="F726" s="67" t="e">
        <f t="shared" si="44"/>
        <v>#N/A</v>
      </c>
      <c r="G726" s="67">
        <f t="shared" si="45"/>
        <v>114468.17</v>
      </c>
      <c r="H726" s="67" t="e">
        <f t="shared" si="46"/>
        <v>#N/A</v>
      </c>
      <c r="I726" s="67">
        <f t="shared" si="47"/>
        <v>114468.17</v>
      </c>
    </row>
    <row r="727" spans="1:9" x14ac:dyDescent="0.6">
      <c r="A727" s="19">
        <v>42730</v>
      </c>
      <c r="B727" s="20" t="str">
        <f>VLOOKUP(A727,_holidays!$A$2:$B$2107,2,1)</f>
        <v>N</v>
      </c>
      <c r="C727" s="20" t="str">
        <f>VLOOKUP(A727,_holidays!$A$2:$C$2107,3,1)</f>
        <v>Y</v>
      </c>
      <c r="D727" s="16">
        <v>106284.83</v>
      </c>
      <c r="E727" s="21">
        <v>29.3</v>
      </c>
      <c r="F727" s="67" t="e">
        <f t="shared" si="44"/>
        <v>#N/A</v>
      </c>
      <c r="G727" s="67">
        <f t="shared" si="45"/>
        <v>106284.83</v>
      </c>
      <c r="H727" s="67">
        <f t="shared" si="46"/>
        <v>106284.83</v>
      </c>
      <c r="I727" s="67" t="e">
        <f t="shared" si="47"/>
        <v>#N/A</v>
      </c>
    </row>
    <row r="728" spans="1:9" x14ac:dyDescent="0.6">
      <c r="A728" s="10">
        <v>42731</v>
      </c>
      <c r="B728" s="13" t="str">
        <f>VLOOKUP(A728,_holidays!$A$2:$B$2107,2,1)</f>
        <v>N</v>
      </c>
      <c r="C728" s="13" t="str">
        <f>VLOOKUP(A728,_holidays!$A$2:$C$2107,3,1)</f>
        <v>Y</v>
      </c>
      <c r="D728" s="16">
        <v>99701.43</v>
      </c>
      <c r="E728" s="14">
        <v>29.8</v>
      </c>
      <c r="F728" s="67" t="e">
        <f t="shared" si="44"/>
        <v>#N/A</v>
      </c>
      <c r="G728" s="67">
        <f t="shared" si="45"/>
        <v>99701.43</v>
      </c>
      <c r="H728" s="67">
        <f t="shared" si="46"/>
        <v>99701.43</v>
      </c>
      <c r="I728" s="67" t="e">
        <f t="shared" si="47"/>
        <v>#N/A</v>
      </c>
    </row>
    <row r="729" spans="1:9" x14ac:dyDescent="0.6">
      <c r="A729" s="19">
        <v>42732</v>
      </c>
      <c r="B729" s="20" t="str">
        <f>VLOOKUP(A729,_holidays!$A$2:$B$2107,2,1)</f>
        <v>N</v>
      </c>
      <c r="C729" s="20" t="str">
        <f>VLOOKUP(A729,_holidays!$A$2:$C$2107,3,1)</f>
        <v>N</v>
      </c>
      <c r="D729" s="16">
        <v>123693.52</v>
      </c>
      <c r="E729" s="21">
        <v>38.200000000000003</v>
      </c>
      <c r="F729" s="67" t="e">
        <f t="shared" si="44"/>
        <v>#N/A</v>
      </c>
      <c r="G729" s="67">
        <f t="shared" si="45"/>
        <v>123693.52</v>
      </c>
      <c r="H729" s="67" t="e">
        <f t="shared" si="46"/>
        <v>#N/A</v>
      </c>
      <c r="I729" s="67">
        <f t="shared" si="47"/>
        <v>123693.52</v>
      </c>
    </row>
    <row r="730" spans="1:9" x14ac:dyDescent="0.6">
      <c r="A730" s="10">
        <v>42733</v>
      </c>
      <c r="B730" s="13" t="str">
        <f>VLOOKUP(A730,_holidays!$A$2:$B$2107,2,1)</f>
        <v>N</v>
      </c>
      <c r="C730" s="13" t="str">
        <f>VLOOKUP(A730,_holidays!$A$2:$C$2107,3,1)</f>
        <v>N</v>
      </c>
      <c r="D730" s="16">
        <v>135571.79500000001</v>
      </c>
      <c r="E730" s="14">
        <v>33.5</v>
      </c>
      <c r="F730" s="67" t="e">
        <f t="shared" si="44"/>
        <v>#N/A</v>
      </c>
      <c r="G730" s="67">
        <f t="shared" si="45"/>
        <v>135571.79500000001</v>
      </c>
      <c r="H730" s="67" t="e">
        <f t="shared" si="46"/>
        <v>#N/A</v>
      </c>
      <c r="I730" s="67">
        <f t="shared" si="47"/>
        <v>135571.79500000001</v>
      </c>
    </row>
    <row r="731" spans="1:9" x14ac:dyDescent="0.6">
      <c r="A731" s="19">
        <v>42734</v>
      </c>
      <c r="B731" s="20" t="str">
        <f>VLOOKUP(A731,_holidays!$A$2:$B$2107,2,1)</f>
        <v>N</v>
      </c>
      <c r="C731" s="20" t="str">
        <f>VLOOKUP(A731,_holidays!$A$2:$C$2107,3,1)</f>
        <v>N</v>
      </c>
      <c r="D731" s="16">
        <v>112141.83</v>
      </c>
      <c r="E731" s="21">
        <v>27.8</v>
      </c>
      <c r="F731" s="67" t="e">
        <f t="shared" si="44"/>
        <v>#N/A</v>
      </c>
      <c r="G731" s="67">
        <f t="shared" si="45"/>
        <v>112141.83</v>
      </c>
      <c r="H731" s="67" t="e">
        <f t="shared" si="46"/>
        <v>#N/A</v>
      </c>
      <c r="I731" s="67">
        <f t="shared" si="47"/>
        <v>112141.83</v>
      </c>
    </row>
    <row r="732" spans="1:9" x14ac:dyDescent="0.6">
      <c r="A732" s="10">
        <v>42735</v>
      </c>
      <c r="B732" s="13" t="str">
        <f>VLOOKUP(A732,_holidays!$A$2:$B$2107,2,1)</f>
        <v>N</v>
      </c>
      <c r="C732" s="13" t="str">
        <f>VLOOKUP(A732,_holidays!$A$2:$C$2107,3,1)</f>
        <v>N</v>
      </c>
      <c r="D732" s="16">
        <v>95728.15</v>
      </c>
      <c r="E732" s="14">
        <v>23.8</v>
      </c>
      <c r="F732" s="67" t="e">
        <f t="shared" si="44"/>
        <v>#N/A</v>
      </c>
      <c r="G732" s="67">
        <f t="shared" si="45"/>
        <v>95728.15</v>
      </c>
      <c r="H732" s="67" t="e">
        <f t="shared" si="46"/>
        <v>#N/A</v>
      </c>
      <c r="I732" s="67">
        <f t="shared" si="47"/>
        <v>95728.15</v>
      </c>
    </row>
    <row r="733" spans="1:9" x14ac:dyDescent="0.6">
      <c r="A733" s="19">
        <v>42736</v>
      </c>
      <c r="B733" s="20" t="str">
        <f>VLOOKUP(A733,_holidays!$A$2:$B$2107,2,1)</f>
        <v>N</v>
      </c>
      <c r="C733" s="20" t="str">
        <f>VLOOKUP(A733,_holidays!$A$2:$C$2107,3,1)</f>
        <v>Y</v>
      </c>
      <c r="D733" s="16">
        <v>89403.145000000004</v>
      </c>
      <c r="E733" s="21">
        <v>21.1</v>
      </c>
      <c r="F733" s="67" t="e">
        <f t="shared" si="44"/>
        <v>#N/A</v>
      </c>
      <c r="G733" s="67">
        <f t="shared" si="45"/>
        <v>89403.145000000004</v>
      </c>
      <c r="H733" s="67">
        <f t="shared" si="46"/>
        <v>89403.145000000004</v>
      </c>
      <c r="I733" s="67" t="e">
        <f t="shared" si="47"/>
        <v>#N/A</v>
      </c>
    </row>
    <row r="734" spans="1:9" x14ac:dyDescent="0.6">
      <c r="A734" s="10">
        <v>42737</v>
      </c>
      <c r="B734" s="13" t="str">
        <f>VLOOKUP(A734,_holidays!$A$2:$B$2107,2,1)</f>
        <v>N</v>
      </c>
      <c r="C734" s="13" t="str">
        <f>VLOOKUP(A734,_holidays!$A$2:$C$2107,3,1)</f>
        <v>Y</v>
      </c>
      <c r="D734" s="16">
        <v>86507.47</v>
      </c>
      <c r="E734" s="14">
        <v>17.8</v>
      </c>
      <c r="F734" s="67" t="e">
        <f t="shared" si="44"/>
        <v>#N/A</v>
      </c>
      <c r="G734" s="67">
        <f t="shared" si="45"/>
        <v>86507.47</v>
      </c>
      <c r="H734" s="67">
        <f t="shared" si="46"/>
        <v>86507.47</v>
      </c>
      <c r="I734" s="67" t="e">
        <f t="shared" si="47"/>
        <v>#N/A</v>
      </c>
    </row>
    <row r="735" spans="1:9" x14ac:dyDescent="0.6">
      <c r="A735" s="19">
        <v>42738</v>
      </c>
      <c r="B735" s="20" t="str">
        <f>VLOOKUP(A735,_holidays!$A$2:$B$2107,2,1)</f>
        <v>N</v>
      </c>
      <c r="C735" s="20" t="str">
        <f>VLOOKUP(A735,_holidays!$A$2:$C$2107,3,1)</f>
        <v>N</v>
      </c>
      <c r="D735" s="16">
        <v>97564.744999999995</v>
      </c>
      <c r="E735" s="21">
        <v>19.5</v>
      </c>
      <c r="F735" s="67" t="e">
        <f t="shared" si="44"/>
        <v>#N/A</v>
      </c>
      <c r="G735" s="67">
        <f t="shared" si="45"/>
        <v>97564.744999999995</v>
      </c>
      <c r="H735" s="67" t="e">
        <f t="shared" si="46"/>
        <v>#N/A</v>
      </c>
      <c r="I735" s="67">
        <f t="shared" si="47"/>
        <v>97564.744999999995</v>
      </c>
    </row>
    <row r="736" spans="1:9" x14ac:dyDescent="0.6">
      <c r="A736" s="10">
        <v>42739</v>
      </c>
      <c r="B736" s="13" t="str">
        <f>VLOOKUP(A736,_holidays!$A$2:$B$2107,2,1)</f>
        <v>N</v>
      </c>
      <c r="C736" s="13" t="str">
        <f>VLOOKUP(A736,_holidays!$A$2:$C$2107,3,1)</f>
        <v>N</v>
      </c>
      <c r="D736" s="16">
        <v>116606.795</v>
      </c>
      <c r="E736" s="14">
        <v>29.3</v>
      </c>
      <c r="F736" s="67" t="e">
        <f t="shared" si="44"/>
        <v>#N/A</v>
      </c>
      <c r="G736" s="67">
        <f t="shared" si="45"/>
        <v>116606.795</v>
      </c>
      <c r="H736" s="67" t="e">
        <f t="shared" si="46"/>
        <v>#N/A</v>
      </c>
      <c r="I736" s="67">
        <f t="shared" si="47"/>
        <v>116606.795</v>
      </c>
    </row>
    <row r="737" spans="1:9" x14ac:dyDescent="0.6">
      <c r="A737" s="19">
        <v>42740</v>
      </c>
      <c r="B737" s="20" t="str">
        <f>VLOOKUP(A737,_holidays!$A$2:$B$2107,2,1)</f>
        <v>N</v>
      </c>
      <c r="C737" s="20" t="str">
        <f>VLOOKUP(A737,_holidays!$A$2:$C$2107,3,1)</f>
        <v>N</v>
      </c>
      <c r="D737" s="16">
        <v>128079.845</v>
      </c>
      <c r="E737" s="21">
        <v>31.7</v>
      </c>
      <c r="F737" s="67" t="e">
        <f t="shared" si="44"/>
        <v>#N/A</v>
      </c>
      <c r="G737" s="67">
        <f t="shared" si="45"/>
        <v>128079.845</v>
      </c>
      <c r="H737" s="67" t="e">
        <f t="shared" si="46"/>
        <v>#N/A</v>
      </c>
      <c r="I737" s="67">
        <f t="shared" si="47"/>
        <v>128079.845</v>
      </c>
    </row>
    <row r="738" spans="1:9" x14ac:dyDescent="0.6">
      <c r="A738" s="10">
        <v>42741</v>
      </c>
      <c r="B738" s="13" t="str">
        <f>VLOOKUP(A738,_holidays!$A$2:$B$2107,2,1)</f>
        <v>N</v>
      </c>
      <c r="C738" s="13" t="str">
        <f>VLOOKUP(A738,_holidays!$A$2:$C$2107,3,1)</f>
        <v>N</v>
      </c>
      <c r="D738" s="16">
        <v>136308.73499999999</v>
      </c>
      <c r="E738" s="14">
        <v>35.200000000000003</v>
      </c>
      <c r="F738" s="67" t="e">
        <f t="shared" si="44"/>
        <v>#N/A</v>
      </c>
      <c r="G738" s="67">
        <f t="shared" si="45"/>
        <v>136308.73499999999</v>
      </c>
      <c r="H738" s="67" t="e">
        <f t="shared" si="46"/>
        <v>#N/A</v>
      </c>
      <c r="I738" s="67">
        <f t="shared" si="47"/>
        <v>136308.73499999999</v>
      </c>
    </row>
    <row r="739" spans="1:9" x14ac:dyDescent="0.6">
      <c r="A739" s="19">
        <v>42742</v>
      </c>
      <c r="B739" s="20" t="str">
        <f>VLOOKUP(A739,_holidays!$A$2:$B$2107,2,1)</f>
        <v>N</v>
      </c>
      <c r="C739" s="20" t="str">
        <f>VLOOKUP(A739,_holidays!$A$2:$C$2107,3,1)</f>
        <v>N</v>
      </c>
      <c r="D739" s="16">
        <v>134955.01999999999</v>
      </c>
      <c r="E739" s="21">
        <v>36.700000000000003</v>
      </c>
      <c r="F739" s="67" t="e">
        <f t="shared" si="44"/>
        <v>#N/A</v>
      </c>
      <c r="G739" s="67">
        <f t="shared" si="45"/>
        <v>134955.01999999999</v>
      </c>
      <c r="H739" s="67" t="e">
        <f t="shared" si="46"/>
        <v>#N/A</v>
      </c>
      <c r="I739" s="67">
        <f t="shared" si="47"/>
        <v>134955.01999999999</v>
      </c>
    </row>
    <row r="740" spans="1:9" x14ac:dyDescent="0.6">
      <c r="A740" s="10">
        <v>42743</v>
      </c>
      <c r="B740" s="13" t="str">
        <f>VLOOKUP(A740,_holidays!$A$2:$B$2107,2,1)</f>
        <v>N</v>
      </c>
      <c r="C740" s="13" t="str">
        <f>VLOOKUP(A740,_holidays!$A$2:$C$2107,3,1)</f>
        <v>N</v>
      </c>
      <c r="D740" s="16">
        <v>122777.02499999999</v>
      </c>
      <c r="E740" s="14">
        <v>33.1</v>
      </c>
      <c r="F740" s="67" t="e">
        <f t="shared" si="44"/>
        <v>#N/A</v>
      </c>
      <c r="G740" s="67">
        <f t="shared" si="45"/>
        <v>122777.02499999999</v>
      </c>
      <c r="H740" s="67" t="e">
        <f t="shared" si="46"/>
        <v>#N/A</v>
      </c>
      <c r="I740" s="67">
        <f t="shared" si="47"/>
        <v>122777.02499999999</v>
      </c>
    </row>
    <row r="741" spans="1:9" x14ac:dyDescent="0.6">
      <c r="A741" s="19">
        <v>42744</v>
      </c>
      <c r="B741" s="20" t="str">
        <f>VLOOKUP(A741,_holidays!$A$2:$B$2107,2,1)</f>
        <v>N</v>
      </c>
      <c r="C741" s="20" t="str">
        <f>VLOOKUP(A741,_holidays!$A$2:$C$2107,3,1)</f>
        <v>N</v>
      </c>
      <c r="D741" s="16">
        <v>116211.99</v>
      </c>
      <c r="E741" s="21">
        <v>24.4</v>
      </c>
      <c r="F741" s="67" t="e">
        <f t="shared" si="44"/>
        <v>#N/A</v>
      </c>
      <c r="G741" s="67">
        <f t="shared" si="45"/>
        <v>116211.99</v>
      </c>
      <c r="H741" s="67" t="e">
        <f t="shared" si="46"/>
        <v>#N/A</v>
      </c>
      <c r="I741" s="67">
        <f t="shared" si="47"/>
        <v>116211.99</v>
      </c>
    </row>
    <row r="742" spans="1:9" x14ac:dyDescent="0.6">
      <c r="A742" s="10">
        <v>42745</v>
      </c>
      <c r="B742" s="13" t="str">
        <f>VLOOKUP(A742,_holidays!$A$2:$B$2107,2,1)</f>
        <v>N</v>
      </c>
      <c r="C742" s="13" t="str">
        <f>VLOOKUP(A742,_holidays!$A$2:$C$2107,3,1)</f>
        <v>N</v>
      </c>
      <c r="D742" s="16">
        <v>120366.32</v>
      </c>
      <c r="E742" s="14">
        <v>26.2</v>
      </c>
      <c r="F742" s="67" t="e">
        <f t="shared" si="44"/>
        <v>#N/A</v>
      </c>
      <c r="G742" s="67">
        <f t="shared" si="45"/>
        <v>120366.32</v>
      </c>
      <c r="H742" s="67" t="e">
        <f t="shared" si="46"/>
        <v>#N/A</v>
      </c>
      <c r="I742" s="67">
        <f t="shared" si="47"/>
        <v>120366.32</v>
      </c>
    </row>
    <row r="743" spans="1:9" x14ac:dyDescent="0.6">
      <c r="A743" s="19">
        <v>42746</v>
      </c>
      <c r="B743" s="20" t="str">
        <f>VLOOKUP(A743,_holidays!$A$2:$B$2107,2,1)</f>
        <v>N</v>
      </c>
      <c r="C743" s="20" t="str">
        <f>VLOOKUP(A743,_holidays!$A$2:$C$2107,3,1)</f>
        <v>N</v>
      </c>
      <c r="D743" s="16">
        <v>111595.855</v>
      </c>
      <c r="E743" s="21">
        <v>24.3</v>
      </c>
      <c r="F743" s="67" t="e">
        <f t="shared" si="44"/>
        <v>#N/A</v>
      </c>
      <c r="G743" s="67">
        <f t="shared" si="45"/>
        <v>111595.855</v>
      </c>
      <c r="H743" s="67" t="e">
        <f t="shared" si="46"/>
        <v>#N/A</v>
      </c>
      <c r="I743" s="67">
        <f t="shared" si="47"/>
        <v>111595.855</v>
      </c>
    </row>
    <row r="744" spans="1:9" x14ac:dyDescent="0.6">
      <c r="A744" s="10">
        <v>42747</v>
      </c>
      <c r="B744" s="13" t="str">
        <f>VLOOKUP(A744,_holidays!$A$2:$B$2107,2,1)</f>
        <v>N</v>
      </c>
      <c r="C744" s="13" t="str">
        <f>VLOOKUP(A744,_holidays!$A$2:$C$2107,3,1)</f>
        <v>N</v>
      </c>
      <c r="D744" s="16">
        <v>118783.94500000001</v>
      </c>
      <c r="E744" s="14">
        <v>26.5</v>
      </c>
      <c r="F744" s="67" t="e">
        <f t="shared" si="44"/>
        <v>#N/A</v>
      </c>
      <c r="G744" s="67">
        <f t="shared" si="45"/>
        <v>118783.94500000001</v>
      </c>
      <c r="H744" s="67" t="e">
        <f t="shared" si="46"/>
        <v>#N/A</v>
      </c>
      <c r="I744" s="67">
        <f t="shared" si="47"/>
        <v>118783.94500000001</v>
      </c>
    </row>
    <row r="745" spans="1:9" x14ac:dyDescent="0.6">
      <c r="A745" s="19">
        <v>42748</v>
      </c>
      <c r="B745" s="20" t="str">
        <f>VLOOKUP(A745,_holidays!$A$2:$B$2107,2,1)</f>
        <v>N</v>
      </c>
      <c r="C745" s="20" t="str">
        <f>VLOOKUP(A745,_holidays!$A$2:$C$2107,3,1)</f>
        <v>N</v>
      </c>
      <c r="D745" s="16">
        <v>111341.675</v>
      </c>
      <c r="E745" s="21">
        <v>28.8</v>
      </c>
      <c r="F745" s="67" t="e">
        <f t="shared" si="44"/>
        <v>#N/A</v>
      </c>
      <c r="G745" s="67">
        <f t="shared" si="45"/>
        <v>111341.675</v>
      </c>
      <c r="H745" s="67" t="e">
        <f t="shared" si="46"/>
        <v>#N/A</v>
      </c>
      <c r="I745" s="67">
        <f t="shared" si="47"/>
        <v>111341.675</v>
      </c>
    </row>
    <row r="746" spans="1:9" x14ac:dyDescent="0.6">
      <c r="A746" s="10">
        <v>42749</v>
      </c>
      <c r="B746" s="13" t="str">
        <f>VLOOKUP(A746,_holidays!$A$2:$B$2107,2,1)</f>
        <v>N</v>
      </c>
      <c r="C746" s="13" t="str">
        <f>VLOOKUP(A746,_holidays!$A$2:$C$2107,3,1)</f>
        <v>N</v>
      </c>
      <c r="D746" s="16">
        <v>88996.625</v>
      </c>
      <c r="E746" s="14">
        <v>23.5</v>
      </c>
      <c r="F746" s="67" t="e">
        <f t="shared" si="44"/>
        <v>#N/A</v>
      </c>
      <c r="G746" s="67">
        <f t="shared" si="45"/>
        <v>88996.625</v>
      </c>
      <c r="H746" s="67" t="e">
        <f t="shared" si="46"/>
        <v>#N/A</v>
      </c>
      <c r="I746" s="67">
        <f t="shared" si="47"/>
        <v>88996.625</v>
      </c>
    </row>
    <row r="747" spans="1:9" x14ac:dyDescent="0.6">
      <c r="A747" s="19">
        <v>42750</v>
      </c>
      <c r="B747" s="20" t="str">
        <f>VLOOKUP(A747,_holidays!$A$2:$B$2107,2,1)</f>
        <v>N</v>
      </c>
      <c r="C747" s="20" t="str">
        <f>VLOOKUP(A747,_holidays!$A$2:$C$2107,3,1)</f>
        <v>N</v>
      </c>
      <c r="D747" s="16">
        <v>90294</v>
      </c>
      <c r="E747" s="21">
        <v>21.5</v>
      </c>
      <c r="F747" s="67" t="e">
        <f t="shared" si="44"/>
        <v>#N/A</v>
      </c>
      <c r="G747" s="67">
        <f t="shared" si="45"/>
        <v>90294</v>
      </c>
      <c r="H747" s="67" t="e">
        <f t="shared" si="46"/>
        <v>#N/A</v>
      </c>
      <c r="I747" s="67">
        <f t="shared" si="47"/>
        <v>90294</v>
      </c>
    </row>
    <row r="748" spans="1:9" x14ac:dyDescent="0.6">
      <c r="A748" s="10">
        <v>42751</v>
      </c>
      <c r="B748" s="13" t="str">
        <f>VLOOKUP(A748,_holidays!$A$2:$B$2107,2,1)</f>
        <v>N</v>
      </c>
      <c r="C748" s="13" t="str">
        <f>VLOOKUP(A748,_holidays!$A$2:$C$2107,3,1)</f>
        <v>N</v>
      </c>
      <c r="D748" s="16">
        <v>120928.705</v>
      </c>
      <c r="E748" s="14">
        <v>32.700000000000003</v>
      </c>
      <c r="F748" s="67" t="e">
        <f t="shared" si="44"/>
        <v>#N/A</v>
      </c>
      <c r="G748" s="67">
        <f t="shared" si="45"/>
        <v>120928.705</v>
      </c>
      <c r="H748" s="67" t="e">
        <f t="shared" si="46"/>
        <v>#N/A</v>
      </c>
      <c r="I748" s="67">
        <f t="shared" si="47"/>
        <v>120928.705</v>
      </c>
    </row>
    <row r="749" spans="1:9" x14ac:dyDescent="0.6">
      <c r="A749" s="19">
        <v>42752</v>
      </c>
      <c r="B749" s="20" t="str">
        <f>VLOOKUP(A749,_holidays!$A$2:$B$2107,2,1)</f>
        <v>N</v>
      </c>
      <c r="C749" s="20" t="str">
        <f>VLOOKUP(A749,_holidays!$A$2:$C$2107,3,1)</f>
        <v>N</v>
      </c>
      <c r="D749" s="16">
        <v>140517.65</v>
      </c>
      <c r="E749" s="21">
        <v>37.799999999999997</v>
      </c>
      <c r="F749" s="67" t="e">
        <f t="shared" si="44"/>
        <v>#N/A</v>
      </c>
      <c r="G749" s="67">
        <f t="shared" si="45"/>
        <v>140517.65</v>
      </c>
      <c r="H749" s="67" t="e">
        <f t="shared" si="46"/>
        <v>#N/A</v>
      </c>
      <c r="I749" s="67">
        <f t="shared" si="47"/>
        <v>140517.65</v>
      </c>
    </row>
    <row r="750" spans="1:9" x14ac:dyDescent="0.6">
      <c r="A750" s="10">
        <v>42753</v>
      </c>
      <c r="B750" s="13" t="str">
        <f>VLOOKUP(A750,_holidays!$A$2:$B$2107,2,1)</f>
        <v>N</v>
      </c>
      <c r="C750" s="13" t="str">
        <f>VLOOKUP(A750,_holidays!$A$2:$C$2107,3,1)</f>
        <v>N</v>
      </c>
      <c r="D750" s="16">
        <v>111211.35</v>
      </c>
      <c r="E750" s="14">
        <v>20.8</v>
      </c>
      <c r="F750" s="67" t="e">
        <f t="shared" si="44"/>
        <v>#N/A</v>
      </c>
      <c r="G750" s="67">
        <f t="shared" si="45"/>
        <v>111211.35</v>
      </c>
      <c r="H750" s="67" t="e">
        <f t="shared" si="46"/>
        <v>#N/A</v>
      </c>
      <c r="I750" s="67">
        <f t="shared" si="47"/>
        <v>111211.35</v>
      </c>
    </row>
    <row r="751" spans="1:9" x14ac:dyDescent="0.6">
      <c r="A751" s="19">
        <v>42754</v>
      </c>
      <c r="B751" s="20" t="str">
        <f>VLOOKUP(A751,_holidays!$A$2:$B$2107,2,1)</f>
        <v>N</v>
      </c>
      <c r="C751" s="20" t="str">
        <f>VLOOKUP(A751,_holidays!$A$2:$C$2107,3,1)</f>
        <v>N</v>
      </c>
      <c r="D751" s="16">
        <v>112371.41</v>
      </c>
      <c r="E751" s="21">
        <v>23.4</v>
      </c>
      <c r="F751" s="67" t="e">
        <f t="shared" si="44"/>
        <v>#N/A</v>
      </c>
      <c r="G751" s="67">
        <f t="shared" si="45"/>
        <v>112371.41</v>
      </c>
      <c r="H751" s="67" t="e">
        <f t="shared" si="46"/>
        <v>#N/A</v>
      </c>
      <c r="I751" s="67">
        <f t="shared" si="47"/>
        <v>112371.41</v>
      </c>
    </row>
    <row r="752" spans="1:9" x14ac:dyDescent="0.6">
      <c r="A752" s="10">
        <v>42755</v>
      </c>
      <c r="B752" s="13" t="str">
        <f>VLOOKUP(A752,_holidays!$A$2:$B$2107,2,1)</f>
        <v>N</v>
      </c>
      <c r="C752" s="13" t="str">
        <f>VLOOKUP(A752,_holidays!$A$2:$C$2107,3,1)</f>
        <v>N</v>
      </c>
      <c r="D752" s="16">
        <v>107937.685</v>
      </c>
      <c r="E752" s="14">
        <v>20.8</v>
      </c>
      <c r="F752" s="67" t="e">
        <f t="shared" si="44"/>
        <v>#N/A</v>
      </c>
      <c r="G752" s="67">
        <f t="shared" si="45"/>
        <v>107937.685</v>
      </c>
      <c r="H752" s="67" t="e">
        <f t="shared" si="46"/>
        <v>#N/A</v>
      </c>
      <c r="I752" s="67">
        <f t="shared" si="47"/>
        <v>107937.685</v>
      </c>
    </row>
    <row r="753" spans="1:9" x14ac:dyDescent="0.6">
      <c r="A753" s="19">
        <v>42756</v>
      </c>
      <c r="B753" s="20" t="str">
        <f>VLOOKUP(A753,_holidays!$A$2:$B$2107,2,1)</f>
        <v>N</v>
      </c>
      <c r="C753" s="20" t="str">
        <f>VLOOKUP(A753,_holidays!$A$2:$C$2107,3,1)</f>
        <v>N</v>
      </c>
      <c r="D753" s="16">
        <v>96779.07</v>
      </c>
      <c r="E753" s="21">
        <v>22.6</v>
      </c>
      <c r="F753" s="67" t="e">
        <f t="shared" si="44"/>
        <v>#N/A</v>
      </c>
      <c r="G753" s="67">
        <f t="shared" si="45"/>
        <v>96779.07</v>
      </c>
      <c r="H753" s="67" t="e">
        <f t="shared" si="46"/>
        <v>#N/A</v>
      </c>
      <c r="I753" s="67">
        <f t="shared" si="47"/>
        <v>96779.07</v>
      </c>
    </row>
    <row r="754" spans="1:9" x14ac:dyDescent="0.6">
      <c r="A754" s="10">
        <v>42757</v>
      </c>
      <c r="B754" s="13" t="str">
        <f>VLOOKUP(A754,_holidays!$A$2:$B$2107,2,1)</f>
        <v>N</v>
      </c>
      <c r="C754" s="13" t="str">
        <f>VLOOKUP(A754,_holidays!$A$2:$C$2107,3,1)</f>
        <v>N</v>
      </c>
      <c r="D754" s="16">
        <v>103291.61</v>
      </c>
      <c r="E754" s="14">
        <v>29.6</v>
      </c>
      <c r="F754" s="67" t="e">
        <f t="shared" si="44"/>
        <v>#N/A</v>
      </c>
      <c r="G754" s="67">
        <f t="shared" si="45"/>
        <v>103291.61</v>
      </c>
      <c r="H754" s="67" t="e">
        <f t="shared" si="46"/>
        <v>#N/A</v>
      </c>
      <c r="I754" s="67">
        <f t="shared" si="47"/>
        <v>103291.61</v>
      </c>
    </row>
    <row r="755" spans="1:9" x14ac:dyDescent="0.6">
      <c r="A755" s="19">
        <v>42758</v>
      </c>
      <c r="B755" s="20" t="str">
        <f>VLOOKUP(A755,_holidays!$A$2:$B$2107,2,1)</f>
        <v>N</v>
      </c>
      <c r="C755" s="20" t="str">
        <f>VLOOKUP(A755,_holidays!$A$2:$C$2107,3,1)</f>
        <v>N</v>
      </c>
      <c r="D755" s="16">
        <v>141332.05499999999</v>
      </c>
      <c r="E755" s="21">
        <v>36.700000000000003</v>
      </c>
      <c r="F755" s="67" t="e">
        <f t="shared" si="44"/>
        <v>#N/A</v>
      </c>
      <c r="G755" s="67">
        <f t="shared" si="45"/>
        <v>141332.05499999999</v>
      </c>
      <c r="H755" s="67" t="e">
        <f t="shared" si="46"/>
        <v>#N/A</v>
      </c>
      <c r="I755" s="67">
        <f t="shared" si="47"/>
        <v>141332.05499999999</v>
      </c>
    </row>
    <row r="756" spans="1:9" x14ac:dyDescent="0.6">
      <c r="A756" s="10">
        <v>42759</v>
      </c>
      <c r="B756" s="13" t="str">
        <f>VLOOKUP(A756,_holidays!$A$2:$B$2107,2,1)</f>
        <v>N</v>
      </c>
      <c r="C756" s="13" t="str">
        <f>VLOOKUP(A756,_holidays!$A$2:$C$2107,3,1)</f>
        <v>N</v>
      </c>
      <c r="D756" s="16">
        <v>115664.16</v>
      </c>
      <c r="E756" s="14">
        <v>22</v>
      </c>
      <c r="F756" s="67" t="e">
        <f t="shared" si="44"/>
        <v>#N/A</v>
      </c>
      <c r="G756" s="67">
        <f t="shared" si="45"/>
        <v>115664.16</v>
      </c>
      <c r="H756" s="67" t="e">
        <f t="shared" si="46"/>
        <v>#N/A</v>
      </c>
      <c r="I756" s="67">
        <f t="shared" si="47"/>
        <v>115664.16</v>
      </c>
    </row>
    <row r="757" spans="1:9" x14ac:dyDescent="0.6">
      <c r="A757" s="19">
        <v>42760</v>
      </c>
      <c r="B757" s="20" t="str">
        <f>VLOOKUP(A757,_holidays!$A$2:$B$2107,2,1)</f>
        <v>N</v>
      </c>
      <c r="C757" s="20" t="str">
        <f>VLOOKUP(A757,_holidays!$A$2:$C$2107,3,1)</f>
        <v>N</v>
      </c>
      <c r="D757" s="16">
        <v>111936.7</v>
      </c>
      <c r="E757" s="21">
        <v>21.1</v>
      </c>
      <c r="F757" s="67" t="e">
        <f t="shared" si="44"/>
        <v>#N/A</v>
      </c>
      <c r="G757" s="67">
        <f t="shared" si="45"/>
        <v>111936.7</v>
      </c>
      <c r="H757" s="67" t="e">
        <f t="shared" si="46"/>
        <v>#N/A</v>
      </c>
      <c r="I757" s="67">
        <f t="shared" si="47"/>
        <v>111936.7</v>
      </c>
    </row>
    <row r="758" spans="1:9" x14ac:dyDescent="0.6">
      <c r="A758" s="10">
        <v>42761</v>
      </c>
      <c r="B758" s="13" t="str">
        <f>VLOOKUP(A758,_holidays!$A$2:$B$2107,2,1)</f>
        <v>N</v>
      </c>
      <c r="C758" s="13" t="str">
        <f>VLOOKUP(A758,_holidays!$A$2:$C$2107,3,1)</f>
        <v>Y</v>
      </c>
      <c r="D758" s="16">
        <v>98590.06</v>
      </c>
      <c r="E758" s="14">
        <v>21.2</v>
      </c>
      <c r="F758" s="67" t="e">
        <f t="shared" si="44"/>
        <v>#N/A</v>
      </c>
      <c r="G758" s="67">
        <f t="shared" si="45"/>
        <v>98590.06</v>
      </c>
      <c r="H758" s="67">
        <f t="shared" si="46"/>
        <v>98590.06</v>
      </c>
      <c r="I758" s="67" t="e">
        <f t="shared" si="47"/>
        <v>#N/A</v>
      </c>
    </row>
    <row r="759" spans="1:9" x14ac:dyDescent="0.6">
      <c r="A759" s="19">
        <v>42762</v>
      </c>
      <c r="B759" s="20" t="str">
        <f>VLOOKUP(A759,_holidays!$A$2:$B$2107,2,1)</f>
        <v>N</v>
      </c>
      <c r="C759" s="20" t="str">
        <f>VLOOKUP(A759,_holidays!$A$2:$C$2107,3,1)</f>
        <v>N</v>
      </c>
      <c r="D759" s="16">
        <v>112513.82</v>
      </c>
      <c r="E759" s="21">
        <v>23.6</v>
      </c>
      <c r="F759" s="67" t="e">
        <f t="shared" si="44"/>
        <v>#N/A</v>
      </c>
      <c r="G759" s="67">
        <f t="shared" si="45"/>
        <v>112513.82</v>
      </c>
      <c r="H759" s="67" t="e">
        <f t="shared" si="46"/>
        <v>#N/A</v>
      </c>
      <c r="I759" s="67">
        <f t="shared" si="47"/>
        <v>112513.82</v>
      </c>
    </row>
    <row r="760" spans="1:9" x14ac:dyDescent="0.6">
      <c r="A760" s="10">
        <v>42763</v>
      </c>
      <c r="B760" s="13" t="str">
        <f>VLOOKUP(A760,_holidays!$A$2:$B$2107,2,1)</f>
        <v>N</v>
      </c>
      <c r="C760" s="13" t="str">
        <f>VLOOKUP(A760,_holidays!$A$2:$C$2107,3,1)</f>
        <v>N</v>
      </c>
      <c r="D760" s="16">
        <v>108336.53</v>
      </c>
      <c r="E760" s="14">
        <v>29.2</v>
      </c>
      <c r="F760" s="67" t="e">
        <f t="shared" si="44"/>
        <v>#N/A</v>
      </c>
      <c r="G760" s="67">
        <f t="shared" si="45"/>
        <v>108336.53</v>
      </c>
      <c r="H760" s="67" t="e">
        <f t="shared" si="46"/>
        <v>#N/A</v>
      </c>
      <c r="I760" s="67">
        <f t="shared" si="47"/>
        <v>108336.53</v>
      </c>
    </row>
    <row r="761" spans="1:9" x14ac:dyDescent="0.6">
      <c r="A761" s="19">
        <v>42764</v>
      </c>
      <c r="B761" s="20" t="str">
        <f>VLOOKUP(A761,_holidays!$A$2:$B$2107,2,1)</f>
        <v>N</v>
      </c>
      <c r="C761" s="20" t="str">
        <f>VLOOKUP(A761,_holidays!$A$2:$C$2107,3,1)</f>
        <v>N</v>
      </c>
      <c r="D761" s="16">
        <v>109020.58</v>
      </c>
      <c r="E761" s="21">
        <v>27</v>
      </c>
      <c r="F761" s="67" t="e">
        <f t="shared" si="44"/>
        <v>#N/A</v>
      </c>
      <c r="G761" s="67">
        <f t="shared" si="45"/>
        <v>109020.58</v>
      </c>
      <c r="H761" s="67" t="e">
        <f t="shared" si="46"/>
        <v>#N/A</v>
      </c>
      <c r="I761" s="67">
        <f t="shared" si="47"/>
        <v>109020.58</v>
      </c>
    </row>
    <row r="762" spans="1:9" x14ac:dyDescent="0.6">
      <c r="A762" s="10">
        <v>42765</v>
      </c>
      <c r="B762" s="13" t="str">
        <f>VLOOKUP(A762,_holidays!$A$2:$B$2107,2,1)</f>
        <v>N</v>
      </c>
      <c r="C762" s="13" t="str">
        <f>VLOOKUP(A762,_holidays!$A$2:$C$2107,3,1)</f>
        <v>N</v>
      </c>
      <c r="D762" s="16">
        <v>124292.955</v>
      </c>
      <c r="E762" s="14">
        <v>30</v>
      </c>
      <c r="F762" s="67" t="e">
        <f t="shared" si="44"/>
        <v>#N/A</v>
      </c>
      <c r="G762" s="67">
        <f t="shared" si="45"/>
        <v>124292.955</v>
      </c>
      <c r="H762" s="67" t="e">
        <f t="shared" si="46"/>
        <v>#N/A</v>
      </c>
      <c r="I762" s="67">
        <f t="shared" si="47"/>
        <v>124292.955</v>
      </c>
    </row>
    <row r="763" spans="1:9" x14ac:dyDescent="0.6">
      <c r="A763" s="19">
        <v>42766</v>
      </c>
      <c r="B763" s="20" t="str">
        <f>VLOOKUP(A763,_holidays!$A$2:$B$2107,2,1)</f>
        <v>Y</v>
      </c>
      <c r="C763" s="20" t="str">
        <f>VLOOKUP(A763,_holidays!$A$2:$C$2107,3,1)</f>
        <v>N</v>
      </c>
      <c r="D763" s="16">
        <v>112863.01</v>
      </c>
      <c r="E763" s="21">
        <v>22.1</v>
      </c>
      <c r="F763" s="67">
        <f t="shared" si="44"/>
        <v>112863.01</v>
      </c>
      <c r="G763" s="67" t="e">
        <f t="shared" si="45"/>
        <v>#N/A</v>
      </c>
      <c r="H763" s="67" t="e">
        <f t="shared" si="46"/>
        <v>#N/A</v>
      </c>
      <c r="I763" s="67">
        <f t="shared" si="47"/>
        <v>112863.01</v>
      </c>
    </row>
    <row r="764" spans="1:9" x14ac:dyDescent="0.6">
      <c r="A764" s="10">
        <v>42767</v>
      </c>
      <c r="B764" s="13" t="str">
        <f>VLOOKUP(A764,_holidays!$A$2:$B$2107,2,1)</f>
        <v>Y</v>
      </c>
      <c r="C764" s="13" t="str">
        <f>VLOOKUP(A764,_holidays!$A$2:$C$2107,3,1)</f>
        <v>N</v>
      </c>
      <c r="D764" s="16">
        <v>114133.73</v>
      </c>
      <c r="E764" s="14">
        <v>20.6</v>
      </c>
      <c r="F764" s="67">
        <f t="shared" si="44"/>
        <v>114133.73</v>
      </c>
      <c r="G764" s="67" t="e">
        <f t="shared" si="45"/>
        <v>#N/A</v>
      </c>
      <c r="H764" s="67" t="e">
        <f t="shared" si="46"/>
        <v>#N/A</v>
      </c>
      <c r="I764" s="67">
        <f t="shared" si="47"/>
        <v>114133.73</v>
      </c>
    </row>
    <row r="765" spans="1:9" x14ac:dyDescent="0.6">
      <c r="A765" s="19">
        <v>42768</v>
      </c>
      <c r="B765" s="20" t="str">
        <f>VLOOKUP(A765,_holidays!$A$2:$B$2107,2,1)</f>
        <v>Y</v>
      </c>
      <c r="C765" s="20" t="str">
        <f>VLOOKUP(A765,_holidays!$A$2:$C$2107,3,1)</f>
        <v>N</v>
      </c>
      <c r="D765" s="16">
        <v>110669.27</v>
      </c>
      <c r="E765" s="21">
        <v>24.1</v>
      </c>
      <c r="F765" s="67">
        <f t="shared" si="44"/>
        <v>110669.27</v>
      </c>
      <c r="G765" s="67" t="e">
        <f t="shared" si="45"/>
        <v>#N/A</v>
      </c>
      <c r="H765" s="67" t="e">
        <f t="shared" si="46"/>
        <v>#N/A</v>
      </c>
      <c r="I765" s="67">
        <f t="shared" si="47"/>
        <v>110669.27</v>
      </c>
    </row>
    <row r="766" spans="1:9" x14ac:dyDescent="0.6">
      <c r="A766" s="10">
        <v>42769</v>
      </c>
      <c r="B766" s="13" t="str">
        <f>VLOOKUP(A766,_holidays!$A$2:$B$2107,2,1)</f>
        <v>Y</v>
      </c>
      <c r="C766" s="13" t="str">
        <f>VLOOKUP(A766,_holidays!$A$2:$C$2107,3,1)</f>
        <v>N</v>
      </c>
      <c r="D766" s="16">
        <v>117452.27</v>
      </c>
      <c r="E766" s="14">
        <v>27.6</v>
      </c>
      <c r="F766" s="67">
        <f t="shared" si="44"/>
        <v>117452.27</v>
      </c>
      <c r="G766" s="67" t="e">
        <f t="shared" si="45"/>
        <v>#N/A</v>
      </c>
      <c r="H766" s="67" t="e">
        <f t="shared" si="46"/>
        <v>#N/A</v>
      </c>
      <c r="I766" s="67">
        <f t="shared" si="47"/>
        <v>117452.27</v>
      </c>
    </row>
    <row r="767" spans="1:9" x14ac:dyDescent="0.6">
      <c r="A767" s="19">
        <v>42770</v>
      </c>
      <c r="B767" s="20" t="str">
        <f>VLOOKUP(A767,_holidays!$A$2:$B$2107,2,1)</f>
        <v>Y</v>
      </c>
      <c r="C767" s="20" t="str">
        <f>VLOOKUP(A767,_holidays!$A$2:$C$2107,3,1)</f>
        <v>N</v>
      </c>
      <c r="D767" s="16">
        <v>117361.7</v>
      </c>
      <c r="E767" s="21">
        <v>35.9</v>
      </c>
      <c r="F767" s="67">
        <f t="shared" si="44"/>
        <v>117361.7</v>
      </c>
      <c r="G767" s="67" t="e">
        <f t="shared" si="45"/>
        <v>#N/A</v>
      </c>
      <c r="H767" s="67" t="e">
        <f t="shared" si="46"/>
        <v>#N/A</v>
      </c>
      <c r="I767" s="67">
        <f t="shared" si="47"/>
        <v>117361.7</v>
      </c>
    </row>
    <row r="768" spans="1:9" x14ac:dyDescent="0.6">
      <c r="A768" s="10">
        <v>42771</v>
      </c>
      <c r="B768" s="13" t="str">
        <f>VLOOKUP(A768,_holidays!$A$2:$B$2107,2,1)</f>
        <v>Y</v>
      </c>
      <c r="C768" s="13" t="str">
        <f>VLOOKUP(A768,_holidays!$A$2:$C$2107,3,1)</f>
        <v>N</v>
      </c>
      <c r="D768" s="16">
        <v>110384.27499999999</v>
      </c>
      <c r="E768" s="14">
        <v>30.7</v>
      </c>
      <c r="F768" s="67">
        <f t="shared" si="44"/>
        <v>110384.27499999999</v>
      </c>
      <c r="G768" s="67" t="e">
        <f t="shared" si="45"/>
        <v>#N/A</v>
      </c>
      <c r="H768" s="67" t="e">
        <f t="shared" si="46"/>
        <v>#N/A</v>
      </c>
      <c r="I768" s="67">
        <f t="shared" si="47"/>
        <v>110384.27499999999</v>
      </c>
    </row>
    <row r="769" spans="1:9" x14ac:dyDescent="0.6">
      <c r="A769" s="19">
        <v>42772</v>
      </c>
      <c r="B769" s="20" t="str">
        <f>VLOOKUP(A769,_holidays!$A$2:$B$2107,2,1)</f>
        <v>Y</v>
      </c>
      <c r="C769" s="20" t="str">
        <f>VLOOKUP(A769,_holidays!$A$2:$C$2107,3,1)</f>
        <v>N</v>
      </c>
      <c r="D769" s="16">
        <v>108761.37</v>
      </c>
      <c r="E769" s="21">
        <v>18</v>
      </c>
      <c r="F769" s="67">
        <f t="shared" si="44"/>
        <v>108761.37</v>
      </c>
      <c r="G769" s="67" t="e">
        <f t="shared" si="45"/>
        <v>#N/A</v>
      </c>
      <c r="H769" s="67" t="e">
        <f t="shared" si="46"/>
        <v>#N/A</v>
      </c>
      <c r="I769" s="67">
        <f t="shared" si="47"/>
        <v>108761.37</v>
      </c>
    </row>
    <row r="770" spans="1:9" x14ac:dyDescent="0.6">
      <c r="A770" s="10">
        <v>42773</v>
      </c>
      <c r="B770" s="13" t="str">
        <f>VLOOKUP(A770,_holidays!$A$2:$B$2107,2,1)</f>
        <v>Y</v>
      </c>
      <c r="C770" s="13" t="str">
        <f>VLOOKUP(A770,_holidays!$A$2:$C$2107,3,1)</f>
        <v>N</v>
      </c>
      <c r="D770" s="16">
        <v>111543.81</v>
      </c>
      <c r="E770" s="14">
        <v>27.6</v>
      </c>
      <c r="F770" s="67">
        <f t="shared" si="44"/>
        <v>111543.81</v>
      </c>
      <c r="G770" s="67" t="e">
        <f t="shared" si="45"/>
        <v>#N/A</v>
      </c>
      <c r="H770" s="67" t="e">
        <f t="shared" si="46"/>
        <v>#N/A</v>
      </c>
      <c r="I770" s="67">
        <f t="shared" si="47"/>
        <v>111543.81</v>
      </c>
    </row>
    <row r="771" spans="1:9" x14ac:dyDescent="0.6">
      <c r="A771" s="19">
        <v>42774</v>
      </c>
      <c r="B771" s="20" t="str">
        <f>VLOOKUP(A771,_holidays!$A$2:$B$2107,2,1)</f>
        <v>Y</v>
      </c>
      <c r="C771" s="20" t="str">
        <f>VLOOKUP(A771,_holidays!$A$2:$C$2107,3,1)</f>
        <v>N</v>
      </c>
      <c r="D771" s="16">
        <v>142213.66</v>
      </c>
      <c r="E771" s="21">
        <v>36</v>
      </c>
      <c r="F771" s="67">
        <f t="shared" ref="F771:F834" si="48">IF(B771="N",NA(),IF(B771="Y",D771))</f>
        <v>142213.66</v>
      </c>
      <c r="G771" s="67" t="e">
        <f t="shared" ref="G771:G834" si="49">IF(B771="N",D771,IF(B771="Y",NA()))</f>
        <v>#N/A</v>
      </c>
      <c r="H771" s="67" t="e">
        <f t="shared" ref="H771:H834" si="50">IF(C771="N",NA(),IF(C771="Y",D771))</f>
        <v>#N/A</v>
      </c>
      <c r="I771" s="67">
        <f t="shared" ref="I771:I834" si="51">IF(C771="N",D771,IF(C771="Y",NA()))</f>
        <v>142213.66</v>
      </c>
    </row>
    <row r="772" spans="1:9" x14ac:dyDescent="0.6">
      <c r="A772" s="10">
        <v>42775</v>
      </c>
      <c r="B772" s="13" t="str">
        <f>VLOOKUP(A772,_holidays!$A$2:$B$2107,2,1)</f>
        <v>Y</v>
      </c>
      <c r="C772" s="13" t="str">
        <f>VLOOKUP(A772,_holidays!$A$2:$C$2107,3,1)</f>
        <v>N</v>
      </c>
      <c r="D772" s="16">
        <v>155060.60999999999</v>
      </c>
      <c r="E772" s="14">
        <v>36</v>
      </c>
      <c r="F772" s="67">
        <f t="shared" si="48"/>
        <v>155060.60999999999</v>
      </c>
      <c r="G772" s="67" t="e">
        <f t="shared" si="49"/>
        <v>#N/A</v>
      </c>
      <c r="H772" s="67" t="e">
        <f t="shared" si="50"/>
        <v>#N/A</v>
      </c>
      <c r="I772" s="67">
        <f t="shared" si="51"/>
        <v>155060.60999999999</v>
      </c>
    </row>
    <row r="773" spans="1:9" x14ac:dyDescent="0.6">
      <c r="A773" s="19">
        <v>42776</v>
      </c>
      <c r="B773" s="20" t="str">
        <f>VLOOKUP(A773,_holidays!$A$2:$B$2107,2,1)</f>
        <v>Y</v>
      </c>
      <c r="C773" s="20" t="str">
        <f>VLOOKUP(A773,_holidays!$A$2:$C$2107,3,1)</f>
        <v>N</v>
      </c>
      <c r="D773" s="16">
        <v>138793.59</v>
      </c>
      <c r="E773" s="21">
        <v>27.1</v>
      </c>
      <c r="F773" s="67">
        <f t="shared" si="48"/>
        <v>138793.59</v>
      </c>
      <c r="G773" s="67" t="e">
        <f t="shared" si="49"/>
        <v>#N/A</v>
      </c>
      <c r="H773" s="67" t="e">
        <f t="shared" si="50"/>
        <v>#N/A</v>
      </c>
      <c r="I773" s="67">
        <f t="shared" si="51"/>
        <v>138793.59</v>
      </c>
    </row>
    <row r="774" spans="1:9" x14ac:dyDescent="0.6">
      <c r="A774" s="10">
        <v>42777</v>
      </c>
      <c r="B774" s="13" t="str">
        <f>VLOOKUP(A774,_holidays!$A$2:$B$2107,2,1)</f>
        <v>Y</v>
      </c>
      <c r="C774" s="13" t="str">
        <f>VLOOKUP(A774,_holidays!$A$2:$C$2107,3,1)</f>
        <v>N</v>
      </c>
      <c r="D774" s="16">
        <v>111983.51</v>
      </c>
      <c r="E774" s="14">
        <v>24.6</v>
      </c>
      <c r="F774" s="67">
        <f t="shared" si="48"/>
        <v>111983.51</v>
      </c>
      <c r="G774" s="67" t="e">
        <f t="shared" si="49"/>
        <v>#N/A</v>
      </c>
      <c r="H774" s="67" t="e">
        <f t="shared" si="50"/>
        <v>#N/A</v>
      </c>
      <c r="I774" s="67">
        <f t="shared" si="51"/>
        <v>111983.51</v>
      </c>
    </row>
    <row r="775" spans="1:9" x14ac:dyDescent="0.6">
      <c r="A775" s="19">
        <v>42778</v>
      </c>
      <c r="B775" s="20" t="str">
        <f>VLOOKUP(A775,_holidays!$A$2:$B$2107,2,1)</f>
        <v>Y</v>
      </c>
      <c r="C775" s="20" t="str">
        <f>VLOOKUP(A775,_holidays!$A$2:$C$2107,3,1)</f>
        <v>N</v>
      </c>
      <c r="D775" s="16">
        <v>89003.15</v>
      </c>
      <c r="E775" s="21">
        <v>19.899999999999999</v>
      </c>
      <c r="F775" s="67">
        <f t="shared" si="48"/>
        <v>89003.15</v>
      </c>
      <c r="G775" s="67" t="e">
        <f t="shared" si="49"/>
        <v>#N/A</v>
      </c>
      <c r="H775" s="67" t="e">
        <f t="shared" si="50"/>
        <v>#N/A</v>
      </c>
      <c r="I775" s="67">
        <f t="shared" si="51"/>
        <v>89003.15</v>
      </c>
    </row>
    <row r="776" spans="1:9" x14ac:dyDescent="0.6">
      <c r="A776" s="10">
        <v>42779</v>
      </c>
      <c r="B776" s="13" t="str">
        <f>VLOOKUP(A776,_holidays!$A$2:$B$2107,2,1)</f>
        <v>Y</v>
      </c>
      <c r="C776" s="13" t="str">
        <f>VLOOKUP(A776,_holidays!$A$2:$C$2107,3,1)</f>
        <v>N</v>
      </c>
      <c r="D776" s="16">
        <v>104844.105</v>
      </c>
      <c r="E776" s="14">
        <v>21</v>
      </c>
      <c r="F776" s="67">
        <f t="shared" si="48"/>
        <v>104844.105</v>
      </c>
      <c r="G776" s="67" t="e">
        <f t="shared" si="49"/>
        <v>#N/A</v>
      </c>
      <c r="H776" s="67" t="e">
        <f t="shared" si="50"/>
        <v>#N/A</v>
      </c>
      <c r="I776" s="67">
        <f t="shared" si="51"/>
        <v>104844.105</v>
      </c>
    </row>
    <row r="777" spans="1:9" x14ac:dyDescent="0.6">
      <c r="A777" s="19">
        <v>42780</v>
      </c>
      <c r="B777" s="20" t="str">
        <f>VLOOKUP(A777,_holidays!$A$2:$B$2107,2,1)</f>
        <v>Y</v>
      </c>
      <c r="C777" s="20" t="str">
        <f>VLOOKUP(A777,_holidays!$A$2:$C$2107,3,1)</f>
        <v>N</v>
      </c>
      <c r="D777" s="16">
        <v>111613.05</v>
      </c>
      <c r="E777" s="21">
        <v>19.5</v>
      </c>
      <c r="F777" s="67">
        <f t="shared" si="48"/>
        <v>111613.05</v>
      </c>
      <c r="G777" s="67" t="e">
        <f t="shared" si="49"/>
        <v>#N/A</v>
      </c>
      <c r="H777" s="67" t="e">
        <f t="shared" si="50"/>
        <v>#N/A</v>
      </c>
      <c r="I777" s="67">
        <f t="shared" si="51"/>
        <v>111613.05</v>
      </c>
    </row>
    <row r="778" spans="1:9" x14ac:dyDescent="0.6">
      <c r="A778" s="10">
        <v>42781</v>
      </c>
      <c r="B778" s="13" t="str">
        <f>VLOOKUP(A778,_holidays!$A$2:$B$2107,2,1)</f>
        <v>Y</v>
      </c>
      <c r="C778" s="13" t="str">
        <f>VLOOKUP(A778,_holidays!$A$2:$C$2107,3,1)</f>
        <v>N</v>
      </c>
      <c r="D778" s="16">
        <v>116299.39</v>
      </c>
      <c r="E778" s="14">
        <v>31.5</v>
      </c>
      <c r="F778" s="67">
        <f t="shared" si="48"/>
        <v>116299.39</v>
      </c>
      <c r="G778" s="67" t="e">
        <f t="shared" si="49"/>
        <v>#N/A</v>
      </c>
      <c r="H778" s="67" t="e">
        <f t="shared" si="50"/>
        <v>#N/A</v>
      </c>
      <c r="I778" s="67">
        <f t="shared" si="51"/>
        <v>116299.39</v>
      </c>
    </row>
    <row r="779" spans="1:9" x14ac:dyDescent="0.6">
      <c r="A779" s="19">
        <v>42782</v>
      </c>
      <c r="B779" s="20" t="str">
        <f>VLOOKUP(A779,_holidays!$A$2:$B$2107,2,1)</f>
        <v>Y</v>
      </c>
      <c r="C779" s="20" t="str">
        <f>VLOOKUP(A779,_holidays!$A$2:$C$2107,3,1)</f>
        <v>N</v>
      </c>
      <c r="D779" s="16">
        <v>119947.59</v>
      </c>
      <c r="E779" s="21">
        <v>23.6</v>
      </c>
      <c r="F779" s="67">
        <f t="shared" si="48"/>
        <v>119947.59</v>
      </c>
      <c r="G779" s="67" t="e">
        <f t="shared" si="49"/>
        <v>#N/A</v>
      </c>
      <c r="H779" s="67" t="e">
        <f t="shared" si="50"/>
        <v>#N/A</v>
      </c>
      <c r="I779" s="67">
        <f t="shared" si="51"/>
        <v>119947.59</v>
      </c>
    </row>
    <row r="780" spans="1:9" x14ac:dyDescent="0.6">
      <c r="A780" s="10">
        <v>42783</v>
      </c>
      <c r="B780" s="13" t="str">
        <f>VLOOKUP(A780,_holidays!$A$2:$B$2107,2,1)</f>
        <v>Y</v>
      </c>
      <c r="C780" s="13" t="str">
        <f>VLOOKUP(A780,_holidays!$A$2:$C$2107,3,1)</f>
        <v>N</v>
      </c>
      <c r="D780" s="16">
        <v>111885.97</v>
      </c>
      <c r="E780" s="14">
        <v>25.5</v>
      </c>
      <c r="F780" s="67">
        <f t="shared" si="48"/>
        <v>111885.97</v>
      </c>
      <c r="G780" s="67" t="e">
        <f t="shared" si="49"/>
        <v>#N/A</v>
      </c>
      <c r="H780" s="67" t="e">
        <f t="shared" si="50"/>
        <v>#N/A</v>
      </c>
      <c r="I780" s="67">
        <f t="shared" si="51"/>
        <v>111885.97</v>
      </c>
    </row>
    <row r="781" spans="1:9" x14ac:dyDescent="0.6">
      <c r="A781" s="19">
        <v>42784</v>
      </c>
      <c r="B781" s="20" t="str">
        <f>VLOOKUP(A781,_holidays!$A$2:$B$2107,2,1)</f>
        <v>Y</v>
      </c>
      <c r="C781" s="20" t="str">
        <f>VLOOKUP(A781,_holidays!$A$2:$C$2107,3,1)</f>
        <v>N</v>
      </c>
      <c r="D781" s="16">
        <v>95623.35</v>
      </c>
      <c r="E781" s="21">
        <v>18.899999999999999</v>
      </c>
      <c r="F781" s="67">
        <f t="shared" si="48"/>
        <v>95623.35</v>
      </c>
      <c r="G781" s="67" t="e">
        <f t="shared" si="49"/>
        <v>#N/A</v>
      </c>
      <c r="H781" s="67" t="e">
        <f t="shared" si="50"/>
        <v>#N/A</v>
      </c>
      <c r="I781" s="67">
        <f t="shared" si="51"/>
        <v>95623.35</v>
      </c>
    </row>
    <row r="782" spans="1:9" x14ac:dyDescent="0.6">
      <c r="A782" s="10">
        <v>42785</v>
      </c>
      <c r="B782" s="13" t="str">
        <f>VLOOKUP(A782,_holidays!$A$2:$B$2107,2,1)</f>
        <v>Y</v>
      </c>
      <c r="C782" s="13" t="str">
        <f>VLOOKUP(A782,_holidays!$A$2:$C$2107,3,1)</f>
        <v>N</v>
      </c>
      <c r="D782" s="16">
        <v>91280.024999999994</v>
      </c>
      <c r="E782" s="14">
        <v>17.3</v>
      </c>
      <c r="F782" s="67">
        <f t="shared" si="48"/>
        <v>91280.024999999994</v>
      </c>
      <c r="G782" s="67" t="e">
        <f t="shared" si="49"/>
        <v>#N/A</v>
      </c>
      <c r="H782" s="67" t="e">
        <f t="shared" si="50"/>
        <v>#N/A</v>
      </c>
      <c r="I782" s="67">
        <f t="shared" si="51"/>
        <v>91280.024999999994</v>
      </c>
    </row>
    <row r="783" spans="1:9" x14ac:dyDescent="0.6">
      <c r="A783" s="19">
        <v>42786</v>
      </c>
      <c r="B783" s="20" t="str">
        <f>VLOOKUP(A783,_holidays!$A$2:$B$2107,2,1)</f>
        <v>Y</v>
      </c>
      <c r="C783" s="20" t="str">
        <f>VLOOKUP(A783,_holidays!$A$2:$C$2107,3,1)</f>
        <v>N</v>
      </c>
      <c r="D783" s="16">
        <v>105341.86500000001</v>
      </c>
      <c r="E783" s="21">
        <v>20.3</v>
      </c>
      <c r="F783" s="67">
        <f t="shared" si="48"/>
        <v>105341.86500000001</v>
      </c>
      <c r="G783" s="67" t="e">
        <f t="shared" si="49"/>
        <v>#N/A</v>
      </c>
      <c r="H783" s="67" t="e">
        <f t="shared" si="50"/>
        <v>#N/A</v>
      </c>
      <c r="I783" s="67">
        <f t="shared" si="51"/>
        <v>105341.86500000001</v>
      </c>
    </row>
    <row r="784" spans="1:9" x14ac:dyDescent="0.6">
      <c r="A784" s="10">
        <v>42787</v>
      </c>
      <c r="B784" s="13" t="str">
        <f>VLOOKUP(A784,_holidays!$A$2:$B$2107,2,1)</f>
        <v>Y</v>
      </c>
      <c r="C784" s="13" t="str">
        <f>VLOOKUP(A784,_holidays!$A$2:$C$2107,3,1)</f>
        <v>N</v>
      </c>
      <c r="D784" s="16">
        <v>112351.47</v>
      </c>
      <c r="E784" s="14">
        <v>24</v>
      </c>
      <c r="F784" s="67">
        <f t="shared" si="48"/>
        <v>112351.47</v>
      </c>
      <c r="G784" s="67" t="e">
        <f t="shared" si="49"/>
        <v>#N/A</v>
      </c>
      <c r="H784" s="67" t="e">
        <f t="shared" si="50"/>
        <v>#N/A</v>
      </c>
      <c r="I784" s="67">
        <f t="shared" si="51"/>
        <v>112351.47</v>
      </c>
    </row>
    <row r="785" spans="1:9" x14ac:dyDescent="0.6">
      <c r="A785" s="19">
        <v>42788</v>
      </c>
      <c r="B785" s="20" t="str">
        <f>VLOOKUP(A785,_holidays!$A$2:$B$2107,2,1)</f>
        <v>Y</v>
      </c>
      <c r="C785" s="20" t="str">
        <f>VLOOKUP(A785,_holidays!$A$2:$C$2107,3,1)</f>
        <v>N</v>
      </c>
      <c r="D785" s="16">
        <v>116690.17</v>
      </c>
      <c r="E785" s="21">
        <v>33.299999999999997</v>
      </c>
      <c r="F785" s="67">
        <f t="shared" si="48"/>
        <v>116690.17</v>
      </c>
      <c r="G785" s="67" t="e">
        <f t="shared" si="49"/>
        <v>#N/A</v>
      </c>
      <c r="H785" s="67" t="e">
        <f t="shared" si="50"/>
        <v>#N/A</v>
      </c>
      <c r="I785" s="67">
        <f t="shared" si="51"/>
        <v>116690.17</v>
      </c>
    </row>
    <row r="786" spans="1:9" x14ac:dyDescent="0.6">
      <c r="A786" s="10">
        <v>42789</v>
      </c>
      <c r="B786" s="13" t="str">
        <f>VLOOKUP(A786,_holidays!$A$2:$B$2107,2,1)</f>
        <v>Y</v>
      </c>
      <c r="C786" s="13" t="str">
        <f>VLOOKUP(A786,_holidays!$A$2:$C$2107,3,1)</f>
        <v>N</v>
      </c>
      <c r="D786" s="16">
        <v>117948.685</v>
      </c>
      <c r="E786" s="14">
        <v>25</v>
      </c>
      <c r="F786" s="67">
        <f t="shared" si="48"/>
        <v>117948.685</v>
      </c>
      <c r="G786" s="67" t="e">
        <f t="shared" si="49"/>
        <v>#N/A</v>
      </c>
      <c r="H786" s="67" t="e">
        <f t="shared" si="50"/>
        <v>#N/A</v>
      </c>
      <c r="I786" s="67">
        <f t="shared" si="51"/>
        <v>117948.685</v>
      </c>
    </row>
    <row r="787" spans="1:9" x14ac:dyDescent="0.6">
      <c r="A787" s="19">
        <v>42790</v>
      </c>
      <c r="B787" s="20" t="str">
        <f>VLOOKUP(A787,_holidays!$A$2:$B$2107,2,1)</f>
        <v>Y</v>
      </c>
      <c r="C787" s="20" t="str">
        <f>VLOOKUP(A787,_holidays!$A$2:$C$2107,3,1)</f>
        <v>N</v>
      </c>
      <c r="D787" s="16">
        <v>111229.52</v>
      </c>
      <c r="E787" s="21">
        <v>20</v>
      </c>
      <c r="F787" s="67">
        <f t="shared" si="48"/>
        <v>111229.52</v>
      </c>
      <c r="G787" s="67" t="e">
        <f t="shared" si="49"/>
        <v>#N/A</v>
      </c>
      <c r="H787" s="67" t="e">
        <f t="shared" si="50"/>
        <v>#N/A</v>
      </c>
      <c r="I787" s="67">
        <f t="shared" si="51"/>
        <v>111229.52</v>
      </c>
    </row>
    <row r="788" spans="1:9" x14ac:dyDescent="0.6">
      <c r="A788" s="10">
        <v>42791</v>
      </c>
      <c r="B788" s="13" t="str">
        <f>VLOOKUP(A788,_holidays!$A$2:$B$2107,2,1)</f>
        <v>Y</v>
      </c>
      <c r="C788" s="13" t="str">
        <f>VLOOKUP(A788,_holidays!$A$2:$C$2107,3,1)</f>
        <v>N</v>
      </c>
      <c r="D788" s="16">
        <v>95046.904999999999</v>
      </c>
      <c r="E788" s="14">
        <v>19.399999999999999</v>
      </c>
      <c r="F788" s="67">
        <f t="shared" si="48"/>
        <v>95046.904999999999</v>
      </c>
      <c r="G788" s="67" t="e">
        <f t="shared" si="49"/>
        <v>#N/A</v>
      </c>
      <c r="H788" s="67" t="e">
        <f t="shared" si="50"/>
        <v>#N/A</v>
      </c>
      <c r="I788" s="67">
        <f t="shared" si="51"/>
        <v>95046.904999999999</v>
      </c>
    </row>
    <row r="789" spans="1:9" x14ac:dyDescent="0.6">
      <c r="A789" s="19">
        <v>42792</v>
      </c>
      <c r="B789" s="20" t="str">
        <f>VLOOKUP(A789,_holidays!$A$2:$B$2107,2,1)</f>
        <v>Y</v>
      </c>
      <c r="C789" s="20" t="str">
        <f>VLOOKUP(A789,_holidays!$A$2:$C$2107,3,1)</f>
        <v>N</v>
      </c>
      <c r="D789" s="16">
        <v>100495.61500000001</v>
      </c>
      <c r="E789" s="21">
        <v>29.8</v>
      </c>
      <c r="F789" s="67">
        <f t="shared" si="48"/>
        <v>100495.61500000001</v>
      </c>
      <c r="G789" s="67" t="e">
        <f t="shared" si="49"/>
        <v>#N/A</v>
      </c>
      <c r="H789" s="67" t="e">
        <f t="shared" si="50"/>
        <v>#N/A</v>
      </c>
      <c r="I789" s="67">
        <f t="shared" si="51"/>
        <v>100495.61500000001</v>
      </c>
    </row>
    <row r="790" spans="1:9" x14ac:dyDescent="0.6">
      <c r="A790" s="10">
        <v>42793</v>
      </c>
      <c r="B790" s="13" t="str">
        <f>VLOOKUP(A790,_holidays!$A$2:$B$2107,2,1)</f>
        <v>Y</v>
      </c>
      <c r="C790" s="13" t="str">
        <f>VLOOKUP(A790,_holidays!$A$2:$C$2107,3,1)</f>
        <v>N</v>
      </c>
      <c r="D790" s="16">
        <v>131090.77499999999</v>
      </c>
      <c r="E790" s="14">
        <v>33.1</v>
      </c>
      <c r="F790" s="67">
        <f t="shared" si="48"/>
        <v>131090.77499999999</v>
      </c>
      <c r="G790" s="67" t="e">
        <f t="shared" si="49"/>
        <v>#N/A</v>
      </c>
      <c r="H790" s="67" t="e">
        <f t="shared" si="50"/>
        <v>#N/A</v>
      </c>
      <c r="I790" s="67">
        <f t="shared" si="51"/>
        <v>131090.77499999999</v>
      </c>
    </row>
    <row r="791" spans="1:9" x14ac:dyDescent="0.6">
      <c r="A791" s="19">
        <v>42794</v>
      </c>
      <c r="B791" s="20" t="str">
        <f>VLOOKUP(A791,_holidays!$A$2:$B$2107,2,1)</f>
        <v>Y</v>
      </c>
      <c r="C791" s="20" t="str">
        <f>VLOOKUP(A791,_holidays!$A$2:$C$2107,3,1)</f>
        <v>N</v>
      </c>
      <c r="D791" s="16">
        <v>140167.5</v>
      </c>
      <c r="E791" s="21">
        <v>33.6</v>
      </c>
      <c r="F791" s="67">
        <f t="shared" si="48"/>
        <v>140167.5</v>
      </c>
      <c r="G791" s="67" t="e">
        <f t="shared" si="49"/>
        <v>#N/A</v>
      </c>
      <c r="H791" s="67" t="e">
        <f t="shared" si="50"/>
        <v>#N/A</v>
      </c>
      <c r="I791" s="67">
        <f t="shared" si="51"/>
        <v>140167.5</v>
      </c>
    </row>
    <row r="792" spans="1:9" x14ac:dyDescent="0.6">
      <c r="A792" s="10">
        <v>42795</v>
      </c>
      <c r="B792" s="13" t="str">
        <f>VLOOKUP(A792,_holidays!$A$2:$B$2107,2,1)</f>
        <v>Y</v>
      </c>
      <c r="C792" s="13" t="str">
        <f>VLOOKUP(A792,_holidays!$A$2:$C$2107,3,1)</f>
        <v>N</v>
      </c>
      <c r="D792" s="16">
        <v>137291.97</v>
      </c>
      <c r="E792" s="14">
        <v>30.5</v>
      </c>
      <c r="F792" s="67">
        <f t="shared" si="48"/>
        <v>137291.97</v>
      </c>
      <c r="G792" s="67" t="e">
        <f t="shared" si="49"/>
        <v>#N/A</v>
      </c>
      <c r="H792" s="67" t="e">
        <f t="shared" si="50"/>
        <v>#N/A</v>
      </c>
      <c r="I792" s="67">
        <f t="shared" si="51"/>
        <v>137291.97</v>
      </c>
    </row>
    <row r="793" spans="1:9" x14ac:dyDescent="0.6">
      <c r="A793" s="19">
        <v>42796</v>
      </c>
      <c r="B793" s="20" t="str">
        <f>VLOOKUP(A793,_holidays!$A$2:$B$2107,2,1)</f>
        <v>Y</v>
      </c>
      <c r="C793" s="20" t="str">
        <f>VLOOKUP(A793,_holidays!$A$2:$C$2107,3,1)</f>
        <v>N</v>
      </c>
      <c r="D793" s="16">
        <v>127633.27499999999</v>
      </c>
      <c r="E793" s="21">
        <v>23.3</v>
      </c>
      <c r="F793" s="67">
        <f t="shared" si="48"/>
        <v>127633.27499999999</v>
      </c>
      <c r="G793" s="67" t="e">
        <f t="shared" si="49"/>
        <v>#N/A</v>
      </c>
      <c r="H793" s="67" t="e">
        <f t="shared" si="50"/>
        <v>#N/A</v>
      </c>
      <c r="I793" s="67">
        <f t="shared" si="51"/>
        <v>127633.27499999999</v>
      </c>
    </row>
    <row r="794" spans="1:9" x14ac:dyDescent="0.6">
      <c r="A794" s="10">
        <v>42797</v>
      </c>
      <c r="B794" s="13" t="str">
        <f>VLOOKUP(A794,_holidays!$A$2:$B$2107,2,1)</f>
        <v>Y</v>
      </c>
      <c r="C794" s="13" t="str">
        <f>VLOOKUP(A794,_holidays!$A$2:$C$2107,3,1)</f>
        <v>N</v>
      </c>
      <c r="D794" s="16">
        <v>124311.33</v>
      </c>
      <c r="E794" s="14">
        <v>28.6</v>
      </c>
      <c r="F794" s="67">
        <f t="shared" si="48"/>
        <v>124311.33</v>
      </c>
      <c r="G794" s="67" t="e">
        <f t="shared" si="49"/>
        <v>#N/A</v>
      </c>
      <c r="H794" s="67" t="e">
        <f t="shared" si="50"/>
        <v>#N/A</v>
      </c>
      <c r="I794" s="67">
        <f t="shared" si="51"/>
        <v>124311.33</v>
      </c>
    </row>
    <row r="795" spans="1:9" x14ac:dyDescent="0.6">
      <c r="A795" s="19">
        <v>42798</v>
      </c>
      <c r="B795" s="20" t="str">
        <f>VLOOKUP(A795,_holidays!$A$2:$B$2107,2,1)</f>
        <v>Y</v>
      </c>
      <c r="C795" s="20" t="str">
        <f>VLOOKUP(A795,_holidays!$A$2:$C$2107,3,1)</f>
        <v>N</v>
      </c>
      <c r="D795" s="16">
        <v>116083.295</v>
      </c>
      <c r="E795" s="21">
        <v>27.4</v>
      </c>
      <c r="F795" s="67">
        <f t="shared" si="48"/>
        <v>116083.295</v>
      </c>
      <c r="G795" s="67" t="e">
        <f t="shared" si="49"/>
        <v>#N/A</v>
      </c>
      <c r="H795" s="67" t="e">
        <f t="shared" si="50"/>
        <v>#N/A</v>
      </c>
      <c r="I795" s="67">
        <f t="shared" si="51"/>
        <v>116083.295</v>
      </c>
    </row>
    <row r="796" spans="1:9" x14ac:dyDescent="0.6">
      <c r="A796" s="10">
        <v>42799</v>
      </c>
      <c r="B796" s="13" t="str">
        <f>VLOOKUP(A796,_holidays!$A$2:$B$2107,2,1)</f>
        <v>Y</v>
      </c>
      <c r="C796" s="13" t="str">
        <f>VLOOKUP(A796,_holidays!$A$2:$C$2107,3,1)</f>
        <v>N</v>
      </c>
      <c r="D796" s="16">
        <v>103539.02</v>
      </c>
      <c r="E796" s="14">
        <v>25.4</v>
      </c>
      <c r="F796" s="67">
        <f t="shared" si="48"/>
        <v>103539.02</v>
      </c>
      <c r="G796" s="67" t="e">
        <f t="shared" si="49"/>
        <v>#N/A</v>
      </c>
      <c r="H796" s="67" t="e">
        <f t="shared" si="50"/>
        <v>#N/A</v>
      </c>
      <c r="I796" s="67">
        <f t="shared" si="51"/>
        <v>103539.02</v>
      </c>
    </row>
    <row r="797" spans="1:9" x14ac:dyDescent="0.6">
      <c r="A797" s="19">
        <v>42800</v>
      </c>
      <c r="B797" s="20" t="str">
        <f>VLOOKUP(A797,_holidays!$A$2:$B$2107,2,1)</f>
        <v>Y</v>
      </c>
      <c r="C797" s="20" t="str">
        <f>VLOOKUP(A797,_holidays!$A$2:$C$2107,3,1)</f>
        <v>N</v>
      </c>
      <c r="D797" s="16">
        <v>116447.855</v>
      </c>
      <c r="E797" s="21">
        <v>27.4</v>
      </c>
      <c r="F797" s="67">
        <f t="shared" si="48"/>
        <v>116447.855</v>
      </c>
      <c r="G797" s="67" t="e">
        <f t="shared" si="49"/>
        <v>#N/A</v>
      </c>
      <c r="H797" s="67" t="e">
        <f t="shared" si="50"/>
        <v>#N/A</v>
      </c>
      <c r="I797" s="67">
        <f t="shared" si="51"/>
        <v>116447.855</v>
      </c>
    </row>
    <row r="798" spans="1:9" x14ac:dyDescent="0.6">
      <c r="A798" s="10">
        <v>42801</v>
      </c>
      <c r="B798" s="13" t="str">
        <f>VLOOKUP(A798,_holidays!$A$2:$B$2107,2,1)</f>
        <v>Y</v>
      </c>
      <c r="C798" s="13" t="str">
        <f>VLOOKUP(A798,_holidays!$A$2:$C$2107,3,1)</f>
        <v>N</v>
      </c>
      <c r="D798" s="16">
        <v>117931.46</v>
      </c>
      <c r="E798" s="14">
        <v>28.2</v>
      </c>
      <c r="F798" s="67">
        <f t="shared" si="48"/>
        <v>117931.46</v>
      </c>
      <c r="G798" s="67" t="e">
        <f t="shared" si="49"/>
        <v>#N/A</v>
      </c>
      <c r="H798" s="67" t="e">
        <f t="shared" si="50"/>
        <v>#N/A</v>
      </c>
      <c r="I798" s="67">
        <f t="shared" si="51"/>
        <v>117931.46</v>
      </c>
    </row>
    <row r="799" spans="1:9" x14ac:dyDescent="0.6">
      <c r="A799" s="19">
        <v>42802</v>
      </c>
      <c r="B799" s="20" t="str">
        <f>VLOOKUP(A799,_holidays!$A$2:$B$2107,2,1)</f>
        <v>Y</v>
      </c>
      <c r="C799" s="20" t="str">
        <f>VLOOKUP(A799,_holidays!$A$2:$C$2107,3,1)</f>
        <v>N</v>
      </c>
      <c r="D799" s="16">
        <v>124370.765</v>
      </c>
      <c r="E799" s="21">
        <v>31.5</v>
      </c>
      <c r="F799" s="67">
        <f t="shared" si="48"/>
        <v>124370.765</v>
      </c>
      <c r="G799" s="67" t="e">
        <f t="shared" si="49"/>
        <v>#N/A</v>
      </c>
      <c r="H799" s="67" t="e">
        <f t="shared" si="50"/>
        <v>#N/A</v>
      </c>
      <c r="I799" s="67">
        <f t="shared" si="51"/>
        <v>124370.765</v>
      </c>
    </row>
    <row r="800" spans="1:9" x14ac:dyDescent="0.6">
      <c r="A800" s="10">
        <v>42803</v>
      </c>
      <c r="B800" s="13" t="str">
        <f>VLOOKUP(A800,_holidays!$A$2:$B$2107,2,1)</f>
        <v>Y</v>
      </c>
      <c r="C800" s="13" t="str">
        <f>VLOOKUP(A800,_holidays!$A$2:$C$2107,3,1)</f>
        <v>N</v>
      </c>
      <c r="D800" s="16">
        <v>129649.25</v>
      </c>
      <c r="E800" s="14">
        <v>32.299999999999997</v>
      </c>
      <c r="F800" s="67">
        <f t="shared" si="48"/>
        <v>129649.25</v>
      </c>
      <c r="G800" s="67" t="e">
        <f t="shared" si="49"/>
        <v>#N/A</v>
      </c>
      <c r="H800" s="67" t="e">
        <f t="shared" si="50"/>
        <v>#N/A</v>
      </c>
      <c r="I800" s="67">
        <f t="shared" si="51"/>
        <v>129649.25</v>
      </c>
    </row>
    <row r="801" spans="1:9" x14ac:dyDescent="0.6">
      <c r="A801" s="19">
        <v>42804</v>
      </c>
      <c r="B801" s="20" t="str">
        <f>VLOOKUP(A801,_holidays!$A$2:$B$2107,2,1)</f>
        <v>Y</v>
      </c>
      <c r="C801" s="20" t="str">
        <f>VLOOKUP(A801,_holidays!$A$2:$C$2107,3,1)</f>
        <v>N</v>
      </c>
      <c r="D801" s="16">
        <v>125346.075</v>
      </c>
      <c r="E801" s="21">
        <v>23.8</v>
      </c>
      <c r="F801" s="67">
        <f t="shared" si="48"/>
        <v>125346.075</v>
      </c>
      <c r="G801" s="67" t="e">
        <f t="shared" si="49"/>
        <v>#N/A</v>
      </c>
      <c r="H801" s="67" t="e">
        <f t="shared" si="50"/>
        <v>#N/A</v>
      </c>
      <c r="I801" s="67">
        <f t="shared" si="51"/>
        <v>125346.075</v>
      </c>
    </row>
    <row r="802" spans="1:9" x14ac:dyDescent="0.6">
      <c r="A802" s="10">
        <v>42805</v>
      </c>
      <c r="B802" s="13" t="str">
        <f>VLOOKUP(A802,_holidays!$A$2:$B$2107,2,1)</f>
        <v>Y</v>
      </c>
      <c r="C802" s="13" t="str">
        <f>VLOOKUP(A802,_holidays!$A$2:$C$2107,3,1)</f>
        <v>N</v>
      </c>
      <c r="D802" s="16">
        <v>108816.81</v>
      </c>
      <c r="E802" s="14">
        <v>26.4</v>
      </c>
      <c r="F802" s="67">
        <f t="shared" si="48"/>
        <v>108816.81</v>
      </c>
      <c r="G802" s="67" t="e">
        <f t="shared" si="49"/>
        <v>#N/A</v>
      </c>
      <c r="H802" s="67" t="e">
        <f t="shared" si="50"/>
        <v>#N/A</v>
      </c>
      <c r="I802" s="67">
        <f t="shared" si="51"/>
        <v>108816.81</v>
      </c>
    </row>
    <row r="803" spans="1:9" x14ac:dyDescent="0.6">
      <c r="A803" s="19">
        <v>42806</v>
      </c>
      <c r="B803" s="20" t="str">
        <f>VLOOKUP(A803,_holidays!$A$2:$B$2107,2,1)</f>
        <v>Y</v>
      </c>
      <c r="C803" s="20" t="str">
        <f>VLOOKUP(A803,_holidays!$A$2:$C$2107,3,1)</f>
        <v>N</v>
      </c>
      <c r="D803" s="16">
        <v>102617.51</v>
      </c>
      <c r="E803" s="21">
        <v>27.1</v>
      </c>
      <c r="F803" s="67">
        <f t="shared" si="48"/>
        <v>102617.51</v>
      </c>
      <c r="G803" s="67" t="e">
        <f t="shared" si="49"/>
        <v>#N/A</v>
      </c>
      <c r="H803" s="67" t="e">
        <f t="shared" si="50"/>
        <v>#N/A</v>
      </c>
      <c r="I803" s="67">
        <f t="shared" si="51"/>
        <v>102617.51</v>
      </c>
    </row>
    <row r="804" spans="1:9" x14ac:dyDescent="0.6">
      <c r="A804" s="10">
        <v>42807</v>
      </c>
      <c r="B804" s="13" t="str">
        <f>VLOOKUP(A804,_holidays!$A$2:$B$2107,2,1)</f>
        <v>Y</v>
      </c>
      <c r="C804" s="13" t="str">
        <f>VLOOKUP(A804,_holidays!$A$2:$C$2107,3,1)</f>
        <v>Y</v>
      </c>
      <c r="D804" s="16">
        <v>104468.9</v>
      </c>
      <c r="E804" s="14">
        <v>24.3</v>
      </c>
      <c r="F804" s="67">
        <f t="shared" si="48"/>
        <v>104468.9</v>
      </c>
      <c r="G804" s="67" t="e">
        <f t="shared" si="49"/>
        <v>#N/A</v>
      </c>
      <c r="H804" s="67">
        <f t="shared" si="50"/>
        <v>104468.9</v>
      </c>
      <c r="I804" s="67" t="e">
        <f t="shared" si="51"/>
        <v>#N/A</v>
      </c>
    </row>
    <row r="805" spans="1:9" x14ac:dyDescent="0.6">
      <c r="A805" s="19">
        <v>42808</v>
      </c>
      <c r="B805" s="20" t="str">
        <f>VLOOKUP(A805,_holidays!$A$2:$B$2107,2,1)</f>
        <v>Y</v>
      </c>
      <c r="C805" s="20" t="str">
        <f>VLOOKUP(A805,_holidays!$A$2:$C$2107,3,1)</f>
        <v>N</v>
      </c>
      <c r="D805" s="16">
        <v>133227.785</v>
      </c>
      <c r="E805" s="21">
        <v>32.700000000000003</v>
      </c>
      <c r="F805" s="67">
        <f t="shared" si="48"/>
        <v>133227.785</v>
      </c>
      <c r="G805" s="67" t="e">
        <f t="shared" si="49"/>
        <v>#N/A</v>
      </c>
      <c r="H805" s="67" t="e">
        <f t="shared" si="50"/>
        <v>#N/A</v>
      </c>
      <c r="I805" s="67">
        <f t="shared" si="51"/>
        <v>133227.785</v>
      </c>
    </row>
    <row r="806" spans="1:9" x14ac:dyDescent="0.6">
      <c r="A806" s="10">
        <v>42809</v>
      </c>
      <c r="B806" s="13" t="str">
        <f>VLOOKUP(A806,_holidays!$A$2:$B$2107,2,1)</f>
        <v>Y</v>
      </c>
      <c r="C806" s="13" t="str">
        <f>VLOOKUP(A806,_holidays!$A$2:$C$2107,3,1)</f>
        <v>N</v>
      </c>
      <c r="D806" s="16">
        <v>139672.83499999999</v>
      </c>
      <c r="E806" s="14">
        <v>33.200000000000003</v>
      </c>
      <c r="F806" s="67">
        <f t="shared" si="48"/>
        <v>139672.83499999999</v>
      </c>
      <c r="G806" s="67" t="e">
        <f t="shared" si="49"/>
        <v>#N/A</v>
      </c>
      <c r="H806" s="67" t="e">
        <f t="shared" si="50"/>
        <v>#N/A</v>
      </c>
      <c r="I806" s="67">
        <f t="shared" si="51"/>
        <v>139672.83499999999</v>
      </c>
    </row>
    <row r="807" spans="1:9" x14ac:dyDescent="0.6">
      <c r="A807" s="19">
        <v>42810</v>
      </c>
      <c r="B807" s="20" t="str">
        <f>VLOOKUP(A807,_holidays!$A$2:$B$2107,2,1)</f>
        <v>Y</v>
      </c>
      <c r="C807" s="20" t="str">
        <f>VLOOKUP(A807,_holidays!$A$2:$C$2107,3,1)</f>
        <v>N</v>
      </c>
      <c r="D807" s="16">
        <v>124255.97500000001</v>
      </c>
      <c r="E807" s="21">
        <v>23</v>
      </c>
      <c r="F807" s="67">
        <f t="shared" si="48"/>
        <v>124255.97500000001</v>
      </c>
      <c r="G807" s="67" t="e">
        <f t="shared" si="49"/>
        <v>#N/A</v>
      </c>
      <c r="H807" s="67" t="e">
        <f t="shared" si="50"/>
        <v>#N/A</v>
      </c>
      <c r="I807" s="67">
        <f t="shared" si="51"/>
        <v>124255.97500000001</v>
      </c>
    </row>
    <row r="808" spans="1:9" x14ac:dyDescent="0.6">
      <c r="A808" s="10">
        <v>42811</v>
      </c>
      <c r="B808" s="13" t="str">
        <f>VLOOKUP(A808,_holidays!$A$2:$B$2107,2,1)</f>
        <v>Y</v>
      </c>
      <c r="C808" s="13" t="str">
        <f>VLOOKUP(A808,_holidays!$A$2:$C$2107,3,1)</f>
        <v>N</v>
      </c>
      <c r="D808" s="16">
        <v>111612.075</v>
      </c>
      <c r="E808" s="14">
        <v>22.1</v>
      </c>
      <c r="F808" s="67">
        <f t="shared" si="48"/>
        <v>111612.075</v>
      </c>
      <c r="G808" s="67" t="e">
        <f t="shared" si="49"/>
        <v>#N/A</v>
      </c>
      <c r="H808" s="67" t="e">
        <f t="shared" si="50"/>
        <v>#N/A</v>
      </c>
      <c r="I808" s="67">
        <f t="shared" si="51"/>
        <v>111612.075</v>
      </c>
    </row>
    <row r="809" spans="1:9" x14ac:dyDescent="0.6">
      <c r="A809" s="19">
        <v>42812</v>
      </c>
      <c r="B809" s="20" t="str">
        <f>VLOOKUP(A809,_holidays!$A$2:$B$2107,2,1)</f>
        <v>Y</v>
      </c>
      <c r="C809" s="20" t="str">
        <f>VLOOKUP(A809,_holidays!$A$2:$C$2107,3,1)</f>
        <v>N</v>
      </c>
      <c r="D809" s="16">
        <v>107731.78</v>
      </c>
      <c r="E809" s="21">
        <v>30.8</v>
      </c>
      <c r="F809" s="67">
        <f t="shared" si="48"/>
        <v>107731.78</v>
      </c>
      <c r="G809" s="67" t="e">
        <f t="shared" si="49"/>
        <v>#N/A</v>
      </c>
      <c r="H809" s="67" t="e">
        <f t="shared" si="50"/>
        <v>#N/A</v>
      </c>
      <c r="I809" s="67">
        <f t="shared" si="51"/>
        <v>107731.78</v>
      </c>
    </row>
    <row r="810" spans="1:9" x14ac:dyDescent="0.6">
      <c r="A810" s="10">
        <v>42813</v>
      </c>
      <c r="B810" s="13" t="str">
        <f>VLOOKUP(A810,_holidays!$A$2:$B$2107,2,1)</f>
        <v>Y</v>
      </c>
      <c r="C810" s="13" t="str">
        <f>VLOOKUP(A810,_holidays!$A$2:$C$2107,3,1)</f>
        <v>N</v>
      </c>
      <c r="D810" s="16">
        <v>113593.82</v>
      </c>
      <c r="E810" s="14">
        <v>33.5</v>
      </c>
      <c r="F810" s="67">
        <f t="shared" si="48"/>
        <v>113593.82</v>
      </c>
      <c r="G810" s="67" t="e">
        <f t="shared" si="49"/>
        <v>#N/A</v>
      </c>
      <c r="H810" s="67" t="e">
        <f t="shared" si="50"/>
        <v>#N/A</v>
      </c>
      <c r="I810" s="67">
        <f t="shared" si="51"/>
        <v>113593.82</v>
      </c>
    </row>
    <row r="811" spans="1:9" x14ac:dyDescent="0.6">
      <c r="A811" s="19">
        <v>42814</v>
      </c>
      <c r="B811" s="20" t="str">
        <f>VLOOKUP(A811,_holidays!$A$2:$B$2107,2,1)</f>
        <v>Y</v>
      </c>
      <c r="C811" s="20" t="str">
        <f>VLOOKUP(A811,_holidays!$A$2:$C$2107,3,1)</f>
        <v>N</v>
      </c>
      <c r="D811" s="16">
        <v>131980.98499999999</v>
      </c>
      <c r="E811" s="21">
        <v>28</v>
      </c>
      <c r="F811" s="67">
        <f t="shared" si="48"/>
        <v>131980.98499999999</v>
      </c>
      <c r="G811" s="67" t="e">
        <f t="shared" si="49"/>
        <v>#N/A</v>
      </c>
      <c r="H811" s="67" t="e">
        <f t="shared" si="50"/>
        <v>#N/A</v>
      </c>
      <c r="I811" s="67">
        <f t="shared" si="51"/>
        <v>131980.98499999999</v>
      </c>
    </row>
    <row r="812" spans="1:9" x14ac:dyDescent="0.6">
      <c r="A812" s="10">
        <v>42815</v>
      </c>
      <c r="B812" s="13" t="str">
        <f>VLOOKUP(A812,_holidays!$A$2:$B$2107,2,1)</f>
        <v>Y</v>
      </c>
      <c r="C812" s="13" t="str">
        <f>VLOOKUP(A812,_holidays!$A$2:$C$2107,3,1)</f>
        <v>N</v>
      </c>
      <c r="D812" s="16">
        <v>127625.36500000001</v>
      </c>
      <c r="E812" s="14">
        <v>26.1</v>
      </c>
      <c r="F812" s="67">
        <f t="shared" si="48"/>
        <v>127625.36500000001</v>
      </c>
      <c r="G812" s="67" t="e">
        <f t="shared" si="49"/>
        <v>#N/A</v>
      </c>
      <c r="H812" s="67" t="e">
        <f t="shared" si="50"/>
        <v>#N/A</v>
      </c>
      <c r="I812" s="67">
        <f t="shared" si="51"/>
        <v>127625.36500000001</v>
      </c>
    </row>
    <row r="813" spans="1:9" x14ac:dyDescent="0.6">
      <c r="A813" s="19">
        <v>42816</v>
      </c>
      <c r="B813" s="20" t="str">
        <f>VLOOKUP(A813,_holidays!$A$2:$B$2107,2,1)</f>
        <v>Y</v>
      </c>
      <c r="C813" s="20" t="str">
        <f>VLOOKUP(A813,_holidays!$A$2:$C$2107,3,1)</f>
        <v>N</v>
      </c>
      <c r="D813" s="16">
        <v>114696.37</v>
      </c>
      <c r="E813" s="21">
        <v>21.8</v>
      </c>
      <c r="F813" s="67">
        <f t="shared" si="48"/>
        <v>114696.37</v>
      </c>
      <c r="G813" s="67" t="e">
        <f t="shared" si="49"/>
        <v>#N/A</v>
      </c>
      <c r="H813" s="67" t="e">
        <f t="shared" si="50"/>
        <v>#N/A</v>
      </c>
      <c r="I813" s="67">
        <f t="shared" si="51"/>
        <v>114696.37</v>
      </c>
    </row>
    <row r="814" spans="1:9" x14ac:dyDescent="0.6">
      <c r="A814" s="10">
        <v>42817</v>
      </c>
      <c r="B814" s="13" t="str">
        <f>VLOOKUP(A814,_holidays!$A$2:$B$2107,2,1)</f>
        <v>Y</v>
      </c>
      <c r="C814" s="13" t="str">
        <f>VLOOKUP(A814,_holidays!$A$2:$C$2107,3,1)</f>
        <v>N</v>
      </c>
      <c r="D814" s="16">
        <v>111632.83500000001</v>
      </c>
      <c r="E814" s="14">
        <v>25.1</v>
      </c>
      <c r="F814" s="67">
        <f t="shared" si="48"/>
        <v>111632.83500000001</v>
      </c>
      <c r="G814" s="67" t="e">
        <f t="shared" si="49"/>
        <v>#N/A</v>
      </c>
      <c r="H814" s="67" t="e">
        <f t="shared" si="50"/>
        <v>#N/A</v>
      </c>
      <c r="I814" s="67">
        <f t="shared" si="51"/>
        <v>111632.83500000001</v>
      </c>
    </row>
    <row r="815" spans="1:9" x14ac:dyDescent="0.6">
      <c r="A815" s="19">
        <v>42818</v>
      </c>
      <c r="B815" s="20" t="str">
        <f>VLOOKUP(A815,_holidays!$A$2:$B$2107,2,1)</f>
        <v>Y</v>
      </c>
      <c r="C815" s="20" t="str">
        <f>VLOOKUP(A815,_holidays!$A$2:$C$2107,3,1)</f>
        <v>N</v>
      </c>
      <c r="D815" s="16">
        <v>115411.41</v>
      </c>
      <c r="E815" s="21">
        <v>24.7</v>
      </c>
      <c r="F815" s="67">
        <f t="shared" si="48"/>
        <v>115411.41</v>
      </c>
      <c r="G815" s="67" t="e">
        <f t="shared" si="49"/>
        <v>#N/A</v>
      </c>
      <c r="H815" s="67" t="e">
        <f t="shared" si="50"/>
        <v>#N/A</v>
      </c>
      <c r="I815" s="67">
        <f t="shared" si="51"/>
        <v>115411.41</v>
      </c>
    </row>
    <row r="816" spans="1:9" x14ac:dyDescent="0.6">
      <c r="A816" s="10">
        <v>42819</v>
      </c>
      <c r="B816" s="13" t="str">
        <f>VLOOKUP(A816,_holidays!$A$2:$B$2107,2,1)</f>
        <v>Y</v>
      </c>
      <c r="C816" s="13" t="str">
        <f>VLOOKUP(A816,_holidays!$A$2:$C$2107,3,1)</f>
        <v>N</v>
      </c>
      <c r="D816" s="16">
        <v>107465.98</v>
      </c>
      <c r="E816" s="14">
        <v>29.7</v>
      </c>
      <c r="F816" s="67">
        <f t="shared" si="48"/>
        <v>107465.98</v>
      </c>
      <c r="G816" s="67" t="e">
        <f t="shared" si="49"/>
        <v>#N/A</v>
      </c>
      <c r="H816" s="67" t="e">
        <f t="shared" si="50"/>
        <v>#N/A</v>
      </c>
      <c r="I816" s="67">
        <f t="shared" si="51"/>
        <v>107465.98</v>
      </c>
    </row>
    <row r="817" spans="1:9" x14ac:dyDescent="0.6">
      <c r="A817" s="19">
        <v>42820</v>
      </c>
      <c r="B817" s="20" t="str">
        <f>VLOOKUP(A817,_holidays!$A$2:$B$2107,2,1)</f>
        <v>Y</v>
      </c>
      <c r="C817" s="20" t="str">
        <f>VLOOKUP(A817,_holidays!$A$2:$C$2107,3,1)</f>
        <v>N</v>
      </c>
      <c r="D817" s="16">
        <v>104189.1</v>
      </c>
      <c r="E817" s="21">
        <v>26.7</v>
      </c>
      <c r="F817" s="67">
        <f t="shared" si="48"/>
        <v>104189.1</v>
      </c>
      <c r="G817" s="67" t="e">
        <f t="shared" si="49"/>
        <v>#N/A</v>
      </c>
      <c r="H817" s="67" t="e">
        <f t="shared" si="50"/>
        <v>#N/A</v>
      </c>
      <c r="I817" s="67">
        <f t="shared" si="51"/>
        <v>104189.1</v>
      </c>
    </row>
    <row r="818" spans="1:9" x14ac:dyDescent="0.6">
      <c r="A818" s="10">
        <v>42821</v>
      </c>
      <c r="B818" s="13" t="str">
        <f>VLOOKUP(A818,_holidays!$A$2:$B$2107,2,1)</f>
        <v>Y</v>
      </c>
      <c r="C818" s="13" t="str">
        <f>VLOOKUP(A818,_holidays!$A$2:$C$2107,3,1)</f>
        <v>N</v>
      </c>
      <c r="D818" s="16">
        <v>116237.22</v>
      </c>
      <c r="E818" s="14">
        <v>31.9</v>
      </c>
      <c r="F818" s="67">
        <f t="shared" si="48"/>
        <v>116237.22</v>
      </c>
      <c r="G818" s="67" t="e">
        <f t="shared" si="49"/>
        <v>#N/A</v>
      </c>
      <c r="H818" s="67" t="e">
        <f t="shared" si="50"/>
        <v>#N/A</v>
      </c>
      <c r="I818" s="67">
        <f t="shared" si="51"/>
        <v>116237.22</v>
      </c>
    </row>
    <row r="819" spans="1:9" x14ac:dyDescent="0.6">
      <c r="A819" s="19">
        <v>42822</v>
      </c>
      <c r="B819" s="20" t="str">
        <f>VLOOKUP(A819,_holidays!$A$2:$B$2107,2,1)</f>
        <v>Y</v>
      </c>
      <c r="C819" s="20" t="str">
        <f>VLOOKUP(A819,_holidays!$A$2:$C$2107,3,1)</f>
        <v>N</v>
      </c>
      <c r="D819" s="16">
        <v>111032.97500000001</v>
      </c>
      <c r="E819" s="21">
        <v>24.3</v>
      </c>
      <c r="F819" s="67">
        <f t="shared" si="48"/>
        <v>111032.97500000001</v>
      </c>
      <c r="G819" s="67" t="e">
        <f t="shared" si="49"/>
        <v>#N/A</v>
      </c>
      <c r="H819" s="67" t="e">
        <f t="shared" si="50"/>
        <v>#N/A</v>
      </c>
      <c r="I819" s="67">
        <f t="shared" si="51"/>
        <v>111032.97500000001</v>
      </c>
    </row>
    <row r="820" spans="1:9" x14ac:dyDescent="0.6">
      <c r="A820" s="10">
        <v>42823</v>
      </c>
      <c r="B820" s="13" t="str">
        <f>VLOOKUP(A820,_holidays!$A$2:$B$2107,2,1)</f>
        <v>Y</v>
      </c>
      <c r="C820" s="13" t="str">
        <f>VLOOKUP(A820,_holidays!$A$2:$C$2107,3,1)</f>
        <v>N</v>
      </c>
      <c r="D820" s="16">
        <v>109640.33</v>
      </c>
      <c r="E820" s="14">
        <v>27.2</v>
      </c>
      <c r="F820" s="67">
        <f t="shared" si="48"/>
        <v>109640.33</v>
      </c>
      <c r="G820" s="67" t="e">
        <f t="shared" si="49"/>
        <v>#N/A</v>
      </c>
      <c r="H820" s="67" t="e">
        <f t="shared" si="50"/>
        <v>#N/A</v>
      </c>
      <c r="I820" s="67">
        <f t="shared" si="51"/>
        <v>109640.33</v>
      </c>
    </row>
    <row r="821" spans="1:9" x14ac:dyDescent="0.6">
      <c r="A821" s="19">
        <v>42824</v>
      </c>
      <c r="B821" s="20" t="str">
        <f>VLOOKUP(A821,_holidays!$A$2:$B$2107,2,1)</f>
        <v>Y</v>
      </c>
      <c r="C821" s="20" t="str">
        <f>VLOOKUP(A821,_holidays!$A$2:$C$2107,3,1)</f>
        <v>N</v>
      </c>
      <c r="D821" s="16">
        <v>107491.87</v>
      </c>
      <c r="E821" s="21">
        <v>17.899999999999999</v>
      </c>
      <c r="F821" s="67">
        <f t="shared" si="48"/>
        <v>107491.87</v>
      </c>
      <c r="G821" s="67" t="e">
        <f t="shared" si="49"/>
        <v>#N/A</v>
      </c>
      <c r="H821" s="67" t="e">
        <f t="shared" si="50"/>
        <v>#N/A</v>
      </c>
      <c r="I821" s="67">
        <f t="shared" si="51"/>
        <v>107491.87</v>
      </c>
    </row>
    <row r="822" spans="1:9" x14ac:dyDescent="0.6">
      <c r="A822" s="10">
        <v>42825</v>
      </c>
      <c r="B822" s="13" t="str">
        <f>VLOOKUP(A822,_holidays!$A$2:$B$2107,2,1)</f>
        <v>N</v>
      </c>
      <c r="C822" s="13" t="str">
        <f>VLOOKUP(A822,_holidays!$A$2:$C$2107,3,1)</f>
        <v>N</v>
      </c>
      <c r="D822" s="16">
        <v>110662.245</v>
      </c>
      <c r="E822" s="14">
        <v>17.899999999999999</v>
      </c>
      <c r="F822" s="67" t="e">
        <f t="shared" si="48"/>
        <v>#N/A</v>
      </c>
      <c r="G822" s="67">
        <f t="shared" si="49"/>
        <v>110662.245</v>
      </c>
      <c r="H822" s="67" t="e">
        <f t="shared" si="50"/>
        <v>#N/A</v>
      </c>
      <c r="I822" s="67">
        <f t="shared" si="51"/>
        <v>110662.245</v>
      </c>
    </row>
    <row r="823" spans="1:9" x14ac:dyDescent="0.6">
      <c r="A823" s="19">
        <v>42826</v>
      </c>
      <c r="B823" s="20" t="str">
        <f>VLOOKUP(A823,_holidays!$A$2:$B$2107,2,1)</f>
        <v>N</v>
      </c>
      <c r="C823" s="20" t="str">
        <f>VLOOKUP(A823,_holidays!$A$2:$C$2107,3,1)</f>
        <v>N</v>
      </c>
      <c r="D823" s="16">
        <v>97402.264999999999</v>
      </c>
      <c r="E823" s="21">
        <v>19</v>
      </c>
      <c r="F823" s="67" t="e">
        <f t="shared" si="48"/>
        <v>#N/A</v>
      </c>
      <c r="G823" s="67">
        <f t="shared" si="49"/>
        <v>97402.264999999999</v>
      </c>
      <c r="H823" s="67" t="e">
        <f t="shared" si="50"/>
        <v>#N/A</v>
      </c>
      <c r="I823" s="67">
        <f t="shared" si="51"/>
        <v>97402.264999999999</v>
      </c>
    </row>
    <row r="824" spans="1:9" x14ac:dyDescent="0.6">
      <c r="A824" s="10">
        <v>42827</v>
      </c>
      <c r="B824" s="13" t="str">
        <f>VLOOKUP(A824,_holidays!$A$2:$B$2107,2,1)</f>
        <v>N</v>
      </c>
      <c r="C824" s="13" t="str">
        <f>VLOOKUP(A824,_holidays!$A$2:$C$2107,3,1)</f>
        <v>N</v>
      </c>
      <c r="D824" s="16">
        <v>94477.095000000001</v>
      </c>
      <c r="E824" s="14">
        <v>18.2</v>
      </c>
      <c r="F824" s="67" t="e">
        <f t="shared" si="48"/>
        <v>#N/A</v>
      </c>
      <c r="G824" s="67">
        <f t="shared" si="49"/>
        <v>94477.095000000001</v>
      </c>
      <c r="H824" s="67" t="e">
        <f t="shared" si="50"/>
        <v>#N/A</v>
      </c>
      <c r="I824" s="67">
        <f t="shared" si="51"/>
        <v>94477.095000000001</v>
      </c>
    </row>
    <row r="825" spans="1:9" x14ac:dyDescent="0.6">
      <c r="A825" s="19">
        <v>42828</v>
      </c>
      <c r="B825" s="20" t="str">
        <f>VLOOKUP(A825,_holidays!$A$2:$B$2107,2,1)</f>
        <v>N</v>
      </c>
      <c r="C825" s="20" t="str">
        <f>VLOOKUP(A825,_holidays!$A$2:$C$2107,3,1)</f>
        <v>N</v>
      </c>
      <c r="D825" s="16">
        <v>107895.52499999999</v>
      </c>
      <c r="E825" s="21">
        <v>21.5</v>
      </c>
      <c r="F825" s="67" t="e">
        <f t="shared" si="48"/>
        <v>#N/A</v>
      </c>
      <c r="G825" s="67">
        <f t="shared" si="49"/>
        <v>107895.52499999999</v>
      </c>
      <c r="H825" s="67" t="e">
        <f t="shared" si="50"/>
        <v>#N/A</v>
      </c>
      <c r="I825" s="67">
        <f t="shared" si="51"/>
        <v>107895.52499999999</v>
      </c>
    </row>
    <row r="826" spans="1:9" x14ac:dyDescent="0.6">
      <c r="A826" s="10">
        <v>42829</v>
      </c>
      <c r="B826" s="13" t="str">
        <f>VLOOKUP(A826,_holidays!$A$2:$B$2107,2,1)</f>
        <v>N</v>
      </c>
      <c r="C826" s="13" t="str">
        <f>VLOOKUP(A826,_holidays!$A$2:$C$2107,3,1)</f>
        <v>N</v>
      </c>
      <c r="D826" s="16">
        <v>113138.67</v>
      </c>
      <c r="E826" s="14">
        <v>24.4</v>
      </c>
      <c r="F826" s="67" t="e">
        <f t="shared" si="48"/>
        <v>#N/A</v>
      </c>
      <c r="G826" s="67">
        <f t="shared" si="49"/>
        <v>113138.67</v>
      </c>
      <c r="H826" s="67" t="e">
        <f t="shared" si="50"/>
        <v>#N/A</v>
      </c>
      <c r="I826" s="67">
        <f t="shared" si="51"/>
        <v>113138.67</v>
      </c>
    </row>
    <row r="827" spans="1:9" x14ac:dyDescent="0.6">
      <c r="A827" s="19">
        <v>42830</v>
      </c>
      <c r="B827" s="20" t="str">
        <f>VLOOKUP(A827,_holidays!$A$2:$B$2107,2,1)</f>
        <v>N</v>
      </c>
      <c r="C827" s="20" t="str">
        <f>VLOOKUP(A827,_holidays!$A$2:$C$2107,3,1)</f>
        <v>N</v>
      </c>
      <c r="D827" s="16">
        <v>114191.35</v>
      </c>
      <c r="E827" s="21">
        <v>25.4</v>
      </c>
      <c r="F827" s="67" t="e">
        <f t="shared" si="48"/>
        <v>#N/A</v>
      </c>
      <c r="G827" s="67">
        <f t="shared" si="49"/>
        <v>114191.35</v>
      </c>
      <c r="H827" s="67" t="e">
        <f t="shared" si="50"/>
        <v>#N/A</v>
      </c>
      <c r="I827" s="67">
        <f t="shared" si="51"/>
        <v>114191.35</v>
      </c>
    </row>
    <row r="828" spans="1:9" x14ac:dyDescent="0.6">
      <c r="A828" s="10">
        <v>42831</v>
      </c>
      <c r="B828" s="13" t="str">
        <f>VLOOKUP(A828,_holidays!$A$2:$B$2107,2,1)</f>
        <v>N</v>
      </c>
      <c r="C828" s="13" t="str">
        <f>VLOOKUP(A828,_holidays!$A$2:$C$2107,3,1)</f>
        <v>N</v>
      </c>
      <c r="D828" s="16">
        <v>114817.30499999999</v>
      </c>
      <c r="E828" s="14">
        <v>26.6</v>
      </c>
      <c r="F828" s="67" t="e">
        <f t="shared" si="48"/>
        <v>#N/A</v>
      </c>
      <c r="G828" s="67">
        <f t="shared" si="49"/>
        <v>114817.30499999999</v>
      </c>
      <c r="H828" s="67" t="e">
        <f t="shared" si="50"/>
        <v>#N/A</v>
      </c>
      <c r="I828" s="67">
        <f t="shared" si="51"/>
        <v>114817.30499999999</v>
      </c>
    </row>
    <row r="829" spans="1:9" x14ac:dyDescent="0.6">
      <c r="A829" s="19">
        <v>42832</v>
      </c>
      <c r="B829" s="20" t="str">
        <f>VLOOKUP(A829,_holidays!$A$2:$B$2107,2,1)</f>
        <v>N</v>
      </c>
      <c r="C829" s="20" t="str">
        <f>VLOOKUP(A829,_holidays!$A$2:$C$2107,3,1)</f>
        <v>N</v>
      </c>
      <c r="D829" s="16">
        <v>110160.02499999999</v>
      </c>
      <c r="E829" s="21">
        <v>26.2</v>
      </c>
      <c r="F829" s="67" t="e">
        <f t="shared" si="48"/>
        <v>#N/A</v>
      </c>
      <c r="G829" s="67">
        <f t="shared" si="49"/>
        <v>110160.02499999999</v>
      </c>
      <c r="H829" s="67" t="e">
        <f t="shared" si="50"/>
        <v>#N/A</v>
      </c>
      <c r="I829" s="67">
        <f t="shared" si="51"/>
        <v>110160.02499999999</v>
      </c>
    </row>
    <row r="830" spans="1:9" x14ac:dyDescent="0.6">
      <c r="A830" s="10">
        <v>42833</v>
      </c>
      <c r="B830" s="13" t="str">
        <f>VLOOKUP(A830,_holidays!$A$2:$B$2107,2,1)</f>
        <v>N</v>
      </c>
      <c r="C830" s="13" t="str">
        <f>VLOOKUP(A830,_holidays!$A$2:$C$2107,3,1)</f>
        <v>N</v>
      </c>
      <c r="D830" s="16">
        <v>99084.74</v>
      </c>
      <c r="E830" s="14">
        <v>28.1</v>
      </c>
      <c r="F830" s="67" t="e">
        <f t="shared" si="48"/>
        <v>#N/A</v>
      </c>
      <c r="G830" s="67">
        <f t="shared" si="49"/>
        <v>99084.74</v>
      </c>
      <c r="H830" s="67" t="e">
        <f t="shared" si="50"/>
        <v>#N/A</v>
      </c>
      <c r="I830" s="67">
        <f t="shared" si="51"/>
        <v>99084.74</v>
      </c>
    </row>
    <row r="831" spans="1:9" x14ac:dyDescent="0.6">
      <c r="A831" s="19">
        <v>42834</v>
      </c>
      <c r="B831" s="20" t="str">
        <f>VLOOKUP(A831,_holidays!$A$2:$B$2107,2,1)</f>
        <v>N</v>
      </c>
      <c r="C831" s="20" t="str">
        <f>VLOOKUP(A831,_holidays!$A$2:$C$2107,3,1)</f>
        <v>N</v>
      </c>
      <c r="D831" s="16">
        <v>96041.895000000004</v>
      </c>
      <c r="E831" s="21">
        <v>15.2</v>
      </c>
      <c r="F831" s="67" t="e">
        <f t="shared" si="48"/>
        <v>#N/A</v>
      </c>
      <c r="G831" s="67">
        <f t="shared" si="49"/>
        <v>96041.895000000004</v>
      </c>
      <c r="H831" s="67" t="e">
        <f t="shared" si="50"/>
        <v>#N/A</v>
      </c>
      <c r="I831" s="67">
        <f t="shared" si="51"/>
        <v>96041.895000000004</v>
      </c>
    </row>
    <row r="832" spans="1:9" x14ac:dyDescent="0.6">
      <c r="A832" s="10">
        <v>42835</v>
      </c>
      <c r="B832" s="13" t="str">
        <f>VLOOKUP(A832,_holidays!$A$2:$B$2107,2,1)</f>
        <v>N</v>
      </c>
      <c r="C832" s="13" t="str">
        <f>VLOOKUP(A832,_holidays!$A$2:$C$2107,3,1)</f>
        <v>N</v>
      </c>
      <c r="D832" s="16">
        <v>113287.05499999999</v>
      </c>
      <c r="E832" s="14">
        <v>17</v>
      </c>
      <c r="F832" s="67" t="e">
        <f t="shared" si="48"/>
        <v>#N/A</v>
      </c>
      <c r="G832" s="67">
        <f t="shared" si="49"/>
        <v>113287.05499999999</v>
      </c>
      <c r="H832" s="67" t="e">
        <f t="shared" si="50"/>
        <v>#N/A</v>
      </c>
      <c r="I832" s="67">
        <f t="shared" si="51"/>
        <v>113287.05499999999</v>
      </c>
    </row>
    <row r="833" spans="1:9" x14ac:dyDescent="0.6">
      <c r="A833" s="19">
        <v>42836</v>
      </c>
      <c r="B833" s="20" t="str">
        <f>VLOOKUP(A833,_holidays!$A$2:$B$2107,2,1)</f>
        <v>N</v>
      </c>
      <c r="C833" s="20" t="str">
        <f>VLOOKUP(A833,_holidays!$A$2:$C$2107,3,1)</f>
        <v>N</v>
      </c>
      <c r="D833" s="16">
        <v>114159.965</v>
      </c>
      <c r="E833" s="21">
        <v>18.5</v>
      </c>
      <c r="F833" s="67" t="e">
        <f t="shared" si="48"/>
        <v>#N/A</v>
      </c>
      <c r="G833" s="67">
        <f t="shared" si="49"/>
        <v>114159.965</v>
      </c>
      <c r="H833" s="67" t="e">
        <f t="shared" si="50"/>
        <v>#N/A</v>
      </c>
      <c r="I833" s="67">
        <f t="shared" si="51"/>
        <v>114159.965</v>
      </c>
    </row>
    <row r="834" spans="1:9" x14ac:dyDescent="0.6">
      <c r="A834" s="10">
        <v>42837</v>
      </c>
      <c r="B834" s="13" t="str">
        <f>VLOOKUP(A834,_holidays!$A$2:$B$2107,2,1)</f>
        <v>N</v>
      </c>
      <c r="C834" s="13" t="str">
        <f>VLOOKUP(A834,_holidays!$A$2:$C$2107,3,1)</f>
        <v>N</v>
      </c>
      <c r="D834" s="16">
        <v>114335.995</v>
      </c>
      <c r="E834" s="14">
        <v>19.3</v>
      </c>
      <c r="F834" s="67" t="e">
        <f t="shared" si="48"/>
        <v>#N/A</v>
      </c>
      <c r="G834" s="67">
        <f t="shared" si="49"/>
        <v>114335.995</v>
      </c>
      <c r="H834" s="67" t="e">
        <f t="shared" si="50"/>
        <v>#N/A</v>
      </c>
      <c r="I834" s="67">
        <f t="shared" si="51"/>
        <v>114335.995</v>
      </c>
    </row>
    <row r="835" spans="1:9" x14ac:dyDescent="0.6">
      <c r="A835" s="19">
        <v>42838</v>
      </c>
      <c r="B835" s="20" t="str">
        <f>VLOOKUP(A835,_holidays!$A$2:$B$2107,2,1)</f>
        <v>N</v>
      </c>
      <c r="C835" s="20" t="str">
        <f>VLOOKUP(A835,_holidays!$A$2:$C$2107,3,1)</f>
        <v>N</v>
      </c>
      <c r="D835" s="16">
        <v>112704.045</v>
      </c>
      <c r="E835" s="21">
        <v>22.2</v>
      </c>
      <c r="F835" s="67" t="e">
        <f t="shared" ref="F835:F898" si="52">IF(B835="N",NA(),IF(B835="Y",D835))</f>
        <v>#N/A</v>
      </c>
      <c r="G835" s="67">
        <f t="shared" ref="G835:G898" si="53">IF(B835="N",D835,IF(B835="Y",NA()))</f>
        <v>112704.045</v>
      </c>
      <c r="H835" s="67" t="e">
        <f t="shared" ref="H835:H898" si="54">IF(C835="N",NA(),IF(C835="Y",D835))</f>
        <v>#N/A</v>
      </c>
      <c r="I835" s="67">
        <f t="shared" ref="I835:I898" si="55">IF(C835="N",D835,IF(C835="Y",NA()))</f>
        <v>112704.045</v>
      </c>
    </row>
    <row r="836" spans="1:9" x14ac:dyDescent="0.6">
      <c r="A836" s="10">
        <v>42839</v>
      </c>
      <c r="B836" s="13" t="str">
        <f>VLOOKUP(A836,_holidays!$A$2:$B$2107,2,1)</f>
        <v>N</v>
      </c>
      <c r="C836" s="13" t="str">
        <f>VLOOKUP(A836,_holidays!$A$2:$C$2107,3,1)</f>
        <v>Y</v>
      </c>
      <c r="D836" s="16">
        <v>97436.41</v>
      </c>
      <c r="E836" s="14">
        <v>17.899999999999999</v>
      </c>
      <c r="F836" s="67" t="e">
        <f t="shared" si="52"/>
        <v>#N/A</v>
      </c>
      <c r="G836" s="67">
        <f t="shared" si="53"/>
        <v>97436.41</v>
      </c>
      <c r="H836" s="67">
        <f t="shared" si="54"/>
        <v>97436.41</v>
      </c>
      <c r="I836" s="67" t="e">
        <f t="shared" si="55"/>
        <v>#N/A</v>
      </c>
    </row>
    <row r="837" spans="1:9" x14ac:dyDescent="0.6">
      <c r="A837" s="19">
        <v>42840</v>
      </c>
      <c r="B837" s="20" t="str">
        <f>VLOOKUP(A837,_holidays!$A$2:$B$2107,2,1)</f>
        <v>N</v>
      </c>
      <c r="C837" s="20" t="str">
        <f>VLOOKUP(A837,_holidays!$A$2:$C$2107,3,1)</f>
        <v>Y</v>
      </c>
      <c r="D837" s="16">
        <v>99608.57</v>
      </c>
      <c r="E837" s="21">
        <v>17.3</v>
      </c>
      <c r="F837" s="67" t="e">
        <f t="shared" si="52"/>
        <v>#N/A</v>
      </c>
      <c r="G837" s="67">
        <f t="shared" si="53"/>
        <v>99608.57</v>
      </c>
      <c r="H837" s="67">
        <f t="shared" si="54"/>
        <v>99608.57</v>
      </c>
      <c r="I837" s="67" t="e">
        <f t="shared" si="55"/>
        <v>#N/A</v>
      </c>
    </row>
    <row r="838" spans="1:9" x14ac:dyDescent="0.6">
      <c r="A838" s="10">
        <v>42841</v>
      </c>
      <c r="B838" s="13" t="str">
        <f>VLOOKUP(A838,_holidays!$A$2:$B$2107,2,1)</f>
        <v>N</v>
      </c>
      <c r="C838" s="13" t="str">
        <f>VLOOKUP(A838,_holidays!$A$2:$C$2107,3,1)</f>
        <v>Y</v>
      </c>
      <c r="D838" s="16">
        <v>96594.744999999995</v>
      </c>
      <c r="E838" s="14">
        <v>22.6</v>
      </c>
      <c r="F838" s="67" t="e">
        <f t="shared" si="52"/>
        <v>#N/A</v>
      </c>
      <c r="G838" s="67">
        <f t="shared" si="53"/>
        <v>96594.744999999995</v>
      </c>
      <c r="H838" s="67">
        <f t="shared" si="54"/>
        <v>96594.744999999995</v>
      </c>
      <c r="I838" s="67" t="e">
        <f t="shared" si="55"/>
        <v>#N/A</v>
      </c>
    </row>
    <row r="839" spans="1:9" x14ac:dyDescent="0.6">
      <c r="A839" s="19">
        <v>42842</v>
      </c>
      <c r="B839" s="20" t="str">
        <f>VLOOKUP(A839,_holidays!$A$2:$B$2107,2,1)</f>
        <v>N</v>
      </c>
      <c r="C839" s="20" t="str">
        <f>VLOOKUP(A839,_holidays!$A$2:$C$2107,3,1)</f>
        <v>Y</v>
      </c>
      <c r="D839" s="16">
        <v>99945.494999999995</v>
      </c>
      <c r="E839" s="21">
        <v>18.3</v>
      </c>
      <c r="F839" s="67" t="e">
        <f t="shared" si="52"/>
        <v>#N/A</v>
      </c>
      <c r="G839" s="67">
        <f t="shared" si="53"/>
        <v>99945.494999999995</v>
      </c>
      <c r="H839" s="67">
        <f t="shared" si="54"/>
        <v>99945.494999999995</v>
      </c>
      <c r="I839" s="67" t="e">
        <f t="shared" si="55"/>
        <v>#N/A</v>
      </c>
    </row>
    <row r="840" spans="1:9" x14ac:dyDescent="0.6">
      <c r="A840" s="10">
        <v>42843</v>
      </c>
      <c r="B840" s="13" t="str">
        <f>VLOOKUP(A840,_holidays!$A$2:$B$2107,2,1)</f>
        <v>N</v>
      </c>
      <c r="C840" s="13" t="str">
        <f>VLOOKUP(A840,_holidays!$A$2:$C$2107,3,1)</f>
        <v>N</v>
      </c>
      <c r="D840" s="16">
        <v>111955.175</v>
      </c>
      <c r="E840" s="14">
        <v>20.399999999999999</v>
      </c>
      <c r="F840" s="67" t="e">
        <f t="shared" si="52"/>
        <v>#N/A</v>
      </c>
      <c r="G840" s="67">
        <f t="shared" si="53"/>
        <v>111955.175</v>
      </c>
      <c r="H840" s="67" t="e">
        <f t="shared" si="54"/>
        <v>#N/A</v>
      </c>
      <c r="I840" s="67">
        <f t="shared" si="55"/>
        <v>111955.175</v>
      </c>
    </row>
    <row r="841" spans="1:9" x14ac:dyDescent="0.6">
      <c r="A841" s="19">
        <v>42844</v>
      </c>
      <c r="B841" s="20" t="str">
        <f>VLOOKUP(A841,_holidays!$A$2:$B$2107,2,1)</f>
        <v>Y</v>
      </c>
      <c r="C841" s="20" t="str">
        <f>VLOOKUP(A841,_holidays!$A$2:$C$2107,3,1)</f>
        <v>N</v>
      </c>
      <c r="D841" s="16">
        <v>114436.97</v>
      </c>
      <c r="E841" s="21">
        <v>26.9</v>
      </c>
      <c r="F841" s="67">
        <f t="shared" si="52"/>
        <v>114436.97</v>
      </c>
      <c r="G841" s="67" t="e">
        <f t="shared" si="53"/>
        <v>#N/A</v>
      </c>
      <c r="H841" s="67" t="e">
        <f t="shared" si="54"/>
        <v>#N/A</v>
      </c>
      <c r="I841" s="67">
        <f t="shared" si="55"/>
        <v>114436.97</v>
      </c>
    </row>
    <row r="842" spans="1:9" x14ac:dyDescent="0.6">
      <c r="A842" s="10">
        <v>42845</v>
      </c>
      <c r="B842" s="13" t="str">
        <f>VLOOKUP(A842,_holidays!$A$2:$B$2107,2,1)</f>
        <v>Y</v>
      </c>
      <c r="C842" s="13" t="str">
        <f>VLOOKUP(A842,_holidays!$A$2:$C$2107,3,1)</f>
        <v>N</v>
      </c>
      <c r="D842" s="16">
        <v>112816.68</v>
      </c>
      <c r="E842" s="14">
        <v>26.5</v>
      </c>
      <c r="F842" s="67">
        <f t="shared" si="52"/>
        <v>112816.68</v>
      </c>
      <c r="G842" s="67" t="e">
        <f t="shared" si="53"/>
        <v>#N/A</v>
      </c>
      <c r="H842" s="67" t="e">
        <f t="shared" si="54"/>
        <v>#N/A</v>
      </c>
      <c r="I842" s="67">
        <f t="shared" si="55"/>
        <v>112816.68</v>
      </c>
    </row>
    <row r="843" spans="1:9" x14ac:dyDescent="0.6">
      <c r="A843" s="19">
        <v>42846</v>
      </c>
      <c r="B843" s="20" t="str">
        <f>VLOOKUP(A843,_holidays!$A$2:$B$2107,2,1)</f>
        <v>Y</v>
      </c>
      <c r="C843" s="20" t="str">
        <f>VLOOKUP(A843,_holidays!$A$2:$C$2107,3,1)</f>
        <v>N</v>
      </c>
      <c r="D843" s="16">
        <v>114522.44</v>
      </c>
      <c r="E843" s="21">
        <v>20.9</v>
      </c>
      <c r="F843" s="67">
        <f t="shared" si="52"/>
        <v>114522.44</v>
      </c>
      <c r="G843" s="67" t="e">
        <f t="shared" si="53"/>
        <v>#N/A</v>
      </c>
      <c r="H843" s="67" t="e">
        <f t="shared" si="54"/>
        <v>#N/A</v>
      </c>
      <c r="I843" s="67">
        <f t="shared" si="55"/>
        <v>114522.44</v>
      </c>
    </row>
    <row r="844" spans="1:9" x14ac:dyDescent="0.6">
      <c r="A844" s="10">
        <v>42847</v>
      </c>
      <c r="B844" s="13" t="str">
        <f>VLOOKUP(A844,_holidays!$A$2:$B$2107,2,1)</f>
        <v>Y</v>
      </c>
      <c r="C844" s="13" t="str">
        <f>VLOOKUP(A844,_holidays!$A$2:$C$2107,3,1)</f>
        <v>N</v>
      </c>
      <c r="D844" s="16">
        <v>102528.4</v>
      </c>
      <c r="E844" s="14">
        <v>22.5</v>
      </c>
      <c r="F844" s="67">
        <f t="shared" si="52"/>
        <v>102528.4</v>
      </c>
      <c r="G844" s="67" t="e">
        <f t="shared" si="53"/>
        <v>#N/A</v>
      </c>
      <c r="H844" s="67" t="e">
        <f t="shared" si="54"/>
        <v>#N/A</v>
      </c>
      <c r="I844" s="67">
        <f t="shared" si="55"/>
        <v>102528.4</v>
      </c>
    </row>
    <row r="845" spans="1:9" x14ac:dyDescent="0.6">
      <c r="A845" s="19">
        <v>42848</v>
      </c>
      <c r="B845" s="20" t="str">
        <f>VLOOKUP(A845,_holidays!$A$2:$B$2107,2,1)</f>
        <v>Y</v>
      </c>
      <c r="C845" s="20" t="str">
        <f>VLOOKUP(A845,_holidays!$A$2:$C$2107,3,1)</f>
        <v>N</v>
      </c>
      <c r="D845" s="16">
        <v>97356.565000000002</v>
      </c>
      <c r="E845" s="21">
        <v>21.8</v>
      </c>
      <c r="F845" s="67">
        <f t="shared" si="52"/>
        <v>97356.565000000002</v>
      </c>
      <c r="G845" s="67" t="e">
        <f t="shared" si="53"/>
        <v>#N/A</v>
      </c>
      <c r="H845" s="67" t="e">
        <f t="shared" si="54"/>
        <v>#N/A</v>
      </c>
      <c r="I845" s="67">
        <f t="shared" si="55"/>
        <v>97356.565000000002</v>
      </c>
    </row>
    <row r="846" spans="1:9" x14ac:dyDescent="0.6">
      <c r="A846" s="10">
        <v>42849</v>
      </c>
      <c r="B846" s="13" t="str">
        <f>VLOOKUP(A846,_holidays!$A$2:$B$2107,2,1)</f>
        <v>Y</v>
      </c>
      <c r="C846" s="13" t="str">
        <f>VLOOKUP(A846,_holidays!$A$2:$C$2107,3,1)</f>
        <v>N</v>
      </c>
      <c r="D846" s="16">
        <v>109421.815</v>
      </c>
      <c r="E846" s="14">
        <v>24.7</v>
      </c>
      <c r="F846" s="67">
        <f t="shared" si="52"/>
        <v>109421.815</v>
      </c>
      <c r="G846" s="67" t="e">
        <f t="shared" si="53"/>
        <v>#N/A</v>
      </c>
      <c r="H846" s="67" t="e">
        <f t="shared" si="54"/>
        <v>#N/A</v>
      </c>
      <c r="I846" s="67">
        <f t="shared" si="55"/>
        <v>109421.815</v>
      </c>
    </row>
    <row r="847" spans="1:9" x14ac:dyDescent="0.6">
      <c r="A847" s="19">
        <v>42850</v>
      </c>
      <c r="B847" s="20" t="str">
        <f>VLOOKUP(A847,_holidays!$A$2:$B$2107,2,1)</f>
        <v>Y</v>
      </c>
      <c r="C847" s="20" t="str">
        <f>VLOOKUP(A847,_holidays!$A$2:$C$2107,3,1)</f>
        <v>Y</v>
      </c>
      <c r="D847" s="16">
        <v>101548.735</v>
      </c>
      <c r="E847" s="21">
        <v>17.7</v>
      </c>
      <c r="F847" s="67">
        <f t="shared" si="52"/>
        <v>101548.735</v>
      </c>
      <c r="G847" s="67" t="e">
        <f t="shared" si="53"/>
        <v>#N/A</v>
      </c>
      <c r="H847" s="67">
        <f t="shared" si="54"/>
        <v>101548.735</v>
      </c>
      <c r="I847" s="67" t="e">
        <f t="shared" si="55"/>
        <v>#N/A</v>
      </c>
    </row>
    <row r="848" spans="1:9" x14ac:dyDescent="0.6">
      <c r="A848" s="10">
        <v>42851</v>
      </c>
      <c r="B848" s="13" t="str">
        <f>VLOOKUP(A848,_holidays!$A$2:$B$2107,2,1)</f>
        <v>Y</v>
      </c>
      <c r="C848" s="13" t="str">
        <f>VLOOKUP(A848,_holidays!$A$2:$C$2107,3,1)</f>
        <v>N</v>
      </c>
      <c r="D848" s="16">
        <v>116795.245</v>
      </c>
      <c r="E848" s="14">
        <v>14.5</v>
      </c>
      <c r="F848" s="67">
        <f t="shared" si="52"/>
        <v>116795.245</v>
      </c>
      <c r="G848" s="67" t="e">
        <f t="shared" si="53"/>
        <v>#N/A</v>
      </c>
      <c r="H848" s="67" t="e">
        <f t="shared" si="54"/>
        <v>#N/A</v>
      </c>
      <c r="I848" s="67">
        <f t="shared" si="55"/>
        <v>116795.245</v>
      </c>
    </row>
    <row r="849" spans="1:9" x14ac:dyDescent="0.6">
      <c r="A849" s="19">
        <v>42852</v>
      </c>
      <c r="B849" s="20" t="str">
        <f>VLOOKUP(A849,_holidays!$A$2:$B$2107,2,1)</f>
        <v>Y</v>
      </c>
      <c r="C849" s="20" t="str">
        <f>VLOOKUP(A849,_holidays!$A$2:$C$2107,3,1)</f>
        <v>N</v>
      </c>
      <c r="D849" s="16">
        <v>126329.53</v>
      </c>
      <c r="E849" s="21">
        <v>15.6</v>
      </c>
      <c r="F849" s="67">
        <f t="shared" si="52"/>
        <v>126329.53</v>
      </c>
      <c r="G849" s="67" t="e">
        <f t="shared" si="53"/>
        <v>#N/A</v>
      </c>
      <c r="H849" s="67" t="e">
        <f t="shared" si="54"/>
        <v>#N/A</v>
      </c>
      <c r="I849" s="67">
        <f t="shared" si="55"/>
        <v>126329.53</v>
      </c>
    </row>
    <row r="850" spans="1:9" x14ac:dyDescent="0.6">
      <c r="A850" s="10">
        <v>42853</v>
      </c>
      <c r="B850" s="13" t="str">
        <f>VLOOKUP(A850,_holidays!$A$2:$B$2107,2,1)</f>
        <v>Y</v>
      </c>
      <c r="C850" s="13" t="str">
        <f>VLOOKUP(A850,_holidays!$A$2:$C$2107,3,1)</f>
        <v>N</v>
      </c>
      <c r="D850" s="16">
        <v>120144.19</v>
      </c>
      <c r="E850" s="14">
        <v>19.8</v>
      </c>
      <c r="F850" s="67">
        <f t="shared" si="52"/>
        <v>120144.19</v>
      </c>
      <c r="G850" s="67" t="e">
        <f t="shared" si="53"/>
        <v>#N/A</v>
      </c>
      <c r="H850" s="67" t="e">
        <f t="shared" si="54"/>
        <v>#N/A</v>
      </c>
      <c r="I850" s="67">
        <f t="shared" si="55"/>
        <v>120144.19</v>
      </c>
    </row>
    <row r="851" spans="1:9" x14ac:dyDescent="0.6">
      <c r="A851" s="19">
        <v>42854</v>
      </c>
      <c r="B851" s="20" t="str">
        <f>VLOOKUP(A851,_holidays!$A$2:$B$2107,2,1)</f>
        <v>Y</v>
      </c>
      <c r="C851" s="20" t="str">
        <f>VLOOKUP(A851,_holidays!$A$2:$C$2107,3,1)</f>
        <v>N</v>
      </c>
      <c r="D851" s="16">
        <v>104864.05</v>
      </c>
      <c r="E851" s="21">
        <v>18.100000000000001</v>
      </c>
      <c r="F851" s="67">
        <f t="shared" si="52"/>
        <v>104864.05</v>
      </c>
      <c r="G851" s="67" t="e">
        <f t="shared" si="53"/>
        <v>#N/A</v>
      </c>
      <c r="H851" s="67" t="e">
        <f t="shared" si="54"/>
        <v>#N/A</v>
      </c>
      <c r="I851" s="67">
        <f t="shared" si="55"/>
        <v>104864.05</v>
      </c>
    </row>
    <row r="852" spans="1:9" x14ac:dyDescent="0.6">
      <c r="A852" s="10">
        <v>42855</v>
      </c>
      <c r="B852" s="13" t="str">
        <f>VLOOKUP(A852,_holidays!$A$2:$B$2107,2,1)</f>
        <v>Y</v>
      </c>
      <c r="C852" s="13" t="str">
        <f>VLOOKUP(A852,_holidays!$A$2:$C$2107,3,1)</f>
        <v>N</v>
      </c>
      <c r="D852" s="16">
        <v>103756.535</v>
      </c>
      <c r="E852" s="14">
        <v>17.8</v>
      </c>
      <c r="F852" s="67">
        <f t="shared" si="52"/>
        <v>103756.535</v>
      </c>
      <c r="G852" s="67" t="e">
        <f t="shared" si="53"/>
        <v>#N/A</v>
      </c>
      <c r="H852" s="67" t="e">
        <f t="shared" si="54"/>
        <v>#N/A</v>
      </c>
      <c r="I852" s="67">
        <f t="shared" si="55"/>
        <v>103756.535</v>
      </c>
    </row>
    <row r="853" spans="1:9" x14ac:dyDescent="0.6">
      <c r="A853" s="19">
        <v>42856</v>
      </c>
      <c r="B853" s="20" t="str">
        <f>VLOOKUP(A853,_holidays!$A$2:$B$2107,2,1)</f>
        <v>Y</v>
      </c>
      <c r="C853" s="20" t="str">
        <f>VLOOKUP(A853,_holidays!$A$2:$C$2107,3,1)</f>
        <v>N</v>
      </c>
      <c r="D853" s="16">
        <v>115103.77499999999</v>
      </c>
      <c r="E853" s="21">
        <v>20.399999999999999</v>
      </c>
      <c r="F853" s="67">
        <f t="shared" si="52"/>
        <v>115103.77499999999</v>
      </c>
      <c r="G853" s="67" t="e">
        <f t="shared" si="53"/>
        <v>#N/A</v>
      </c>
      <c r="H853" s="67" t="e">
        <f t="shared" si="54"/>
        <v>#N/A</v>
      </c>
      <c r="I853" s="67">
        <f t="shared" si="55"/>
        <v>115103.77499999999</v>
      </c>
    </row>
    <row r="854" spans="1:9" x14ac:dyDescent="0.6">
      <c r="A854" s="10">
        <v>42857</v>
      </c>
      <c r="B854" s="13" t="str">
        <f>VLOOKUP(A854,_holidays!$A$2:$B$2107,2,1)</f>
        <v>Y</v>
      </c>
      <c r="C854" s="13" t="str">
        <f>VLOOKUP(A854,_holidays!$A$2:$C$2107,3,1)</f>
        <v>N</v>
      </c>
      <c r="D854" s="16">
        <v>120718.64</v>
      </c>
      <c r="E854" s="14">
        <v>15.2</v>
      </c>
      <c r="F854" s="67">
        <f t="shared" si="52"/>
        <v>120718.64</v>
      </c>
      <c r="G854" s="67" t="e">
        <f t="shared" si="53"/>
        <v>#N/A</v>
      </c>
      <c r="H854" s="67" t="e">
        <f t="shared" si="54"/>
        <v>#N/A</v>
      </c>
      <c r="I854" s="67">
        <f t="shared" si="55"/>
        <v>120718.64</v>
      </c>
    </row>
    <row r="855" spans="1:9" x14ac:dyDescent="0.6">
      <c r="A855" s="19">
        <v>42858</v>
      </c>
      <c r="B855" s="20" t="str">
        <f>VLOOKUP(A855,_holidays!$A$2:$B$2107,2,1)</f>
        <v>Y</v>
      </c>
      <c r="C855" s="20" t="str">
        <f>VLOOKUP(A855,_holidays!$A$2:$C$2107,3,1)</f>
        <v>N</v>
      </c>
      <c r="D855" s="16">
        <v>129196.44500000001</v>
      </c>
      <c r="E855" s="21">
        <v>15.3</v>
      </c>
      <c r="F855" s="67">
        <f t="shared" si="52"/>
        <v>129196.44500000001</v>
      </c>
      <c r="G855" s="67" t="e">
        <f t="shared" si="53"/>
        <v>#N/A</v>
      </c>
      <c r="H855" s="67" t="e">
        <f t="shared" si="54"/>
        <v>#N/A</v>
      </c>
      <c r="I855" s="67">
        <f t="shared" si="55"/>
        <v>129196.44500000001</v>
      </c>
    </row>
    <row r="856" spans="1:9" x14ac:dyDescent="0.6">
      <c r="A856" s="10">
        <v>42859</v>
      </c>
      <c r="B856" s="13" t="str">
        <f>VLOOKUP(A856,_holidays!$A$2:$B$2107,2,1)</f>
        <v>Y</v>
      </c>
      <c r="C856" s="13" t="str">
        <f>VLOOKUP(A856,_holidays!$A$2:$C$2107,3,1)</f>
        <v>N</v>
      </c>
      <c r="D856" s="16">
        <v>127260.05</v>
      </c>
      <c r="E856" s="14">
        <v>16.899999999999999</v>
      </c>
      <c r="F856" s="67">
        <f t="shared" si="52"/>
        <v>127260.05</v>
      </c>
      <c r="G856" s="67" t="e">
        <f t="shared" si="53"/>
        <v>#N/A</v>
      </c>
      <c r="H856" s="67" t="e">
        <f t="shared" si="54"/>
        <v>#N/A</v>
      </c>
      <c r="I856" s="67">
        <f t="shared" si="55"/>
        <v>127260.05</v>
      </c>
    </row>
    <row r="857" spans="1:9" x14ac:dyDescent="0.6">
      <c r="A857" s="19">
        <v>42860</v>
      </c>
      <c r="B857" s="20" t="str">
        <f>VLOOKUP(A857,_holidays!$A$2:$B$2107,2,1)</f>
        <v>Y</v>
      </c>
      <c r="C857" s="20" t="str">
        <f>VLOOKUP(A857,_holidays!$A$2:$C$2107,3,1)</f>
        <v>N</v>
      </c>
      <c r="D857" s="16">
        <v>123150.38499999999</v>
      </c>
      <c r="E857" s="21">
        <v>20.5</v>
      </c>
      <c r="F857" s="67">
        <f t="shared" si="52"/>
        <v>123150.38499999999</v>
      </c>
      <c r="G857" s="67" t="e">
        <f t="shared" si="53"/>
        <v>#N/A</v>
      </c>
      <c r="H857" s="67" t="e">
        <f t="shared" si="54"/>
        <v>#N/A</v>
      </c>
      <c r="I857" s="67">
        <f t="shared" si="55"/>
        <v>123150.38499999999</v>
      </c>
    </row>
    <row r="858" spans="1:9" x14ac:dyDescent="0.6">
      <c r="A858" s="10">
        <v>42861</v>
      </c>
      <c r="B858" s="13" t="str">
        <f>VLOOKUP(A858,_holidays!$A$2:$B$2107,2,1)</f>
        <v>Y</v>
      </c>
      <c r="C858" s="13" t="str">
        <f>VLOOKUP(A858,_holidays!$A$2:$C$2107,3,1)</f>
        <v>N</v>
      </c>
      <c r="D858" s="16">
        <v>105013.07</v>
      </c>
      <c r="E858" s="14">
        <v>20</v>
      </c>
      <c r="F858" s="67">
        <f t="shared" si="52"/>
        <v>105013.07</v>
      </c>
      <c r="G858" s="67" t="e">
        <f t="shared" si="53"/>
        <v>#N/A</v>
      </c>
      <c r="H858" s="67" t="e">
        <f t="shared" si="54"/>
        <v>#N/A</v>
      </c>
      <c r="I858" s="67">
        <f t="shared" si="55"/>
        <v>105013.07</v>
      </c>
    </row>
    <row r="859" spans="1:9" x14ac:dyDescent="0.6">
      <c r="A859" s="19">
        <v>42862</v>
      </c>
      <c r="B859" s="20" t="str">
        <f>VLOOKUP(A859,_holidays!$A$2:$B$2107,2,1)</f>
        <v>Y</v>
      </c>
      <c r="C859" s="20" t="str">
        <f>VLOOKUP(A859,_holidays!$A$2:$C$2107,3,1)</f>
        <v>N</v>
      </c>
      <c r="D859" s="16">
        <v>107424.07</v>
      </c>
      <c r="E859" s="21">
        <v>14.8</v>
      </c>
      <c r="F859" s="67">
        <f t="shared" si="52"/>
        <v>107424.07</v>
      </c>
      <c r="G859" s="67" t="e">
        <f t="shared" si="53"/>
        <v>#N/A</v>
      </c>
      <c r="H859" s="67" t="e">
        <f t="shared" si="54"/>
        <v>#N/A</v>
      </c>
      <c r="I859" s="67">
        <f t="shared" si="55"/>
        <v>107424.07</v>
      </c>
    </row>
    <row r="860" spans="1:9" x14ac:dyDescent="0.6">
      <c r="A860" s="10">
        <v>42863</v>
      </c>
      <c r="B860" s="13" t="str">
        <f>VLOOKUP(A860,_holidays!$A$2:$B$2107,2,1)</f>
        <v>Y</v>
      </c>
      <c r="C860" s="13" t="str">
        <f>VLOOKUP(A860,_holidays!$A$2:$C$2107,3,1)</f>
        <v>N</v>
      </c>
      <c r="D860" s="16">
        <v>125858.27</v>
      </c>
      <c r="E860" s="14">
        <v>15.8</v>
      </c>
      <c r="F860" s="67">
        <f t="shared" si="52"/>
        <v>125858.27</v>
      </c>
      <c r="G860" s="67" t="e">
        <f t="shared" si="53"/>
        <v>#N/A</v>
      </c>
      <c r="H860" s="67" t="e">
        <f t="shared" si="54"/>
        <v>#N/A</v>
      </c>
      <c r="I860" s="67">
        <f t="shared" si="55"/>
        <v>125858.27</v>
      </c>
    </row>
    <row r="861" spans="1:9" x14ac:dyDescent="0.6">
      <c r="A861" s="19">
        <v>42864</v>
      </c>
      <c r="B861" s="20" t="str">
        <f>VLOOKUP(A861,_holidays!$A$2:$B$2107,2,1)</f>
        <v>Y</v>
      </c>
      <c r="C861" s="20" t="str">
        <f>VLOOKUP(A861,_holidays!$A$2:$C$2107,3,1)</f>
        <v>N</v>
      </c>
      <c r="D861" s="16">
        <v>126760.71</v>
      </c>
      <c r="E861" s="21">
        <v>15.9</v>
      </c>
      <c r="F861" s="67">
        <f t="shared" si="52"/>
        <v>126760.71</v>
      </c>
      <c r="G861" s="67" t="e">
        <f t="shared" si="53"/>
        <v>#N/A</v>
      </c>
      <c r="H861" s="67" t="e">
        <f t="shared" si="54"/>
        <v>#N/A</v>
      </c>
      <c r="I861" s="67">
        <f t="shared" si="55"/>
        <v>126760.71</v>
      </c>
    </row>
    <row r="862" spans="1:9" x14ac:dyDescent="0.6">
      <c r="A862" s="10">
        <v>42865</v>
      </c>
      <c r="B862" s="13" t="str">
        <f>VLOOKUP(A862,_holidays!$A$2:$B$2107,2,1)</f>
        <v>Y</v>
      </c>
      <c r="C862" s="13" t="str">
        <f>VLOOKUP(A862,_holidays!$A$2:$C$2107,3,1)</f>
        <v>N</v>
      </c>
      <c r="D862" s="16">
        <v>125747.735</v>
      </c>
      <c r="E862" s="14">
        <v>17.7</v>
      </c>
      <c r="F862" s="67">
        <f t="shared" si="52"/>
        <v>125747.735</v>
      </c>
      <c r="G862" s="67" t="e">
        <f t="shared" si="53"/>
        <v>#N/A</v>
      </c>
      <c r="H862" s="67" t="e">
        <f t="shared" si="54"/>
        <v>#N/A</v>
      </c>
      <c r="I862" s="67">
        <f t="shared" si="55"/>
        <v>125747.735</v>
      </c>
    </row>
    <row r="863" spans="1:9" x14ac:dyDescent="0.6">
      <c r="A863" s="19">
        <v>42866</v>
      </c>
      <c r="B863" s="20" t="str">
        <f>VLOOKUP(A863,_holidays!$A$2:$B$2107,2,1)</f>
        <v>Y</v>
      </c>
      <c r="C863" s="20" t="str">
        <f>VLOOKUP(A863,_holidays!$A$2:$C$2107,3,1)</f>
        <v>N</v>
      </c>
      <c r="D863" s="16">
        <v>128753.13</v>
      </c>
      <c r="E863" s="21">
        <v>16.5</v>
      </c>
      <c r="F863" s="67">
        <f t="shared" si="52"/>
        <v>128753.13</v>
      </c>
      <c r="G863" s="67" t="e">
        <f t="shared" si="53"/>
        <v>#N/A</v>
      </c>
      <c r="H863" s="67" t="e">
        <f t="shared" si="54"/>
        <v>#N/A</v>
      </c>
      <c r="I863" s="67">
        <f t="shared" si="55"/>
        <v>128753.13</v>
      </c>
    </row>
    <row r="864" spans="1:9" x14ac:dyDescent="0.6">
      <c r="A864" s="10">
        <v>42867</v>
      </c>
      <c r="B864" s="13" t="str">
        <f>VLOOKUP(A864,_holidays!$A$2:$B$2107,2,1)</f>
        <v>Y</v>
      </c>
      <c r="C864" s="13" t="str">
        <f>VLOOKUP(A864,_holidays!$A$2:$C$2107,3,1)</f>
        <v>N</v>
      </c>
      <c r="D864" s="16">
        <v>123523</v>
      </c>
      <c r="E864" s="14">
        <v>19.5</v>
      </c>
      <c r="F864" s="67">
        <f t="shared" si="52"/>
        <v>123523</v>
      </c>
      <c r="G864" s="67" t="e">
        <f t="shared" si="53"/>
        <v>#N/A</v>
      </c>
      <c r="H864" s="67" t="e">
        <f t="shared" si="54"/>
        <v>#N/A</v>
      </c>
      <c r="I864" s="67">
        <f t="shared" si="55"/>
        <v>123523</v>
      </c>
    </row>
    <row r="865" spans="1:9" x14ac:dyDescent="0.6">
      <c r="A865" s="19">
        <v>42868</v>
      </c>
      <c r="B865" s="20" t="str">
        <f>VLOOKUP(A865,_holidays!$A$2:$B$2107,2,1)</f>
        <v>Y</v>
      </c>
      <c r="C865" s="20" t="str">
        <f>VLOOKUP(A865,_holidays!$A$2:$C$2107,3,1)</f>
        <v>N</v>
      </c>
      <c r="D865" s="16">
        <v>109477.42</v>
      </c>
      <c r="E865" s="21">
        <v>15.6</v>
      </c>
      <c r="F865" s="67">
        <f t="shared" si="52"/>
        <v>109477.42</v>
      </c>
      <c r="G865" s="67" t="e">
        <f t="shared" si="53"/>
        <v>#N/A</v>
      </c>
      <c r="H865" s="67" t="e">
        <f t="shared" si="54"/>
        <v>#N/A</v>
      </c>
      <c r="I865" s="67">
        <f t="shared" si="55"/>
        <v>109477.42</v>
      </c>
    </row>
    <row r="866" spans="1:9" x14ac:dyDescent="0.6">
      <c r="A866" s="10">
        <v>42869</v>
      </c>
      <c r="B866" s="13" t="str">
        <f>VLOOKUP(A866,_holidays!$A$2:$B$2107,2,1)</f>
        <v>Y</v>
      </c>
      <c r="C866" s="13" t="str">
        <f>VLOOKUP(A866,_holidays!$A$2:$C$2107,3,1)</f>
        <v>N</v>
      </c>
      <c r="D866" s="16">
        <v>107497.03</v>
      </c>
      <c r="E866" s="14">
        <v>15.1</v>
      </c>
      <c r="F866" s="67">
        <f t="shared" si="52"/>
        <v>107497.03</v>
      </c>
      <c r="G866" s="67" t="e">
        <f t="shared" si="53"/>
        <v>#N/A</v>
      </c>
      <c r="H866" s="67" t="e">
        <f t="shared" si="54"/>
        <v>#N/A</v>
      </c>
      <c r="I866" s="67">
        <f t="shared" si="55"/>
        <v>107497.03</v>
      </c>
    </row>
    <row r="867" spans="1:9" x14ac:dyDescent="0.6">
      <c r="A867" s="19">
        <v>42870</v>
      </c>
      <c r="B867" s="20" t="str">
        <f>VLOOKUP(A867,_holidays!$A$2:$B$2107,2,1)</f>
        <v>Y</v>
      </c>
      <c r="C867" s="20" t="str">
        <f>VLOOKUP(A867,_holidays!$A$2:$C$2107,3,1)</f>
        <v>N</v>
      </c>
      <c r="D867" s="16">
        <v>125871.91499999999</v>
      </c>
      <c r="E867" s="21">
        <v>16.899999999999999</v>
      </c>
      <c r="F867" s="67">
        <f t="shared" si="52"/>
        <v>125871.91499999999</v>
      </c>
      <c r="G867" s="67" t="e">
        <f t="shared" si="53"/>
        <v>#N/A</v>
      </c>
      <c r="H867" s="67" t="e">
        <f t="shared" si="54"/>
        <v>#N/A</v>
      </c>
      <c r="I867" s="67">
        <f t="shared" si="55"/>
        <v>125871.91499999999</v>
      </c>
    </row>
    <row r="868" spans="1:9" x14ac:dyDescent="0.6">
      <c r="A868" s="10">
        <v>42871</v>
      </c>
      <c r="B868" s="13" t="str">
        <f>VLOOKUP(A868,_holidays!$A$2:$B$2107,2,1)</f>
        <v>Y</v>
      </c>
      <c r="C868" s="13" t="str">
        <f>VLOOKUP(A868,_holidays!$A$2:$C$2107,3,1)</f>
        <v>N</v>
      </c>
      <c r="D868" s="16">
        <v>127820.715</v>
      </c>
      <c r="E868" s="14">
        <v>18.2</v>
      </c>
      <c r="F868" s="67">
        <f t="shared" si="52"/>
        <v>127820.715</v>
      </c>
      <c r="G868" s="67" t="e">
        <f t="shared" si="53"/>
        <v>#N/A</v>
      </c>
      <c r="H868" s="67" t="e">
        <f t="shared" si="54"/>
        <v>#N/A</v>
      </c>
      <c r="I868" s="67">
        <f t="shared" si="55"/>
        <v>127820.715</v>
      </c>
    </row>
    <row r="869" spans="1:9" x14ac:dyDescent="0.6">
      <c r="A869" s="19">
        <v>42872</v>
      </c>
      <c r="B869" s="20" t="str">
        <f>VLOOKUP(A869,_holidays!$A$2:$B$2107,2,1)</f>
        <v>Y</v>
      </c>
      <c r="C869" s="20" t="str">
        <f>VLOOKUP(A869,_holidays!$A$2:$C$2107,3,1)</f>
        <v>N</v>
      </c>
      <c r="D869" s="16">
        <v>125072.675</v>
      </c>
      <c r="E869" s="21">
        <v>17</v>
      </c>
      <c r="F869" s="67">
        <f t="shared" si="52"/>
        <v>125072.675</v>
      </c>
      <c r="G869" s="67" t="e">
        <f t="shared" si="53"/>
        <v>#N/A</v>
      </c>
      <c r="H869" s="67" t="e">
        <f t="shared" si="54"/>
        <v>#N/A</v>
      </c>
      <c r="I869" s="67">
        <f t="shared" si="55"/>
        <v>125072.675</v>
      </c>
    </row>
    <row r="870" spans="1:9" x14ac:dyDescent="0.6">
      <c r="A870" s="10">
        <v>42873</v>
      </c>
      <c r="B870" s="13" t="str">
        <f>VLOOKUP(A870,_holidays!$A$2:$B$2107,2,1)</f>
        <v>Y</v>
      </c>
      <c r="C870" s="13" t="str">
        <f>VLOOKUP(A870,_holidays!$A$2:$C$2107,3,1)</f>
        <v>N</v>
      </c>
      <c r="D870" s="16">
        <v>122910.48</v>
      </c>
      <c r="E870" s="14">
        <v>20.2</v>
      </c>
      <c r="F870" s="67">
        <f t="shared" si="52"/>
        <v>122910.48</v>
      </c>
      <c r="G870" s="67" t="e">
        <f t="shared" si="53"/>
        <v>#N/A</v>
      </c>
      <c r="H870" s="67" t="e">
        <f t="shared" si="54"/>
        <v>#N/A</v>
      </c>
      <c r="I870" s="67">
        <f t="shared" si="55"/>
        <v>122910.48</v>
      </c>
    </row>
    <row r="871" spans="1:9" x14ac:dyDescent="0.6">
      <c r="A871" s="19">
        <v>42874</v>
      </c>
      <c r="B871" s="20" t="str">
        <f>VLOOKUP(A871,_holidays!$A$2:$B$2107,2,1)</f>
        <v>Y</v>
      </c>
      <c r="C871" s="20" t="str">
        <f>VLOOKUP(A871,_holidays!$A$2:$C$2107,3,1)</f>
        <v>N</v>
      </c>
      <c r="D871" s="16">
        <v>123351.45</v>
      </c>
      <c r="E871" s="21">
        <v>17.8</v>
      </c>
      <c r="F871" s="67">
        <f t="shared" si="52"/>
        <v>123351.45</v>
      </c>
      <c r="G871" s="67" t="e">
        <f t="shared" si="53"/>
        <v>#N/A</v>
      </c>
      <c r="H871" s="67" t="e">
        <f t="shared" si="54"/>
        <v>#N/A</v>
      </c>
      <c r="I871" s="67">
        <f t="shared" si="55"/>
        <v>123351.45</v>
      </c>
    </row>
    <row r="872" spans="1:9" x14ac:dyDescent="0.6">
      <c r="A872" s="10">
        <v>42875</v>
      </c>
      <c r="B872" s="13" t="str">
        <f>VLOOKUP(A872,_holidays!$A$2:$B$2107,2,1)</f>
        <v>Y</v>
      </c>
      <c r="C872" s="13" t="str">
        <f>VLOOKUP(A872,_holidays!$A$2:$C$2107,3,1)</f>
        <v>N</v>
      </c>
      <c r="D872" s="16">
        <v>109111.61500000001</v>
      </c>
      <c r="E872" s="14">
        <v>19.3</v>
      </c>
      <c r="F872" s="67">
        <f t="shared" si="52"/>
        <v>109111.61500000001</v>
      </c>
      <c r="G872" s="67" t="e">
        <f t="shared" si="53"/>
        <v>#N/A</v>
      </c>
      <c r="H872" s="67" t="e">
        <f t="shared" si="54"/>
        <v>#N/A</v>
      </c>
      <c r="I872" s="67">
        <f t="shared" si="55"/>
        <v>109111.61500000001</v>
      </c>
    </row>
    <row r="873" spans="1:9" x14ac:dyDescent="0.6">
      <c r="A873" s="19">
        <v>42876</v>
      </c>
      <c r="B873" s="20" t="str">
        <f>VLOOKUP(A873,_holidays!$A$2:$B$2107,2,1)</f>
        <v>Y</v>
      </c>
      <c r="C873" s="20" t="str">
        <f>VLOOKUP(A873,_holidays!$A$2:$C$2107,3,1)</f>
        <v>N</v>
      </c>
      <c r="D873" s="16">
        <v>105912.16</v>
      </c>
      <c r="E873" s="21">
        <v>18.7</v>
      </c>
      <c r="F873" s="67">
        <f t="shared" si="52"/>
        <v>105912.16</v>
      </c>
      <c r="G873" s="67" t="e">
        <f t="shared" si="53"/>
        <v>#N/A</v>
      </c>
      <c r="H873" s="67" t="e">
        <f t="shared" si="54"/>
        <v>#N/A</v>
      </c>
      <c r="I873" s="67">
        <f t="shared" si="55"/>
        <v>105912.16</v>
      </c>
    </row>
    <row r="874" spans="1:9" x14ac:dyDescent="0.6">
      <c r="A874" s="10">
        <v>42877</v>
      </c>
      <c r="B874" s="13" t="str">
        <f>VLOOKUP(A874,_holidays!$A$2:$B$2107,2,1)</f>
        <v>Y</v>
      </c>
      <c r="C874" s="13" t="str">
        <f>VLOOKUP(A874,_holidays!$A$2:$C$2107,3,1)</f>
        <v>N</v>
      </c>
      <c r="D874" s="16">
        <v>113551.03999999999</v>
      </c>
      <c r="E874" s="14">
        <v>20.3</v>
      </c>
      <c r="F874" s="67">
        <f t="shared" si="52"/>
        <v>113551.03999999999</v>
      </c>
      <c r="G874" s="67" t="e">
        <f t="shared" si="53"/>
        <v>#N/A</v>
      </c>
      <c r="H874" s="67" t="e">
        <f t="shared" si="54"/>
        <v>#N/A</v>
      </c>
      <c r="I874" s="67">
        <f t="shared" si="55"/>
        <v>113551.03999999999</v>
      </c>
    </row>
    <row r="875" spans="1:9" x14ac:dyDescent="0.6">
      <c r="A875" s="19">
        <v>42878</v>
      </c>
      <c r="B875" s="20" t="str">
        <f>VLOOKUP(A875,_holidays!$A$2:$B$2107,2,1)</f>
        <v>Y</v>
      </c>
      <c r="C875" s="20" t="str">
        <f>VLOOKUP(A875,_holidays!$A$2:$C$2107,3,1)</f>
        <v>N</v>
      </c>
      <c r="D875" s="16">
        <v>119127.205</v>
      </c>
      <c r="E875" s="21">
        <v>19.3</v>
      </c>
      <c r="F875" s="67">
        <f t="shared" si="52"/>
        <v>119127.205</v>
      </c>
      <c r="G875" s="67" t="e">
        <f t="shared" si="53"/>
        <v>#N/A</v>
      </c>
      <c r="H875" s="67" t="e">
        <f t="shared" si="54"/>
        <v>#N/A</v>
      </c>
      <c r="I875" s="67">
        <f t="shared" si="55"/>
        <v>119127.205</v>
      </c>
    </row>
    <row r="876" spans="1:9" x14ac:dyDescent="0.6">
      <c r="A876" s="10">
        <v>42879</v>
      </c>
      <c r="B876" s="13" t="str">
        <f>VLOOKUP(A876,_holidays!$A$2:$B$2107,2,1)</f>
        <v>Y</v>
      </c>
      <c r="C876" s="13" t="str">
        <f>VLOOKUP(A876,_holidays!$A$2:$C$2107,3,1)</f>
        <v>N</v>
      </c>
      <c r="D876" s="16">
        <v>121571.97</v>
      </c>
      <c r="E876" s="14">
        <v>17.100000000000001</v>
      </c>
      <c r="F876" s="67">
        <f t="shared" si="52"/>
        <v>121571.97</v>
      </c>
      <c r="G876" s="67" t="e">
        <f t="shared" si="53"/>
        <v>#N/A</v>
      </c>
      <c r="H876" s="67" t="e">
        <f t="shared" si="54"/>
        <v>#N/A</v>
      </c>
      <c r="I876" s="67">
        <f t="shared" si="55"/>
        <v>121571.97</v>
      </c>
    </row>
    <row r="877" spans="1:9" x14ac:dyDescent="0.6">
      <c r="A877" s="19">
        <v>42880</v>
      </c>
      <c r="B877" s="20" t="str">
        <f>VLOOKUP(A877,_holidays!$A$2:$B$2107,2,1)</f>
        <v>Y</v>
      </c>
      <c r="C877" s="20" t="str">
        <f>VLOOKUP(A877,_holidays!$A$2:$C$2107,3,1)</f>
        <v>N</v>
      </c>
      <c r="D877" s="16">
        <v>124010.03</v>
      </c>
      <c r="E877" s="21">
        <v>18.5</v>
      </c>
      <c r="F877" s="67">
        <f t="shared" si="52"/>
        <v>124010.03</v>
      </c>
      <c r="G877" s="67" t="e">
        <f t="shared" si="53"/>
        <v>#N/A</v>
      </c>
      <c r="H877" s="67" t="e">
        <f t="shared" si="54"/>
        <v>#N/A</v>
      </c>
      <c r="I877" s="67">
        <f t="shared" si="55"/>
        <v>124010.03</v>
      </c>
    </row>
    <row r="878" spans="1:9" x14ac:dyDescent="0.6">
      <c r="A878" s="10">
        <v>42881</v>
      </c>
      <c r="B878" s="13" t="str">
        <f>VLOOKUP(A878,_holidays!$A$2:$B$2107,2,1)</f>
        <v>Y</v>
      </c>
      <c r="C878" s="13" t="str">
        <f>VLOOKUP(A878,_holidays!$A$2:$C$2107,3,1)</f>
        <v>N</v>
      </c>
      <c r="D878" s="16">
        <v>123130.6</v>
      </c>
      <c r="E878" s="14">
        <v>18</v>
      </c>
      <c r="F878" s="67">
        <f t="shared" si="52"/>
        <v>123130.6</v>
      </c>
      <c r="G878" s="67" t="e">
        <f t="shared" si="53"/>
        <v>#N/A</v>
      </c>
      <c r="H878" s="67" t="e">
        <f t="shared" si="54"/>
        <v>#N/A</v>
      </c>
      <c r="I878" s="67">
        <f t="shared" si="55"/>
        <v>123130.6</v>
      </c>
    </row>
    <row r="879" spans="1:9" x14ac:dyDescent="0.6">
      <c r="A879" s="19">
        <v>42882</v>
      </c>
      <c r="B879" s="20" t="str">
        <f>VLOOKUP(A879,_holidays!$A$2:$B$2107,2,1)</f>
        <v>Y</v>
      </c>
      <c r="C879" s="20" t="str">
        <f>VLOOKUP(A879,_holidays!$A$2:$C$2107,3,1)</f>
        <v>N</v>
      </c>
      <c r="D879" s="16">
        <v>104643.675</v>
      </c>
      <c r="E879" s="21">
        <v>17.8</v>
      </c>
      <c r="F879" s="67">
        <f t="shared" si="52"/>
        <v>104643.675</v>
      </c>
      <c r="G879" s="67" t="e">
        <f t="shared" si="53"/>
        <v>#N/A</v>
      </c>
      <c r="H879" s="67" t="e">
        <f t="shared" si="54"/>
        <v>#N/A</v>
      </c>
      <c r="I879" s="67">
        <f t="shared" si="55"/>
        <v>104643.675</v>
      </c>
    </row>
    <row r="880" spans="1:9" x14ac:dyDescent="0.6">
      <c r="A880" s="10">
        <v>42883</v>
      </c>
      <c r="B880" s="13" t="str">
        <f>VLOOKUP(A880,_holidays!$A$2:$B$2107,2,1)</f>
        <v>Y</v>
      </c>
      <c r="C880" s="13" t="str">
        <f>VLOOKUP(A880,_holidays!$A$2:$C$2107,3,1)</f>
        <v>N</v>
      </c>
      <c r="D880" s="16">
        <v>110029.55</v>
      </c>
      <c r="E880" s="14">
        <v>15.3</v>
      </c>
      <c r="F880" s="67">
        <f t="shared" si="52"/>
        <v>110029.55</v>
      </c>
      <c r="G880" s="67" t="e">
        <f t="shared" si="53"/>
        <v>#N/A</v>
      </c>
      <c r="H880" s="67" t="e">
        <f t="shared" si="54"/>
        <v>#N/A</v>
      </c>
      <c r="I880" s="67">
        <f t="shared" si="55"/>
        <v>110029.55</v>
      </c>
    </row>
    <row r="881" spans="1:9" x14ac:dyDescent="0.6">
      <c r="A881" s="19">
        <v>42884</v>
      </c>
      <c r="B881" s="20" t="str">
        <f>VLOOKUP(A881,_holidays!$A$2:$B$2107,2,1)</f>
        <v>Y</v>
      </c>
      <c r="C881" s="20" t="str">
        <f>VLOOKUP(A881,_holidays!$A$2:$C$2107,3,1)</f>
        <v>N</v>
      </c>
      <c r="D881" s="16">
        <v>130516.1</v>
      </c>
      <c r="E881" s="21">
        <v>14.8</v>
      </c>
      <c r="F881" s="67">
        <f t="shared" si="52"/>
        <v>130516.1</v>
      </c>
      <c r="G881" s="67" t="e">
        <f t="shared" si="53"/>
        <v>#N/A</v>
      </c>
      <c r="H881" s="67" t="e">
        <f t="shared" si="54"/>
        <v>#N/A</v>
      </c>
      <c r="I881" s="67">
        <f t="shared" si="55"/>
        <v>130516.1</v>
      </c>
    </row>
    <row r="882" spans="1:9" x14ac:dyDescent="0.6">
      <c r="A882" s="10">
        <v>42885</v>
      </c>
      <c r="B882" s="13" t="str">
        <f>VLOOKUP(A882,_holidays!$A$2:$B$2107,2,1)</f>
        <v>Y</v>
      </c>
      <c r="C882" s="13" t="str">
        <f>VLOOKUP(A882,_holidays!$A$2:$C$2107,3,1)</f>
        <v>N</v>
      </c>
      <c r="D882" s="16">
        <v>132762.38</v>
      </c>
      <c r="E882" s="14">
        <v>13.1</v>
      </c>
      <c r="F882" s="67">
        <f t="shared" si="52"/>
        <v>132762.38</v>
      </c>
      <c r="G882" s="67" t="e">
        <f t="shared" si="53"/>
        <v>#N/A</v>
      </c>
      <c r="H882" s="67" t="e">
        <f t="shared" si="54"/>
        <v>#N/A</v>
      </c>
      <c r="I882" s="67">
        <f t="shared" si="55"/>
        <v>132762.38</v>
      </c>
    </row>
    <row r="883" spans="1:9" x14ac:dyDescent="0.6">
      <c r="A883" s="19">
        <v>42886</v>
      </c>
      <c r="B883" s="20" t="str">
        <f>VLOOKUP(A883,_holidays!$A$2:$B$2107,2,1)</f>
        <v>Y</v>
      </c>
      <c r="C883" s="20" t="str">
        <f>VLOOKUP(A883,_holidays!$A$2:$C$2107,3,1)</f>
        <v>N</v>
      </c>
      <c r="D883" s="16">
        <v>139030.79500000001</v>
      </c>
      <c r="E883" s="21">
        <v>13</v>
      </c>
      <c r="F883" s="67">
        <f t="shared" si="52"/>
        <v>139030.79500000001</v>
      </c>
      <c r="G883" s="67" t="e">
        <f t="shared" si="53"/>
        <v>#N/A</v>
      </c>
      <c r="H883" s="67" t="e">
        <f t="shared" si="54"/>
        <v>#N/A</v>
      </c>
      <c r="I883" s="67">
        <f t="shared" si="55"/>
        <v>139030.79500000001</v>
      </c>
    </row>
    <row r="884" spans="1:9" x14ac:dyDescent="0.6">
      <c r="A884" s="10">
        <v>42887</v>
      </c>
      <c r="B884" s="13" t="str">
        <f>VLOOKUP(A884,_holidays!$A$2:$B$2107,2,1)</f>
        <v>Y</v>
      </c>
      <c r="C884" s="13" t="str">
        <f>VLOOKUP(A884,_holidays!$A$2:$C$2107,3,1)</f>
        <v>N</v>
      </c>
      <c r="D884" s="16">
        <v>140202.73499999999</v>
      </c>
      <c r="E884" s="14">
        <v>13.9</v>
      </c>
      <c r="F884" s="67">
        <f t="shared" si="52"/>
        <v>140202.73499999999</v>
      </c>
      <c r="G884" s="67" t="e">
        <f t="shared" si="53"/>
        <v>#N/A</v>
      </c>
      <c r="H884" s="67" t="e">
        <f t="shared" si="54"/>
        <v>#N/A</v>
      </c>
      <c r="I884" s="67">
        <f t="shared" si="55"/>
        <v>140202.73499999999</v>
      </c>
    </row>
    <row r="885" spans="1:9" x14ac:dyDescent="0.6">
      <c r="A885" s="19">
        <v>42888</v>
      </c>
      <c r="B885" s="20" t="str">
        <f>VLOOKUP(A885,_holidays!$A$2:$B$2107,2,1)</f>
        <v>Y</v>
      </c>
      <c r="C885" s="20" t="str">
        <f>VLOOKUP(A885,_holidays!$A$2:$C$2107,3,1)</f>
        <v>N</v>
      </c>
      <c r="D885" s="16">
        <v>136856.79999999999</v>
      </c>
      <c r="E885" s="21">
        <v>14.7</v>
      </c>
      <c r="F885" s="67">
        <f t="shared" si="52"/>
        <v>136856.79999999999</v>
      </c>
      <c r="G885" s="67" t="e">
        <f t="shared" si="53"/>
        <v>#N/A</v>
      </c>
      <c r="H885" s="67" t="e">
        <f t="shared" si="54"/>
        <v>#N/A</v>
      </c>
      <c r="I885" s="67">
        <f t="shared" si="55"/>
        <v>136856.79999999999</v>
      </c>
    </row>
    <row r="886" spans="1:9" x14ac:dyDescent="0.6">
      <c r="A886" s="10">
        <v>42889</v>
      </c>
      <c r="B886" s="13" t="str">
        <f>VLOOKUP(A886,_holidays!$A$2:$B$2107,2,1)</f>
        <v>Y</v>
      </c>
      <c r="C886" s="13" t="str">
        <f>VLOOKUP(A886,_holidays!$A$2:$C$2107,3,1)</f>
        <v>N</v>
      </c>
      <c r="D886" s="16">
        <v>122161.405</v>
      </c>
      <c r="E886" s="14">
        <v>14.3</v>
      </c>
      <c r="F886" s="67">
        <f t="shared" si="52"/>
        <v>122161.405</v>
      </c>
      <c r="G886" s="67" t="e">
        <f t="shared" si="53"/>
        <v>#N/A</v>
      </c>
      <c r="H886" s="67" t="e">
        <f t="shared" si="54"/>
        <v>#N/A</v>
      </c>
      <c r="I886" s="67">
        <f t="shared" si="55"/>
        <v>122161.405</v>
      </c>
    </row>
    <row r="887" spans="1:9" x14ac:dyDescent="0.6">
      <c r="A887" s="19">
        <v>42890</v>
      </c>
      <c r="B887" s="20" t="str">
        <f>VLOOKUP(A887,_holidays!$A$2:$B$2107,2,1)</f>
        <v>Y</v>
      </c>
      <c r="C887" s="20" t="str">
        <f>VLOOKUP(A887,_holidays!$A$2:$C$2107,3,1)</f>
        <v>N</v>
      </c>
      <c r="D887" s="16">
        <v>118953.95</v>
      </c>
      <c r="E887" s="21">
        <v>15.8</v>
      </c>
      <c r="F887" s="67">
        <f t="shared" si="52"/>
        <v>118953.95</v>
      </c>
      <c r="G887" s="67" t="e">
        <f t="shared" si="53"/>
        <v>#N/A</v>
      </c>
      <c r="H887" s="67" t="e">
        <f t="shared" si="54"/>
        <v>#N/A</v>
      </c>
      <c r="I887" s="67">
        <f t="shared" si="55"/>
        <v>118953.95</v>
      </c>
    </row>
    <row r="888" spans="1:9" x14ac:dyDescent="0.6">
      <c r="A888" s="10">
        <v>42891</v>
      </c>
      <c r="B888" s="13" t="str">
        <f>VLOOKUP(A888,_holidays!$A$2:$B$2107,2,1)</f>
        <v>Y</v>
      </c>
      <c r="C888" s="13" t="str">
        <f>VLOOKUP(A888,_holidays!$A$2:$C$2107,3,1)</f>
        <v>N</v>
      </c>
      <c r="D888" s="16">
        <v>132877.45000000001</v>
      </c>
      <c r="E888" s="14">
        <v>17.5</v>
      </c>
      <c r="F888" s="67">
        <f t="shared" si="52"/>
        <v>132877.45000000001</v>
      </c>
      <c r="G888" s="67" t="e">
        <f t="shared" si="53"/>
        <v>#N/A</v>
      </c>
      <c r="H888" s="67" t="e">
        <f t="shared" si="54"/>
        <v>#N/A</v>
      </c>
      <c r="I888" s="67">
        <f t="shared" si="55"/>
        <v>132877.45000000001</v>
      </c>
    </row>
    <row r="889" spans="1:9" x14ac:dyDescent="0.6">
      <c r="A889" s="19">
        <v>42892</v>
      </c>
      <c r="B889" s="20" t="str">
        <f>VLOOKUP(A889,_holidays!$A$2:$B$2107,2,1)</f>
        <v>Y</v>
      </c>
      <c r="C889" s="20" t="str">
        <f>VLOOKUP(A889,_holidays!$A$2:$C$2107,3,1)</f>
        <v>N</v>
      </c>
      <c r="D889" s="16">
        <v>133274.53</v>
      </c>
      <c r="E889" s="21">
        <v>13.9</v>
      </c>
      <c r="F889" s="67">
        <f t="shared" si="52"/>
        <v>133274.53</v>
      </c>
      <c r="G889" s="67" t="e">
        <f t="shared" si="53"/>
        <v>#N/A</v>
      </c>
      <c r="H889" s="67" t="e">
        <f t="shared" si="54"/>
        <v>#N/A</v>
      </c>
      <c r="I889" s="67">
        <f t="shared" si="55"/>
        <v>133274.53</v>
      </c>
    </row>
    <row r="890" spans="1:9" x14ac:dyDescent="0.6">
      <c r="A890" s="10">
        <v>42893</v>
      </c>
      <c r="B890" s="13" t="str">
        <f>VLOOKUP(A890,_holidays!$A$2:$B$2107,2,1)</f>
        <v>Y</v>
      </c>
      <c r="C890" s="13" t="str">
        <f>VLOOKUP(A890,_holidays!$A$2:$C$2107,3,1)</f>
        <v>N</v>
      </c>
      <c r="D890" s="16">
        <v>136116.12</v>
      </c>
      <c r="E890" s="14">
        <v>14.3</v>
      </c>
      <c r="F890" s="67">
        <f t="shared" si="52"/>
        <v>136116.12</v>
      </c>
      <c r="G890" s="67" t="e">
        <f t="shared" si="53"/>
        <v>#N/A</v>
      </c>
      <c r="H890" s="67" t="e">
        <f t="shared" si="54"/>
        <v>#N/A</v>
      </c>
      <c r="I890" s="67">
        <f t="shared" si="55"/>
        <v>136116.12</v>
      </c>
    </row>
    <row r="891" spans="1:9" x14ac:dyDescent="0.6">
      <c r="A891" s="19">
        <v>42894</v>
      </c>
      <c r="B891" s="20" t="str">
        <f>VLOOKUP(A891,_holidays!$A$2:$B$2107,2,1)</f>
        <v>Y</v>
      </c>
      <c r="C891" s="20" t="str">
        <f>VLOOKUP(A891,_holidays!$A$2:$C$2107,3,1)</f>
        <v>N</v>
      </c>
      <c r="D891" s="16">
        <v>139511.78</v>
      </c>
      <c r="E891" s="21">
        <v>15</v>
      </c>
      <c r="F891" s="67">
        <f t="shared" si="52"/>
        <v>139511.78</v>
      </c>
      <c r="G891" s="67" t="e">
        <f t="shared" si="53"/>
        <v>#N/A</v>
      </c>
      <c r="H891" s="67" t="e">
        <f t="shared" si="54"/>
        <v>#N/A</v>
      </c>
      <c r="I891" s="67">
        <f t="shared" si="55"/>
        <v>139511.78</v>
      </c>
    </row>
    <row r="892" spans="1:9" x14ac:dyDescent="0.6">
      <c r="A892" s="10">
        <v>42895</v>
      </c>
      <c r="B892" s="13" t="str">
        <f>VLOOKUP(A892,_holidays!$A$2:$B$2107,2,1)</f>
        <v>Y</v>
      </c>
      <c r="C892" s="13" t="str">
        <f>VLOOKUP(A892,_holidays!$A$2:$C$2107,3,1)</f>
        <v>N</v>
      </c>
      <c r="D892" s="16">
        <v>130994.54</v>
      </c>
      <c r="E892" s="14">
        <v>15</v>
      </c>
      <c r="F892" s="67">
        <f t="shared" si="52"/>
        <v>130994.54</v>
      </c>
      <c r="G892" s="67" t="e">
        <f t="shared" si="53"/>
        <v>#N/A</v>
      </c>
      <c r="H892" s="67" t="e">
        <f t="shared" si="54"/>
        <v>#N/A</v>
      </c>
      <c r="I892" s="67">
        <f t="shared" si="55"/>
        <v>130994.54</v>
      </c>
    </row>
    <row r="893" spans="1:9" x14ac:dyDescent="0.6">
      <c r="A893" s="19">
        <v>42896</v>
      </c>
      <c r="B893" s="20" t="str">
        <f>VLOOKUP(A893,_holidays!$A$2:$B$2107,2,1)</f>
        <v>Y</v>
      </c>
      <c r="C893" s="20" t="str">
        <f>VLOOKUP(A893,_holidays!$A$2:$C$2107,3,1)</f>
        <v>N</v>
      </c>
      <c r="D893" s="16">
        <v>120698.91499999999</v>
      </c>
      <c r="E893" s="21">
        <v>15.8</v>
      </c>
      <c r="F893" s="67">
        <f t="shared" si="52"/>
        <v>120698.91499999999</v>
      </c>
      <c r="G893" s="67" t="e">
        <f t="shared" si="53"/>
        <v>#N/A</v>
      </c>
      <c r="H893" s="67" t="e">
        <f t="shared" si="54"/>
        <v>#N/A</v>
      </c>
      <c r="I893" s="67">
        <f t="shared" si="55"/>
        <v>120698.91499999999</v>
      </c>
    </row>
    <row r="894" spans="1:9" x14ac:dyDescent="0.6">
      <c r="A894" s="10">
        <v>42897</v>
      </c>
      <c r="B894" s="13" t="str">
        <f>VLOOKUP(A894,_holidays!$A$2:$B$2107,2,1)</f>
        <v>Y</v>
      </c>
      <c r="C894" s="13" t="str">
        <f>VLOOKUP(A894,_holidays!$A$2:$C$2107,3,1)</f>
        <v>N</v>
      </c>
      <c r="D894" s="16">
        <v>113374.465</v>
      </c>
      <c r="E894" s="14">
        <v>15.5</v>
      </c>
      <c r="F894" s="67">
        <f t="shared" si="52"/>
        <v>113374.465</v>
      </c>
      <c r="G894" s="67" t="e">
        <f t="shared" si="53"/>
        <v>#N/A</v>
      </c>
      <c r="H894" s="67" t="e">
        <f t="shared" si="54"/>
        <v>#N/A</v>
      </c>
      <c r="I894" s="67">
        <f t="shared" si="55"/>
        <v>113374.465</v>
      </c>
    </row>
    <row r="895" spans="1:9" x14ac:dyDescent="0.6">
      <c r="A895" s="19">
        <v>42898</v>
      </c>
      <c r="B895" s="20" t="str">
        <f>VLOOKUP(A895,_holidays!$A$2:$B$2107,2,1)</f>
        <v>Y</v>
      </c>
      <c r="C895" s="20" t="str">
        <f>VLOOKUP(A895,_holidays!$A$2:$C$2107,3,1)</f>
        <v>Y</v>
      </c>
      <c r="D895" s="16">
        <v>117691.685</v>
      </c>
      <c r="E895" s="21">
        <v>15.9</v>
      </c>
      <c r="F895" s="67">
        <f t="shared" si="52"/>
        <v>117691.685</v>
      </c>
      <c r="G895" s="67" t="e">
        <f t="shared" si="53"/>
        <v>#N/A</v>
      </c>
      <c r="H895" s="67">
        <f t="shared" si="54"/>
        <v>117691.685</v>
      </c>
      <c r="I895" s="67" t="e">
        <f t="shared" si="55"/>
        <v>#N/A</v>
      </c>
    </row>
    <row r="896" spans="1:9" x14ac:dyDescent="0.6">
      <c r="A896" s="10">
        <v>42899</v>
      </c>
      <c r="B896" s="13" t="str">
        <f>VLOOKUP(A896,_holidays!$A$2:$B$2107,2,1)</f>
        <v>Y</v>
      </c>
      <c r="C896" s="13" t="str">
        <f>VLOOKUP(A896,_holidays!$A$2:$C$2107,3,1)</f>
        <v>N</v>
      </c>
      <c r="D896" s="16">
        <v>135184.95000000001</v>
      </c>
      <c r="E896" s="14">
        <v>15.1</v>
      </c>
      <c r="F896" s="67">
        <f t="shared" si="52"/>
        <v>135184.95000000001</v>
      </c>
      <c r="G896" s="67" t="e">
        <f t="shared" si="53"/>
        <v>#N/A</v>
      </c>
      <c r="H896" s="67" t="e">
        <f t="shared" si="54"/>
        <v>#N/A</v>
      </c>
      <c r="I896" s="67">
        <f t="shared" si="55"/>
        <v>135184.95000000001</v>
      </c>
    </row>
    <row r="897" spans="1:9" x14ac:dyDescent="0.6">
      <c r="A897" s="19">
        <v>42900</v>
      </c>
      <c r="B897" s="20" t="str">
        <f>VLOOKUP(A897,_holidays!$A$2:$B$2107,2,1)</f>
        <v>Y</v>
      </c>
      <c r="C897" s="20" t="str">
        <f>VLOOKUP(A897,_holidays!$A$2:$C$2107,3,1)</f>
        <v>N</v>
      </c>
      <c r="D897" s="16">
        <v>136253.42000000001</v>
      </c>
      <c r="E897" s="21">
        <v>17.399999999999999</v>
      </c>
      <c r="F897" s="67">
        <f t="shared" si="52"/>
        <v>136253.42000000001</v>
      </c>
      <c r="G897" s="67" t="e">
        <f t="shared" si="53"/>
        <v>#N/A</v>
      </c>
      <c r="H897" s="67" t="e">
        <f t="shared" si="54"/>
        <v>#N/A</v>
      </c>
      <c r="I897" s="67">
        <f t="shared" si="55"/>
        <v>136253.42000000001</v>
      </c>
    </row>
    <row r="898" spans="1:9" x14ac:dyDescent="0.6">
      <c r="A898" s="10">
        <v>42901</v>
      </c>
      <c r="B898" s="13" t="str">
        <f>VLOOKUP(A898,_holidays!$A$2:$B$2107,2,1)</f>
        <v>Y</v>
      </c>
      <c r="C898" s="13" t="str">
        <f>VLOOKUP(A898,_holidays!$A$2:$C$2107,3,1)</f>
        <v>N</v>
      </c>
      <c r="D898" s="16">
        <v>135303.255</v>
      </c>
      <c r="E898" s="14">
        <v>19</v>
      </c>
      <c r="F898" s="67">
        <f t="shared" si="52"/>
        <v>135303.255</v>
      </c>
      <c r="G898" s="67" t="e">
        <f t="shared" si="53"/>
        <v>#N/A</v>
      </c>
      <c r="H898" s="67" t="e">
        <f t="shared" si="54"/>
        <v>#N/A</v>
      </c>
      <c r="I898" s="67">
        <f t="shared" si="55"/>
        <v>135303.255</v>
      </c>
    </row>
    <row r="899" spans="1:9" x14ac:dyDescent="0.6">
      <c r="A899" s="19">
        <v>42902</v>
      </c>
      <c r="B899" s="20" t="str">
        <f>VLOOKUP(A899,_holidays!$A$2:$B$2107,2,1)</f>
        <v>Y</v>
      </c>
      <c r="C899" s="20" t="str">
        <f>VLOOKUP(A899,_holidays!$A$2:$C$2107,3,1)</f>
        <v>N</v>
      </c>
      <c r="D899" s="16">
        <v>135269.63500000001</v>
      </c>
      <c r="E899" s="21">
        <v>17.100000000000001</v>
      </c>
      <c r="F899" s="67">
        <f t="shared" ref="F899:F962" si="56">IF(B899="N",NA(),IF(B899="Y",D899))</f>
        <v>135269.63500000001</v>
      </c>
      <c r="G899" s="67" t="e">
        <f t="shared" ref="G899:G962" si="57">IF(B899="N",D899,IF(B899="Y",NA()))</f>
        <v>#N/A</v>
      </c>
      <c r="H899" s="67" t="e">
        <f t="shared" ref="H899:H962" si="58">IF(C899="N",NA(),IF(C899="Y",D899))</f>
        <v>#N/A</v>
      </c>
      <c r="I899" s="67">
        <f t="shared" ref="I899:I962" si="59">IF(C899="N",D899,IF(C899="Y",NA()))</f>
        <v>135269.63500000001</v>
      </c>
    </row>
    <row r="900" spans="1:9" x14ac:dyDescent="0.6">
      <c r="A900" s="10">
        <v>42903</v>
      </c>
      <c r="B900" s="13" t="str">
        <f>VLOOKUP(A900,_holidays!$A$2:$B$2107,2,1)</f>
        <v>Y</v>
      </c>
      <c r="C900" s="13" t="str">
        <f>VLOOKUP(A900,_holidays!$A$2:$C$2107,3,1)</f>
        <v>N</v>
      </c>
      <c r="D900" s="16">
        <v>121178.68</v>
      </c>
      <c r="E900" s="14">
        <v>15.5</v>
      </c>
      <c r="F900" s="67">
        <f t="shared" si="56"/>
        <v>121178.68</v>
      </c>
      <c r="G900" s="67" t="e">
        <f t="shared" si="57"/>
        <v>#N/A</v>
      </c>
      <c r="H900" s="67" t="e">
        <f t="shared" si="58"/>
        <v>#N/A</v>
      </c>
      <c r="I900" s="67">
        <f t="shared" si="59"/>
        <v>121178.68</v>
      </c>
    </row>
    <row r="901" spans="1:9" x14ac:dyDescent="0.6">
      <c r="A901" s="19">
        <v>42904</v>
      </c>
      <c r="B901" s="20" t="str">
        <f>VLOOKUP(A901,_holidays!$A$2:$B$2107,2,1)</f>
        <v>Y</v>
      </c>
      <c r="C901" s="20" t="str">
        <f>VLOOKUP(A901,_holidays!$A$2:$C$2107,3,1)</f>
        <v>N</v>
      </c>
      <c r="D901" s="16">
        <v>116112.74</v>
      </c>
      <c r="E901" s="21">
        <v>16.3</v>
      </c>
      <c r="F901" s="67">
        <f t="shared" si="56"/>
        <v>116112.74</v>
      </c>
      <c r="G901" s="67" t="e">
        <f t="shared" si="57"/>
        <v>#N/A</v>
      </c>
      <c r="H901" s="67" t="e">
        <f t="shared" si="58"/>
        <v>#N/A</v>
      </c>
      <c r="I901" s="67">
        <f t="shared" si="59"/>
        <v>116112.74</v>
      </c>
    </row>
    <row r="902" spans="1:9" x14ac:dyDescent="0.6">
      <c r="A902" s="10">
        <v>42905</v>
      </c>
      <c r="B902" s="13" t="str">
        <f>VLOOKUP(A902,_holidays!$A$2:$B$2107,2,1)</f>
        <v>Y</v>
      </c>
      <c r="C902" s="13" t="str">
        <f>VLOOKUP(A902,_holidays!$A$2:$C$2107,3,1)</f>
        <v>N</v>
      </c>
      <c r="D902" s="16">
        <v>134925.74</v>
      </c>
      <c r="E902" s="14">
        <v>16.100000000000001</v>
      </c>
      <c r="F902" s="67">
        <f t="shared" si="56"/>
        <v>134925.74</v>
      </c>
      <c r="G902" s="67" t="e">
        <f t="shared" si="57"/>
        <v>#N/A</v>
      </c>
      <c r="H902" s="67" t="e">
        <f t="shared" si="58"/>
        <v>#N/A</v>
      </c>
      <c r="I902" s="67">
        <f t="shared" si="59"/>
        <v>134925.74</v>
      </c>
    </row>
    <row r="903" spans="1:9" x14ac:dyDescent="0.6">
      <c r="A903" s="19">
        <v>42906</v>
      </c>
      <c r="B903" s="20" t="str">
        <f>VLOOKUP(A903,_holidays!$A$2:$B$2107,2,1)</f>
        <v>Y</v>
      </c>
      <c r="C903" s="20" t="str">
        <f>VLOOKUP(A903,_holidays!$A$2:$C$2107,3,1)</f>
        <v>N</v>
      </c>
      <c r="D903" s="16">
        <v>131996.97</v>
      </c>
      <c r="E903" s="21">
        <v>15.8</v>
      </c>
      <c r="F903" s="67">
        <f t="shared" si="56"/>
        <v>131996.97</v>
      </c>
      <c r="G903" s="67" t="e">
        <f t="shared" si="57"/>
        <v>#N/A</v>
      </c>
      <c r="H903" s="67" t="e">
        <f t="shared" si="58"/>
        <v>#N/A</v>
      </c>
      <c r="I903" s="67">
        <f t="shared" si="59"/>
        <v>131996.97</v>
      </c>
    </row>
    <row r="904" spans="1:9" x14ac:dyDescent="0.6">
      <c r="A904" s="10">
        <v>42907</v>
      </c>
      <c r="B904" s="13" t="str">
        <f>VLOOKUP(A904,_holidays!$A$2:$B$2107,2,1)</f>
        <v>Y</v>
      </c>
      <c r="C904" s="13" t="str">
        <f>VLOOKUP(A904,_holidays!$A$2:$C$2107,3,1)</f>
        <v>N</v>
      </c>
      <c r="D904" s="16">
        <v>139814.29999999999</v>
      </c>
      <c r="E904" s="14">
        <v>13.5</v>
      </c>
      <c r="F904" s="67">
        <f t="shared" si="56"/>
        <v>139814.29999999999</v>
      </c>
      <c r="G904" s="67" t="e">
        <f t="shared" si="57"/>
        <v>#N/A</v>
      </c>
      <c r="H904" s="67" t="e">
        <f t="shared" si="58"/>
        <v>#N/A</v>
      </c>
      <c r="I904" s="67">
        <f t="shared" si="59"/>
        <v>139814.29999999999</v>
      </c>
    </row>
    <row r="905" spans="1:9" x14ac:dyDescent="0.6">
      <c r="A905" s="19">
        <v>42908</v>
      </c>
      <c r="B905" s="20" t="str">
        <f>VLOOKUP(A905,_holidays!$A$2:$B$2107,2,1)</f>
        <v>Y</v>
      </c>
      <c r="C905" s="20" t="str">
        <f>VLOOKUP(A905,_holidays!$A$2:$C$2107,3,1)</f>
        <v>N</v>
      </c>
      <c r="D905" s="16">
        <v>140348.57</v>
      </c>
      <c r="E905" s="21">
        <v>14.1</v>
      </c>
      <c r="F905" s="67">
        <f t="shared" si="56"/>
        <v>140348.57</v>
      </c>
      <c r="G905" s="67" t="e">
        <f t="shared" si="57"/>
        <v>#N/A</v>
      </c>
      <c r="H905" s="67" t="e">
        <f t="shared" si="58"/>
        <v>#N/A</v>
      </c>
      <c r="I905" s="67">
        <f t="shared" si="59"/>
        <v>140348.57</v>
      </c>
    </row>
    <row r="906" spans="1:9" x14ac:dyDescent="0.6">
      <c r="A906" s="10">
        <v>42909</v>
      </c>
      <c r="B906" s="13" t="str">
        <f>VLOOKUP(A906,_holidays!$A$2:$B$2107,2,1)</f>
        <v>Y</v>
      </c>
      <c r="C906" s="13" t="str">
        <f>VLOOKUP(A906,_holidays!$A$2:$C$2107,3,1)</f>
        <v>N</v>
      </c>
      <c r="D906" s="16">
        <v>132029.57500000001</v>
      </c>
      <c r="E906" s="14">
        <v>14.9</v>
      </c>
      <c r="F906" s="67">
        <f t="shared" si="56"/>
        <v>132029.57500000001</v>
      </c>
      <c r="G906" s="67" t="e">
        <f t="shared" si="57"/>
        <v>#N/A</v>
      </c>
      <c r="H906" s="67" t="e">
        <f t="shared" si="58"/>
        <v>#N/A</v>
      </c>
      <c r="I906" s="67">
        <f t="shared" si="59"/>
        <v>132029.57500000001</v>
      </c>
    </row>
    <row r="907" spans="1:9" x14ac:dyDescent="0.6">
      <c r="A907" s="19">
        <v>42910</v>
      </c>
      <c r="B907" s="20" t="str">
        <f>VLOOKUP(A907,_holidays!$A$2:$B$2107,2,1)</f>
        <v>Y</v>
      </c>
      <c r="C907" s="20" t="str">
        <f>VLOOKUP(A907,_holidays!$A$2:$C$2107,3,1)</f>
        <v>N</v>
      </c>
      <c r="D907" s="16">
        <v>122393.325</v>
      </c>
      <c r="E907" s="21">
        <v>12.3</v>
      </c>
      <c r="F907" s="67">
        <f t="shared" si="56"/>
        <v>122393.325</v>
      </c>
      <c r="G907" s="67" t="e">
        <f t="shared" si="57"/>
        <v>#N/A</v>
      </c>
      <c r="H907" s="67" t="e">
        <f t="shared" si="58"/>
        <v>#N/A</v>
      </c>
      <c r="I907" s="67">
        <f t="shared" si="59"/>
        <v>122393.325</v>
      </c>
    </row>
    <row r="908" spans="1:9" x14ac:dyDescent="0.6">
      <c r="A908" s="10">
        <v>42911</v>
      </c>
      <c r="B908" s="13" t="str">
        <f>VLOOKUP(A908,_holidays!$A$2:$B$2107,2,1)</f>
        <v>Y</v>
      </c>
      <c r="C908" s="13" t="str">
        <f>VLOOKUP(A908,_holidays!$A$2:$C$2107,3,1)</f>
        <v>N</v>
      </c>
      <c r="D908" s="16">
        <v>118103.86500000001</v>
      </c>
      <c r="E908" s="14">
        <v>14.3</v>
      </c>
      <c r="F908" s="67">
        <f t="shared" si="56"/>
        <v>118103.86500000001</v>
      </c>
      <c r="G908" s="67" t="e">
        <f t="shared" si="57"/>
        <v>#N/A</v>
      </c>
      <c r="H908" s="67" t="e">
        <f t="shared" si="58"/>
        <v>#N/A</v>
      </c>
      <c r="I908" s="67">
        <f t="shared" si="59"/>
        <v>118103.86500000001</v>
      </c>
    </row>
    <row r="909" spans="1:9" x14ac:dyDescent="0.6">
      <c r="A909" s="19">
        <v>42912</v>
      </c>
      <c r="B909" s="20" t="str">
        <f>VLOOKUP(A909,_holidays!$A$2:$B$2107,2,1)</f>
        <v>Y</v>
      </c>
      <c r="C909" s="20" t="str">
        <f>VLOOKUP(A909,_holidays!$A$2:$C$2107,3,1)</f>
        <v>N</v>
      </c>
      <c r="D909" s="16">
        <v>138040.38</v>
      </c>
      <c r="E909" s="21">
        <v>12.6</v>
      </c>
      <c r="F909" s="67">
        <f t="shared" si="56"/>
        <v>138040.38</v>
      </c>
      <c r="G909" s="67" t="e">
        <f t="shared" si="57"/>
        <v>#N/A</v>
      </c>
      <c r="H909" s="67" t="e">
        <f t="shared" si="58"/>
        <v>#N/A</v>
      </c>
      <c r="I909" s="67">
        <f t="shared" si="59"/>
        <v>138040.38</v>
      </c>
    </row>
    <row r="910" spans="1:9" x14ac:dyDescent="0.6">
      <c r="A910" s="10">
        <v>42913</v>
      </c>
      <c r="B910" s="13" t="str">
        <f>VLOOKUP(A910,_holidays!$A$2:$B$2107,2,1)</f>
        <v>Y</v>
      </c>
      <c r="C910" s="13" t="str">
        <f>VLOOKUP(A910,_holidays!$A$2:$C$2107,3,1)</f>
        <v>N</v>
      </c>
      <c r="D910" s="16">
        <v>144526.63</v>
      </c>
      <c r="E910" s="14">
        <v>12.1</v>
      </c>
      <c r="F910" s="67">
        <f t="shared" si="56"/>
        <v>144526.63</v>
      </c>
      <c r="G910" s="67" t="e">
        <f t="shared" si="57"/>
        <v>#N/A</v>
      </c>
      <c r="H910" s="67" t="e">
        <f t="shared" si="58"/>
        <v>#N/A</v>
      </c>
      <c r="I910" s="67">
        <f t="shared" si="59"/>
        <v>144526.63</v>
      </c>
    </row>
    <row r="911" spans="1:9" x14ac:dyDescent="0.6">
      <c r="A911" s="19">
        <v>42914</v>
      </c>
      <c r="B911" s="20" t="str">
        <f>VLOOKUP(A911,_holidays!$A$2:$B$2107,2,1)</f>
        <v>Y</v>
      </c>
      <c r="C911" s="20" t="str">
        <f>VLOOKUP(A911,_holidays!$A$2:$C$2107,3,1)</f>
        <v>N</v>
      </c>
      <c r="D911" s="16">
        <v>141351.89499999999</v>
      </c>
      <c r="E911" s="21">
        <v>14.1</v>
      </c>
      <c r="F911" s="67">
        <f t="shared" si="56"/>
        <v>141351.89499999999</v>
      </c>
      <c r="G911" s="67" t="e">
        <f t="shared" si="57"/>
        <v>#N/A</v>
      </c>
      <c r="H911" s="67" t="e">
        <f t="shared" si="58"/>
        <v>#N/A</v>
      </c>
      <c r="I911" s="67">
        <f t="shared" si="59"/>
        <v>141351.89499999999</v>
      </c>
    </row>
    <row r="912" spans="1:9" x14ac:dyDescent="0.6">
      <c r="A912" s="10">
        <v>42915</v>
      </c>
      <c r="B912" s="13" t="str">
        <f>VLOOKUP(A912,_holidays!$A$2:$B$2107,2,1)</f>
        <v>Y</v>
      </c>
      <c r="C912" s="13" t="str">
        <f>VLOOKUP(A912,_holidays!$A$2:$C$2107,3,1)</f>
        <v>N</v>
      </c>
      <c r="D912" s="16">
        <v>138124.06</v>
      </c>
      <c r="E912" s="14">
        <v>13.7</v>
      </c>
      <c r="F912" s="67">
        <f t="shared" si="56"/>
        <v>138124.06</v>
      </c>
      <c r="G912" s="67" t="e">
        <f t="shared" si="57"/>
        <v>#N/A</v>
      </c>
      <c r="H912" s="67" t="e">
        <f t="shared" si="58"/>
        <v>#N/A</v>
      </c>
      <c r="I912" s="67">
        <f t="shared" si="59"/>
        <v>138124.06</v>
      </c>
    </row>
    <row r="913" spans="1:9" x14ac:dyDescent="0.6">
      <c r="A913" s="19">
        <v>42916</v>
      </c>
      <c r="B913" s="20" t="str">
        <f>VLOOKUP(A913,_holidays!$A$2:$B$2107,2,1)</f>
        <v>N</v>
      </c>
      <c r="C913" s="20" t="str">
        <f>VLOOKUP(A913,_holidays!$A$2:$C$2107,3,1)</f>
        <v>N</v>
      </c>
      <c r="D913" s="16">
        <v>139275.77499999999</v>
      </c>
      <c r="E913" s="21">
        <v>12.3</v>
      </c>
      <c r="F913" s="67" t="e">
        <f t="shared" si="56"/>
        <v>#N/A</v>
      </c>
      <c r="G913" s="67">
        <f t="shared" si="57"/>
        <v>139275.77499999999</v>
      </c>
      <c r="H913" s="67" t="e">
        <f t="shared" si="58"/>
        <v>#N/A</v>
      </c>
      <c r="I913" s="67">
        <f t="shared" si="59"/>
        <v>139275.77499999999</v>
      </c>
    </row>
    <row r="914" spans="1:9" x14ac:dyDescent="0.6">
      <c r="A914" s="10">
        <v>42917</v>
      </c>
      <c r="B914" s="13" t="str">
        <f>VLOOKUP(A914,_holidays!$A$2:$B$2107,2,1)</f>
        <v>N</v>
      </c>
      <c r="C914" s="13" t="str">
        <f>VLOOKUP(A914,_holidays!$A$2:$C$2107,3,1)</f>
        <v>N</v>
      </c>
      <c r="D914" s="16">
        <v>125949.5</v>
      </c>
      <c r="E914" s="14">
        <v>12.7</v>
      </c>
      <c r="F914" s="67" t="e">
        <f t="shared" si="56"/>
        <v>#N/A</v>
      </c>
      <c r="G914" s="67">
        <f t="shared" si="57"/>
        <v>125949.5</v>
      </c>
      <c r="H914" s="67" t="e">
        <f t="shared" si="58"/>
        <v>#N/A</v>
      </c>
      <c r="I914" s="67">
        <f t="shared" si="59"/>
        <v>125949.5</v>
      </c>
    </row>
    <row r="915" spans="1:9" x14ac:dyDescent="0.6">
      <c r="A915" s="19">
        <v>42918</v>
      </c>
      <c r="B915" s="20" t="str">
        <f>VLOOKUP(A915,_holidays!$A$2:$B$2107,2,1)</f>
        <v>N</v>
      </c>
      <c r="C915" s="20" t="str">
        <f>VLOOKUP(A915,_holidays!$A$2:$C$2107,3,1)</f>
        <v>N</v>
      </c>
      <c r="D915" s="16">
        <v>120137.45</v>
      </c>
      <c r="E915" s="21">
        <v>14.3</v>
      </c>
      <c r="F915" s="67" t="e">
        <f t="shared" si="56"/>
        <v>#N/A</v>
      </c>
      <c r="G915" s="67">
        <f t="shared" si="57"/>
        <v>120137.45</v>
      </c>
      <c r="H915" s="67" t="e">
        <f t="shared" si="58"/>
        <v>#N/A</v>
      </c>
      <c r="I915" s="67">
        <f t="shared" si="59"/>
        <v>120137.45</v>
      </c>
    </row>
    <row r="916" spans="1:9" x14ac:dyDescent="0.6">
      <c r="A916" s="10">
        <v>42919</v>
      </c>
      <c r="B916" s="13" t="str">
        <f>VLOOKUP(A916,_holidays!$A$2:$B$2107,2,1)</f>
        <v>N</v>
      </c>
      <c r="C916" s="13" t="str">
        <f>VLOOKUP(A916,_holidays!$A$2:$C$2107,3,1)</f>
        <v>N</v>
      </c>
      <c r="D916" s="16">
        <v>139765.32</v>
      </c>
      <c r="E916" s="14">
        <v>13.9</v>
      </c>
      <c r="F916" s="67" t="e">
        <f t="shared" si="56"/>
        <v>#N/A</v>
      </c>
      <c r="G916" s="67">
        <f t="shared" si="57"/>
        <v>139765.32</v>
      </c>
      <c r="H916" s="67" t="e">
        <f t="shared" si="58"/>
        <v>#N/A</v>
      </c>
      <c r="I916" s="67">
        <f t="shared" si="59"/>
        <v>139765.32</v>
      </c>
    </row>
    <row r="917" spans="1:9" x14ac:dyDescent="0.6">
      <c r="A917" s="19">
        <v>42920</v>
      </c>
      <c r="B917" s="20" t="str">
        <f>VLOOKUP(A917,_holidays!$A$2:$B$2107,2,1)</f>
        <v>N</v>
      </c>
      <c r="C917" s="20" t="str">
        <f>VLOOKUP(A917,_holidays!$A$2:$C$2107,3,1)</f>
        <v>N</v>
      </c>
      <c r="D917" s="16">
        <v>134029.80499999999</v>
      </c>
      <c r="E917" s="21">
        <v>16.2</v>
      </c>
      <c r="F917" s="67" t="e">
        <f t="shared" si="56"/>
        <v>#N/A</v>
      </c>
      <c r="G917" s="67">
        <f t="shared" si="57"/>
        <v>134029.80499999999</v>
      </c>
      <c r="H917" s="67" t="e">
        <f t="shared" si="58"/>
        <v>#N/A</v>
      </c>
      <c r="I917" s="67">
        <f t="shared" si="59"/>
        <v>134029.80499999999</v>
      </c>
    </row>
    <row r="918" spans="1:9" x14ac:dyDescent="0.6">
      <c r="A918" s="10">
        <v>42921</v>
      </c>
      <c r="B918" s="13" t="str">
        <f>VLOOKUP(A918,_holidays!$A$2:$B$2107,2,1)</f>
        <v>N</v>
      </c>
      <c r="C918" s="13" t="str">
        <f>VLOOKUP(A918,_holidays!$A$2:$C$2107,3,1)</f>
        <v>N</v>
      </c>
      <c r="D918" s="16">
        <v>134084.66500000001</v>
      </c>
      <c r="E918" s="14">
        <v>15.8</v>
      </c>
      <c r="F918" s="67" t="e">
        <f t="shared" si="56"/>
        <v>#N/A</v>
      </c>
      <c r="G918" s="67">
        <f t="shared" si="57"/>
        <v>134084.66500000001</v>
      </c>
      <c r="H918" s="67" t="e">
        <f t="shared" si="58"/>
        <v>#N/A</v>
      </c>
      <c r="I918" s="67">
        <f t="shared" si="59"/>
        <v>134084.66500000001</v>
      </c>
    </row>
    <row r="919" spans="1:9" x14ac:dyDescent="0.6">
      <c r="A919" s="19">
        <v>42922</v>
      </c>
      <c r="B919" s="20" t="str">
        <f>VLOOKUP(A919,_holidays!$A$2:$B$2107,2,1)</f>
        <v>N</v>
      </c>
      <c r="C919" s="20" t="str">
        <f>VLOOKUP(A919,_holidays!$A$2:$C$2107,3,1)</f>
        <v>N</v>
      </c>
      <c r="D919" s="16">
        <v>137899.715</v>
      </c>
      <c r="E919" s="21">
        <v>15</v>
      </c>
      <c r="F919" s="67" t="e">
        <f t="shared" si="56"/>
        <v>#N/A</v>
      </c>
      <c r="G919" s="67">
        <f t="shared" si="57"/>
        <v>137899.715</v>
      </c>
      <c r="H919" s="67" t="e">
        <f t="shared" si="58"/>
        <v>#N/A</v>
      </c>
      <c r="I919" s="67">
        <f t="shared" si="59"/>
        <v>137899.715</v>
      </c>
    </row>
    <row r="920" spans="1:9" x14ac:dyDescent="0.6">
      <c r="A920" s="10">
        <v>42923</v>
      </c>
      <c r="B920" s="13" t="str">
        <f>VLOOKUP(A920,_holidays!$A$2:$B$2107,2,1)</f>
        <v>N</v>
      </c>
      <c r="C920" s="13" t="str">
        <f>VLOOKUP(A920,_holidays!$A$2:$C$2107,3,1)</f>
        <v>N</v>
      </c>
      <c r="D920" s="16">
        <v>134078.07</v>
      </c>
      <c r="E920" s="14">
        <v>14.2</v>
      </c>
      <c r="F920" s="67" t="e">
        <f t="shared" si="56"/>
        <v>#N/A</v>
      </c>
      <c r="G920" s="67">
        <f t="shared" si="57"/>
        <v>134078.07</v>
      </c>
      <c r="H920" s="67" t="e">
        <f t="shared" si="58"/>
        <v>#N/A</v>
      </c>
      <c r="I920" s="67">
        <f t="shared" si="59"/>
        <v>134078.07</v>
      </c>
    </row>
    <row r="921" spans="1:9" x14ac:dyDescent="0.6">
      <c r="A921" s="19">
        <v>42924</v>
      </c>
      <c r="B921" s="20" t="str">
        <f>VLOOKUP(A921,_holidays!$A$2:$B$2107,2,1)</f>
        <v>N</v>
      </c>
      <c r="C921" s="20" t="str">
        <f>VLOOKUP(A921,_holidays!$A$2:$C$2107,3,1)</f>
        <v>N</v>
      </c>
      <c r="D921" s="16">
        <v>123687.97</v>
      </c>
      <c r="E921" s="21">
        <v>13.5</v>
      </c>
      <c r="F921" s="67" t="e">
        <f t="shared" si="56"/>
        <v>#N/A</v>
      </c>
      <c r="G921" s="67">
        <f t="shared" si="57"/>
        <v>123687.97</v>
      </c>
      <c r="H921" s="67" t="e">
        <f t="shared" si="58"/>
        <v>#N/A</v>
      </c>
      <c r="I921" s="67">
        <f t="shared" si="59"/>
        <v>123687.97</v>
      </c>
    </row>
    <row r="922" spans="1:9" x14ac:dyDescent="0.6">
      <c r="A922" s="10">
        <v>42925</v>
      </c>
      <c r="B922" s="13" t="str">
        <f>VLOOKUP(A922,_holidays!$A$2:$B$2107,2,1)</f>
        <v>N</v>
      </c>
      <c r="C922" s="13" t="str">
        <f>VLOOKUP(A922,_holidays!$A$2:$C$2107,3,1)</f>
        <v>N</v>
      </c>
      <c r="D922" s="16">
        <v>116064.03</v>
      </c>
      <c r="E922" s="14">
        <v>14.6</v>
      </c>
      <c r="F922" s="67" t="e">
        <f t="shared" si="56"/>
        <v>#N/A</v>
      </c>
      <c r="G922" s="67">
        <f t="shared" si="57"/>
        <v>116064.03</v>
      </c>
      <c r="H922" s="67" t="e">
        <f t="shared" si="58"/>
        <v>#N/A</v>
      </c>
      <c r="I922" s="67">
        <f t="shared" si="59"/>
        <v>116064.03</v>
      </c>
    </row>
    <row r="923" spans="1:9" x14ac:dyDescent="0.6">
      <c r="A923" s="19">
        <v>42926</v>
      </c>
      <c r="B923" s="20" t="str">
        <f>VLOOKUP(A923,_holidays!$A$2:$B$2107,2,1)</f>
        <v>N</v>
      </c>
      <c r="C923" s="20" t="str">
        <f>VLOOKUP(A923,_holidays!$A$2:$C$2107,3,1)</f>
        <v>N</v>
      </c>
      <c r="D923" s="16">
        <v>133132.32500000001</v>
      </c>
      <c r="E923" s="21">
        <v>16</v>
      </c>
      <c r="F923" s="67" t="e">
        <f t="shared" si="56"/>
        <v>#N/A</v>
      </c>
      <c r="G923" s="67">
        <f t="shared" si="57"/>
        <v>133132.32500000001</v>
      </c>
      <c r="H923" s="67" t="e">
        <f t="shared" si="58"/>
        <v>#N/A</v>
      </c>
      <c r="I923" s="67">
        <f t="shared" si="59"/>
        <v>133132.32500000001</v>
      </c>
    </row>
    <row r="924" spans="1:9" x14ac:dyDescent="0.6">
      <c r="A924" s="10">
        <v>42927</v>
      </c>
      <c r="B924" s="13" t="str">
        <f>VLOOKUP(A924,_holidays!$A$2:$B$2107,2,1)</f>
        <v>N</v>
      </c>
      <c r="C924" s="13" t="str">
        <f>VLOOKUP(A924,_holidays!$A$2:$C$2107,3,1)</f>
        <v>N</v>
      </c>
      <c r="D924" s="16">
        <v>137352.78</v>
      </c>
      <c r="E924" s="14">
        <v>14.3</v>
      </c>
      <c r="F924" s="67" t="e">
        <f t="shared" si="56"/>
        <v>#N/A</v>
      </c>
      <c r="G924" s="67">
        <f t="shared" si="57"/>
        <v>137352.78</v>
      </c>
      <c r="H924" s="67" t="e">
        <f t="shared" si="58"/>
        <v>#N/A</v>
      </c>
      <c r="I924" s="67">
        <f t="shared" si="59"/>
        <v>137352.78</v>
      </c>
    </row>
    <row r="925" spans="1:9" x14ac:dyDescent="0.6">
      <c r="A925" s="19">
        <v>42928</v>
      </c>
      <c r="B925" s="20" t="str">
        <f>VLOOKUP(A925,_holidays!$A$2:$B$2107,2,1)</f>
        <v>N</v>
      </c>
      <c r="C925" s="20" t="str">
        <f>VLOOKUP(A925,_holidays!$A$2:$C$2107,3,1)</f>
        <v>N</v>
      </c>
      <c r="D925" s="16">
        <v>138152.10500000001</v>
      </c>
      <c r="E925" s="21">
        <v>15.1</v>
      </c>
      <c r="F925" s="67" t="e">
        <f t="shared" si="56"/>
        <v>#N/A</v>
      </c>
      <c r="G925" s="67">
        <f t="shared" si="57"/>
        <v>138152.10500000001</v>
      </c>
      <c r="H925" s="67" t="e">
        <f t="shared" si="58"/>
        <v>#N/A</v>
      </c>
      <c r="I925" s="67">
        <f t="shared" si="59"/>
        <v>138152.10500000001</v>
      </c>
    </row>
    <row r="926" spans="1:9" x14ac:dyDescent="0.6">
      <c r="A926" s="10">
        <v>42929</v>
      </c>
      <c r="B926" s="13" t="str">
        <f>VLOOKUP(A926,_holidays!$A$2:$B$2107,2,1)</f>
        <v>N</v>
      </c>
      <c r="C926" s="13" t="str">
        <f>VLOOKUP(A926,_holidays!$A$2:$C$2107,3,1)</f>
        <v>N</v>
      </c>
      <c r="D926" s="16">
        <v>134622.39000000001</v>
      </c>
      <c r="E926" s="14">
        <v>13.3</v>
      </c>
      <c r="F926" s="67" t="e">
        <f t="shared" si="56"/>
        <v>#N/A</v>
      </c>
      <c r="G926" s="67">
        <f t="shared" si="57"/>
        <v>134622.39000000001</v>
      </c>
      <c r="H926" s="67" t="e">
        <f t="shared" si="58"/>
        <v>#N/A</v>
      </c>
      <c r="I926" s="67">
        <f t="shared" si="59"/>
        <v>134622.39000000001</v>
      </c>
    </row>
    <row r="927" spans="1:9" x14ac:dyDescent="0.6">
      <c r="A927" s="19">
        <v>42930</v>
      </c>
      <c r="B927" s="20" t="str">
        <f>VLOOKUP(A927,_holidays!$A$2:$B$2107,2,1)</f>
        <v>N</v>
      </c>
      <c r="C927" s="20" t="str">
        <f>VLOOKUP(A927,_holidays!$A$2:$C$2107,3,1)</f>
        <v>N</v>
      </c>
      <c r="D927" s="16">
        <v>131387.745</v>
      </c>
      <c r="E927" s="21">
        <v>15.9</v>
      </c>
      <c r="F927" s="67" t="e">
        <f t="shared" si="56"/>
        <v>#N/A</v>
      </c>
      <c r="G927" s="67">
        <f t="shared" si="57"/>
        <v>131387.745</v>
      </c>
      <c r="H927" s="67" t="e">
        <f t="shared" si="58"/>
        <v>#N/A</v>
      </c>
      <c r="I927" s="67">
        <f t="shared" si="59"/>
        <v>131387.745</v>
      </c>
    </row>
    <row r="928" spans="1:9" x14ac:dyDescent="0.6">
      <c r="A928" s="10">
        <v>42931</v>
      </c>
      <c r="B928" s="13" t="str">
        <f>VLOOKUP(A928,_holidays!$A$2:$B$2107,2,1)</f>
        <v>N</v>
      </c>
      <c r="C928" s="13" t="str">
        <f>VLOOKUP(A928,_holidays!$A$2:$C$2107,3,1)</f>
        <v>N</v>
      </c>
      <c r="D928" s="16">
        <v>124486.69500000001</v>
      </c>
      <c r="E928" s="14">
        <v>12</v>
      </c>
      <c r="F928" s="67" t="e">
        <f t="shared" si="56"/>
        <v>#N/A</v>
      </c>
      <c r="G928" s="67">
        <f t="shared" si="57"/>
        <v>124486.69500000001</v>
      </c>
      <c r="H928" s="67" t="e">
        <f t="shared" si="58"/>
        <v>#N/A</v>
      </c>
      <c r="I928" s="67">
        <f t="shared" si="59"/>
        <v>124486.69500000001</v>
      </c>
    </row>
    <row r="929" spans="1:9" x14ac:dyDescent="0.6">
      <c r="A929" s="19">
        <v>42932</v>
      </c>
      <c r="B929" s="20" t="str">
        <f>VLOOKUP(A929,_holidays!$A$2:$B$2107,2,1)</f>
        <v>N</v>
      </c>
      <c r="C929" s="20" t="str">
        <f>VLOOKUP(A929,_holidays!$A$2:$C$2107,3,1)</f>
        <v>N</v>
      </c>
      <c r="D929" s="16">
        <v>119927.64</v>
      </c>
      <c r="E929" s="21">
        <v>12.5</v>
      </c>
      <c r="F929" s="67" t="e">
        <f t="shared" si="56"/>
        <v>#N/A</v>
      </c>
      <c r="G929" s="67">
        <f t="shared" si="57"/>
        <v>119927.64</v>
      </c>
      <c r="H929" s="67" t="e">
        <f t="shared" si="58"/>
        <v>#N/A</v>
      </c>
      <c r="I929" s="67">
        <f t="shared" si="59"/>
        <v>119927.64</v>
      </c>
    </row>
    <row r="930" spans="1:9" x14ac:dyDescent="0.6">
      <c r="A930" s="10">
        <v>42933</v>
      </c>
      <c r="B930" s="13" t="str">
        <f>VLOOKUP(A930,_holidays!$A$2:$B$2107,2,1)</f>
        <v>N</v>
      </c>
      <c r="C930" s="13" t="str">
        <f>VLOOKUP(A930,_holidays!$A$2:$C$2107,3,1)</f>
        <v>N</v>
      </c>
      <c r="D930" s="16">
        <v>131868.24</v>
      </c>
      <c r="E930" s="14">
        <v>15.3</v>
      </c>
      <c r="F930" s="67" t="e">
        <f t="shared" si="56"/>
        <v>#N/A</v>
      </c>
      <c r="G930" s="67">
        <f t="shared" si="57"/>
        <v>131868.24</v>
      </c>
      <c r="H930" s="67" t="e">
        <f t="shared" si="58"/>
        <v>#N/A</v>
      </c>
      <c r="I930" s="67">
        <f t="shared" si="59"/>
        <v>131868.24</v>
      </c>
    </row>
    <row r="931" spans="1:9" x14ac:dyDescent="0.6">
      <c r="A931" s="19">
        <v>42934</v>
      </c>
      <c r="B931" s="20" t="str">
        <f>VLOOKUP(A931,_holidays!$A$2:$B$2107,2,1)</f>
        <v>Y</v>
      </c>
      <c r="C931" s="20" t="str">
        <f>VLOOKUP(A931,_holidays!$A$2:$C$2107,3,1)</f>
        <v>N</v>
      </c>
      <c r="D931" s="16">
        <v>136121.83499999999</v>
      </c>
      <c r="E931" s="21">
        <v>14.5</v>
      </c>
      <c r="F931" s="67">
        <f t="shared" si="56"/>
        <v>136121.83499999999</v>
      </c>
      <c r="G931" s="67" t="e">
        <f t="shared" si="57"/>
        <v>#N/A</v>
      </c>
      <c r="H931" s="67" t="e">
        <f t="shared" si="58"/>
        <v>#N/A</v>
      </c>
      <c r="I931" s="67">
        <f t="shared" si="59"/>
        <v>136121.83499999999</v>
      </c>
    </row>
    <row r="932" spans="1:9" x14ac:dyDescent="0.6">
      <c r="A932" s="10">
        <v>42935</v>
      </c>
      <c r="B932" s="13" t="str">
        <f>VLOOKUP(A932,_holidays!$A$2:$B$2107,2,1)</f>
        <v>Y</v>
      </c>
      <c r="C932" s="13" t="str">
        <f>VLOOKUP(A932,_holidays!$A$2:$C$2107,3,1)</f>
        <v>N</v>
      </c>
      <c r="D932" s="16">
        <v>133906.26</v>
      </c>
      <c r="E932" s="14">
        <v>13.2</v>
      </c>
      <c r="F932" s="67">
        <f t="shared" si="56"/>
        <v>133906.26</v>
      </c>
      <c r="G932" s="67" t="e">
        <f t="shared" si="57"/>
        <v>#N/A</v>
      </c>
      <c r="H932" s="67" t="e">
        <f t="shared" si="58"/>
        <v>#N/A</v>
      </c>
      <c r="I932" s="67">
        <f t="shared" si="59"/>
        <v>133906.26</v>
      </c>
    </row>
    <row r="933" spans="1:9" x14ac:dyDescent="0.6">
      <c r="A933" s="19">
        <v>42936</v>
      </c>
      <c r="B933" s="20" t="str">
        <f>VLOOKUP(A933,_holidays!$A$2:$B$2107,2,1)</f>
        <v>Y</v>
      </c>
      <c r="C933" s="20" t="str">
        <f>VLOOKUP(A933,_holidays!$A$2:$C$2107,3,1)</f>
        <v>N</v>
      </c>
      <c r="D933" s="16">
        <v>139316.29</v>
      </c>
      <c r="E933" s="21">
        <v>10.7</v>
      </c>
      <c r="F933" s="67">
        <f t="shared" si="56"/>
        <v>139316.29</v>
      </c>
      <c r="G933" s="67" t="e">
        <f t="shared" si="57"/>
        <v>#N/A</v>
      </c>
      <c r="H933" s="67" t="e">
        <f t="shared" si="58"/>
        <v>#N/A</v>
      </c>
      <c r="I933" s="67">
        <f t="shared" si="59"/>
        <v>139316.29</v>
      </c>
    </row>
    <row r="934" spans="1:9" x14ac:dyDescent="0.6">
      <c r="A934" s="10">
        <v>42937</v>
      </c>
      <c r="B934" s="13" t="str">
        <f>VLOOKUP(A934,_holidays!$A$2:$B$2107,2,1)</f>
        <v>Y</v>
      </c>
      <c r="C934" s="13" t="str">
        <f>VLOOKUP(A934,_holidays!$A$2:$C$2107,3,1)</f>
        <v>N</v>
      </c>
      <c r="D934" s="16">
        <v>140073.89499999999</v>
      </c>
      <c r="E934" s="14">
        <v>13.8</v>
      </c>
      <c r="F934" s="67">
        <f t="shared" si="56"/>
        <v>140073.89499999999</v>
      </c>
      <c r="G934" s="67" t="e">
        <f t="shared" si="57"/>
        <v>#N/A</v>
      </c>
      <c r="H934" s="67" t="e">
        <f t="shared" si="58"/>
        <v>#N/A</v>
      </c>
      <c r="I934" s="67">
        <f t="shared" si="59"/>
        <v>140073.89499999999</v>
      </c>
    </row>
    <row r="935" spans="1:9" x14ac:dyDescent="0.6">
      <c r="A935" s="19">
        <v>42938</v>
      </c>
      <c r="B935" s="20" t="str">
        <f>VLOOKUP(A935,_holidays!$A$2:$B$2107,2,1)</f>
        <v>Y</v>
      </c>
      <c r="C935" s="20" t="str">
        <f>VLOOKUP(A935,_holidays!$A$2:$C$2107,3,1)</f>
        <v>N</v>
      </c>
      <c r="D935" s="16">
        <v>122397.13</v>
      </c>
      <c r="E935" s="21">
        <v>12.4</v>
      </c>
      <c r="F935" s="67">
        <f t="shared" si="56"/>
        <v>122397.13</v>
      </c>
      <c r="G935" s="67" t="e">
        <f t="shared" si="57"/>
        <v>#N/A</v>
      </c>
      <c r="H935" s="67" t="e">
        <f t="shared" si="58"/>
        <v>#N/A</v>
      </c>
      <c r="I935" s="67">
        <f t="shared" si="59"/>
        <v>122397.13</v>
      </c>
    </row>
    <row r="936" spans="1:9" x14ac:dyDescent="0.6">
      <c r="A936" s="10">
        <v>42939</v>
      </c>
      <c r="B936" s="13" t="str">
        <f>VLOOKUP(A936,_holidays!$A$2:$B$2107,2,1)</f>
        <v>Y</v>
      </c>
      <c r="C936" s="13" t="str">
        <f>VLOOKUP(A936,_holidays!$A$2:$C$2107,3,1)</f>
        <v>N</v>
      </c>
      <c r="D936" s="16">
        <v>118007.66499999999</v>
      </c>
      <c r="E936" s="14">
        <v>14.1</v>
      </c>
      <c r="F936" s="67">
        <f t="shared" si="56"/>
        <v>118007.66499999999</v>
      </c>
      <c r="G936" s="67" t="e">
        <f t="shared" si="57"/>
        <v>#N/A</v>
      </c>
      <c r="H936" s="67" t="e">
        <f t="shared" si="58"/>
        <v>#N/A</v>
      </c>
      <c r="I936" s="67">
        <f t="shared" si="59"/>
        <v>118007.66499999999</v>
      </c>
    </row>
    <row r="937" spans="1:9" x14ac:dyDescent="0.6">
      <c r="A937" s="19">
        <v>42940</v>
      </c>
      <c r="B937" s="20" t="str">
        <f>VLOOKUP(A937,_holidays!$A$2:$B$2107,2,1)</f>
        <v>Y</v>
      </c>
      <c r="C937" s="20" t="str">
        <f>VLOOKUP(A937,_holidays!$A$2:$C$2107,3,1)</f>
        <v>N</v>
      </c>
      <c r="D937" s="16">
        <v>136330.59</v>
      </c>
      <c r="E937" s="21">
        <v>16.100000000000001</v>
      </c>
      <c r="F937" s="67">
        <f t="shared" si="56"/>
        <v>136330.59</v>
      </c>
      <c r="G937" s="67" t="e">
        <f t="shared" si="57"/>
        <v>#N/A</v>
      </c>
      <c r="H937" s="67" t="e">
        <f t="shared" si="58"/>
        <v>#N/A</v>
      </c>
      <c r="I937" s="67">
        <f t="shared" si="59"/>
        <v>136330.59</v>
      </c>
    </row>
    <row r="938" spans="1:9" x14ac:dyDescent="0.6">
      <c r="A938" s="10">
        <v>42941</v>
      </c>
      <c r="B938" s="13" t="str">
        <f>VLOOKUP(A938,_holidays!$A$2:$B$2107,2,1)</f>
        <v>Y</v>
      </c>
      <c r="C938" s="13" t="str">
        <f>VLOOKUP(A938,_holidays!$A$2:$C$2107,3,1)</f>
        <v>N</v>
      </c>
      <c r="D938" s="16">
        <v>129699.265</v>
      </c>
      <c r="E938" s="14">
        <v>17.2</v>
      </c>
      <c r="F938" s="67">
        <f t="shared" si="56"/>
        <v>129699.265</v>
      </c>
      <c r="G938" s="67" t="e">
        <f t="shared" si="57"/>
        <v>#N/A</v>
      </c>
      <c r="H938" s="67" t="e">
        <f t="shared" si="58"/>
        <v>#N/A</v>
      </c>
      <c r="I938" s="67">
        <f t="shared" si="59"/>
        <v>129699.265</v>
      </c>
    </row>
    <row r="939" spans="1:9" x14ac:dyDescent="0.6">
      <c r="A939" s="19">
        <v>42942</v>
      </c>
      <c r="B939" s="20" t="str">
        <f>VLOOKUP(A939,_holidays!$A$2:$B$2107,2,1)</f>
        <v>Y</v>
      </c>
      <c r="C939" s="20" t="str">
        <f>VLOOKUP(A939,_holidays!$A$2:$C$2107,3,1)</f>
        <v>N</v>
      </c>
      <c r="D939" s="16">
        <v>133198.34</v>
      </c>
      <c r="E939" s="21">
        <v>15</v>
      </c>
      <c r="F939" s="67">
        <f t="shared" si="56"/>
        <v>133198.34</v>
      </c>
      <c r="G939" s="67" t="e">
        <f t="shared" si="57"/>
        <v>#N/A</v>
      </c>
      <c r="H939" s="67" t="e">
        <f t="shared" si="58"/>
        <v>#N/A</v>
      </c>
      <c r="I939" s="67">
        <f t="shared" si="59"/>
        <v>133198.34</v>
      </c>
    </row>
    <row r="940" spans="1:9" x14ac:dyDescent="0.6">
      <c r="A940" s="10">
        <v>42943</v>
      </c>
      <c r="B940" s="13" t="str">
        <f>VLOOKUP(A940,_holidays!$A$2:$B$2107,2,1)</f>
        <v>Y</v>
      </c>
      <c r="C940" s="13" t="str">
        <f>VLOOKUP(A940,_holidays!$A$2:$C$2107,3,1)</f>
        <v>N</v>
      </c>
      <c r="D940" s="16">
        <v>136003.91500000001</v>
      </c>
      <c r="E940" s="14">
        <v>14.2</v>
      </c>
      <c r="F940" s="67">
        <f t="shared" si="56"/>
        <v>136003.91500000001</v>
      </c>
      <c r="G940" s="67" t="e">
        <f t="shared" si="57"/>
        <v>#N/A</v>
      </c>
      <c r="H940" s="67" t="e">
        <f t="shared" si="58"/>
        <v>#N/A</v>
      </c>
      <c r="I940" s="67">
        <f t="shared" si="59"/>
        <v>136003.91500000001</v>
      </c>
    </row>
    <row r="941" spans="1:9" x14ac:dyDescent="0.6">
      <c r="A941" s="19">
        <v>42944</v>
      </c>
      <c r="B941" s="20" t="str">
        <f>VLOOKUP(A941,_holidays!$A$2:$B$2107,2,1)</f>
        <v>Y</v>
      </c>
      <c r="C941" s="20" t="str">
        <f>VLOOKUP(A941,_holidays!$A$2:$C$2107,3,1)</f>
        <v>N</v>
      </c>
      <c r="D941" s="16">
        <v>130432.05</v>
      </c>
      <c r="E941" s="21">
        <v>14.3</v>
      </c>
      <c r="F941" s="67">
        <f t="shared" si="56"/>
        <v>130432.05</v>
      </c>
      <c r="G941" s="67" t="e">
        <f t="shared" si="57"/>
        <v>#N/A</v>
      </c>
      <c r="H941" s="67" t="e">
        <f t="shared" si="58"/>
        <v>#N/A</v>
      </c>
      <c r="I941" s="67">
        <f t="shared" si="59"/>
        <v>130432.05</v>
      </c>
    </row>
    <row r="942" spans="1:9" x14ac:dyDescent="0.6">
      <c r="A942" s="10">
        <v>42945</v>
      </c>
      <c r="B942" s="13" t="str">
        <f>VLOOKUP(A942,_holidays!$A$2:$B$2107,2,1)</f>
        <v>Y</v>
      </c>
      <c r="C942" s="13" t="str">
        <f>VLOOKUP(A942,_holidays!$A$2:$C$2107,3,1)</f>
        <v>N</v>
      </c>
      <c r="D942" s="16">
        <v>111331.235</v>
      </c>
      <c r="E942" s="14">
        <v>17.899999999999999</v>
      </c>
      <c r="F942" s="67">
        <f t="shared" si="56"/>
        <v>111331.235</v>
      </c>
      <c r="G942" s="67" t="e">
        <f t="shared" si="57"/>
        <v>#N/A</v>
      </c>
      <c r="H942" s="67" t="e">
        <f t="shared" si="58"/>
        <v>#N/A</v>
      </c>
      <c r="I942" s="67">
        <f t="shared" si="59"/>
        <v>111331.235</v>
      </c>
    </row>
    <row r="943" spans="1:9" x14ac:dyDescent="0.6">
      <c r="A943" s="19">
        <v>42946</v>
      </c>
      <c r="B943" s="20" t="str">
        <f>VLOOKUP(A943,_holidays!$A$2:$B$2107,2,1)</f>
        <v>Y</v>
      </c>
      <c r="C943" s="20" t="str">
        <f>VLOOKUP(A943,_holidays!$A$2:$C$2107,3,1)</f>
        <v>N</v>
      </c>
      <c r="D943" s="16">
        <v>107580.495</v>
      </c>
      <c r="E943" s="21">
        <v>18.100000000000001</v>
      </c>
      <c r="F943" s="67">
        <f t="shared" si="56"/>
        <v>107580.495</v>
      </c>
      <c r="G943" s="67" t="e">
        <f t="shared" si="57"/>
        <v>#N/A</v>
      </c>
      <c r="H943" s="67" t="e">
        <f t="shared" si="58"/>
        <v>#N/A</v>
      </c>
      <c r="I943" s="67">
        <f t="shared" si="59"/>
        <v>107580.495</v>
      </c>
    </row>
    <row r="944" spans="1:9" x14ac:dyDescent="0.6">
      <c r="A944" s="10">
        <v>42947</v>
      </c>
      <c r="B944" s="13" t="str">
        <f>VLOOKUP(A944,_holidays!$A$2:$B$2107,2,1)</f>
        <v>Y</v>
      </c>
      <c r="C944" s="13" t="str">
        <f>VLOOKUP(A944,_holidays!$A$2:$C$2107,3,1)</f>
        <v>N</v>
      </c>
      <c r="D944" s="16">
        <v>132276.88</v>
      </c>
      <c r="E944" s="14">
        <v>14.8</v>
      </c>
      <c r="F944" s="67">
        <f t="shared" si="56"/>
        <v>132276.88</v>
      </c>
      <c r="G944" s="67" t="e">
        <f t="shared" si="57"/>
        <v>#N/A</v>
      </c>
      <c r="H944" s="67" t="e">
        <f t="shared" si="58"/>
        <v>#N/A</v>
      </c>
      <c r="I944" s="67">
        <f t="shared" si="59"/>
        <v>132276.88</v>
      </c>
    </row>
    <row r="945" spans="1:9" x14ac:dyDescent="0.6">
      <c r="A945" s="19">
        <v>42948</v>
      </c>
      <c r="B945" s="20" t="str">
        <f>VLOOKUP(A945,_holidays!$A$2:$B$2107,2,1)</f>
        <v>Y</v>
      </c>
      <c r="C945" s="20" t="str">
        <f>VLOOKUP(A945,_holidays!$A$2:$C$2107,3,1)</f>
        <v>N</v>
      </c>
      <c r="D945" s="16">
        <v>137617.88</v>
      </c>
      <c r="E945" s="21">
        <v>15.5</v>
      </c>
      <c r="F945" s="67">
        <f t="shared" si="56"/>
        <v>137617.88</v>
      </c>
      <c r="G945" s="67" t="e">
        <f t="shared" si="57"/>
        <v>#N/A</v>
      </c>
      <c r="H945" s="67" t="e">
        <f t="shared" si="58"/>
        <v>#N/A</v>
      </c>
      <c r="I945" s="67">
        <f t="shared" si="59"/>
        <v>137617.88</v>
      </c>
    </row>
    <row r="946" spans="1:9" x14ac:dyDescent="0.6">
      <c r="A946" s="10">
        <v>42949</v>
      </c>
      <c r="B946" s="13" t="str">
        <f>VLOOKUP(A946,_holidays!$A$2:$B$2107,2,1)</f>
        <v>Y</v>
      </c>
      <c r="C946" s="13" t="str">
        <f>VLOOKUP(A946,_holidays!$A$2:$C$2107,3,1)</f>
        <v>N</v>
      </c>
      <c r="D946" s="16">
        <v>140729.185</v>
      </c>
      <c r="E946" s="14">
        <v>12.9</v>
      </c>
      <c r="F946" s="67">
        <f t="shared" si="56"/>
        <v>140729.185</v>
      </c>
      <c r="G946" s="67" t="e">
        <f t="shared" si="57"/>
        <v>#N/A</v>
      </c>
      <c r="H946" s="67" t="e">
        <f t="shared" si="58"/>
        <v>#N/A</v>
      </c>
      <c r="I946" s="67">
        <f t="shared" si="59"/>
        <v>140729.185</v>
      </c>
    </row>
    <row r="947" spans="1:9" x14ac:dyDescent="0.6">
      <c r="A947" s="19">
        <v>42950</v>
      </c>
      <c r="B947" s="20" t="str">
        <f>VLOOKUP(A947,_holidays!$A$2:$B$2107,2,1)</f>
        <v>Y</v>
      </c>
      <c r="C947" s="20" t="str">
        <f>VLOOKUP(A947,_holidays!$A$2:$C$2107,3,1)</f>
        <v>N</v>
      </c>
      <c r="D947" s="16">
        <v>151355.43</v>
      </c>
      <c r="E947" s="21">
        <v>9</v>
      </c>
      <c r="F947" s="67">
        <f t="shared" si="56"/>
        <v>151355.43</v>
      </c>
      <c r="G947" s="67" t="e">
        <f t="shared" si="57"/>
        <v>#N/A</v>
      </c>
      <c r="H947" s="67" t="e">
        <f t="shared" si="58"/>
        <v>#N/A</v>
      </c>
      <c r="I947" s="67">
        <f t="shared" si="59"/>
        <v>151355.43</v>
      </c>
    </row>
    <row r="948" spans="1:9" x14ac:dyDescent="0.6">
      <c r="A948" s="10">
        <v>42951</v>
      </c>
      <c r="B948" s="13" t="str">
        <f>VLOOKUP(A948,_holidays!$A$2:$B$2107,2,1)</f>
        <v>Y</v>
      </c>
      <c r="C948" s="13" t="str">
        <f>VLOOKUP(A948,_holidays!$A$2:$C$2107,3,1)</f>
        <v>N</v>
      </c>
      <c r="D948" s="16">
        <v>141647.89499999999</v>
      </c>
      <c r="E948" s="14">
        <v>12.1</v>
      </c>
      <c r="F948" s="67">
        <f t="shared" si="56"/>
        <v>141647.89499999999</v>
      </c>
      <c r="G948" s="67" t="e">
        <f t="shared" si="57"/>
        <v>#N/A</v>
      </c>
      <c r="H948" s="67" t="e">
        <f t="shared" si="58"/>
        <v>#N/A</v>
      </c>
      <c r="I948" s="67">
        <f t="shared" si="59"/>
        <v>141647.89499999999</v>
      </c>
    </row>
    <row r="949" spans="1:9" x14ac:dyDescent="0.6">
      <c r="A949" s="19">
        <v>42952</v>
      </c>
      <c r="B949" s="20" t="str">
        <f>VLOOKUP(A949,_holidays!$A$2:$B$2107,2,1)</f>
        <v>Y</v>
      </c>
      <c r="C949" s="20" t="str">
        <f>VLOOKUP(A949,_holidays!$A$2:$C$2107,3,1)</f>
        <v>N</v>
      </c>
      <c r="D949" s="16">
        <v>116696.455</v>
      </c>
      <c r="E949" s="21">
        <v>14.2</v>
      </c>
      <c r="F949" s="67">
        <f t="shared" si="56"/>
        <v>116696.455</v>
      </c>
      <c r="G949" s="67" t="e">
        <f t="shared" si="57"/>
        <v>#N/A</v>
      </c>
      <c r="H949" s="67" t="e">
        <f t="shared" si="58"/>
        <v>#N/A</v>
      </c>
      <c r="I949" s="67">
        <f t="shared" si="59"/>
        <v>116696.455</v>
      </c>
    </row>
    <row r="950" spans="1:9" x14ac:dyDescent="0.6">
      <c r="A950" s="10">
        <v>42953</v>
      </c>
      <c r="B950" s="13" t="str">
        <f>VLOOKUP(A950,_holidays!$A$2:$B$2107,2,1)</f>
        <v>Y</v>
      </c>
      <c r="C950" s="13" t="str">
        <f>VLOOKUP(A950,_holidays!$A$2:$C$2107,3,1)</f>
        <v>N</v>
      </c>
      <c r="D950" s="16">
        <v>117351.14</v>
      </c>
      <c r="E950" s="14">
        <v>13</v>
      </c>
      <c r="F950" s="67">
        <f t="shared" si="56"/>
        <v>117351.14</v>
      </c>
      <c r="G950" s="67" t="e">
        <f t="shared" si="57"/>
        <v>#N/A</v>
      </c>
      <c r="H950" s="67" t="e">
        <f t="shared" si="58"/>
        <v>#N/A</v>
      </c>
      <c r="I950" s="67">
        <f t="shared" si="59"/>
        <v>117351.14</v>
      </c>
    </row>
    <row r="951" spans="1:9" x14ac:dyDescent="0.6">
      <c r="A951" s="19">
        <v>42954</v>
      </c>
      <c r="B951" s="20" t="str">
        <f>VLOOKUP(A951,_holidays!$A$2:$B$2107,2,1)</f>
        <v>Y</v>
      </c>
      <c r="C951" s="20" t="str">
        <f>VLOOKUP(A951,_holidays!$A$2:$C$2107,3,1)</f>
        <v>N</v>
      </c>
      <c r="D951" s="16">
        <v>138963.17499999999</v>
      </c>
      <c r="E951" s="21">
        <v>12.3</v>
      </c>
      <c r="F951" s="67">
        <f t="shared" si="56"/>
        <v>138963.17499999999</v>
      </c>
      <c r="G951" s="67" t="e">
        <f t="shared" si="57"/>
        <v>#N/A</v>
      </c>
      <c r="H951" s="67" t="e">
        <f t="shared" si="58"/>
        <v>#N/A</v>
      </c>
      <c r="I951" s="67">
        <f t="shared" si="59"/>
        <v>138963.17499999999</v>
      </c>
    </row>
    <row r="952" spans="1:9" x14ac:dyDescent="0.6">
      <c r="A952" s="10">
        <v>42955</v>
      </c>
      <c r="B952" s="13" t="str">
        <f>VLOOKUP(A952,_holidays!$A$2:$B$2107,2,1)</f>
        <v>Y</v>
      </c>
      <c r="C952" s="13" t="str">
        <f>VLOOKUP(A952,_holidays!$A$2:$C$2107,3,1)</f>
        <v>N</v>
      </c>
      <c r="D952" s="16">
        <v>139108.435</v>
      </c>
      <c r="E952" s="14">
        <v>15</v>
      </c>
      <c r="F952" s="67">
        <f t="shared" si="56"/>
        <v>139108.435</v>
      </c>
      <c r="G952" s="67" t="e">
        <f t="shared" si="57"/>
        <v>#N/A</v>
      </c>
      <c r="H952" s="67" t="e">
        <f t="shared" si="58"/>
        <v>#N/A</v>
      </c>
      <c r="I952" s="67">
        <f t="shared" si="59"/>
        <v>139108.435</v>
      </c>
    </row>
    <row r="953" spans="1:9" x14ac:dyDescent="0.6">
      <c r="A953" s="19">
        <v>42956</v>
      </c>
      <c r="B953" s="20" t="str">
        <f>VLOOKUP(A953,_holidays!$A$2:$B$2107,2,1)</f>
        <v>Y</v>
      </c>
      <c r="C953" s="20" t="str">
        <f>VLOOKUP(A953,_holidays!$A$2:$C$2107,3,1)</f>
        <v>N</v>
      </c>
      <c r="D953" s="16">
        <v>130044.375</v>
      </c>
      <c r="E953" s="21">
        <v>16.8</v>
      </c>
      <c r="F953" s="67">
        <f t="shared" si="56"/>
        <v>130044.375</v>
      </c>
      <c r="G953" s="67" t="e">
        <f t="shared" si="57"/>
        <v>#N/A</v>
      </c>
      <c r="H953" s="67" t="e">
        <f t="shared" si="58"/>
        <v>#N/A</v>
      </c>
      <c r="I953" s="67">
        <f t="shared" si="59"/>
        <v>130044.375</v>
      </c>
    </row>
    <row r="954" spans="1:9" x14ac:dyDescent="0.6">
      <c r="A954" s="10">
        <v>42957</v>
      </c>
      <c r="B954" s="13" t="str">
        <f>VLOOKUP(A954,_holidays!$A$2:$B$2107,2,1)</f>
        <v>Y</v>
      </c>
      <c r="C954" s="13" t="str">
        <f>VLOOKUP(A954,_holidays!$A$2:$C$2107,3,1)</f>
        <v>N</v>
      </c>
      <c r="D954" s="16">
        <v>122361.925</v>
      </c>
      <c r="E954" s="14">
        <v>18.8</v>
      </c>
      <c r="F954" s="67">
        <f t="shared" si="56"/>
        <v>122361.925</v>
      </c>
      <c r="G954" s="67" t="e">
        <f t="shared" si="57"/>
        <v>#N/A</v>
      </c>
      <c r="H954" s="67" t="e">
        <f t="shared" si="58"/>
        <v>#N/A</v>
      </c>
      <c r="I954" s="67">
        <f t="shared" si="59"/>
        <v>122361.925</v>
      </c>
    </row>
    <row r="955" spans="1:9" x14ac:dyDescent="0.6">
      <c r="A955" s="19">
        <v>42958</v>
      </c>
      <c r="B955" s="20" t="str">
        <f>VLOOKUP(A955,_holidays!$A$2:$B$2107,2,1)</f>
        <v>Y</v>
      </c>
      <c r="C955" s="20" t="str">
        <f>VLOOKUP(A955,_holidays!$A$2:$C$2107,3,1)</f>
        <v>N</v>
      </c>
      <c r="D955" s="16">
        <v>122862.345</v>
      </c>
      <c r="E955" s="21">
        <v>16.399999999999999</v>
      </c>
      <c r="F955" s="67">
        <f t="shared" si="56"/>
        <v>122862.345</v>
      </c>
      <c r="G955" s="67" t="e">
        <f t="shared" si="57"/>
        <v>#N/A</v>
      </c>
      <c r="H955" s="67" t="e">
        <f t="shared" si="58"/>
        <v>#N/A</v>
      </c>
      <c r="I955" s="67">
        <f t="shared" si="59"/>
        <v>122862.345</v>
      </c>
    </row>
    <row r="956" spans="1:9" x14ac:dyDescent="0.6">
      <c r="A956" s="10">
        <v>42959</v>
      </c>
      <c r="B956" s="13" t="str">
        <f>VLOOKUP(A956,_holidays!$A$2:$B$2107,2,1)</f>
        <v>Y</v>
      </c>
      <c r="C956" s="13" t="str">
        <f>VLOOKUP(A956,_holidays!$A$2:$C$2107,3,1)</f>
        <v>N</v>
      </c>
      <c r="D956" s="16">
        <v>113669.45</v>
      </c>
      <c r="E956" s="14">
        <v>17.899999999999999</v>
      </c>
      <c r="F956" s="67">
        <f t="shared" si="56"/>
        <v>113669.45</v>
      </c>
      <c r="G956" s="67" t="e">
        <f t="shared" si="57"/>
        <v>#N/A</v>
      </c>
      <c r="H956" s="67" t="e">
        <f t="shared" si="58"/>
        <v>#N/A</v>
      </c>
      <c r="I956" s="67">
        <f t="shared" si="59"/>
        <v>113669.45</v>
      </c>
    </row>
    <row r="957" spans="1:9" x14ac:dyDescent="0.6">
      <c r="A957" s="19">
        <v>42960</v>
      </c>
      <c r="B957" s="20" t="str">
        <f>VLOOKUP(A957,_holidays!$A$2:$B$2107,2,1)</f>
        <v>Y</v>
      </c>
      <c r="C957" s="20" t="str">
        <f>VLOOKUP(A957,_holidays!$A$2:$C$2107,3,1)</f>
        <v>N</v>
      </c>
      <c r="D957" s="16">
        <v>106274.56</v>
      </c>
      <c r="E957" s="21">
        <v>18.7</v>
      </c>
      <c r="F957" s="67">
        <f t="shared" si="56"/>
        <v>106274.56</v>
      </c>
      <c r="G957" s="67" t="e">
        <f t="shared" si="57"/>
        <v>#N/A</v>
      </c>
      <c r="H957" s="67" t="e">
        <f t="shared" si="58"/>
        <v>#N/A</v>
      </c>
      <c r="I957" s="67">
        <f t="shared" si="59"/>
        <v>106274.56</v>
      </c>
    </row>
    <row r="958" spans="1:9" x14ac:dyDescent="0.6">
      <c r="A958" s="10">
        <v>42961</v>
      </c>
      <c r="B958" s="13" t="str">
        <f>VLOOKUP(A958,_holidays!$A$2:$B$2107,2,1)</f>
        <v>Y</v>
      </c>
      <c r="C958" s="13" t="str">
        <f>VLOOKUP(A958,_holidays!$A$2:$C$2107,3,1)</f>
        <v>N</v>
      </c>
      <c r="D958" s="16">
        <v>121533.955</v>
      </c>
      <c r="E958" s="14">
        <v>20.100000000000001</v>
      </c>
      <c r="F958" s="67">
        <f t="shared" si="56"/>
        <v>121533.955</v>
      </c>
      <c r="G958" s="67" t="e">
        <f t="shared" si="57"/>
        <v>#N/A</v>
      </c>
      <c r="H958" s="67" t="e">
        <f t="shared" si="58"/>
        <v>#N/A</v>
      </c>
      <c r="I958" s="67">
        <f t="shared" si="59"/>
        <v>121533.955</v>
      </c>
    </row>
    <row r="959" spans="1:9" x14ac:dyDescent="0.6">
      <c r="A959" s="19">
        <v>42962</v>
      </c>
      <c r="B959" s="20" t="str">
        <f>VLOOKUP(A959,_holidays!$A$2:$B$2107,2,1)</f>
        <v>Y</v>
      </c>
      <c r="C959" s="20" t="str">
        <f>VLOOKUP(A959,_holidays!$A$2:$C$2107,3,1)</f>
        <v>N</v>
      </c>
      <c r="D959" s="16">
        <v>127193.3</v>
      </c>
      <c r="E959" s="21">
        <v>17.5</v>
      </c>
      <c r="F959" s="67">
        <f t="shared" si="56"/>
        <v>127193.3</v>
      </c>
      <c r="G959" s="67" t="e">
        <f t="shared" si="57"/>
        <v>#N/A</v>
      </c>
      <c r="H959" s="67" t="e">
        <f t="shared" si="58"/>
        <v>#N/A</v>
      </c>
      <c r="I959" s="67">
        <f t="shared" si="59"/>
        <v>127193.3</v>
      </c>
    </row>
    <row r="960" spans="1:9" x14ac:dyDescent="0.6">
      <c r="A960" s="10">
        <v>42963</v>
      </c>
      <c r="B960" s="13" t="str">
        <f>VLOOKUP(A960,_holidays!$A$2:$B$2107,2,1)</f>
        <v>Y</v>
      </c>
      <c r="C960" s="13" t="str">
        <f>VLOOKUP(A960,_holidays!$A$2:$C$2107,3,1)</f>
        <v>N</v>
      </c>
      <c r="D960" s="16">
        <v>121445.38</v>
      </c>
      <c r="E960" s="14">
        <v>18.100000000000001</v>
      </c>
      <c r="F960" s="67">
        <f t="shared" si="56"/>
        <v>121445.38</v>
      </c>
      <c r="G960" s="67" t="e">
        <f t="shared" si="57"/>
        <v>#N/A</v>
      </c>
      <c r="H960" s="67" t="e">
        <f t="shared" si="58"/>
        <v>#N/A</v>
      </c>
      <c r="I960" s="67">
        <f t="shared" si="59"/>
        <v>121445.38</v>
      </c>
    </row>
    <row r="961" spans="1:9" x14ac:dyDescent="0.6">
      <c r="A961" s="19">
        <v>42964</v>
      </c>
      <c r="B961" s="20" t="str">
        <f>VLOOKUP(A961,_holidays!$A$2:$B$2107,2,1)</f>
        <v>Y</v>
      </c>
      <c r="C961" s="20" t="str">
        <f>VLOOKUP(A961,_holidays!$A$2:$C$2107,3,1)</f>
        <v>N</v>
      </c>
      <c r="D961" s="16">
        <v>129223.80499999999</v>
      </c>
      <c r="E961" s="21">
        <v>15.6</v>
      </c>
      <c r="F961" s="67">
        <f t="shared" si="56"/>
        <v>129223.80499999999</v>
      </c>
      <c r="G961" s="67" t="e">
        <f t="shared" si="57"/>
        <v>#N/A</v>
      </c>
      <c r="H961" s="67" t="e">
        <f t="shared" si="58"/>
        <v>#N/A</v>
      </c>
      <c r="I961" s="67">
        <f t="shared" si="59"/>
        <v>129223.80499999999</v>
      </c>
    </row>
    <row r="962" spans="1:9" x14ac:dyDescent="0.6">
      <c r="A962" s="10">
        <v>42965</v>
      </c>
      <c r="B962" s="13" t="str">
        <f>VLOOKUP(A962,_holidays!$A$2:$B$2107,2,1)</f>
        <v>Y</v>
      </c>
      <c r="C962" s="13" t="str">
        <f>VLOOKUP(A962,_holidays!$A$2:$C$2107,3,1)</f>
        <v>N</v>
      </c>
      <c r="D962" s="16">
        <v>133562.98499999999</v>
      </c>
      <c r="E962" s="14">
        <v>12.2</v>
      </c>
      <c r="F962" s="67">
        <f t="shared" si="56"/>
        <v>133562.98499999999</v>
      </c>
      <c r="G962" s="67" t="e">
        <f t="shared" si="57"/>
        <v>#N/A</v>
      </c>
      <c r="H962" s="67" t="e">
        <f t="shared" si="58"/>
        <v>#N/A</v>
      </c>
      <c r="I962" s="67">
        <f t="shared" si="59"/>
        <v>133562.98499999999</v>
      </c>
    </row>
    <row r="963" spans="1:9" x14ac:dyDescent="0.6">
      <c r="A963" s="19">
        <v>42966</v>
      </c>
      <c r="B963" s="20" t="str">
        <f>VLOOKUP(A963,_holidays!$A$2:$B$2107,2,1)</f>
        <v>Y</v>
      </c>
      <c r="C963" s="20" t="str">
        <f>VLOOKUP(A963,_holidays!$A$2:$C$2107,3,1)</f>
        <v>N</v>
      </c>
      <c r="D963" s="16">
        <v>124852.67</v>
      </c>
      <c r="E963" s="21">
        <v>11.8</v>
      </c>
      <c r="F963" s="67">
        <f t="shared" ref="F963:F1026" si="60">IF(B963="N",NA(),IF(B963="Y",D963))</f>
        <v>124852.67</v>
      </c>
      <c r="G963" s="67" t="e">
        <f t="shared" ref="G963:G1026" si="61">IF(B963="N",D963,IF(B963="Y",NA()))</f>
        <v>#N/A</v>
      </c>
      <c r="H963" s="67" t="e">
        <f t="shared" ref="H963:H1026" si="62">IF(C963="N",NA(),IF(C963="Y",D963))</f>
        <v>#N/A</v>
      </c>
      <c r="I963" s="67">
        <f t="shared" ref="I963:I1026" si="63">IF(C963="N",D963,IF(C963="Y",NA()))</f>
        <v>124852.67</v>
      </c>
    </row>
    <row r="964" spans="1:9" x14ac:dyDescent="0.6">
      <c r="A964" s="10">
        <v>42967</v>
      </c>
      <c r="B964" s="13" t="str">
        <f>VLOOKUP(A964,_holidays!$A$2:$B$2107,2,1)</f>
        <v>Y</v>
      </c>
      <c r="C964" s="13" t="str">
        <f>VLOOKUP(A964,_holidays!$A$2:$C$2107,3,1)</f>
        <v>N</v>
      </c>
      <c r="D964" s="16">
        <v>119798.995</v>
      </c>
      <c r="E964" s="14">
        <v>13.3</v>
      </c>
      <c r="F964" s="67">
        <f t="shared" si="60"/>
        <v>119798.995</v>
      </c>
      <c r="G964" s="67" t="e">
        <f t="shared" si="61"/>
        <v>#N/A</v>
      </c>
      <c r="H964" s="67" t="e">
        <f t="shared" si="62"/>
        <v>#N/A</v>
      </c>
      <c r="I964" s="67">
        <f t="shared" si="63"/>
        <v>119798.995</v>
      </c>
    </row>
    <row r="965" spans="1:9" x14ac:dyDescent="0.6">
      <c r="A965" s="19">
        <v>42968</v>
      </c>
      <c r="B965" s="20" t="str">
        <f>VLOOKUP(A965,_holidays!$A$2:$B$2107,2,1)</f>
        <v>Y</v>
      </c>
      <c r="C965" s="20" t="str">
        <f>VLOOKUP(A965,_holidays!$A$2:$C$2107,3,1)</f>
        <v>N</v>
      </c>
      <c r="D965" s="16">
        <v>140410.29500000001</v>
      </c>
      <c r="E965" s="21">
        <v>12.7</v>
      </c>
      <c r="F965" s="67">
        <f t="shared" si="60"/>
        <v>140410.29500000001</v>
      </c>
      <c r="G965" s="67" t="e">
        <f t="shared" si="61"/>
        <v>#N/A</v>
      </c>
      <c r="H965" s="67" t="e">
        <f t="shared" si="62"/>
        <v>#N/A</v>
      </c>
      <c r="I965" s="67">
        <f t="shared" si="63"/>
        <v>140410.29500000001</v>
      </c>
    </row>
    <row r="966" spans="1:9" x14ac:dyDescent="0.6">
      <c r="A966" s="10">
        <v>42969</v>
      </c>
      <c r="B966" s="13" t="str">
        <f>VLOOKUP(A966,_holidays!$A$2:$B$2107,2,1)</f>
        <v>Y</v>
      </c>
      <c r="C966" s="13" t="str">
        <f>VLOOKUP(A966,_holidays!$A$2:$C$2107,3,1)</f>
        <v>N</v>
      </c>
      <c r="D966" s="16">
        <v>133809.45499999999</v>
      </c>
      <c r="E966" s="14">
        <v>16.8</v>
      </c>
      <c r="F966" s="67">
        <f t="shared" si="60"/>
        <v>133809.45499999999</v>
      </c>
      <c r="G966" s="67" t="e">
        <f t="shared" si="61"/>
        <v>#N/A</v>
      </c>
      <c r="H966" s="67" t="e">
        <f t="shared" si="62"/>
        <v>#N/A</v>
      </c>
      <c r="I966" s="67">
        <f t="shared" si="63"/>
        <v>133809.45499999999</v>
      </c>
    </row>
    <row r="967" spans="1:9" x14ac:dyDescent="0.6">
      <c r="A967" s="19">
        <v>42970</v>
      </c>
      <c r="B967" s="20" t="str">
        <f>VLOOKUP(A967,_holidays!$A$2:$B$2107,2,1)</f>
        <v>Y</v>
      </c>
      <c r="C967" s="20" t="str">
        <f>VLOOKUP(A967,_holidays!$A$2:$C$2107,3,1)</f>
        <v>N</v>
      </c>
      <c r="D967" s="16">
        <v>133056.82</v>
      </c>
      <c r="E967" s="21">
        <v>18.100000000000001</v>
      </c>
      <c r="F967" s="67">
        <f t="shared" si="60"/>
        <v>133056.82</v>
      </c>
      <c r="G967" s="67" t="e">
        <f t="shared" si="61"/>
        <v>#N/A</v>
      </c>
      <c r="H967" s="67" t="e">
        <f t="shared" si="62"/>
        <v>#N/A</v>
      </c>
      <c r="I967" s="67">
        <f t="shared" si="63"/>
        <v>133056.82</v>
      </c>
    </row>
    <row r="968" spans="1:9" x14ac:dyDescent="0.6">
      <c r="A968" s="10">
        <v>42971</v>
      </c>
      <c r="B968" s="13" t="str">
        <f>VLOOKUP(A968,_holidays!$A$2:$B$2107,2,1)</f>
        <v>Y</v>
      </c>
      <c r="C968" s="13" t="str">
        <f>VLOOKUP(A968,_holidays!$A$2:$C$2107,3,1)</f>
        <v>N</v>
      </c>
      <c r="D968" s="16">
        <v>135619.94</v>
      </c>
      <c r="E968" s="14">
        <v>13.3</v>
      </c>
      <c r="F968" s="67">
        <f t="shared" si="60"/>
        <v>135619.94</v>
      </c>
      <c r="G968" s="67" t="e">
        <f t="shared" si="61"/>
        <v>#N/A</v>
      </c>
      <c r="H968" s="67" t="e">
        <f t="shared" si="62"/>
        <v>#N/A</v>
      </c>
      <c r="I968" s="67">
        <f t="shared" si="63"/>
        <v>135619.94</v>
      </c>
    </row>
    <row r="969" spans="1:9" x14ac:dyDescent="0.6">
      <c r="A969" s="19">
        <v>42972</v>
      </c>
      <c r="B969" s="20" t="str">
        <f>VLOOKUP(A969,_holidays!$A$2:$B$2107,2,1)</f>
        <v>Y</v>
      </c>
      <c r="C969" s="20" t="str">
        <f>VLOOKUP(A969,_holidays!$A$2:$C$2107,3,1)</f>
        <v>N</v>
      </c>
      <c r="D969" s="16">
        <v>133666.57500000001</v>
      </c>
      <c r="E969" s="21">
        <v>15</v>
      </c>
      <c r="F969" s="67">
        <f t="shared" si="60"/>
        <v>133666.57500000001</v>
      </c>
      <c r="G969" s="67" t="e">
        <f t="shared" si="61"/>
        <v>#N/A</v>
      </c>
      <c r="H969" s="67" t="e">
        <f t="shared" si="62"/>
        <v>#N/A</v>
      </c>
      <c r="I969" s="67">
        <f t="shared" si="63"/>
        <v>133666.57500000001</v>
      </c>
    </row>
    <row r="970" spans="1:9" x14ac:dyDescent="0.6">
      <c r="A970" s="10">
        <v>42973</v>
      </c>
      <c r="B970" s="13" t="str">
        <f>VLOOKUP(A970,_holidays!$A$2:$B$2107,2,1)</f>
        <v>Y</v>
      </c>
      <c r="C970" s="13" t="str">
        <f>VLOOKUP(A970,_holidays!$A$2:$C$2107,3,1)</f>
        <v>N</v>
      </c>
      <c r="D970" s="16">
        <v>117444.1</v>
      </c>
      <c r="E970" s="14">
        <v>15.3</v>
      </c>
      <c r="F970" s="67">
        <f t="shared" si="60"/>
        <v>117444.1</v>
      </c>
      <c r="G970" s="67" t="e">
        <f t="shared" si="61"/>
        <v>#N/A</v>
      </c>
      <c r="H970" s="67" t="e">
        <f t="shared" si="62"/>
        <v>#N/A</v>
      </c>
      <c r="I970" s="67">
        <f t="shared" si="63"/>
        <v>117444.1</v>
      </c>
    </row>
    <row r="971" spans="1:9" x14ac:dyDescent="0.6">
      <c r="A971" s="19">
        <v>42974</v>
      </c>
      <c r="B971" s="20" t="str">
        <f>VLOOKUP(A971,_holidays!$A$2:$B$2107,2,1)</f>
        <v>Y</v>
      </c>
      <c r="C971" s="20" t="str">
        <f>VLOOKUP(A971,_holidays!$A$2:$C$2107,3,1)</f>
        <v>N</v>
      </c>
      <c r="D971" s="16">
        <v>115177.935</v>
      </c>
      <c r="E971" s="21">
        <v>10.7</v>
      </c>
      <c r="F971" s="67">
        <f t="shared" si="60"/>
        <v>115177.935</v>
      </c>
      <c r="G971" s="67" t="e">
        <f t="shared" si="61"/>
        <v>#N/A</v>
      </c>
      <c r="H971" s="67" t="e">
        <f t="shared" si="62"/>
        <v>#N/A</v>
      </c>
      <c r="I971" s="67">
        <f t="shared" si="63"/>
        <v>115177.935</v>
      </c>
    </row>
    <row r="972" spans="1:9" x14ac:dyDescent="0.6">
      <c r="A972" s="10">
        <v>42975</v>
      </c>
      <c r="B972" s="13" t="str">
        <f>VLOOKUP(A972,_holidays!$A$2:$B$2107,2,1)</f>
        <v>Y</v>
      </c>
      <c r="C972" s="13" t="str">
        <f>VLOOKUP(A972,_holidays!$A$2:$C$2107,3,1)</f>
        <v>N</v>
      </c>
      <c r="D972" s="16">
        <v>139414.495</v>
      </c>
      <c r="E972" s="14">
        <v>11.8</v>
      </c>
      <c r="F972" s="67">
        <f t="shared" si="60"/>
        <v>139414.495</v>
      </c>
      <c r="G972" s="67" t="e">
        <f t="shared" si="61"/>
        <v>#N/A</v>
      </c>
      <c r="H972" s="67" t="e">
        <f t="shared" si="62"/>
        <v>#N/A</v>
      </c>
      <c r="I972" s="67">
        <f t="shared" si="63"/>
        <v>139414.495</v>
      </c>
    </row>
    <row r="973" spans="1:9" x14ac:dyDescent="0.6">
      <c r="A973" s="19">
        <v>42976</v>
      </c>
      <c r="B973" s="20" t="str">
        <f>VLOOKUP(A973,_holidays!$A$2:$B$2107,2,1)</f>
        <v>Y</v>
      </c>
      <c r="C973" s="20" t="str">
        <f>VLOOKUP(A973,_holidays!$A$2:$C$2107,3,1)</f>
        <v>N</v>
      </c>
      <c r="D973" s="16">
        <v>139814.04</v>
      </c>
      <c r="E973" s="21">
        <v>12.9</v>
      </c>
      <c r="F973" s="67">
        <f t="shared" si="60"/>
        <v>139814.04</v>
      </c>
      <c r="G973" s="67" t="e">
        <f t="shared" si="61"/>
        <v>#N/A</v>
      </c>
      <c r="H973" s="67" t="e">
        <f t="shared" si="62"/>
        <v>#N/A</v>
      </c>
      <c r="I973" s="67">
        <f t="shared" si="63"/>
        <v>139814.04</v>
      </c>
    </row>
    <row r="974" spans="1:9" x14ac:dyDescent="0.6">
      <c r="A974" s="10">
        <v>42977</v>
      </c>
      <c r="B974" s="13" t="str">
        <f>VLOOKUP(A974,_holidays!$A$2:$B$2107,2,1)</f>
        <v>Y</v>
      </c>
      <c r="C974" s="13" t="str">
        <f>VLOOKUP(A974,_holidays!$A$2:$C$2107,3,1)</f>
        <v>N</v>
      </c>
      <c r="D974" s="16">
        <v>137513.465</v>
      </c>
      <c r="E974" s="14">
        <v>13.8</v>
      </c>
      <c r="F974" s="67">
        <f t="shared" si="60"/>
        <v>137513.465</v>
      </c>
      <c r="G974" s="67" t="e">
        <f t="shared" si="61"/>
        <v>#N/A</v>
      </c>
      <c r="H974" s="67" t="e">
        <f t="shared" si="62"/>
        <v>#N/A</v>
      </c>
      <c r="I974" s="67">
        <f t="shared" si="63"/>
        <v>137513.465</v>
      </c>
    </row>
    <row r="975" spans="1:9" x14ac:dyDescent="0.6">
      <c r="A975" s="19">
        <v>42978</v>
      </c>
      <c r="B975" s="20" t="str">
        <f>VLOOKUP(A975,_holidays!$A$2:$B$2107,2,1)</f>
        <v>Y</v>
      </c>
      <c r="C975" s="20" t="str">
        <f>VLOOKUP(A975,_holidays!$A$2:$C$2107,3,1)</f>
        <v>N</v>
      </c>
      <c r="D975" s="16">
        <v>133982.255</v>
      </c>
      <c r="E975" s="21">
        <v>16.7</v>
      </c>
      <c r="F975" s="67">
        <f t="shared" si="60"/>
        <v>133982.255</v>
      </c>
      <c r="G975" s="67" t="e">
        <f t="shared" si="61"/>
        <v>#N/A</v>
      </c>
      <c r="H975" s="67" t="e">
        <f t="shared" si="62"/>
        <v>#N/A</v>
      </c>
      <c r="I975" s="67">
        <f t="shared" si="63"/>
        <v>133982.255</v>
      </c>
    </row>
    <row r="976" spans="1:9" x14ac:dyDescent="0.6">
      <c r="A976" s="10">
        <v>42979</v>
      </c>
      <c r="B976" s="13" t="str">
        <f>VLOOKUP(A976,_holidays!$A$2:$B$2107,2,1)</f>
        <v>Y</v>
      </c>
      <c r="C976" s="13" t="str">
        <f>VLOOKUP(A976,_holidays!$A$2:$C$2107,3,1)</f>
        <v>N</v>
      </c>
      <c r="D976" s="16">
        <v>128707.425</v>
      </c>
      <c r="E976" s="14">
        <v>17</v>
      </c>
      <c r="F976" s="67">
        <f t="shared" si="60"/>
        <v>128707.425</v>
      </c>
      <c r="G976" s="67" t="e">
        <f t="shared" si="61"/>
        <v>#N/A</v>
      </c>
      <c r="H976" s="67" t="e">
        <f t="shared" si="62"/>
        <v>#N/A</v>
      </c>
      <c r="I976" s="67">
        <f t="shared" si="63"/>
        <v>128707.425</v>
      </c>
    </row>
    <row r="977" spans="1:9" x14ac:dyDescent="0.6">
      <c r="A977" s="19">
        <v>42980</v>
      </c>
      <c r="B977" s="20" t="str">
        <f>VLOOKUP(A977,_holidays!$A$2:$B$2107,2,1)</f>
        <v>Y</v>
      </c>
      <c r="C977" s="20" t="str">
        <f>VLOOKUP(A977,_holidays!$A$2:$C$2107,3,1)</f>
        <v>N</v>
      </c>
      <c r="D977" s="16">
        <v>114098.11500000001</v>
      </c>
      <c r="E977" s="21">
        <v>18.399999999999999</v>
      </c>
      <c r="F977" s="67">
        <f t="shared" si="60"/>
        <v>114098.11500000001</v>
      </c>
      <c r="G977" s="67" t="e">
        <f t="shared" si="61"/>
        <v>#N/A</v>
      </c>
      <c r="H977" s="67" t="e">
        <f t="shared" si="62"/>
        <v>#N/A</v>
      </c>
      <c r="I977" s="67">
        <f t="shared" si="63"/>
        <v>114098.11500000001</v>
      </c>
    </row>
    <row r="978" spans="1:9" x14ac:dyDescent="0.6">
      <c r="A978" s="10">
        <v>42981</v>
      </c>
      <c r="B978" s="13" t="str">
        <f>VLOOKUP(A978,_holidays!$A$2:$B$2107,2,1)</f>
        <v>Y</v>
      </c>
      <c r="C978" s="13" t="str">
        <f>VLOOKUP(A978,_holidays!$A$2:$C$2107,3,1)</f>
        <v>N</v>
      </c>
      <c r="D978" s="16">
        <v>103964.33</v>
      </c>
      <c r="E978" s="14">
        <v>17.2</v>
      </c>
      <c r="F978" s="67">
        <f t="shared" si="60"/>
        <v>103964.33</v>
      </c>
      <c r="G978" s="67" t="e">
        <f t="shared" si="61"/>
        <v>#N/A</v>
      </c>
      <c r="H978" s="67" t="e">
        <f t="shared" si="62"/>
        <v>#N/A</v>
      </c>
      <c r="I978" s="67">
        <f t="shared" si="63"/>
        <v>103964.33</v>
      </c>
    </row>
    <row r="979" spans="1:9" x14ac:dyDescent="0.6">
      <c r="A979" s="19">
        <v>42982</v>
      </c>
      <c r="B979" s="20" t="str">
        <f>VLOOKUP(A979,_holidays!$A$2:$B$2107,2,1)</f>
        <v>Y</v>
      </c>
      <c r="C979" s="20" t="str">
        <f>VLOOKUP(A979,_holidays!$A$2:$C$2107,3,1)</f>
        <v>N</v>
      </c>
      <c r="D979" s="16">
        <v>128001.05499999999</v>
      </c>
      <c r="E979" s="21">
        <v>13.7</v>
      </c>
      <c r="F979" s="67">
        <f t="shared" si="60"/>
        <v>128001.05499999999</v>
      </c>
      <c r="G979" s="67" t="e">
        <f t="shared" si="61"/>
        <v>#N/A</v>
      </c>
      <c r="H979" s="67" t="e">
        <f t="shared" si="62"/>
        <v>#N/A</v>
      </c>
      <c r="I979" s="67">
        <f t="shared" si="63"/>
        <v>128001.05499999999</v>
      </c>
    </row>
    <row r="980" spans="1:9" x14ac:dyDescent="0.6">
      <c r="A980" s="10">
        <v>42983</v>
      </c>
      <c r="B980" s="13" t="str">
        <f>VLOOKUP(A980,_holidays!$A$2:$B$2107,2,1)</f>
        <v>Y</v>
      </c>
      <c r="C980" s="13" t="str">
        <f>VLOOKUP(A980,_holidays!$A$2:$C$2107,3,1)</f>
        <v>N</v>
      </c>
      <c r="D980" s="16">
        <v>137696.67000000001</v>
      </c>
      <c r="E980" s="14">
        <v>13.3</v>
      </c>
      <c r="F980" s="67">
        <f t="shared" si="60"/>
        <v>137696.67000000001</v>
      </c>
      <c r="G980" s="67" t="e">
        <f t="shared" si="61"/>
        <v>#N/A</v>
      </c>
      <c r="H980" s="67" t="e">
        <f t="shared" si="62"/>
        <v>#N/A</v>
      </c>
      <c r="I980" s="67">
        <f t="shared" si="63"/>
        <v>137696.67000000001</v>
      </c>
    </row>
    <row r="981" spans="1:9" x14ac:dyDescent="0.6">
      <c r="A981" s="19">
        <v>42984</v>
      </c>
      <c r="B981" s="20" t="str">
        <f>VLOOKUP(A981,_holidays!$A$2:$B$2107,2,1)</f>
        <v>Y</v>
      </c>
      <c r="C981" s="20" t="str">
        <f>VLOOKUP(A981,_holidays!$A$2:$C$2107,3,1)</f>
        <v>N</v>
      </c>
      <c r="D981" s="16">
        <v>134819.94500000001</v>
      </c>
      <c r="E981" s="21">
        <v>15.1</v>
      </c>
      <c r="F981" s="67">
        <f t="shared" si="60"/>
        <v>134819.94500000001</v>
      </c>
      <c r="G981" s="67" t="e">
        <f t="shared" si="61"/>
        <v>#N/A</v>
      </c>
      <c r="H981" s="67" t="e">
        <f t="shared" si="62"/>
        <v>#N/A</v>
      </c>
      <c r="I981" s="67">
        <f t="shared" si="63"/>
        <v>134819.94500000001</v>
      </c>
    </row>
    <row r="982" spans="1:9" x14ac:dyDescent="0.6">
      <c r="A982" s="10">
        <v>42985</v>
      </c>
      <c r="B982" s="13" t="str">
        <f>VLOOKUP(A982,_holidays!$A$2:$B$2107,2,1)</f>
        <v>Y</v>
      </c>
      <c r="C982" s="13" t="str">
        <f>VLOOKUP(A982,_holidays!$A$2:$C$2107,3,1)</f>
        <v>N</v>
      </c>
      <c r="D982" s="16">
        <v>133405.72</v>
      </c>
      <c r="E982" s="14">
        <v>15.2</v>
      </c>
      <c r="F982" s="67">
        <f t="shared" si="60"/>
        <v>133405.72</v>
      </c>
      <c r="G982" s="67" t="e">
        <f t="shared" si="61"/>
        <v>#N/A</v>
      </c>
      <c r="H982" s="67" t="e">
        <f t="shared" si="62"/>
        <v>#N/A</v>
      </c>
      <c r="I982" s="67">
        <f t="shared" si="63"/>
        <v>133405.72</v>
      </c>
    </row>
    <row r="983" spans="1:9" x14ac:dyDescent="0.6">
      <c r="A983" s="19">
        <v>42986</v>
      </c>
      <c r="B983" s="20" t="str">
        <f>VLOOKUP(A983,_holidays!$A$2:$B$2107,2,1)</f>
        <v>Y</v>
      </c>
      <c r="C983" s="20" t="str">
        <f>VLOOKUP(A983,_holidays!$A$2:$C$2107,3,1)</f>
        <v>N</v>
      </c>
      <c r="D983" s="16">
        <v>132543.1</v>
      </c>
      <c r="E983" s="21">
        <v>13.5</v>
      </c>
      <c r="F983" s="67">
        <f t="shared" si="60"/>
        <v>132543.1</v>
      </c>
      <c r="G983" s="67" t="e">
        <f t="shared" si="61"/>
        <v>#N/A</v>
      </c>
      <c r="H983" s="67" t="e">
        <f t="shared" si="62"/>
        <v>#N/A</v>
      </c>
      <c r="I983" s="67">
        <f t="shared" si="63"/>
        <v>132543.1</v>
      </c>
    </row>
    <row r="984" spans="1:9" x14ac:dyDescent="0.6">
      <c r="A984" s="10">
        <v>42987</v>
      </c>
      <c r="B984" s="13" t="str">
        <f>VLOOKUP(A984,_holidays!$A$2:$B$2107,2,1)</f>
        <v>Y</v>
      </c>
      <c r="C984" s="13" t="str">
        <f>VLOOKUP(A984,_holidays!$A$2:$C$2107,3,1)</f>
        <v>N</v>
      </c>
      <c r="D984" s="16">
        <v>120454.01</v>
      </c>
      <c r="E984" s="14">
        <v>14.9</v>
      </c>
      <c r="F984" s="67">
        <f t="shared" si="60"/>
        <v>120454.01</v>
      </c>
      <c r="G984" s="67" t="e">
        <f t="shared" si="61"/>
        <v>#N/A</v>
      </c>
      <c r="H984" s="67" t="e">
        <f t="shared" si="62"/>
        <v>#N/A</v>
      </c>
      <c r="I984" s="67">
        <f t="shared" si="63"/>
        <v>120454.01</v>
      </c>
    </row>
    <row r="985" spans="1:9" x14ac:dyDescent="0.6">
      <c r="A985" s="19">
        <v>42988</v>
      </c>
      <c r="B985" s="20" t="str">
        <f>VLOOKUP(A985,_holidays!$A$2:$B$2107,2,1)</f>
        <v>Y</v>
      </c>
      <c r="C985" s="20" t="str">
        <f>VLOOKUP(A985,_holidays!$A$2:$C$2107,3,1)</f>
        <v>N</v>
      </c>
      <c r="D985" s="16">
        <v>114584.065</v>
      </c>
      <c r="E985" s="21">
        <v>16.100000000000001</v>
      </c>
      <c r="F985" s="67">
        <f t="shared" si="60"/>
        <v>114584.065</v>
      </c>
      <c r="G985" s="67" t="e">
        <f t="shared" si="61"/>
        <v>#N/A</v>
      </c>
      <c r="H985" s="67" t="e">
        <f t="shared" si="62"/>
        <v>#N/A</v>
      </c>
      <c r="I985" s="67">
        <f t="shared" si="63"/>
        <v>114584.065</v>
      </c>
    </row>
    <row r="986" spans="1:9" x14ac:dyDescent="0.6">
      <c r="A986" s="10">
        <v>42989</v>
      </c>
      <c r="B986" s="13" t="str">
        <f>VLOOKUP(A986,_holidays!$A$2:$B$2107,2,1)</f>
        <v>Y</v>
      </c>
      <c r="C986" s="13" t="str">
        <f>VLOOKUP(A986,_holidays!$A$2:$C$2107,3,1)</f>
        <v>N</v>
      </c>
      <c r="D986" s="16">
        <v>127169.03</v>
      </c>
      <c r="E986" s="14">
        <v>18.100000000000001</v>
      </c>
      <c r="F986" s="67">
        <f t="shared" si="60"/>
        <v>127169.03</v>
      </c>
      <c r="G986" s="67" t="e">
        <f t="shared" si="61"/>
        <v>#N/A</v>
      </c>
      <c r="H986" s="67" t="e">
        <f t="shared" si="62"/>
        <v>#N/A</v>
      </c>
      <c r="I986" s="67">
        <f t="shared" si="63"/>
        <v>127169.03</v>
      </c>
    </row>
    <row r="987" spans="1:9" x14ac:dyDescent="0.6">
      <c r="A987" s="19">
        <v>42990</v>
      </c>
      <c r="B987" s="20" t="str">
        <f>VLOOKUP(A987,_holidays!$A$2:$B$2107,2,1)</f>
        <v>Y</v>
      </c>
      <c r="C987" s="20" t="str">
        <f>VLOOKUP(A987,_holidays!$A$2:$C$2107,3,1)</f>
        <v>N</v>
      </c>
      <c r="D987" s="16">
        <v>130906.89</v>
      </c>
      <c r="E987" s="21">
        <v>19.899999999999999</v>
      </c>
      <c r="F987" s="67">
        <f t="shared" si="60"/>
        <v>130906.89</v>
      </c>
      <c r="G987" s="67" t="e">
        <f t="shared" si="61"/>
        <v>#N/A</v>
      </c>
      <c r="H987" s="67" t="e">
        <f t="shared" si="62"/>
        <v>#N/A</v>
      </c>
      <c r="I987" s="67">
        <f t="shared" si="63"/>
        <v>130906.89</v>
      </c>
    </row>
    <row r="988" spans="1:9" x14ac:dyDescent="0.6">
      <c r="A988" s="10">
        <v>42991</v>
      </c>
      <c r="B988" s="13" t="str">
        <f>VLOOKUP(A988,_holidays!$A$2:$B$2107,2,1)</f>
        <v>Y</v>
      </c>
      <c r="C988" s="13" t="str">
        <f>VLOOKUP(A988,_holidays!$A$2:$C$2107,3,1)</f>
        <v>N</v>
      </c>
      <c r="D988" s="16">
        <v>127192.315</v>
      </c>
      <c r="E988" s="14">
        <v>16.399999999999999</v>
      </c>
      <c r="F988" s="67">
        <f t="shared" si="60"/>
        <v>127192.315</v>
      </c>
      <c r="G988" s="67" t="e">
        <f t="shared" si="61"/>
        <v>#N/A</v>
      </c>
      <c r="H988" s="67" t="e">
        <f t="shared" si="62"/>
        <v>#N/A</v>
      </c>
      <c r="I988" s="67">
        <f t="shared" si="63"/>
        <v>127192.315</v>
      </c>
    </row>
    <row r="989" spans="1:9" x14ac:dyDescent="0.6">
      <c r="A989" s="19">
        <v>42992</v>
      </c>
      <c r="B989" s="20" t="str">
        <f>VLOOKUP(A989,_holidays!$A$2:$B$2107,2,1)</f>
        <v>Y</v>
      </c>
      <c r="C989" s="20" t="str">
        <f>VLOOKUP(A989,_holidays!$A$2:$C$2107,3,1)</f>
        <v>N</v>
      </c>
      <c r="D989" s="16">
        <v>131986.80499999999</v>
      </c>
      <c r="E989" s="21">
        <v>15.3</v>
      </c>
      <c r="F989" s="67">
        <f t="shared" si="60"/>
        <v>131986.80499999999</v>
      </c>
      <c r="G989" s="67" t="e">
        <f t="shared" si="61"/>
        <v>#N/A</v>
      </c>
      <c r="H989" s="67" t="e">
        <f t="shared" si="62"/>
        <v>#N/A</v>
      </c>
      <c r="I989" s="67">
        <f t="shared" si="63"/>
        <v>131986.80499999999</v>
      </c>
    </row>
    <row r="990" spans="1:9" x14ac:dyDescent="0.6">
      <c r="A990" s="10">
        <v>42993</v>
      </c>
      <c r="B990" s="13" t="str">
        <f>VLOOKUP(A990,_holidays!$A$2:$B$2107,2,1)</f>
        <v>Y</v>
      </c>
      <c r="C990" s="13" t="str">
        <f>VLOOKUP(A990,_holidays!$A$2:$C$2107,3,1)</f>
        <v>N</v>
      </c>
      <c r="D990" s="16">
        <v>128761.605</v>
      </c>
      <c r="E990" s="14">
        <v>16.7</v>
      </c>
      <c r="F990" s="67">
        <f t="shared" si="60"/>
        <v>128761.605</v>
      </c>
      <c r="G990" s="67" t="e">
        <f t="shared" si="61"/>
        <v>#N/A</v>
      </c>
      <c r="H990" s="67" t="e">
        <f t="shared" si="62"/>
        <v>#N/A</v>
      </c>
      <c r="I990" s="67">
        <f t="shared" si="63"/>
        <v>128761.605</v>
      </c>
    </row>
    <row r="991" spans="1:9" x14ac:dyDescent="0.6">
      <c r="A991" s="19">
        <v>42994</v>
      </c>
      <c r="B991" s="20" t="str">
        <f>VLOOKUP(A991,_holidays!$A$2:$B$2107,2,1)</f>
        <v>Y</v>
      </c>
      <c r="C991" s="20" t="str">
        <f>VLOOKUP(A991,_holidays!$A$2:$C$2107,3,1)</f>
        <v>N</v>
      </c>
      <c r="D991" s="16">
        <v>111301.56</v>
      </c>
      <c r="E991" s="21">
        <v>13.3</v>
      </c>
      <c r="F991" s="67">
        <f t="shared" si="60"/>
        <v>111301.56</v>
      </c>
      <c r="G991" s="67" t="e">
        <f t="shared" si="61"/>
        <v>#N/A</v>
      </c>
      <c r="H991" s="67" t="e">
        <f t="shared" si="62"/>
        <v>#N/A</v>
      </c>
      <c r="I991" s="67">
        <f t="shared" si="63"/>
        <v>111301.56</v>
      </c>
    </row>
    <row r="992" spans="1:9" x14ac:dyDescent="0.6">
      <c r="A992" s="10">
        <v>42995</v>
      </c>
      <c r="B992" s="13" t="str">
        <f>VLOOKUP(A992,_holidays!$A$2:$B$2107,2,1)</f>
        <v>Y</v>
      </c>
      <c r="C992" s="13" t="str">
        <f>VLOOKUP(A992,_holidays!$A$2:$C$2107,3,1)</f>
        <v>N</v>
      </c>
      <c r="D992" s="16">
        <v>104766</v>
      </c>
      <c r="E992" s="14">
        <v>18.100000000000001</v>
      </c>
      <c r="F992" s="67">
        <f t="shared" si="60"/>
        <v>104766</v>
      </c>
      <c r="G992" s="67" t="e">
        <f t="shared" si="61"/>
        <v>#N/A</v>
      </c>
      <c r="H992" s="67" t="e">
        <f t="shared" si="62"/>
        <v>#N/A</v>
      </c>
      <c r="I992" s="67">
        <f t="shared" si="63"/>
        <v>104766</v>
      </c>
    </row>
    <row r="993" spans="1:9" x14ac:dyDescent="0.6">
      <c r="A993" s="19">
        <v>42996</v>
      </c>
      <c r="B993" s="20" t="str">
        <f>VLOOKUP(A993,_holidays!$A$2:$B$2107,2,1)</f>
        <v>Y</v>
      </c>
      <c r="C993" s="20" t="str">
        <f>VLOOKUP(A993,_holidays!$A$2:$C$2107,3,1)</f>
        <v>N</v>
      </c>
      <c r="D993" s="16">
        <v>115123.54</v>
      </c>
      <c r="E993" s="21">
        <v>22</v>
      </c>
      <c r="F993" s="67">
        <f t="shared" si="60"/>
        <v>115123.54</v>
      </c>
      <c r="G993" s="67" t="e">
        <f t="shared" si="61"/>
        <v>#N/A</v>
      </c>
      <c r="H993" s="67" t="e">
        <f t="shared" si="62"/>
        <v>#N/A</v>
      </c>
      <c r="I993" s="67">
        <f t="shared" si="63"/>
        <v>115123.54</v>
      </c>
    </row>
    <row r="994" spans="1:9" x14ac:dyDescent="0.6">
      <c r="A994" s="10">
        <v>42997</v>
      </c>
      <c r="B994" s="13" t="str">
        <f>VLOOKUP(A994,_holidays!$A$2:$B$2107,2,1)</f>
        <v>Y</v>
      </c>
      <c r="C994" s="13" t="str">
        <f>VLOOKUP(A994,_holidays!$A$2:$C$2107,3,1)</f>
        <v>N</v>
      </c>
      <c r="D994" s="16">
        <v>124033.955</v>
      </c>
      <c r="E994" s="14">
        <v>13.9</v>
      </c>
      <c r="F994" s="67">
        <f t="shared" si="60"/>
        <v>124033.955</v>
      </c>
      <c r="G994" s="67" t="e">
        <f t="shared" si="61"/>
        <v>#N/A</v>
      </c>
      <c r="H994" s="67" t="e">
        <f t="shared" si="62"/>
        <v>#N/A</v>
      </c>
      <c r="I994" s="67">
        <f t="shared" si="63"/>
        <v>124033.955</v>
      </c>
    </row>
    <row r="995" spans="1:9" x14ac:dyDescent="0.6">
      <c r="A995" s="19">
        <v>42998</v>
      </c>
      <c r="B995" s="20" t="str">
        <f>VLOOKUP(A995,_holidays!$A$2:$B$2107,2,1)</f>
        <v>Y</v>
      </c>
      <c r="C995" s="20" t="str">
        <f>VLOOKUP(A995,_holidays!$A$2:$C$2107,3,1)</f>
        <v>N</v>
      </c>
      <c r="D995" s="16">
        <v>123461.38</v>
      </c>
      <c r="E995" s="21">
        <v>19.2</v>
      </c>
      <c r="F995" s="67">
        <f t="shared" si="60"/>
        <v>123461.38</v>
      </c>
      <c r="G995" s="67" t="e">
        <f t="shared" si="61"/>
        <v>#N/A</v>
      </c>
      <c r="H995" s="67" t="e">
        <f t="shared" si="62"/>
        <v>#N/A</v>
      </c>
      <c r="I995" s="67">
        <f t="shared" si="63"/>
        <v>123461.38</v>
      </c>
    </row>
    <row r="996" spans="1:9" x14ac:dyDescent="0.6">
      <c r="A996" s="10">
        <v>42999</v>
      </c>
      <c r="B996" s="13" t="str">
        <f>VLOOKUP(A996,_holidays!$A$2:$B$2107,2,1)</f>
        <v>Y</v>
      </c>
      <c r="C996" s="13" t="str">
        <f>VLOOKUP(A996,_holidays!$A$2:$C$2107,3,1)</f>
        <v>N</v>
      </c>
      <c r="D996" s="16">
        <v>119309.93</v>
      </c>
      <c r="E996" s="14">
        <v>23.6</v>
      </c>
      <c r="F996" s="67">
        <f t="shared" si="60"/>
        <v>119309.93</v>
      </c>
      <c r="G996" s="67" t="e">
        <f t="shared" si="61"/>
        <v>#N/A</v>
      </c>
      <c r="H996" s="67" t="e">
        <f t="shared" si="62"/>
        <v>#N/A</v>
      </c>
      <c r="I996" s="67">
        <f t="shared" si="63"/>
        <v>119309.93</v>
      </c>
    </row>
    <row r="997" spans="1:9" x14ac:dyDescent="0.6">
      <c r="A997" s="19">
        <v>43000</v>
      </c>
      <c r="B997" s="20" t="str">
        <f>VLOOKUP(A997,_holidays!$A$2:$B$2107,2,1)</f>
        <v>N</v>
      </c>
      <c r="C997" s="20" t="str">
        <f>VLOOKUP(A997,_holidays!$A$2:$C$2107,3,1)</f>
        <v>N</v>
      </c>
      <c r="D997" s="16">
        <v>116611.25</v>
      </c>
      <c r="E997" s="21">
        <v>25.6</v>
      </c>
      <c r="F997" s="67" t="e">
        <f t="shared" si="60"/>
        <v>#N/A</v>
      </c>
      <c r="G997" s="67">
        <f t="shared" si="61"/>
        <v>116611.25</v>
      </c>
      <c r="H997" s="67" t="e">
        <f t="shared" si="62"/>
        <v>#N/A</v>
      </c>
      <c r="I997" s="67">
        <f t="shared" si="63"/>
        <v>116611.25</v>
      </c>
    </row>
    <row r="998" spans="1:9" x14ac:dyDescent="0.6">
      <c r="A998" s="10">
        <v>43001</v>
      </c>
      <c r="B998" s="13" t="str">
        <f>VLOOKUP(A998,_holidays!$A$2:$B$2107,2,1)</f>
        <v>N</v>
      </c>
      <c r="C998" s="13" t="str">
        <f>VLOOKUP(A998,_holidays!$A$2:$C$2107,3,1)</f>
        <v>N</v>
      </c>
      <c r="D998" s="16">
        <v>101012.29</v>
      </c>
      <c r="E998" s="14">
        <v>30.6</v>
      </c>
      <c r="F998" s="67" t="e">
        <f t="shared" si="60"/>
        <v>#N/A</v>
      </c>
      <c r="G998" s="67">
        <f t="shared" si="61"/>
        <v>101012.29</v>
      </c>
      <c r="H998" s="67" t="e">
        <f t="shared" si="62"/>
        <v>#N/A</v>
      </c>
      <c r="I998" s="67">
        <f t="shared" si="63"/>
        <v>101012.29</v>
      </c>
    </row>
    <row r="999" spans="1:9" x14ac:dyDescent="0.6">
      <c r="A999" s="19">
        <v>43002</v>
      </c>
      <c r="B999" s="20" t="str">
        <f>VLOOKUP(A999,_holidays!$A$2:$B$2107,2,1)</f>
        <v>N</v>
      </c>
      <c r="C999" s="20" t="str">
        <f>VLOOKUP(A999,_holidays!$A$2:$C$2107,3,1)</f>
        <v>N</v>
      </c>
      <c r="D999" s="16">
        <v>92608.24</v>
      </c>
      <c r="E999" s="21">
        <v>19.899999999999999</v>
      </c>
      <c r="F999" s="67" t="e">
        <f t="shared" si="60"/>
        <v>#N/A</v>
      </c>
      <c r="G999" s="67">
        <f t="shared" si="61"/>
        <v>92608.24</v>
      </c>
      <c r="H999" s="67" t="e">
        <f t="shared" si="62"/>
        <v>#N/A</v>
      </c>
      <c r="I999" s="67">
        <f t="shared" si="63"/>
        <v>92608.24</v>
      </c>
    </row>
    <row r="1000" spans="1:9" x14ac:dyDescent="0.6">
      <c r="A1000" s="10">
        <v>43003</v>
      </c>
      <c r="B1000" s="13" t="str">
        <f>VLOOKUP(A1000,_holidays!$A$2:$B$2107,2,1)</f>
        <v>N</v>
      </c>
      <c r="C1000" s="13" t="str">
        <f>VLOOKUP(A1000,_holidays!$A$2:$C$2107,3,1)</f>
        <v>N</v>
      </c>
      <c r="D1000" s="16">
        <v>119126.485</v>
      </c>
      <c r="E1000" s="14">
        <v>14.2</v>
      </c>
      <c r="F1000" s="67" t="e">
        <f t="shared" si="60"/>
        <v>#N/A</v>
      </c>
      <c r="G1000" s="67">
        <f t="shared" si="61"/>
        <v>119126.485</v>
      </c>
      <c r="H1000" s="67" t="e">
        <f t="shared" si="62"/>
        <v>#N/A</v>
      </c>
      <c r="I1000" s="67">
        <f t="shared" si="63"/>
        <v>119126.485</v>
      </c>
    </row>
    <row r="1001" spans="1:9" x14ac:dyDescent="0.6">
      <c r="A1001" s="19">
        <v>43004</v>
      </c>
      <c r="B1001" s="20" t="str">
        <f>VLOOKUP(A1001,_holidays!$A$2:$B$2107,2,1)</f>
        <v>N</v>
      </c>
      <c r="C1001" s="20" t="str">
        <f>VLOOKUP(A1001,_holidays!$A$2:$C$2107,3,1)</f>
        <v>N</v>
      </c>
      <c r="D1001" s="16">
        <v>124452.94</v>
      </c>
      <c r="E1001" s="21">
        <v>15.1</v>
      </c>
      <c r="F1001" s="67" t="e">
        <f t="shared" si="60"/>
        <v>#N/A</v>
      </c>
      <c r="G1001" s="67">
        <f t="shared" si="61"/>
        <v>124452.94</v>
      </c>
      <c r="H1001" s="67" t="e">
        <f t="shared" si="62"/>
        <v>#N/A</v>
      </c>
      <c r="I1001" s="67">
        <f t="shared" si="63"/>
        <v>124452.94</v>
      </c>
    </row>
    <row r="1002" spans="1:9" x14ac:dyDescent="0.6">
      <c r="A1002" s="10">
        <v>43005</v>
      </c>
      <c r="B1002" s="13" t="str">
        <f>VLOOKUP(A1002,_holidays!$A$2:$B$2107,2,1)</f>
        <v>N</v>
      </c>
      <c r="C1002" s="13" t="str">
        <f>VLOOKUP(A1002,_holidays!$A$2:$C$2107,3,1)</f>
        <v>N</v>
      </c>
      <c r="D1002" s="16">
        <v>119028.07</v>
      </c>
      <c r="E1002" s="14">
        <v>24.6</v>
      </c>
      <c r="F1002" s="67" t="e">
        <f t="shared" si="60"/>
        <v>#N/A</v>
      </c>
      <c r="G1002" s="67">
        <f t="shared" si="61"/>
        <v>119028.07</v>
      </c>
      <c r="H1002" s="67" t="e">
        <f t="shared" si="62"/>
        <v>#N/A</v>
      </c>
      <c r="I1002" s="67">
        <f t="shared" si="63"/>
        <v>119028.07</v>
      </c>
    </row>
    <row r="1003" spans="1:9" x14ac:dyDescent="0.6">
      <c r="A1003" s="19">
        <v>43006</v>
      </c>
      <c r="B1003" s="20" t="str">
        <f>VLOOKUP(A1003,_holidays!$A$2:$B$2107,2,1)</f>
        <v>N</v>
      </c>
      <c r="C1003" s="20" t="str">
        <f>VLOOKUP(A1003,_holidays!$A$2:$C$2107,3,1)</f>
        <v>N</v>
      </c>
      <c r="D1003" s="16">
        <v>116655.855</v>
      </c>
      <c r="E1003" s="21">
        <v>18.5</v>
      </c>
      <c r="F1003" s="67" t="e">
        <f t="shared" si="60"/>
        <v>#N/A</v>
      </c>
      <c r="G1003" s="67">
        <f t="shared" si="61"/>
        <v>116655.855</v>
      </c>
      <c r="H1003" s="67" t="e">
        <f t="shared" si="62"/>
        <v>#N/A</v>
      </c>
      <c r="I1003" s="67">
        <f t="shared" si="63"/>
        <v>116655.855</v>
      </c>
    </row>
    <row r="1004" spans="1:9" x14ac:dyDescent="0.6">
      <c r="A1004" s="10">
        <v>43007</v>
      </c>
      <c r="B1004" s="13" t="str">
        <f>VLOOKUP(A1004,_holidays!$A$2:$B$2107,2,1)</f>
        <v>N</v>
      </c>
      <c r="C1004" s="13" t="str">
        <f>VLOOKUP(A1004,_holidays!$A$2:$C$2107,3,1)</f>
        <v>Y</v>
      </c>
      <c r="D1004" s="16">
        <v>102847.255</v>
      </c>
      <c r="E1004" s="14">
        <v>18.399999999999999</v>
      </c>
      <c r="F1004" s="67" t="e">
        <f t="shared" si="60"/>
        <v>#N/A</v>
      </c>
      <c r="G1004" s="67">
        <f t="shared" si="61"/>
        <v>102847.255</v>
      </c>
      <c r="H1004" s="67">
        <f t="shared" si="62"/>
        <v>102847.255</v>
      </c>
      <c r="I1004" s="67" t="e">
        <f t="shared" si="63"/>
        <v>#N/A</v>
      </c>
    </row>
    <row r="1005" spans="1:9" x14ac:dyDescent="0.6">
      <c r="A1005" s="19">
        <v>43008</v>
      </c>
      <c r="B1005" s="20" t="str">
        <f>VLOOKUP(A1005,_holidays!$A$2:$B$2107,2,1)</f>
        <v>N</v>
      </c>
      <c r="C1005" s="20" t="str">
        <f>VLOOKUP(A1005,_holidays!$A$2:$C$2107,3,1)</f>
        <v>N</v>
      </c>
      <c r="D1005" s="16">
        <v>100701.82</v>
      </c>
      <c r="E1005" s="21">
        <v>15.4</v>
      </c>
      <c r="F1005" s="67" t="e">
        <f t="shared" si="60"/>
        <v>#N/A</v>
      </c>
      <c r="G1005" s="67">
        <f t="shared" si="61"/>
        <v>100701.82</v>
      </c>
      <c r="H1005" s="67" t="e">
        <f t="shared" si="62"/>
        <v>#N/A</v>
      </c>
      <c r="I1005" s="67">
        <f t="shared" si="63"/>
        <v>100701.82</v>
      </c>
    </row>
    <row r="1006" spans="1:9" x14ac:dyDescent="0.6">
      <c r="A1006" s="10">
        <v>43009</v>
      </c>
      <c r="B1006" s="13" t="str">
        <f>VLOOKUP(A1006,_holidays!$A$2:$B$2107,2,1)</f>
        <v>N</v>
      </c>
      <c r="C1006" s="13" t="str">
        <f>VLOOKUP(A1006,_holidays!$A$2:$C$2107,3,1)</f>
        <v>N</v>
      </c>
      <c r="D1006" s="16">
        <v>103556.74</v>
      </c>
      <c r="E1006" s="14">
        <v>17.2</v>
      </c>
      <c r="F1006" s="67" t="e">
        <f t="shared" si="60"/>
        <v>#N/A</v>
      </c>
      <c r="G1006" s="67">
        <f t="shared" si="61"/>
        <v>103556.74</v>
      </c>
      <c r="H1006" s="67" t="e">
        <f t="shared" si="62"/>
        <v>#N/A</v>
      </c>
      <c r="I1006" s="67">
        <f t="shared" si="63"/>
        <v>103556.74</v>
      </c>
    </row>
    <row r="1007" spans="1:9" x14ac:dyDescent="0.6">
      <c r="A1007" s="19">
        <v>43010</v>
      </c>
      <c r="B1007" s="20" t="str">
        <f>VLOOKUP(A1007,_holidays!$A$2:$B$2107,2,1)</f>
        <v>N</v>
      </c>
      <c r="C1007" s="20" t="str">
        <f>VLOOKUP(A1007,_holidays!$A$2:$C$2107,3,1)</f>
        <v>N</v>
      </c>
      <c r="D1007" s="16">
        <v>119226.42</v>
      </c>
      <c r="E1007" s="21">
        <v>16.399999999999999</v>
      </c>
      <c r="F1007" s="67" t="e">
        <f t="shared" si="60"/>
        <v>#N/A</v>
      </c>
      <c r="G1007" s="67">
        <f t="shared" si="61"/>
        <v>119226.42</v>
      </c>
      <c r="H1007" s="67" t="e">
        <f t="shared" si="62"/>
        <v>#N/A</v>
      </c>
      <c r="I1007" s="67">
        <f t="shared" si="63"/>
        <v>119226.42</v>
      </c>
    </row>
    <row r="1008" spans="1:9" x14ac:dyDescent="0.6">
      <c r="A1008" s="10">
        <v>43011</v>
      </c>
      <c r="B1008" s="13" t="str">
        <f>VLOOKUP(A1008,_holidays!$A$2:$B$2107,2,1)</f>
        <v>N</v>
      </c>
      <c r="C1008" s="13" t="str">
        <f>VLOOKUP(A1008,_holidays!$A$2:$C$2107,3,1)</f>
        <v>N</v>
      </c>
      <c r="D1008" s="16">
        <v>118856.41499999999</v>
      </c>
      <c r="E1008" s="14">
        <v>22.3</v>
      </c>
      <c r="F1008" s="67" t="e">
        <f t="shared" si="60"/>
        <v>#N/A</v>
      </c>
      <c r="G1008" s="67">
        <f t="shared" si="61"/>
        <v>118856.41499999999</v>
      </c>
      <c r="H1008" s="67" t="e">
        <f t="shared" si="62"/>
        <v>#N/A</v>
      </c>
      <c r="I1008" s="67">
        <f t="shared" si="63"/>
        <v>118856.41499999999</v>
      </c>
    </row>
    <row r="1009" spans="1:9" x14ac:dyDescent="0.6">
      <c r="A1009" s="19">
        <v>43012</v>
      </c>
      <c r="B1009" s="20" t="str">
        <f>VLOOKUP(A1009,_holidays!$A$2:$B$2107,2,1)</f>
        <v>N</v>
      </c>
      <c r="C1009" s="20" t="str">
        <f>VLOOKUP(A1009,_holidays!$A$2:$C$2107,3,1)</f>
        <v>N</v>
      </c>
      <c r="D1009" s="16">
        <v>114604.62</v>
      </c>
      <c r="E1009" s="21">
        <v>20.8</v>
      </c>
      <c r="F1009" s="67" t="e">
        <f t="shared" si="60"/>
        <v>#N/A</v>
      </c>
      <c r="G1009" s="67">
        <f t="shared" si="61"/>
        <v>114604.62</v>
      </c>
      <c r="H1009" s="67" t="e">
        <f t="shared" si="62"/>
        <v>#N/A</v>
      </c>
      <c r="I1009" s="67">
        <f t="shared" si="63"/>
        <v>114604.62</v>
      </c>
    </row>
    <row r="1010" spans="1:9" x14ac:dyDescent="0.6">
      <c r="A1010" s="10">
        <v>43013</v>
      </c>
      <c r="B1010" s="13" t="str">
        <f>VLOOKUP(A1010,_holidays!$A$2:$B$2107,2,1)</f>
        <v>N</v>
      </c>
      <c r="C1010" s="13" t="str">
        <f>VLOOKUP(A1010,_holidays!$A$2:$C$2107,3,1)</f>
        <v>N</v>
      </c>
      <c r="D1010" s="16">
        <v>113134.58</v>
      </c>
      <c r="E1010" s="14">
        <v>19.399999999999999</v>
      </c>
      <c r="F1010" s="67" t="e">
        <f t="shared" si="60"/>
        <v>#N/A</v>
      </c>
      <c r="G1010" s="67">
        <f t="shared" si="61"/>
        <v>113134.58</v>
      </c>
      <c r="H1010" s="67" t="e">
        <f t="shared" si="62"/>
        <v>#N/A</v>
      </c>
      <c r="I1010" s="67">
        <f t="shared" si="63"/>
        <v>113134.58</v>
      </c>
    </row>
    <row r="1011" spans="1:9" x14ac:dyDescent="0.6">
      <c r="A1011" s="19">
        <v>43014</v>
      </c>
      <c r="B1011" s="20" t="str">
        <f>VLOOKUP(A1011,_holidays!$A$2:$B$2107,2,1)</f>
        <v>N</v>
      </c>
      <c r="C1011" s="20" t="str">
        <f>VLOOKUP(A1011,_holidays!$A$2:$C$2107,3,1)</f>
        <v>N</v>
      </c>
      <c r="D1011" s="16">
        <v>118359.28</v>
      </c>
      <c r="E1011" s="21">
        <v>15</v>
      </c>
      <c r="F1011" s="67" t="e">
        <f t="shared" si="60"/>
        <v>#N/A</v>
      </c>
      <c r="G1011" s="67">
        <f t="shared" si="61"/>
        <v>118359.28</v>
      </c>
      <c r="H1011" s="67" t="e">
        <f t="shared" si="62"/>
        <v>#N/A</v>
      </c>
      <c r="I1011" s="67">
        <f t="shared" si="63"/>
        <v>118359.28</v>
      </c>
    </row>
    <row r="1012" spans="1:9" x14ac:dyDescent="0.6">
      <c r="A1012" s="10">
        <v>43015</v>
      </c>
      <c r="B1012" s="13" t="str">
        <f>VLOOKUP(A1012,_holidays!$A$2:$B$2107,2,1)</f>
        <v>N</v>
      </c>
      <c r="C1012" s="13" t="str">
        <f>VLOOKUP(A1012,_holidays!$A$2:$C$2107,3,1)</f>
        <v>N</v>
      </c>
      <c r="D1012" s="16">
        <v>101974.595</v>
      </c>
      <c r="E1012" s="14">
        <v>23.7</v>
      </c>
      <c r="F1012" s="67" t="e">
        <f t="shared" si="60"/>
        <v>#N/A</v>
      </c>
      <c r="G1012" s="67">
        <f t="shared" si="61"/>
        <v>101974.595</v>
      </c>
      <c r="H1012" s="67" t="e">
        <f t="shared" si="62"/>
        <v>#N/A</v>
      </c>
      <c r="I1012" s="67">
        <f t="shared" si="63"/>
        <v>101974.595</v>
      </c>
    </row>
    <row r="1013" spans="1:9" x14ac:dyDescent="0.6">
      <c r="A1013" s="19">
        <v>43016</v>
      </c>
      <c r="B1013" s="20" t="str">
        <f>VLOOKUP(A1013,_holidays!$A$2:$B$2107,2,1)</f>
        <v>N</v>
      </c>
      <c r="C1013" s="20" t="str">
        <f>VLOOKUP(A1013,_holidays!$A$2:$C$2107,3,1)</f>
        <v>N</v>
      </c>
      <c r="D1013" s="16">
        <v>97053.544999999998</v>
      </c>
      <c r="E1013" s="21">
        <v>25.3</v>
      </c>
      <c r="F1013" s="67" t="e">
        <f t="shared" si="60"/>
        <v>#N/A</v>
      </c>
      <c r="G1013" s="67">
        <f t="shared" si="61"/>
        <v>97053.544999999998</v>
      </c>
      <c r="H1013" s="67" t="e">
        <f t="shared" si="62"/>
        <v>#N/A</v>
      </c>
      <c r="I1013" s="67">
        <f t="shared" si="63"/>
        <v>97053.544999999998</v>
      </c>
    </row>
    <row r="1014" spans="1:9" x14ac:dyDescent="0.6">
      <c r="A1014" s="10">
        <v>43017</v>
      </c>
      <c r="B1014" s="13" t="str">
        <f>VLOOKUP(A1014,_holidays!$A$2:$B$2107,2,1)</f>
        <v>N</v>
      </c>
      <c r="C1014" s="13" t="str">
        <f>VLOOKUP(A1014,_holidays!$A$2:$C$2107,3,1)</f>
        <v>N</v>
      </c>
      <c r="D1014" s="16">
        <v>111432.36500000001</v>
      </c>
      <c r="E1014" s="14">
        <v>18.7</v>
      </c>
      <c r="F1014" s="67" t="e">
        <f t="shared" si="60"/>
        <v>#N/A</v>
      </c>
      <c r="G1014" s="67">
        <f t="shared" si="61"/>
        <v>111432.36500000001</v>
      </c>
      <c r="H1014" s="67" t="e">
        <f t="shared" si="62"/>
        <v>#N/A</v>
      </c>
      <c r="I1014" s="67">
        <f t="shared" si="63"/>
        <v>111432.36500000001</v>
      </c>
    </row>
    <row r="1015" spans="1:9" x14ac:dyDescent="0.6">
      <c r="A1015" s="19">
        <v>43018</v>
      </c>
      <c r="B1015" s="20" t="str">
        <f>VLOOKUP(A1015,_holidays!$A$2:$B$2107,2,1)</f>
        <v>Y</v>
      </c>
      <c r="C1015" s="20" t="str">
        <f>VLOOKUP(A1015,_holidays!$A$2:$C$2107,3,1)</f>
        <v>N</v>
      </c>
      <c r="D1015" s="16">
        <v>116556.425</v>
      </c>
      <c r="E1015" s="21">
        <v>18.8</v>
      </c>
      <c r="F1015" s="67">
        <f t="shared" si="60"/>
        <v>116556.425</v>
      </c>
      <c r="G1015" s="67" t="e">
        <f t="shared" si="61"/>
        <v>#N/A</v>
      </c>
      <c r="H1015" s="67" t="e">
        <f t="shared" si="62"/>
        <v>#N/A</v>
      </c>
      <c r="I1015" s="67">
        <f t="shared" si="63"/>
        <v>116556.425</v>
      </c>
    </row>
    <row r="1016" spans="1:9" x14ac:dyDescent="0.6">
      <c r="A1016" s="10">
        <v>43019</v>
      </c>
      <c r="B1016" s="13" t="str">
        <f>VLOOKUP(A1016,_holidays!$A$2:$B$2107,2,1)</f>
        <v>Y</v>
      </c>
      <c r="C1016" s="13" t="str">
        <f>VLOOKUP(A1016,_holidays!$A$2:$C$2107,3,1)</f>
        <v>N</v>
      </c>
      <c r="D1016" s="16">
        <v>114133.54</v>
      </c>
      <c r="E1016" s="14">
        <v>25.6</v>
      </c>
      <c r="F1016" s="67">
        <f t="shared" si="60"/>
        <v>114133.54</v>
      </c>
      <c r="G1016" s="67" t="e">
        <f t="shared" si="61"/>
        <v>#N/A</v>
      </c>
      <c r="H1016" s="67" t="e">
        <f t="shared" si="62"/>
        <v>#N/A</v>
      </c>
      <c r="I1016" s="67">
        <f t="shared" si="63"/>
        <v>114133.54</v>
      </c>
    </row>
    <row r="1017" spans="1:9" x14ac:dyDescent="0.6">
      <c r="A1017" s="19">
        <v>43020</v>
      </c>
      <c r="B1017" s="20" t="str">
        <f>VLOOKUP(A1017,_holidays!$A$2:$B$2107,2,1)</f>
        <v>Y</v>
      </c>
      <c r="C1017" s="20" t="str">
        <f>VLOOKUP(A1017,_holidays!$A$2:$C$2107,3,1)</f>
        <v>N</v>
      </c>
      <c r="D1017" s="16">
        <v>113957.735</v>
      </c>
      <c r="E1017" s="21">
        <v>19.2</v>
      </c>
      <c r="F1017" s="67">
        <f t="shared" si="60"/>
        <v>113957.735</v>
      </c>
      <c r="G1017" s="67" t="e">
        <f t="shared" si="61"/>
        <v>#N/A</v>
      </c>
      <c r="H1017" s="67" t="e">
        <f t="shared" si="62"/>
        <v>#N/A</v>
      </c>
      <c r="I1017" s="67">
        <f t="shared" si="63"/>
        <v>113957.735</v>
      </c>
    </row>
    <row r="1018" spans="1:9" x14ac:dyDescent="0.6">
      <c r="A1018" s="10">
        <v>43021</v>
      </c>
      <c r="B1018" s="13" t="str">
        <f>VLOOKUP(A1018,_holidays!$A$2:$B$2107,2,1)</f>
        <v>Y</v>
      </c>
      <c r="C1018" s="13" t="str">
        <f>VLOOKUP(A1018,_holidays!$A$2:$C$2107,3,1)</f>
        <v>N</v>
      </c>
      <c r="D1018" s="16">
        <v>117048.72500000001</v>
      </c>
      <c r="E1018" s="14">
        <v>16.7</v>
      </c>
      <c r="F1018" s="67">
        <f t="shared" si="60"/>
        <v>117048.72500000001</v>
      </c>
      <c r="G1018" s="67" t="e">
        <f t="shared" si="61"/>
        <v>#N/A</v>
      </c>
      <c r="H1018" s="67" t="e">
        <f t="shared" si="62"/>
        <v>#N/A</v>
      </c>
      <c r="I1018" s="67">
        <f t="shared" si="63"/>
        <v>117048.72500000001</v>
      </c>
    </row>
    <row r="1019" spans="1:9" x14ac:dyDescent="0.6">
      <c r="A1019" s="19">
        <v>43022</v>
      </c>
      <c r="B1019" s="20" t="str">
        <f>VLOOKUP(A1019,_holidays!$A$2:$B$2107,2,1)</f>
        <v>Y</v>
      </c>
      <c r="C1019" s="20" t="str">
        <f>VLOOKUP(A1019,_holidays!$A$2:$C$2107,3,1)</f>
        <v>N</v>
      </c>
      <c r="D1019" s="16">
        <v>102037.16499999999</v>
      </c>
      <c r="E1019" s="21">
        <v>16.100000000000001</v>
      </c>
      <c r="F1019" s="67">
        <f t="shared" si="60"/>
        <v>102037.16499999999</v>
      </c>
      <c r="G1019" s="67" t="e">
        <f t="shared" si="61"/>
        <v>#N/A</v>
      </c>
      <c r="H1019" s="67" t="e">
        <f t="shared" si="62"/>
        <v>#N/A</v>
      </c>
      <c r="I1019" s="67">
        <f t="shared" si="63"/>
        <v>102037.16499999999</v>
      </c>
    </row>
    <row r="1020" spans="1:9" x14ac:dyDescent="0.6">
      <c r="A1020" s="10">
        <v>43023</v>
      </c>
      <c r="B1020" s="13" t="str">
        <f>VLOOKUP(A1020,_holidays!$A$2:$B$2107,2,1)</f>
        <v>Y</v>
      </c>
      <c r="C1020" s="13" t="str">
        <f>VLOOKUP(A1020,_holidays!$A$2:$C$2107,3,1)</f>
        <v>N</v>
      </c>
      <c r="D1020" s="16">
        <v>98108.815000000002</v>
      </c>
      <c r="E1020" s="14">
        <v>17.600000000000001</v>
      </c>
      <c r="F1020" s="67">
        <f t="shared" si="60"/>
        <v>98108.815000000002</v>
      </c>
      <c r="G1020" s="67" t="e">
        <f t="shared" si="61"/>
        <v>#N/A</v>
      </c>
      <c r="H1020" s="67" t="e">
        <f t="shared" si="62"/>
        <v>#N/A</v>
      </c>
      <c r="I1020" s="67">
        <f t="shared" si="63"/>
        <v>98108.815000000002</v>
      </c>
    </row>
    <row r="1021" spans="1:9" x14ac:dyDescent="0.6">
      <c r="A1021" s="19">
        <v>43024</v>
      </c>
      <c r="B1021" s="20" t="str">
        <f>VLOOKUP(A1021,_holidays!$A$2:$B$2107,2,1)</f>
        <v>Y</v>
      </c>
      <c r="C1021" s="20" t="str">
        <f>VLOOKUP(A1021,_holidays!$A$2:$C$2107,3,1)</f>
        <v>N</v>
      </c>
      <c r="D1021" s="16">
        <v>115907.395</v>
      </c>
      <c r="E1021" s="21">
        <v>28.6</v>
      </c>
      <c r="F1021" s="67">
        <f t="shared" si="60"/>
        <v>115907.395</v>
      </c>
      <c r="G1021" s="67" t="e">
        <f t="shared" si="61"/>
        <v>#N/A</v>
      </c>
      <c r="H1021" s="67" t="e">
        <f t="shared" si="62"/>
        <v>#N/A</v>
      </c>
      <c r="I1021" s="67">
        <f t="shared" si="63"/>
        <v>115907.395</v>
      </c>
    </row>
    <row r="1022" spans="1:9" x14ac:dyDescent="0.6">
      <c r="A1022" s="10">
        <v>43025</v>
      </c>
      <c r="B1022" s="13" t="str">
        <f>VLOOKUP(A1022,_holidays!$A$2:$B$2107,2,1)</f>
        <v>Y</v>
      </c>
      <c r="C1022" s="13" t="str">
        <f>VLOOKUP(A1022,_holidays!$A$2:$C$2107,3,1)</f>
        <v>N</v>
      </c>
      <c r="D1022" s="16">
        <v>117470.22</v>
      </c>
      <c r="E1022" s="14">
        <v>30.2</v>
      </c>
      <c r="F1022" s="67">
        <f t="shared" si="60"/>
        <v>117470.22</v>
      </c>
      <c r="G1022" s="67" t="e">
        <f t="shared" si="61"/>
        <v>#N/A</v>
      </c>
      <c r="H1022" s="67" t="e">
        <f t="shared" si="62"/>
        <v>#N/A</v>
      </c>
      <c r="I1022" s="67">
        <f t="shared" si="63"/>
        <v>117470.22</v>
      </c>
    </row>
    <row r="1023" spans="1:9" x14ac:dyDescent="0.6">
      <c r="A1023" s="19">
        <v>43026</v>
      </c>
      <c r="B1023" s="20" t="str">
        <f>VLOOKUP(A1023,_holidays!$A$2:$B$2107,2,1)</f>
        <v>Y</v>
      </c>
      <c r="C1023" s="20" t="str">
        <f>VLOOKUP(A1023,_holidays!$A$2:$C$2107,3,1)</f>
        <v>N</v>
      </c>
      <c r="D1023" s="16">
        <v>121087.1</v>
      </c>
      <c r="E1023" s="21">
        <v>30.9</v>
      </c>
      <c r="F1023" s="67">
        <f t="shared" si="60"/>
        <v>121087.1</v>
      </c>
      <c r="G1023" s="67" t="e">
        <f t="shared" si="61"/>
        <v>#N/A</v>
      </c>
      <c r="H1023" s="67" t="e">
        <f t="shared" si="62"/>
        <v>#N/A</v>
      </c>
      <c r="I1023" s="67">
        <f t="shared" si="63"/>
        <v>121087.1</v>
      </c>
    </row>
    <row r="1024" spans="1:9" x14ac:dyDescent="0.6">
      <c r="A1024" s="10">
        <v>43027</v>
      </c>
      <c r="B1024" s="13" t="str">
        <f>VLOOKUP(A1024,_holidays!$A$2:$B$2107,2,1)</f>
        <v>Y</v>
      </c>
      <c r="C1024" s="13" t="str">
        <f>VLOOKUP(A1024,_holidays!$A$2:$C$2107,3,1)</f>
        <v>N</v>
      </c>
      <c r="D1024" s="16">
        <v>118201.175</v>
      </c>
      <c r="E1024" s="14">
        <v>25.6</v>
      </c>
      <c r="F1024" s="67">
        <f t="shared" si="60"/>
        <v>118201.175</v>
      </c>
      <c r="G1024" s="67" t="e">
        <f t="shared" si="61"/>
        <v>#N/A</v>
      </c>
      <c r="H1024" s="67" t="e">
        <f t="shared" si="62"/>
        <v>#N/A</v>
      </c>
      <c r="I1024" s="67">
        <f t="shared" si="63"/>
        <v>118201.175</v>
      </c>
    </row>
    <row r="1025" spans="1:9" x14ac:dyDescent="0.6">
      <c r="A1025" s="19">
        <v>43028</v>
      </c>
      <c r="B1025" s="20" t="str">
        <f>VLOOKUP(A1025,_holidays!$A$2:$B$2107,2,1)</f>
        <v>Y</v>
      </c>
      <c r="C1025" s="20" t="str">
        <f>VLOOKUP(A1025,_holidays!$A$2:$C$2107,3,1)</f>
        <v>N</v>
      </c>
      <c r="D1025" s="16">
        <v>108412.66499999999</v>
      </c>
      <c r="E1025" s="21">
        <v>16.2</v>
      </c>
      <c r="F1025" s="67">
        <f t="shared" si="60"/>
        <v>108412.66499999999</v>
      </c>
      <c r="G1025" s="67" t="e">
        <f t="shared" si="61"/>
        <v>#N/A</v>
      </c>
      <c r="H1025" s="67" t="e">
        <f t="shared" si="62"/>
        <v>#N/A</v>
      </c>
      <c r="I1025" s="67">
        <f t="shared" si="63"/>
        <v>108412.66499999999</v>
      </c>
    </row>
    <row r="1026" spans="1:9" x14ac:dyDescent="0.6">
      <c r="A1026" s="10">
        <v>43029</v>
      </c>
      <c r="B1026" s="13" t="str">
        <f>VLOOKUP(A1026,_holidays!$A$2:$B$2107,2,1)</f>
        <v>Y</v>
      </c>
      <c r="C1026" s="13" t="str">
        <f>VLOOKUP(A1026,_holidays!$A$2:$C$2107,3,1)</f>
        <v>N</v>
      </c>
      <c r="D1026" s="16">
        <v>102195.97500000001</v>
      </c>
      <c r="E1026" s="14">
        <v>15.4</v>
      </c>
      <c r="F1026" s="67">
        <f t="shared" si="60"/>
        <v>102195.97500000001</v>
      </c>
      <c r="G1026" s="67" t="e">
        <f t="shared" si="61"/>
        <v>#N/A</v>
      </c>
      <c r="H1026" s="67" t="e">
        <f t="shared" si="62"/>
        <v>#N/A</v>
      </c>
      <c r="I1026" s="67">
        <f t="shared" si="63"/>
        <v>102195.97500000001</v>
      </c>
    </row>
    <row r="1027" spans="1:9" x14ac:dyDescent="0.6">
      <c r="A1027" s="19">
        <v>43030</v>
      </c>
      <c r="B1027" s="20" t="str">
        <f>VLOOKUP(A1027,_holidays!$A$2:$B$2107,2,1)</f>
        <v>Y</v>
      </c>
      <c r="C1027" s="20" t="str">
        <f>VLOOKUP(A1027,_holidays!$A$2:$C$2107,3,1)</f>
        <v>N</v>
      </c>
      <c r="D1027" s="16">
        <v>100571.04</v>
      </c>
      <c r="E1027" s="21">
        <v>16</v>
      </c>
      <c r="F1027" s="67">
        <f t="shared" ref="F1027:F1090" si="64">IF(B1027="N",NA(),IF(B1027="Y",D1027))</f>
        <v>100571.04</v>
      </c>
      <c r="G1027" s="67" t="e">
        <f t="shared" ref="G1027:G1090" si="65">IF(B1027="N",D1027,IF(B1027="Y",NA()))</f>
        <v>#N/A</v>
      </c>
      <c r="H1027" s="67" t="e">
        <f t="shared" ref="H1027:H1090" si="66">IF(C1027="N",NA(),IF(C1027="Y",D1027))</f>
        <v>#N/A</v>
      </c>
      <c r="I1027" s="67">
        <f t="shared" ref="I1027:I1090" si="67">IF(C1027="N",D1027,IF(C1027="Y",NA()))</f>
        <v>100571.04</v>
      </c>
    </row>
    <row r="1028" spans="1:9" x14ac:dyDescent="0.6">
      <c r="A1028" s="10">
        <v>43031</v>
      </c>
      <c r="B1028" s="13" t="str">
        <f>VLOOKUP(A1028,_holidays!$A$2:$B$2107,2,1)</f>
        <v>Y</v>
      </c>
      <c r="C1028" s="13" t="str">
        <f>VLOOKUP(A1028,_holidays!$A$2:$C$2107,3,1)</f>
        <v>N</v>
      </c>
      <c r="D1028" s="16">
        <v>115549.435</v>
      </c>
      <c r="E1028" s="14">
        <v>19</v>
      </c>
      <c r="F1028" s="67">
        <f t="shared" si="64"/>
        <v>115549.435</v>
      </c>
      <c r="G1028" s="67" t="e">
        <f t="shared" si="65"/>
        <v>#N/A</v>
      </c>
      <c r="H1028" s="67" t="e">
        <f t="shared" si="66"/>
        <v>#N/A</v>
      </c>
      <c r="I1028" s="67">
        <f t="shared" si="67"/>
        <v>115549.435</v>
      </c>
    </row>
    <row r="1029" spans="1:9" x14ac:dyDescent="0.6">
      <c r="A1029" s="19">
        <v>43032</v>
      </c>
      <c r="B1029" s="20" t="str">
        <f>VLOOKUP(A1029,_holidays!$A$2:$B$2107,2,1)</f>
        <v>Y</v>
      </c>
      <c r="C1029" s="20" t="str">
        <f>VLOOKUP(A1029,_holidays!$A$2:$C$2107,3,1)</f>
        <v>N</v>
      </c>
      <c r="D1029" s="16">
        <v>118010.31</v>
      </c>
      <c r="E1029" s="21">
        <v>20.5</v>
      </c>
      <c r="F1029" s="67">
        <f t="shared" si="64"/>
        <v>118010.31</v>
      </c>
      <c r="G1029" s="67" t="e">
        <f t="shared" si="65"/>
        <v>#N/A</v>
      </c>
      <c r="H1029" s="67" t="e">
        <f t="shared" si="66"/>
        <v>#N/A</v>
      </c>
      <c r="I1029" s="67">
        <f t="shared" si="67"/>
        <v>118010.31</v>
      </c>
    </row>
    <row r="1030" spans="1:9" x14ac:dyDescent="0.6">
      <c r="A1030" s="10">
        <v>43033</v>
      </c>
      <c r="B1030" s="13" t="str">
        <f>VLOOKUP(A1030,_holidays!$A$2:$B$2107,2,1)</f>
        <v>Y</v>
      </c>
      <c r="C1030" s="13" t="str">
        <f>VLOOKUP(A1030,_holidays!$A$2:$C$2107,3,1)</f>
        <v>N</v>
      </c>
      <c r="D1030" s="16">
        <v>115813.03</v>
      </c>
      <c r="E1030" s="14">
        <v>18.5</v>
      </c>
      <c r="F1030" s="67">
        <f t="shared" si="64"/>
        <v>115813.03</v>
      </c>
      <c r="G1030" s="67" t="e">
        <f t="shared" si="65"/>
        <v>#N/A</v>
      </c>
      <c r="H1030" s="67" t="e">
        <f t="shared" si="66"/>
        <v>#N/A</v>
      </c>
      <c r="I1030" s="67">
        <f t="shared" si="67"/>
        <v>115813.03</v>
      </c>
    </row>
    <row r="1031" spans="1:9" x14ac:dyDescent="0.6">
      <c r="A1031" s="19">
        <v>43034</v>
      </c>
      <c r="B1031" s="20" t="str">
        <f>VLOOKUP(A1031,_holidays!$A$2:$B$2107,2,1)</f>
        <v>Y</v>
      </c>
      <c r="C1031" s="20" t="str">
        <f>VLOOKUP(A1031,_holidays!$A$2:$C$2107,3,1)</f>
        <v>N</v>
      </c>
      <c r="D1031" s="16">
        <v>117333.44500000001</v>
      </c>
      <c r="E1031" s="21">
        <v>16.8</v>
      </c>
      <c r="F1031" s="67">
        <f t="shared" si="64"/>
        <v>117333.44500000001</v>
      </c>
      <c r="G1031" s="67" t="e">
        <f t="shared" si="65"/>
        <v>#N/A</v>
      </c>
      <c r="H1031" s="67" t="e">
        <f t="shared" si="66"/>
        <v>#N/A</v>
      </c>
      <c r="I1031" s="67">
        <f t="shared" si="67"/>
        <v>117333.44500000001</v>
      </c>
    </row>
    <row r="1032" spans="1:9" x14ac:dyDescent="0.6">
      <c r="A1032" s="10">
        <v>43035</v>
      </c>
      <c r="B1032" s="13" t="str">
        <f>VLOOKUP(A1032,_holidays!$A$2:$B$2107,2,1)</f>
        <v>Y</v>
      </c>
      <c r="C1032" s="13" t="str">
        <f>VLOOKUP(A1032,_holidays!$A$2:$C$2107,3,1)</f>
        <v>N</v>
      </c>
      <c r="D1032" s="16">
        <v>112633.265</v>
      </c>
      <c r="E1032" s="14">
        <v>27.4</v>
      </c>
      <c r="F1032" s="67">
        <f t="shared" si="64"/>
        <v>112633.265</v>
      </c>
      <c r="G1032" s="67" t="e">
        <f t="shared" si="65"/>
        <v>#N/A</v>
      </c>
      <c r="H1032" s="67" t="e">
        <f t="shared" si="66"/>
        <v>#N/A</v>
      </c>
      <c r="I1032" s="67">
        <f t="shared" si="67"/>
        <v>112633.265</v>
      </c>
    </row>
    <row r="1033" spans="1:9" x14ac:dyDescent="0.6">
      <c r="A1033" s="19">
        <v>43036</v>
      </c>
      <c r="B1033" s="20" t="str">
        <f>VLOOKUP(A1033,_holidays!$A$2:$B$2107,2,1)</f>
        <v>Y</v>
      </c>
      <c r="C1033" s="20" t="str">
        <f>VLOOKUP(A1033,_holidays!$A$2:$C$2107,3,1)</f>
        <v>N</v>
      </c>
      <c r="D1033" s="16">
        <v>100746.42</v>
      </c>
      <c r="E1033" s="21">
        <v>21.4</v>
      </c>
      <c r="F1033" s="67">
        <f t="shared" si="64"/>
        <v>100746.42</v>
      </c>
      <c r="G1033" s="67" t="e">
        <f t="shared" si="65"/>
        <v>#N/A</v>
      </c>
      <c r="H1033" s="67" t="e">
        <f t="shared" si="66"/>
        <v>#N/A</v>
      </c>
      <c r="I1033" s="67">
        <f t="shared" si="67"/>
        <v>100746.42</v>
      </c>
    </row>
    <row r="1034" spans="1:9" x14ac:dyDescent="0.6">
      <c r="A1034" s="10">
        <v>43037</v>
      </c>
      <c r="B1034" s="13" t="str">
        <f>VLOOKUP(A1034,_holidays!$A$2:$B$2107,2,1)</f>
        <v>Y</v>
      </c>
      <c r="C1034" s="13" t="str">
        <f>VLOOKUP(A1034,_holidays!$A$2:$C$2107,3,1)</f>
        <v>N</v>
      </c>
      <c r="D1034" s="16">
        <v>92182.955000000002</v>
      </c>
      <c r="E1034" s="14">
        <v>28.6</v>
      </c>
      <c r="F1034" s="67">
        <f t="shared" si="64"/>
        <v>92182.955000000002</v>
      </c>
      <c r="G1034" s="67" t="e">
        <f t="shared" si="65"/>
        <v>#N/A</v>
      </c>
      <c r="H1034" s="67" t="e">
        <f t="shared" si="66"/>
        <v>#N/A</v>
      </c>
      <c r="I1034" s="67">
        <f t="shared" si="67"/>
        <v>92182.955000000002</v>
      </c>
    </row>
    <row r="1035" spans="1:9" x14ac:dyDescent="0.6">
      <c r="A1035" s="19">
        <v>43038</v>
      </c>
      <c r="B1035" s="20" t="str">
        <f>VLOOKUP(A1035,_holidays!$A$2:$B$2107,2,1)</f>
        <v>Y</v>
      </c>
      <c r="C1035" s="20" t="str">
        <f>VLOOKUP(A1035,_holidays!$A$2:$C$2107,3,1)</f>
        <v>N</v>
      </c>
      <c r="D1035" s="16">
        <v>112227.65</v>
      </c>
      <c r="E1035" s="21">
        <v>17</v>
      </c>
      <c r="F1035" s="67">
        <f t="shared" si="64"/>
        <v>112227.65</v>
      </c>
      <c r="G1035" s="67" t="e">
        <f t="shared" si="65"/>
        <v>#N/A</v>
      </c>
      <c r="H1035" s="67" t="e">
        <f t="shared" si="66"/>
        <v>#N/A</v>
      </c>
      <c r="I1035" s="67">
        <f t="shared" si="67"/>
        <v>112227.65</v>
      </c>
    </row>
    <row r="1036" spans="1:9" x14ac:dyDescent="0.6">
      <c r="A1036" s="10">
        <v>43039</v>
      </c>
      <c r="B1036" s="13" t="str">
        <f>VLOOKUP(A1036,_holidays!$A$2:$B$2107,2,1)</f>
        <v>Y</v>
      </c>
      <c r="C1036" s="13" t="str">
        <f>VLOOKUP(A1036,_holidays!$A$2:$C$2107,3,1)</f>
        <v>N</v>
      </c>
      <c r="D1036" s="16">
        <v>116179.47</v>
      </c>
      <c r="E1036" s="14">
        <v>16.399999999999999</v>
      </c>
      <c r="F1036" s="67">
        <f t="shared" si="64"/>
        <v>116179.47</v>
      </c>
      <c r="G1036" s="67" t="e">
        <f t="shared" si="65"/>
        <v>#N/A</v>
      </c>
      <c r="H1036" s="67" t="e">
        <f t="shared" si="66"/>
        <v>#N/A</v>
      </c>
      <c r="I1036" s="67">
        <f t="shared" si="67"/>
        <v>116179.47</v>
      </c>
    </row>
    <row r="1037" spans="1:9" x14ac:dyDescent="0.6">
      <c r="A1037" s="19">
        <v>43040</v>
      </c>
      <c r="B1037" s="20" t="str">
        <f>VLOOKUP(A1037,_holidays!$A$2:$B$2107,2,1)</f>
        <v>Y</v>
      </c>
      <c r="C1037" s="20" t="str">
        <f>VLOOKUP(A1037,_holidays!$A$2:$C$2107,3,1)</f>
        <v>N</v>
      </c>
      <c r="D1037" s="16">
        <v>116632.09</v>
      </c>
      <c r="E1037" s="21">
        <v>18</v>
      </c>
      <c r="F1037" s="67">
        <f t="shared" si="64"/>
        <v>116632.09</v>
      </c>
      <c r="G1037" s="67" t="e">
        <f t="shared" si="65"/>
        <v>#N/A</v>
      </c>
      <c r="H1037" s="67" t="e">
        <f t="shared" si="66"/>
        <v>#N/A</v>
      </c>
      <c r="I1037" s="67">
        <f t="shared" si="67"/>
        <v>116632.09</v>
      </c>
    </row>
    <row r="1038" spans="1:9" x14ac:dyDescent="0.6">
      <c r="A1038" s="10">
        <v>43041</v>
      </c>
      <c r="B1038" s="13" t="str">
        <f>VLOOKUP(A1038,_holidays!$A$2:$B$2107,2,1)</f>
        <v>Y</v>
      </c>
      <c r="C1038" s="13" t="str">
        <f>VLOOKUP(A1038,_holidays!$A$2:$C$2107,3,1)</f>
        <v>N</v>
      </c>
      <c r="D1038" s="16">
        <v>120470.785</v>
      </c>
      <c r="E1038" s="14">
        <v>17.399999999999999</v>
      </c>
      <c r="F1038" s="67">
        <f t="shared" si="64"/>
        <v>120470.785</v>
      </c>
      <c r="G1038" s="67" t="e">
        <f t="shared" si="65"/>
        <v>#N/A</v>
      </c>
      <c r="H1038" s="67" t="e">
        <f t="shared" si="66"/>
        <v>#N/A</v>
      </c>
      <c r="I1038" s="67">
        <f t="shared" si="67"/>
        <v>120470.785</v>
      </c>
    </row>
    <row r="1039" spans="1:9" x14ac:dyDescent="0.6">
      <c r="A1039" s="19">
        <v>43042</v>
      </c>
      <c r="B1039" s="20" t="str">
        <f>VLOOKUP(A1039,_holidays!$A$2:$B$2107,2,1)</f>
        <v>Y</v>
      </c>
      <c r="C1039" s="20" t="str">
        <f>VLOOKUP(A1039,_holidays!$A$2:$C$2107,3,1)</f>
        <v>N</v>
      </c>
      <c r="D1039" s="16">
        <v>113451.995</v>
      </c>
      <c r="E1039" s="21">
        <v>16.600000000000001</v>
      </c>
      <c r="F1039" s="67">
        <f t="shared" si="64"/>
        <v>113451.995</v>
      </c>
      <c r="G1039" s="67" t="e">
        <f t="shared" si="65"/>
        <v>#N/A</v>
      </c>
      <c r="H1039" s="67" t="e">
        <f t="shared" si="66"/>
        <v>#N/A</v>
      </c>
      <c r="I1039" s="67">
        <f t="shared" si="67"/>
        <v>113451.995</v>
      </c>
    </row>
    <row r="1040" spans="1:9" x14ac:dyDescent="0.6">
      <c r="A1040" s="10">
        <v>43043</v>
      </c>
      <c r="B1040" s="13" t="str">
        <f>VLOOKUP(A1040,_holidays!$A$2:$B$2107,2,1)</f>
        <v>Y</v>
      </c>
      <c r="C1040" s="13" t="str">
        <f>VLOOKUP(A1040,_holidays!$A$2:$C$2107,3,1)</f>
        <v>N</v>
      </c>
      <c r="D1040" s="16">
        <v>101610.815</v>
      </c>
      <c r="E1040" s="14">
        <v>15.8</v>
      </c>
      <c r="F1040" s="67">
        <f t="shared" si="64"/>
        <v>101610.815</v>
      </c>
      <c r="G1040" s="67" t="e">
        <f t="shared" si="65"/>
        <v>#N/A</v>
      </c>
      <c r="H1040" s="67" t="e">
        <f t="shared" si="66"/>
        <v>#N/A</v>
      </c>
      <c r="I1040" s="67">
        <f t="shared" si="67"/>
        <v>101610.815</v>
      </c>
    </row>
    <row r="1041" spans="1:9" x14ac:dyDescent="0.6">
      <c r="A1041" s="19">
        <v>43044</v>
      </c>
      <c r="B1041" s="20" t="str">
        <f>VLOOKUP(A1041,_holidays!$A$2:$B$2107,2,1)</f>
        <v>Y</v>
      </c>
      <c r="C1041" s="20" t="str">
        <f>VLOOKUP(A1041,_holidays!$A$2:$C$2107,3,1)</f>
        <v>N</v>
      </c>
      <c r="D1041" s="16">
        <v>95368.164999999994</v>
      </c>
      <c r="E1041" s="21">
        <v>17.600000000000001</v>
      </c>
      <c r="F1041" s="67">
        <f t="shared" si="64"/>
        <v>95368.164999999994</v>
      </c>
      <c r="G1041" s="67" t="e">
        <f t="shared" si="65"/>
        <v>#N/A</v>
      </c>
      <c r="H1041" s="67" t="e">
        <f t="shared" si="66"/>
        <v>#N/A</v>
      </c>
      <c r="I1041" s="67">
        <f t="shared" si="67"/>
        <v>95368.164999999994</v>
      </c>
    </row>
    <row r="1042" spans="1:9" x14ac:dyDescent="0.6">
      <c r="A1042" s="10">
        <v>43045</v>
      </c>
      <c r="B1042" s="13" t="str">
        <f>VLOOKUP(A1042,_holidays!$A$2:$B$2107,2,1)</f>
        <v>Y</v>
      </c>
      <c r="C1042" s="13" t="str">
        <f>VLOOKUP(A1042,_holidays!$A$2:$C$2107,3,1)</f>
        <v>N</v>
      </c>
      <c r="D1042" s="16">
        <v>104632.79</v>
      </c>
      <c r="E1042" s="14">
        <v>16.100000000000001</v>
      </c>
      <c r="F1042" s="67">
        <f t="shared" si="64"/>
        <v>104632.79</v>
      </c>
      <c r="G1042" s="67" t="e">
        <f t="shared" si="65"/>
        <v>#N/A</v>
      </c>
      <c r="H1042" s="67" t="e">
        <f t="shared" si="66"/>
        <v>#N/A</v>
      </c>
      <c r="I1042" s="67">
        <f t="shared" si="67"/>
        <v>104632.79</v>
      </c>
    </row>
    <row r="1043" spans="1:9" x14ac:dyDescent="0.6">
      <c r="A1043" s="19">
        <v>43046</v>
      </c>
      <c r="B1043" s="20" t="str">
        <f>VLOOKUP(A1043,_holidays!$A$2:$B$2107,2,1)</f>
        <v>Y</v>
      </c>
      <c r="C1043" s="20" t="str">
        <f>VLOOKUP(A1043,_holidays!$A$2:$C$2107,3,1)</f>
        <v>Y</v>
      </c>
      <c r="D1043" s="16">
        <v>100592.295</v>
      </c>
      <c r="E1043" s="21">
        <v>15.8</v>
      </c>
      <c r="F1043" s="67">
        <f t="shared" si="64"/>
        <v>100592.295</v>
      </c>
      <c r="G1043" s="67" t="e">
        <f t="shared" si="65"/>
        <v>#N/A</v>
      </c>
      <c r="H1043" s="67">
        <f t="shared" si="66"/>
        <v>100592.295</v>
      </c>
      <c r="I1043" s="67" t="e">
        <f t="shared" si="67"/>
        <v>#N/A</v>
      </c>
    </row>
    <row r="1044" spans="1:9" x14ac:dyDescent="0.6">
      <c r="A1044" s="10">
        <v>43047</v>
      </c>
      <c r="B1044" s="13" t="str">
        <f>VLOOKUP(A1044,_holidays!$A$2:$B$2107,2,1)</f>
        <v>Y</v>
      </c>
      <c r="C1044" s="13" t="str">
        <f>VLOOKUP(A1044,_holidays!$A$2:$C$2107,3,1)</f>
        <v>N</v>
      </c>
      <c r="D1044" s="16">
        <v>111738.485</v>
      </c>
      <c r="E1044" s="14">
        <v>16.899999999999999</v>
      </c>
      <c r="F1044" s="67">
        <f t="shared" si="64"/>
        <v>111738.485</v>
      </c>
      <c r="G1044" s="67" t="e">
        <f t="shared" si="65"/>
        <v>#N/A</v>
      </c>
      <c r="H1044" s="67" t="e">
        <f t="shared" si="66"/>
        <v>#N/A</v>
      </c>
      <c r="I1044" s="67">
        <f t="shared" si="67"/>
        <v>111738.485</v>
      </c>
    </row>
    <row r="1045" spans="1:9" x14ac:dyDescent="0.6">
      <c r="A1045" s="19">
        <v>43048</v>
      </c>
      <c r="B1045" s="20" t="str">
        <f>VLOOKUP(A1045,_holidays!$A$2:$B$2107,2,1)</f>
        <v>Y</v>
      </c>
      <c r="C1045" s="20" t="str">
        <f>VLOOKUP(A1045,_holidays!$A$2:$C$2107,3,1)</f>
        <v>N</v>
      </c>
      <c r="D1045" s="16">
        <v>113539.935</v>
      </c>
      <c r="E1045" s="21">
        <v>21.8</v>
      </c>
      <c r="F1045" s="67">
        <f t="shared" si="64"/>
        <v>113539.935</v>
      </c>
      <c r="G1045" s="67" t="e">
        <f t="shared" si="65"/>
        <v>#N/A</v>
      </c>
      <c r="H1045" s="67" t="e">
        <f t="shared" si="66"/>
        <v>#N/A</v>
      </c>
      <c r="I1045" s="67">
        <f t="shared" si="67"/>
        <v>113539.935</v>
      </c>
    </row>
    <row r="1046" spans="1:9" x14ac:dyDescent="0.6">
      <c r="A1046" s="10">
        <v>43049</v>
      </c>
      <c r="B1046" s="13" t="str">
        <f>VLOOKUP(A1046,_holidays!$A$2:$B$2107,2,1)</f>
        <v>Y</v>
      </c>
      <c r="C1046" s="13" t="str">
        <f>VLOOKUP(A1046,_holidays!$A$2:$C$2107,3,1)</f>
        <v>N</v>
      </c>
      <c r="D1046" s="16">
        <v>115156.44500000001</v>
      </c>
      <c r="E1046" s="14">
        <v>27.2</v>
      </c>
      <c r="F1046" s="67">
        <f t="shared" si="64"/>
        <v>115156.44500000001</v>
      </c>
      <c r="G1046" s="67" t="e">
        <f t="shared" si="65"/>
        <v>#N/A</v>
      </c>
      <c r="H1046" s="67" t="e">
        <f t="shared" si="66"/>
        <v>#N/A</v>
      </c>
      <c r="I1046" s="67">
        <f t="shared" si="67"/>
        <v>115156.44500000001</v>
      </c>
    </row>
    <row r="1047" spans="1:9" x14ac:dyDescent="0.6">
      <c r="A1047" s="19">
        <v>43050</v>
      </c>
      <c r="B1047" s="20" t="str">
        <f>VLOOKUP(A1047,_holidays!$A$2:$B$2107,2,1)</f>
        <v>Y</v>
      </c>
      <c r="C1047" s="20" t="str">
        <f>VLOOKUP(A1047,_holidays!$A$2:$C$2107,3,1)</f>
        <v>N</v>
      </c>
      <c r="D1047" s="16">
        <v>104194.345</v>
      </c>
      <c r="E1047" s="21">
        <v>24.7</v>
      </c>
      <c r="F1047" s="67">
        <f t="shared" si="64"/>
        <v>104194.345</v>
      </c>
      <c r="G1047" s="67" t="e">
        <f t="shared" si="65"/>
        <v>#N/A</v>
      </c>
      <c r="H1047" s="67" t="e">
        <f t="shared" si="66"/>
        <v>#N/A</v>
      </c>
      <c r="I1047" s="67">
        <f t="shared" si="67"/>
        <v>104194.345</v>
      </c>
    </row>
    <row r="1048" spans="1:9" x14ac:dyDescent="0.6">
      <c r="A1048" s="10">
        <v>43051</v>
      </c>
      <c r="B1048" s="13" t="str">
        <f>VLOOKUP(A1048,_holidays!$A$2:$B$2107,2,1)</f>
        <v>Y</v>
      </c>
      <c r="C1048" s="13" t="str">
        <f>VLOOKUP(A1048,_holidays!$A$2:$C$2107,3,1)</f>
        <v>N</v>
      </c>
      <c r="D1048" s="16">
        <v>98774.235000000001</v>
      </c>
      <c r="E1048" s="14">
        <v>23.3</v>
      </c>
      <c r="F1048" s="67">
        <f t="shared" si="64"/>
        <v>98774.235000000001</v>
      </c>
      <c r="G1048" s="67" t="e">
        <f t="shared" si="65"/>
        <v>#N/A</v>
      </c>
      <c r="H1048" s="67" t="e">
        <f t="shared" si="66"/>
        <v>#N/A</v>
      </c>
      <c r="I1048" s="67">
        <f t="shared" si="67"/>
        <v>98774.235000000001</v>
      </c>
    </row>
    <row r="1049" spans="1:9" x14ac:dyDescent="0.6">
      <c r="A1049" s="19">
        <v>43052</v>
      </c>
      <c r="B1049" s="20" t="str">
        <f>VLOOKUP(A1049,_holidays!$A$2:$B$2107,2,1)</f>
        <v>Y</v>
      </c>
      <c r="C1049" s="20" t="str">
        <f>VLOOKUP(A1049,_holidays!$A$2:$C$2107,3,1)</f>
        <v>N</v>
      </c>
      <c r="D1049" s="16">
        <v>125795.84</v>
      </c>
      <c r="E1049" s="21">
        <v>33</v>
      </c>
      <c r="F1049" s="67">
        <f t="shared" si="64"/>
        <v>125795.84</v>
      </c>
      <c r="G1049" s="67" t="e">
        <f t="shared" si="65"/>
        <v>#N/A</v>
      </c>
      <c r="H1049" s="67" t="e">
        <f t="shared" si="66"/>
        <v>#N/A</v>
      </c>
      <c r="I1049" s="67">
        <f t="shared" si="67"/>
        <v>125795.84</v>
      </c>
    </row>
    <row r="1050" spans="1:9" x14ac:dyDescent="0.6">
      <c r="A1050" s="10">
        <v>43053</v>
      </c>
      <c r="B1050" s="13" t="str">
        <f>VLOOKUP(A1050,_holidays!$A$2:$B$2107,2,1)</f>
        <v>Y</v>
      </c>
      <c r="C1050" s="13" t="str">
        <f>VLOOKUP(A1050,_holidays!$A$2:$C$2107,3,1)</f>
        <v>N</v>
      </c>
      <c r="D1050" s="16">
        <v>135420.82</v>
      </c>
      <c r="E1050" s="14">
        <v>33.9</v>
      </c>
      <c r="F1050" s="67">
        <f t="shared" si="64"/>
        <v>135420.82</v>
      </c>
      <c r="G1050" s="67" t="e">
        <f t="shared" si="65"/>
        <v>#N/A</v>
      </c>
      <c r="H1050" s="67" t="e">
        <f t="shared" si="66"/>
        <v>#N/A</v>
      </c>
      <c r="I1050" s="67">
        <f t="shared" si="67"/>
        <v>135420.82</v>
      </c>
    </row>
    <row r="1051" spans="1:9" x14ac:dyDescent="0.6">
      <c r="A1051" s="19">
        <v>43054</v>
      </c>
      <c r="B1051" s="20" t="str">
        <f>VLOOKUP(A1051,_holidays!$A$2:$B$2107,2,1)</f>
        <v>Y</v>
      </c>
      <c r="C1051" s="20" t="str">
        <f>VLOOKUP(A1051,_holidays!$A$2:$C$2107,3,1)</f>
        <v>N</v>
      </c>
      <c r="D1051" s="16">
        <v>130385.05</v>
      </c>
      <c r="E1051" s="21">
        <v>31.4</v>
      </c>
      <c r="F1051" s="67">
        <f t="shared" si="64"/>
        <v>130385.05</v>
      </c>
      <c r="G1051" s="67" t="e">
        <f t="shared" si="65"/>
        <v>#N/A</v>
      </c>
      <c r="H1051" s="67" t="e">
        <f t="shared" si="66"/>
        <v>#N/A</v>
      </c>
      <c r="I1051" s="67">
        <f t="shared" si="67"/>
        <v>130385.05</v>
      </c>
    </row>
    <row r="1052" spans="1:9" x14ac:dyDescent="0.6">
      <c r="A1052" s="10">
        <v>43055</v>
      </c>
      <c r="B1052" s="13" t="str">
        <f>VLOOKUP(A1052,_holidays!$A$2:$B$2107,2,1)</f>
        <v>Y</v>
      </c>
      <c r="C1052" s="13" t="str">
        <f>VLOOKUP(A1052,_holidays!$A$2:$C$2107,3,1)</f>
        <v>N</v>
      </c>
      <c r="D1052" s="16">
        <v>116715.965</v>
      </c>
      <c r="E1052" s="14">
        <v>21.3</v>
      </c>
      <c r="F1052" s="67">
        <f t="shared" si="64"/>
        <v>116715.965</v>
      </c>
      <c r="G1052" s="67" t="e">
        <f t="shared" si="65"/>
        <v>#N/A</v>
      </c>
      <c r="H1052" s="67" t="e">
        <f t="shared" si="66"/>
        <v>#N/A</v>
      </c>
      <c r="I1052" s="67">
        <f t="shared" si="67"/>
        <v>116715.965</v>
      </c>
    </row>
    <row r="1053" spans="1:9" x14ac:dyDescent="0.6">
      <c r="A1053" s="19">
        <v>43056</v>
      </c>
      <c r="B1053" s="20" t="str">
        <f>VLOOKUP(A1053,_holidays!$A$2:$B$2107,2,1)</f>
        <v>Y</v>
      </c>
      <c r="C1053" s="20" t="str">
        <f>VLOOKUP(A1053,_holidays!$A$2:$C$2107,3,1)</f>
        <v>N</v>
      </c>
      <c r="D1053" s="16">
        <v>117797.62</v>
      </c>
      <c r="E1053" s="21">
        <v>26.8</v>
      </c>
      <c r="F1053" s="67">
        <f t="shared" si="64"/>
        <v>117797.62</v>
      </c>
      <c r="G1053" s="67" t="e">
        <f t="shared" si="65"/>
        <v>#N/A</v>
      </c>
      <c r="H1053" s="67" t="e">
        <f t="shared" si="66"/>
        <v>#N/A</v>
      </c>
      <c r="I1053" s="67">
        <f t="shared" si="67"/>
        <v>117797.62</v>
      </c>
    </row>
    <row r="1054" spans="1:9" x14ac:dyDescent="0.6">
      <c r="A1054" s="10">
        <v>43057</v>
      </c>
      <c r="B1054" s="13" t="str">
        <f>VLOOKUP(A1054,_holidays!$A$2:$B$2107,2,1)</f>
        <v>Y</v>
      </c>
      <c r="C1054" s="13" t="str">
        <f>VLOOKUP(A1054,_holidays!$A$2:$C$2107,3,1)</f>
        <v>N</v>
      </c>
      <c r="D1054" s="16">
        <v>106730.21</v>
      </c>
      <c r="E1054" s="14">
        <v>28.1</v>
      </c>
      <c r="F1054" s="67">
        <f t="shared" si="64"/>
        <v>106730.21</v>
      </c>
      <c r="G1054" s="67" t="e">
        <f t="shared" si="65"/>
        <v>#N/A</v>
      </c>
      <c r="H1054" s="67" t="e">
        <f t="shared" si="66"/>
        <v>#N/A</v>
      </c>
      <c r="I1054" s="67">
        <f t="shared" si="67"/>
        <v>106730.21</v>
      </c>
    </row>
    <row r="1055" spans="1:9" x14ac:dyDescent="0.6">
      <c r="A1055" s="19">
        <v>43058</v>
      </c>
      <c r="B1055" s="20" t="str">
        <f>VLOOKUP(A1055,_holidays!$A$2:$B$2107,2,1)</f>
        <v>Y</v>
      </c>
      <c r="C1055" s="20" t="str">
        <f>VLOOKUP(A1055,_holidays!$A$2:$C$2107,3,1)</f>
        <v>N</v>
      </c>
      <c r="D1055" s="16">
        <v>101256.78</v>
      </c>
      <c r="E1055" s="21">
        <v>29.3</v>
      </c>
      <c r="F1055" s="67">
        <f t="shared" si="64"/>
        <v>101256.78</v>
      </c>
      <c r="G1055" s="67" t="e">
        <f t="shared" si="65"/>
        <v>#N/A</v>
      </c>
      <c r="H1055" s="67" t="e">
        <f t="shared" si="66"/>
        <v>#N/A</v>
      </c>
      <c r="I1055" s="67">
        <f t="shared" si="67"/>
        <v>101256.78</v>
      </c>
    </row>
    <row r="1056" spans="1:9" x14ac:dyDescent="0.6">
      <c r="A1056" s="10">
        <v>43059</v>
      </c>
      <c r="B1056" s="13" t="str">
        <f>VLOOKUP(A1056,_holidays!$A$2:$B$2107,2,1)</f>
        <v>Y</v>
      </c>
      <c r="C1056" s="13" t="str">
        <f>VLOOKUP(A1056,_holidays!$A$2:$C$2107,3,1)</f>
        <v>N</v>
      </c>
      <c r="D1056" s="16">
        <v>128658.27</v>
      </c>
      <c r="E1056" s="14">
        <v>30.8</v>
      </c>
      <c r="F1056" s="67">
        <f t="shared" si="64"/>
        <v>128658.27</v>
      </c>
      <c r="G1056" s="67" t="e">
        <f t="shared" si="65"/>
        <v>#N/A</v>
      </c>
      <c r="H1056" s="67" t="e">
        <f t="shared" si="66"/>
        <v>#N/A</v>
      </c>
      <c r="I1056" s="67">
        <f t="shared" si="67"/>
        <v>128658.27</v>
      </c>
    </row>
    <row r="1057" spans="1:9" x14ac:dyDescent="0.6">
      <c r="A1057" s="19">
        <v>43060</v>
      </c>
      <c r="B1057" s="20" t="str">
        <f>VLOOKUP(A1057,_holidays!$A$2:$B$2107,2,1)</f>
        <v>Y</v>
      </c>
      <c r="C1057" s="20" t="str">
        <f>VLOOKUP(A1057,_holidays!$A$2:$C$2107,3,1)</f>
        <v>N</v>
      </c>
      <c r="D1057" s="16">
        <v>137151.495</v>
      </c>
      <c r="E1057" s="21">
        <v>32.9</v>
      </c>
      <c r="F1057" s="67">
        <f t="shared" si="64"/>
        <v>137151.495</v>
      </c>
      <c r="G1057" s="67" t="e">
        <f t="shared" si="65"/>
        <v>#N/A</v>
      </c>
      <c r="H1057" s="67" t="e">
        <f t="shared" si="66"/>
        <v>#N/A</v>
      </c>
      <c r="I1057" s="67">
        <f t="shared" si="67"/>
        <v>137151.495</v>
      </c>
    </row>
    <row r="1058" spans="1:9" x14ac:dyDescent="0.6">
      <c r="A1058" s="10">
        <v>43061</v>
      </c>
      <c r="B1058" s="13" t="str">
        <f>VLOOKUP(A1058,_holidays!$A$2:$B$2107,2,1)</f>
        <v>Y</v>
      </c>
      <c r="C1058" s="13" t="str">
        <f>VLOOKUP(A1058,_holidays!$A$2:$C$2107,3,1)</f>
        <v>N</v>
      </c>
      <c r="D1058" s="16">
        <v>138882.25</v>
      </c>
      <c r="E1058" s="14">
        <v>32.6</v>
      </c>
      <c r="F1058" s="67">
        <f t="shared" si="64"/>
        <v>138882.25</v>
      </c>
      <c r="G1058" s="67" t="e">
        <f t="shared" si="65"/>
        <v>#N/A</v>
      </c>
      <c r="H1058" s="67" t="e">
        <f t="shared" si="66"/>
        <v>#N/A</v>
      </c>
      <c r="I1058" s="67">
        <f t="shared" si="67"/>
        <v>138882.25</v>
      </c>
    </row>
    <row r="1059" spans="1:9" x14ac:dyDescent="0.6">
      <c r="A1059" s="19">
        <v>43062</v>
      </c>
      <c r="B1059" s="20" t="str">
        <f>VLOOKUP(A1059,_holidays!$A$2:$B$2107,2,1)</f>
        <v>Y</v>
      </c>
      <c r="C1059" s="20" t="str">
        <f>VLOOKUP(A1059,_holidays!$A$2:$C$2107,3,1)</f>
        <v>N</v>
      </c>
      <c r="D1059" s="16">
        <v>135162.11499999999</v>
      </c>
      <c r="E1059" s="21">
        <v>31.9</v>
      </c>
      <c r="F1059" s="67">
        <f t="shared" si="64"/>
        <v>135162.11499999999</v>
      </c>
      <c r="G1059" s="67" t="e">
        <f t="shared" si="65"/>
        <v>#N/A</v>
      </c>
      <c r="H1059" s="67" t="e">
        <f t="shared" si="66"/>
        <v>#N/A</v>
      </c>
      <c r="I1059" s="67">
        <f t="shared" si="67"/>
        <v>135162.11499999999</v>
      </c>
    </row>
    <row r="1060" spans="1:9" x14ac:dyDescent="0.6">
      <c r="A1060" s="10">
        <v>43063</v>
      </c>
      <c r="B1060" s="13" t="str">
        <f>VLOOKUP(A1060,_holidays!$A$2:$B$2107,2,1)</f>
        <v>Y</v>
      </c>
      <c r="C1060" s="13" t="str">
        <f>VLOOKUP(A1060,_holidays!$A$2:$C$2107,3,1)</f>
        <v>N</v>
      </c>
      <c r="D1060" s="16">
        <v>133951.29</v>
      </c>
      <c r="E1060" s="14">
        <v>30.7</v>
      </c>
      <c r="F1060" s="67">
        <f t="shared" si="64"/>
        <v>133951.29</v>
      </c>
      <c r="G1060" s="67" t="e">
        <f t="shared" si="65"/>
        <v>#N/A</v>
      </c>
      <c r="H1060" s="67" t="e">
        <f t="shared" si="66"/>
        <v>#N/A</v>
      </c>
      <c r="I1060" s="67">
        <f t="shared" si="67"/>
        <v>133951.29</v>
      </c>
    </row>
    <row r="1061" spans="1:9" x14ac:dyDescent="0.6">
      <c r="A1061" s="19">
        <v>43064</v>
      </c>
      <c r="B1061" s="20" t="str">
        <f>VLOOKUP(A1061,_holidays!$A$2:$B$2107,2,1)</f>
        <v>Y</v>
      </c>
      <c r="C1061" s="20" t="str">
        <f>VLOOKUP(A1061,_holidays!$A$2:$C$2107,3,1)</f>
        <v>N</v>
      </c>
      <c r="D1061" s="16">
        <v>121219.595</v>
      </c>
      <c r="E1061" s="21">
        <v>32.5</v>
      </c>
      <c r="F1061" s="67">
        <f t="shared" si="64"/>
        <v>121219.595</v>
      </c>
      <c r="G1061" s="67" t="e">
        <f t="shared" si="65"/>
        <v>#N/A</v>
      </c>
      <c r="H1061" s="67" t="e">
        <f t="shared" si="66"/>
        <v>#N/A</v>
      </c>
      <c r="I1061" s="67">
        <f t="shared" si="67"/>
        <v>121219.595</v>
      </c>
    </row>
    <row r="1062" spans="1:9" x14ac:dyDescent="0.6">
      <c r="A1062" s="10">
        <v>43065</v>
      </c>
      <c r="B1062" s="13" t="str">
        <f>VLOOKUP(A1062,_holidays!$A$2:$B$2107,2,1)</f>
        <v>Y</v>
      </c>
      <c r="C1062" s="13" t="str">
        <f>VLOOKUP(A1062,_holidays!$A$2:$C$2107,3,1)</f>
        <v>N</v>
      </c>
      <c r="D1062" s="16">
        <v>108717.875</v>
      </c>
      <c r="E1062" s="14">
        <v>28.3</v>
      </c>
      <c r="F1062" s="67">
        <f t="shared" si="64"/>
        <v>108717.875</v>
      </c>
      <c r="G1062" s="67" t="e">
        <f t="shared" si="65"/>
        <v>#N/A</v>
      </c>
      <c r="H1062" s="67" t="e">
        <f t="shared" si="66"/>
        <v>#N/A</v>
      </c>
      <c r="I1062" s="67">
        <f t="shared" si="67"/>
        <v>108717.875</v>
      </c>
    </row>
    <row r="1063" spans="1:9" x14ac:dyDescent="0.6">
      <c r="A1063" s="19">
        <v>43066</v>
      </c>
      <c r="B1063" s="20" t="str">
        <f>VLOOKUP(A1063,_holidays!$A$2:$B$2107,2,1)</f>
        <v>Y</v>
      </c>
      <c r="C1063" s="20" t="str">
        <f>VLOOKUP(A1063,_holidays!$A$2:$C$2107,3,1)</f>
        <v>N</v>
      </c>
      <c r="D1063" s="16">
        <v>115429.005</v>
      </c>
      <c r="E1063" s="21">
        <v>21.2</v>
      </c>
      <c r="F1063" s="67">
        <f t="shared" si="64"/>
        <v>115429.005</v>
      </c>
      <c r="G1063" s="67" t="e">
        <f t="shared" si="65"/>
        <v>#N/A</v>
      </c>
      <c r="H1063" s="67" t="e">
        <f t="shared" si="66"/>
        <v>#N/A</v>
      </c>
      <c r="I1063" s="67">
        <f t="shared" si="67"/>
        <v>115429.005</v>
      </c>
    </row>
    <row r="1064" spans="1:9" x14ac:dyDescent="0.6">
      <c r="A1064" s="10">
        <v>43067</v>
      </c>
      <c r="B1064" s="13" t="str">
        <f>VLOOKUP(A1064,_holidays!$A$2:$B$2107,2,1)</f>
        <v>Y</v>
      </c>
      <c r="C1064" s="13" t="str">
        <f>VLOOKUP(A1064,_holidays!$A$2:$C$2107,3,1)</f>
        <v>N</v>
      </c>
      <c r="D1064" s="16">
        <v>129798.47</v>
      </c>
      <c r="E1064" s="14">
        <v>31</v>
      </c>
      <c r="F1064" s="67">
        <f t="shared" si="64"/>
        <v>129798.47</v>
      </c>
      <c r="G1064" s="67" t="e">
        <f t="shared" si="65"/>
        <v>#N/A</v>
      </c>
      <c r="H1064" s="67" t="e">
        <f t="shared" si="66"/>
        <v>#N/A</v>
      </c>
      <c r="I1064" s="67">
        <f t="shared" si="67"/>
        <v>129798.47</v>
      </c>
    </row>
    <row r="1065" spans="1:9" x14ac:dyDescent="0.6">
      <c r="A1065" s="19">
        <v>43068</v>
      </c>
      <c r="B1065" s="20" t="str">
        <f>VLOOKUP(A1065,_holidays!$A$2:$B$2107,2,1)</f>
        <v>Y</v>
      </c>
      <c r="C1065" s="20" t="str">
        <f>VLOOKUP(A1065,_holidays!$A$2:$C$2107,3,1)</f>
        <v>N</v>
      </c>
      <c r="D1065" s="16">
        <v>151730.95000000001</v>
      </c>
      <c r="E1065" s="21">
        <v>35.799999999999997</v>
      </c>
      <c r="F1065" s="67">
        <f t="shared" si="64"/>
        <v>151730.95000000001</v>
      </c>
      <c r="G1065" s="67" t="e">
        <f t="shared" si="65"/>
        <v>#N/A</v>
      </c>
      <c r="H1065" s="67" t="e">
        <f t="shared" si="66"/>
        <v>#N/A</v>
      </c>
      <c r="I1065" s="67">
        <f t="shared" si="67"/>
        <v>151730.95000000001</v>
      </c>
    </row>
    <row r="1066" spans="1:9" x14ac:dyDescent="0.6">
      <c r="A1066" s="10">
        <v>43069</v>
      </c>
      <c r="B1066" s="13" t="str">
        <f>VLOOKUP(A1066,_holidays!$A$2:$B$2107,2,1)</f>
        <v>Y</v>
      </c>
      <c r="C1066" s="13" t="str">
        <f>VLOOKUP(A1066,_holidays!$A$2:$C$2107,3,1)</f>
        <v>N</v>
      </c>
      <c r="D1066" s="16">
        <v>154632.33499999999</v>
      </c>
      <c r="E1066" s="14">
        <v>34.9</v>
      </c>
      <c r="F1066" s="67">
        <f t="shared" si="64"/>
        <v>154632.33499999999</v>
      </c>
      <c r="G1066" s="67" t="e">
        <f t="shared" si="65"/>
        <v>#N/A</v>
      </c>
      <c r="H1066" s="67" t="e">
        <f t="shared" si="66"/>
        <v>#N/A</v>
      </c>
      <c r="I1066" s="67">
        <f t="shared" si="67"/>
        <v>154632.33499999999</v>
      </c>
    </row>
    <row r="1067" spans="1:9" x14ac:dyDescent="0.6">
      <c r="A1067" s="19">
        <v>43070</v>
      </c>
      <c r="B1067" s="20" t="str">
        <f>VLOOKUP(A1067,_holidays!$A$2:$B$2107,2,1)</f>
        <v>Y</v>
      </c>
      <c r="C1067" s="20" t="str">
        <f>VLOOKUP(A1067,_holidays!$A$2:$C$2107,3,1)</f>
        <v>N</v>
      </c>
      <c r="D1067" s="16">
        <v>125141.9</v>
      </c>
      <c r="E1067" s="21">
        <v>23.5</v>
      </c>
      <c r="F1067" s="67">
        <f t="shared" si="64"/>
        <v>125141.9</v>
      </c>
      <c r="G1067" s="67" t="e">
        <f t="shared" si="65"/>
        <v>#N/A</v>
      </c>
      <c r="H1067" s="67" t="e">
        <f t="shared" si="66"/>
        <v>#N/A</v>
      </c>
      <c r="I1067" s="67">
        <f t="shared" si="67"/>
        <v>125141.9</v>
      </c>
    </row>
    <row r="1068" spans="1:9" x14ac:dyDescent="0.6">
      <c r="A1068" s="10">
        <v>43071</v>
      </c>
      <c r="B1068" s="13" t="str">
        <f>VLOOKUP(A1068,_holidays!$A$2:$B$2107,2,1)</f>
        <v>Y</v>
      </c>
      <c r="C1068" s="13" t="str">
        <f>VLOOKUP(A1068,_holidays!$A$2:$C$2107,3,1)</f>
        <v>N</v>
      </c>
      <c r="D1068" s="16">
        <v>99234.22</v>
      </c>
      <c r="E1068" s="14">
        <v>16.399999999999999</v>
      </c>
      <c r="F1068" s="67">
        <f t="shared" si="64"/>
        <v>99234.22</v>
      </c>
      <c r="G1068" s="67" t="e">
        <f t="shared" si="65"/>
        <v>#N/A</v>
      </c>
      <c r="H1068" s="67" t="e">
        <f t="shared" si="66"/>
        <v>#N/A</v>
      </c>
      <c r="I1068" s="67">
        <f t="shared" si="67"/>
        <v>99234.22</v>
      </c>
    </row>
    <row r="1069" spans="1:9" x14ac:dyDescent="0.6">
      <c r="A1069" s="19">
        <v>43072</v>
      </c>
      <c r="B1069" s="20" t="str">
        <f>VLOOKUP(A1069,_holidays!$A$2:$B$2107,2,1)</f>
        <v>Y</v>
      </c>
      <c r="C1069" s="20" t="str">
        <f>VLOOKUP(A1069,_holidays!$A$2:$C$2107,3,1)</f>
        <v>N</v>
      </c>
      <c r="D1069" s="16">
        <v>92487.705000000002</v>
      </c>
      <c r="E1069" s="21">
        <v>17.100000000000001</v>
      </c>
      <c r="F1069" s="67">
        <f t="shared" si="64"/>
        <v>92487.705000000002</v>
      </c>
      <c r="G1069" s="67" t="e">
        <f t="shared" si="65"/>
        <v>#N/A</v>
      </c>
      <c r="H1069" s="67" t="e">
        <f t="shared" si="66"/>
        <v>#N/A</v>
      </c>
      <c r="I1069" s="67">
        <f t="shared" si="67"/>
        <v>92487.705000000002</v>
      </c>
    </row>
    <row r="1070" spans="1:9" x14ac:dyDescent="0.6">
      <c r="A1070" s="10">
        <v>43073</v>
      </c>
      <c r="B1070" s="13" t="str">
        <f>VLOOKUP(A1070,_holidays!$A$2:$B$2107,2,1)</f>
        <v>Y</v>
      </c>
      <c r="C1070" s="13" t="str">
        <f>VLOOKUP(A1070,_holidays!$A$2:$C$2107,3,1)</f>
        <v>N</v>
      </c>
      <c r="D1070" s="16">
        <v>111625.98</v>
      </c>
      <c r="E1070" s="14">
        <v>17.5</v>
      </c>
      <c r="F1070" s="67">
        <f t="shared" si="64"/>
        <v>111625.98</v>
      </c>
      <c r="G1070" s="67" t="e">
        <f t="shared" si="65"/>
        <v>#N/A</v>
      </c>
      <c r="H1070" s="67" t="e">
        <f t="shared" si="66"/>
        <v>#N/A</v>
      </c>
      <c r="I1070" s="67">
        <f t="shared" si="67"/>
        <v>111625.98</v>
      </c>
    </row>
    <row r="1071" spans="1:9" x14ac:dyDescent="0.6">
      <c r="A1071" s="19">
        <v>43074</v>
      </c>
      <c r="B1071" s="20" t="str">
        <f>VLOOKUP(A1071,_holidays!$A$2:$B$2107,2,1)</f>
        <v>Y</v>
      </c>
      <c r="C1071" s="20" t="str">
        <f>VLOOKUP(A1071,_holidays!$A$2:$C$2107,3,1)</f>
        <v>N</v>
      </c>
      <c r="D1071" s="16">
        <v>113063.675</v>
      </c>
      <c r="E1071" s="21">
        <v>22.8</v>
      </c>
      <c r="F1071" s="67">
        <f t="shared" si="64"/>
        <v>113063.675</v>
      </c>
      <c r="G1071" s="67" t="e">
        <f t="shared" si="65"/>
        <v>#N/A</v>
      </c>
      <c r="H1071" s="67" t="e">
        <f t="shared" si="66"/>
        <v>#N/A</v>
      </c>
      <c r="I1071" s="67">
        <f t="shared" si="67"/>
        <v>113063.675</v>
      </c>
    </row>
    <row r="1072" spans="1:9" x14ac:dyDescent="0.6">
      <c r="A1072" s="10">
        <v>43075</v>
      </c>
      <c r="B1072" s="13" t="str">
        <f>VLOOKUP(A1072,_holidays!$A$2:$B$2107,2,1)</f>
        <v>Y</v>
      </c>
      <c r="C1072" s="13" t="str">
        <f>VLOOKUP(A1072,_holidays!$A$2:$C$2107,3,1)</f>
        <v>N</v>
      </c>
      <c r="D1072" s="16">
        <v>115383.13</v>
      </c>
      <c r="E1072" s="14">
        <v>21.3</v>
      </c>
      <c r="F1072" s="67">
        <f t="shared" si="64"/>
        <v>115383.13</v>
      </c>
      <c r="G1072" s="67" t="e">
        <f t="shared" si="65"/>
        <v>#N/A</v>
      </c>
      <c r="H1072" s="67" t="e">
        <f t="shared" si="66"/>
        <v>#N/A</v>
      </c>
      <c r="I1072" s="67">
        <f t="shared" si="67"/>
        <v>115383.13</v>
      </c>
    </row>
    <row r="1073" spans="1:9" x14ac:dyDescent="0.6">
      <c r="A1073" s="19">
        <v>43076</v>
      </c>
      <c r="B1073" s="20" t="str">
        <f>VLOOKUP(A1073,_holidays!$A$2:$B$2107,2,1)</f>
        <v>Y</v>
      </c>
      <c r="C1073" s="20" t="str">
        <f>VLOOKUP(A1073,_holidays!$A$2:$C$2107,3,1)</f>
        <v>N</v>
      </c>
      <c r="D1073" s="16">
        <v>115736.97</v>
      </c>
      <c r="E1073" s="21">
        <v>21.9</v>
      </c>
      <c r="F1073" s="67">
        <f t="shared" si="64"/>
        <v>115736.97</v>
      </c>
      <c r="G1073" s="67" t="e">
        <f t="shared" si="65"/>
        <v>#N/A</v>
      </c>
      <c r="H1073" s="67" t="e">
        <f t="shared" si="66"/>
        <v>#N/A</v>
      </c>
      <c r="I1073" s="67">
        <f t="shared" si="67"/>
        <v>115736.97</v>
      </c>
    </row>
    <row r="1074" spans="1:9" x14ac:dyDescent="0.6">
      <c r="A1074" s="10">
        <v>43077</v>
      </c>
      <c r="B1074" s="13" t="str">
        <f>VLOOKUP(A1074,_holidays!$A$2:$B$2107,2,1)</f>
        <v>Y</v>
      </c>
      <c r="C1074" s="13" t="str">
        <f>VLOOKUP(A1074,_holidays!$A$2:$C$2107,3,1)</f>
        <v>N</v>
      </c>
      <c r="D1074" s="16">
        <v>109568.47</v>
      </c>
      <c r="E1074" s="14">
        <v>18.7</v>
      </c>
      <c r="F1074" s="67">
        <f t="shared" si="64"/>
        <v>109568.47</v>
      </c>
      <c r="G1074" s="67" t="e">
        <f t="shared" si="65"/>
        <v>#N/A</v>
      </c>
      <c r="H1074" s="67" t="e">
        <f t="shared" si="66"/>
        <v>#N/A</v>
      </c>
      <c r="I1074" s="67">
        <f t="shared" si="67"/>
        <v>109568.47</v>
      </c>
    </row>
    <row r="1075" spans="1:9" x14ac:dyDescent="0.6">
      <c r="A1075" s="19">
        <v>43078</v>
      </c>
      <c r="B1075" s="20" t="str">
        <f>VLOOKUP(A1075,_holidays!$A$2:$B$2107,2,1)</f>
        <v>Y</v>
      </c>
      <c r="C1075" s="20" t="str">
        <f>VLOOKUP(A1075,_holidays!$A$2:$C$2107,3,1)</f>
        <v>N</v>
      </c>
      <c r="D1075" s="16">
        <v>99334.8</v>
      </c>
      <c r="E1075" s="21">
        <v>23</v>
      </c>
      <c r="F1075" s="67">
        <f t="shared" si="64"/>
        <v>99334.8</v>
      </c>
      <c r="G1075" s="67" t="e">
        <f t="shared" si="65"/>
        <v>#N/A</v>
      </c>
      <c r="H1075" s="67" t="e">
        <f t="shared" si="66"/>
        <v>#N/A</v>
      </c>
      <c r="I1075" s="67">
        <f t="shared" si="67"/>
        <v>99334.8</v>
      </c>
    </row>
    <row r="1076" spans="1:9" x14ac:dyDescent="0.6">
      <c r="A1076" s="10">
        <v>43079</v>
      </c>
      <c r="B1076" s="13" t="str">
        <f>VLOOKUP(A1076,_holidays!$A$2:$B$2107,2,1)</f>
        <v>Y</v>
      </c>
      <c r="C1076" s="13" t="str">
        <f>VLOOKUP(A1076,_holidays!$A$2:$C$2107,3,1)</f>
        <v>N</v>
      </c>
      <c r="D1076" s="16">
        <v>97715.01</v>
      </c>
      <c r="E1076" s="14">
        <v>22.2</v>
      </c>
      <c r="F1076" s="67">
        <f t="shared" si="64"/>
        <v>97715.01</v>
      </c>
      <c r="G1076" s="67" t="e">
        <f t="shared" si="65"/>
        <v>#N/A</v>
      </c>
      <c r="H1076" s="67" t="e">
        <f t="shared" si="66"/>
        <v>#N/A</v>
      </c>
      <c r="I1076" s="67">
        <f t="shared" si="67"/>
        <v>97715.01</v>
      </c>
    </row>
    <row r="1077" spans="1:9" x14ac:dyDescent="0.6">
      <c r="A1077" s="19">
        <v>43080</v>
      </c>
      <c r="B1077" s="20" t="str">
        <f>VLOOKUP(A1077,_holidays!$A$2:$B$2107,2,1)</f>
        <v>Y</v>
      </c>
      <c r="C1077" s="20" t="str">
        <f>VLOOKUP(A1077,_holidays!$A$2:$C$2107,3,1)</f>
        <v>N</v>
      </c>
      <c r="D1077" s="16">
        <v>114680.185</v>
      </c>
      <c r="E1077" s="21">
        <v>20.7</v>
      </c>
      <c r="F1077" s="67">
        <f t="shared" si="64"/>
        <v>114680.185</v>
      </c>
      <c r="G1077" s="67" t="e">
        <f t="shared" si="65"/>
        <v>#N/A</v>
      </c>
      <c r="H1077" s="67" t="e">
        <f t="shared" si="66"/>
        <v>#N/A</v>
      </c>
      <c r="I1077" s="67">
        <f t="shared" si="67"/>
        <v>114680.185</v>
      </c>
    </row>
    <row r="1078" spans="1:9" x14ac:dyDescent="0.6">
      <c r="A1078" s="10">
        <v>43081</v>
      </c>
      <c r="B1078" s="13" t="str">
        <f>VLOOKUP(A1078,_holidays!$A$2:$B$2107,2,1)</f>
        <v>Y</v>
      </c>
      <c r="C1078" s="13" t="str">
        <f>VLOOKUP(A1078,_holidays!$A$2:$C$2107,3,1)</f>
        <v>N</v>
      </c>
      <c r="D1078" s="16">
        <v>121945.175</v>
      </c>
      <c r="E1078" s="14">
        <v>26.4</v>
      </c>
      <c r="F1078" s="67">
        <f t="shared" si="64"/>
        <v>121945.175</v>
      </c>
      <c r="G1078" s="67" t="e">
        <f t="shared" si="65"/>
        <v>#N/A</v>
      </c>
      <c r="H1078" s="67" t="e">
        <f t="shared" si="66"/>
        <v>#N/A</v>
      </c>
      <c r="I1078" s="67">
        <f t="shared" si="67"/>
        <v>121945.175</v>
      </c>
    </row>
    <row r="1079" spans="1:9" x14ac:dyDescent="0.6">
      <c r="A1079" s="19">
        <v>43082</v>
      </c>
      <c r="B1079" s="20" t="str">
        <f>VLOOKUP(A1079,_holidays!$A$2:$B$2107,2,1)</f>
        <v>Y</v>
      </c>
      <c r="C1079" s="20" t="str">
        <f>VLOOKUP(A1079,_holidays!$A$2:$C$2107,3,1)</f>
        <v>N</v>
      </c>
      <c r="D1079" s="16">
        <v>146933.095</v>
      </c>
      <c r="E1079" s="21">
        <v>37.6</v>
      </c>
      <c r="F1079" s="67">
        <f t="shared" si="64"/>
        <v>146933.095</v>
      </c>
      <c r="G1079" s="67" t="e">
        <f t="shared" si="65"/>
        <v>#N/A</v>
      </c>
      <c r="H1079" s="67" t="e">
        <f t="shared" si="66"/>
        <v>#N/A</v>
      </c>
      <c r="I1079" s="67">
        <f t="shared" si="67"/>
        <v>146933.095</v>
      </c>
    </row>
    <row r="1080" spans="1:9" x14ac:dyDescent="0.6">
      <c r="A1080" s="10">
        <v>43083</v>
      </c>
      <c r="B1080" s="13" t="str">
        <f>VLOOKUP(A1080,_holidays!$A$2:$B$2107,2,1)</f>
        <v>Y</v>
      </c>
      <c r="C1080" s="13" t="str">
        <f>VLOOKUP(A1080,_holidays!$A$2:$C$2107,3,1)</f>
        <v>N</v>
      </c>
      <c r="D1080" s="16">
        <v>129280.81</v>
      </c>
      <c r="E1080" s="14">
        <v>23.1</v>
      </c>
      <c r="F1080" s="67">
        <f t="shared" si="64"/>
        <v>129280.81</v>
      </c>
      <c r="G1080" s="67" t="e">
        <f t="shared" si="65"/>
        <v>#N/A</v>
      </c>
      <c r="H1080" s="67" t="e">
        <f t="shared" si="66"/>
        <v>#N/A</v>
      </c>
      <c r="I1080" s="67">
        <f t="shared" si="67"/>
        <v>129280.81</v>
      </c>
    </row>
    <row r="1081" spans="1:9" x14ac:dyDescent="0.6">
      <c r="A1081" s="19">
        <v>43084</v>
      </c>
      <c r="B1081" s="20" t="str">
        <f>VLOOKUP(A1081,_holidays!$A$2:$B$2107,2,1)</f>
        <v>Y</v>
      </c>
      <c r="C1081" s="20" t="str">
        <f>VLOOKUP(A1081,_holidays!$A$2:$C$2107,3,1)</f>
        <v>N</v>
      </c>
      <c r="D1081" s="16">
        <v>120821.05499999999</v>
      </c>
      <c r="E1081" s="21">
        <v>26.4</v>
      </c>
      <c r="F1081" s="67">
        <f t="shared" si="64"/>
        <v>120821.05499999999</v>
      </c>
      <c r="G1081" s="67" t="e">
        <f t="shared" si="65"/>
        <v>#N/A</v>
      </c>
      <c r="H1081" s="67" t="e">
        <f t="shared" si="66"/>
        <v>#N/A</v>
      </c>
      <c r="I1081" s="67">
        <f t="shared" si="67"/>
        <v>120821.05499999999</v>
      </c>
    </row>
    <row r="1082" spans="1:9" x14ac:dyDescent="0.6">
      <c r="A1082" s="10">
        <v>43085</v>
      </c>
      <c r="B1082" s="13" t="str">
        <f>VLOOKUP(A1082,_holidays!$A$2:$B$2107,2,1)</f>
        <v>Y</v>
      </c>
      <c r="C1082" s="13" t="str">
        <f>VLOOKUP(A1082,_holidays!$A$2:$C$2107,3,1)</f>
        <v>N</v>
      </c>
      <c r="D1082" s="16">
        <v>110154.36</v>
      </c>
      <c r="E1082" s="14">
        <v>24.6</v>
      </c>
      <c r="F1082" s="67">
        <f t="shared" si="64"/>
        <v>110154.36</v>
      </c>
      <c r="G1082" s="67" t="e">
        <f t="shared" si="65"/>
        <v>#N/A</v>
      </c>
      <c r="H1082" s="67" t="e">
        <f t="shared" si="66"/>
        <v>#N/A</v>
      </c>
      <c r="I1082" s="67">
        <f t="shared" si="67"/>
        <v>110154.36</v>
      </c>
    </row>
    <row r="1083" spans="1:9" x14ac:dyDescent="0.6">
      <c r="A1083" s="19">
        <v>43086</v>
      </c>
      <c r="B1083" s="20" t="str">
        <f>VLOOKUP(A1083,_holidays!$A$2:$B$2107,2,1)</f>
        <v>Y</v>
      </c>
      <c r="C1083" s="20" t="str">
        <f>VLOOKUP(A1083,_holidays!$A$2:$C$2107,3,1)</f>
        <v>N</v>
      </c>
      <c r="D1083" s="16">
        <v>107212.84</v>
      </c>
      <c r="E1083" s="21">
        <v>24.5</v>
      </c>
      <c r="F1083" s="67">
        <f t="shared" si="64"/>
        <v>107212.84</v>
      </c>
      <c r="G1083" s="67" t="e">
        <f t="shared" si="65"/>
        <v>#N/A</v>
      </c>
      <c r="H1083" s="67" t="e">
        <f t="shared" si="66"/>
        <v>#N/A</v>
      </c>
      <c r="I1083" s="67">
        <f t="shared" si="67"/>
        <v>107212.84</v>
      </c>
    </row>
    <row r="1084" spans="1:9" x14ac:dyDescent="0.6">
      <c r="A1084" s="10">
        <v>43087</v>
      </c>
      <c r="B1084" s="13" t="str">
        <f>VLOOKUP(A1084,_holidays!$A$2:$B$2107,2,1)</f>
        <v>Y</v>
      </c>
      <c r="C1084" s="13" t="str">
        <f>VLOOKUP(A1084,_holidays!$A$2:$C$2107,3,1)</f>
        <v>N</v>
      </c>
      <c r="D1084" s="16">
        <v>138949.67499999999</v>
      </c>
      <c r="E1084" s="14">
        <v>33</v>
      </c>
      <c r="F1084" s="67">
        <f t="shared" si="64"/>
        <v>138949.67499999999</v>
      </c>
      <c r="G1084" s="67" t="e">
        <f t="shared" si="65"/>
        <v>#N/A</v>
      </c>
      <c r="H1084" s="67" t="e">
        <f t="shared" si="66"/>
        <v>#N/A</v>
      </c>
      <c r="I1084" s="67">
        <f t="shared" si="67"/>
        <v>138949.67499999999</v>
      </c>
    </row>
    <row r="1085" spans="1:9" x14ac:dyDescent="0.6">
      <c r="A1085" s="19">
        <v>43088</v>
      </c>
      <c r="B1085" s="20" t="str">
        <f>VLOOKUP(A1085,_holidays!$A$2:$B$2107,2,1)</f>
        <v>Y</v>
      </c>
      <c r="C1085" s="20" t="str">
        <f>VLOOKUP(A1085,_holidays!$A$2:$C$2107,3,1)</f>
        <v>N</v>
      </c>
      <c r="D1085" s="16">
        <v>142870.39499999999</v>
      </c>
      <c r="E1085" s="21">
        <v>37.4</v>
      </c>
      <c r="F1085" s="67">
        <f t="shared" si="64"/>
        <v>142870.39499999999</v>
      </c>
      <c r="G1085" s="67" t="e">
        <f t="shared" si="65"/>
        <v>#N/A</v>
      </c>
      <c r="H1085" s="67" t="e">
        <f t="shared" si="66"/>
        <v>#N/A</v>
      </c>
      <c r="I1085" s="67">
        <f t="shared" si="67"/>
        <v>142870.39499999999</v>
      </c>
    </row>
    <row r="1086" spans="1:9" x14ac:dyDescent="0.6">
      <c r="A1086" s="10">
        <v>43089</v>
      </c>
      <c r="B1086" s="13" t="str">
        <f>VLOOKUP(A1086,_holidays!$A$2:$B$2107,2,1)</f>
        <v>Y</v>
      </c>
      <c r="C1086" s="13" t="str">
        <f>VLOOKUP(A1086,_holidays!$A$2:$C$2107,3,1)</f>
        <v>N</v>
      </c>
      <c r="D1086" s="16">
        <v>114916.99</v>
      </c>
      <c r="E1086" s="14">
        <v>24.5</v>
      </c>
      <c r="F1086" s="67">
        <f t="shared" si="64"/>
        <v>114916.99</v>
      </c>
      <c r="G1086" s="67" t="e">
        <f t="shared" si="65"/>
        <v>#N/A</v>
      </c>
      <c r="H1086" s="67" t="e">
        <f t="shared" si="66"/>
        <v>#N/A</v>
      </c>
      <c r="I1086" s="67">
        <f t="shared" si="67"/>
        <v>114916.99</v>
      </c>
    </row>
    <row r="1087" spans="1:9" x14ac:dyDescent="0.6">
      <c r="A1087" s="19">
        <v>43090</v>
      </c>
      <c r="B1087" s="20" t="str">
        <f>VLOOKUP(A1087,_holidays!$A$2:$B$2107,2,1)</f>
        <v>Y</v>
      </c>
      <c r="C1087" s="20" t="str">
        <f>VLOOKUP(A1087,_holidays!$A$2:$C$2107,3,1)</f>
        <v>N</v>
      </c>
      <c r="D1087" s="16">
        <v>114462.53</v>
      </c>
      <c r="E1087" s="21">
        <v>23.7</v>
      </c>
      <c r="F1087" s="67">
        <f t="shared" si="64"/>
        <v>114462.53</v>
      </c>
      <c r="G1087" s="67" t="e">
        <f t="shared" si="65"/>
        <v>#N/A</v>
      </c>
      <c r="H1087" s="67" t="e">
        <f t="shared" si="66"/>
        <v>#N/A</v>
      </c>
      <c r="I1087" s="67">
        <f t="shared" si="67"/>
        <v>114462.53</v>
      </c>
    </row>
    <row r="1088" spans="1:9" x14ac:dyDescent="0.6">
      <c r="A1088" s="10">
        <v>43091</v>
      </c>
      <c r="B1088" s="13" t="str">
        <f>VLOOKUP(A1088,_holidays!$A$2:$B$2107,2,1)</f>
        <v>N</v>
      </c>
      <c r="C1088" s="13" t="str">
        <f>VLOOKUP(A1088,_holidays!$A$2:$C$2107,3,1)</f>
        <v>N</v>
      </c>
      <c r="D1088" s="16">
        <v>116428.79</v>
      </c>
      <c r="E1088" s="14">
        <v>27.7</v>
      </c>
      <c r="F1088" s="67" t="e">
        <f t="shared" si="64"/>
        <v>#N/A</v>
      </c>
      <c r="G1088" s="67">
        <f t="shared" si="65"/>
        <v>116428.79</v>
      </c>
      <c r="H1088" s="67" t="e">
        <f t="shared" si="66"/>
        <v>#N/A</v>
      </c>
      <c r="I1088" s="67">
        <f t="shared" si="67"/>
        <v>116428.79</v>
      </c>
    </row>
    <row r="1089" spans="1:9" x14ac:dyDescent="0.6">
      <c r="A1089" s="19">
        <v>43092</v>
      </c>
      <c r="B1089" s="20" t="str">
        <f>VLOOKUP(A1089,_holidays!$A$2:$B$2107,2,1)</f>
        <v>N</v>
      </c>
      <c r="C1089" s="20" t="str">
        <f>VLOOKUP(A1089,_holidays!$A$2:$C$2107,3,1)</f>
        <v>N</v>
      </c>
      <c r="D1089" s="16">
        <v>109364.01</v>
      </c>
      <c r="E1089" s="21">
        <v>30.2</v>
      </c>
      <c r="F1089" s="67" t="e">
        <f t="shared" si="64"/>
        <v>#N/A</v>
      </c>
      <c r="G1089" s="67">
        <f t="shared" si="65"/>
        <v>109364.01</v>
      </c>
      <c r="H1089" s="67" t="e">
        <f t="shared" si="66"/>
        <v>#N/A</v>
      </c>
      <c r="I1089" s="67">
        <f t="shared" si="67"/>
        <v>109364.01</v>
      </c>
    </row>
    <row r="1090" spans="1:9" x14ac:dyDescent="0.6">
      <c r="A1090" s="10">
        <v>43093</v>
      </c>
      <c r="B1090" s="13" t="str">
        <f>VLOOKUP(A1090,_holidays!$A$2:$B$2107,2,1)</f>
        <v>N</v>
      </c>
      <c r="C1090" s="13" t="str">
        <f>VLOOKUP(A1090,_holidays!$A$2:$C$2107,3,1)</f>
        <v>N</v>
      </c>
      <c r="D1090" s="16">
        <v>92856.23</v>
      </c>
      <c r="E1090" s="14">
        <v>19.399999999999999</v>
      </c>
      <c r="F1090" s="67" t="e">
        <f t="shared" si="64"/>
        <v>#N/A</v>
      </c>
      <c r="G1090" s="67">
        <f t="shared" si="65"/>
        <v>92856.23</v>
      </c>
      <c r="H1090" s="67" t="e">
        <f t="shared" si="66"/>
        <v>#N/A</v>
      </c>
      <c r="I1090" s="67">
        <f t="shared" si="67"/>
        <v>92856.23</v>
      </c>
    </row>
    <row r="1091" spans="1:9" x14ac:dyDescent="0.6">
      <c r="A1091" s="19">
        <v>43094</v>
      </c>
      <c r="B1091" s="20" t="str">
        <f>VLOOKUP(A1091,_holidays!$A$2:$B$2107,2,1)</f>
        <v>N</v>
      </c>
      <c r="C1091" s="20" t="str">
        <f>VLOOKUP(A1091,_holidays!$A$2:$C$2107,3,1)</f>
        <v>Y</v>
      </c>
      <c r="D1091" s="16">
        <v>85094.375</v>
      </c>
      <c r="E1091" s="21">
        <v>21.4</v>
      </c>
      <c r="F1091" s="67" t="e">
        <f t="shared" ref="F1091:F1154" si="68">IF(B1091="N",NA(),IF(B1091="Y",D1091))</f>
        <v>#N/A</v>
      </c>
      <c r="G1091" s="67">
        <f t="shared" ref="G1091:G1154" si="69">IF(B1091="N",D1091,IF(B1091="Y",NA()))</f>
        <v>85094.375</v>
      </c>
      <c r="H1091" s="67">
        <f t="shared" ref="H1091:H1154" si="70">IF(C1091="N",NA(),IF(C1091="Y",D1091))</f>
        <v>85094.375</v>
      </c>
      <c r="I1091" s="67" t="e">
        <f t="shared" ref="I1091:I1154" si="71">IF(C1091="N",D1091,IF(C1091="Y",NA()))</f>
        <v>#N/A</v>
      </c>
    </row>
    <row r="1092" spans="1:9" x14ac:dyDescent="0.6">
      <c r="A1092" s="10">
        <v>43095</v>
      </c>
      <c r="B1092" s="13" t="str">
        <f>VLOOKUP(A1092,_holidays!$A$2:$B$2107,2,1)</f>
        <v>N</v>
      </c>
      <c r="C1092" s="13" t="str">
        <f>VLOOKUP(A1092,_holidays!$A$2:$C$2107,3,1)</f>
        <v>Y</v>
      </c>
      <c r="D1092" s="16">
        <v>98638.854999999996</v>
      </c>
      <c r="E1092" s="14">
        <v>30.5</v>
      </c>
      <c r="F1092" s="67" t="e">
        <f t="shared" si="68"/>
        <v>#N/A</v>
      </c>
      <c r="G1092" s="67">
        <f t="shared" si="69"/>
        <v>98638.854999999996</v>
      </c>
      <c r="H1092" s="67">
        <f t="shared" si="70"/>
        <v>98638.854999999996</v>
      </c>
      <c r="I1092" s="67" t="e">
        <f t="shared" si="71"/>
        <v>#N/A</v>
      </c>
    </row>
    <row r="1093" spans="1:9" x14ac:dyDescent="0.6">
      <c r="A1093" s="19">
        <v>43096</v>
      </c>
      <c r="B1093" s="20" t="str">
        <f>VLOOKUP(A1093,_holidays!$A$2:$B$2107,2,1)</f>
        <v>N</v>
      </c>
      <c r="C1093" s="20" t="str">
        <f>VLOOKUP(A1093,_holidays!$A$2:$C$2107,3,1)</f>
        <v>N</v>
      </c>
      <c r="D1093" s="16">
        <v>128753.755</v>
      </c>
      <c r="E1093" s="21">
        <v>34.5</v>
      </c>
      <c r="F1093" s="67" t="e">
        <f t="shared" si="68"/>
        <v>#N/A</v>
      </c>
      <c r="G1093" s="67">
        <f t="shared" si="69"/>
        <v>128753.755</v>
      </c>
      <c r="H1093" s="67" t="e">
        <f t="shared" si="70"/>
        <v>#N/A</v>
      </c>
      <c r="I1093" s="67">
        <f t="shared" si="71"/>
        <v>128753.755</v>
      </c>
    </row>
    <row r="1094" spans="1:9" x14ac:dyDescent="0.6">
      <c r="A1094" s="10">
        <v>43097</v>
      </c>
      <c r="B1094" s="13" t="str">
        <f>VLOOKUP(A1094,_holidays!$A$2:$B$2107,2,1)</f>
        <v>N</v>
      </c>
      <c r="C1094" s="13" t="str">
        <f>VLOOKUP(A1094,_holidays!$A$2:$C$2107,3,1)</f>
        <v>N</v>
      </c>
      <c r="D1094" s="16">
        <v>130699.155</v>
      </c>
      <c r="E1094" s="14">
        <v>32.799999999999997</v>
      </c>
      <c r="F1094" s="67" t="e">
        <f t="shared" si="68"/>
        <v>#N/A</v>
      </c>
      <c r="G1094" s="67">
        <f t="shared" si="69"/>
        <v>130699.155</v>
      </c>
      <c r="H1094" s="67" t="e">
        <f t="shared" si="70"/>
        <v>#N/A</v>
      </c>
      <c r="I1094" s="67">
        <f t="shared" si="71"/>
        <v>130699.155</v>
      </c>
    </row>
    <row r="1095" spans="1:9" x14ac:dyDescent="0.6">
      <c r="A1095" s="19">
        <v>43098</v>
      </c>
      <c r="B1095" s="20" t="str">
        <f>VLOOKUP(A1095,_holidays!$A$2:$B$2107,2,1)</f>
        <v>N</v>
      </c>
      <c r="C1095" s="20" t="str">
        <f>VLOOKUP(A1095,_holidays!$A$2:$C$2107,3,1)</f>
        <v>N</v>
      </c>
      <c r="D1095" s="16">
        <v>115572.045</v>
      </c>
      <c r="E1095" s="21">
        <v>24.4</v>
      </c>
      <c r="F1095" s="67" t="e">
        <f t="shared" si="68"/>
        <v>#N/A</v>
      </c>
      <c r="G1095" s="67">
        <f t="shared" si="69"/>
        <v>115572.045</v>
      </c>
      <c r="H1095" s="67" t="e">
        <f t="shared" si="70"/>
        <v>#N/A</v>
      </c>
      <c r="I1095" s="67">
        <f t="shared" si="71"/>
        <v>115572.045</v>
      </c>
    </row>
    <row r="1096" spans="1:9" x14ac:dyDescent="0.6">
      <c r="A1096" s="10">
        <v>43099</v>
      </c>
      <c r="B1096" s="13" t="str">
        <f>VLOOKUP(A1096,_holidays!$A$2:$B$2107,2,1)</f>
        <v>N</v>
      </c>
      <c r="C1096" s="13" t="str">
        <f>VLOOKUP(A1096,_holidays!$A$2:$C$2107,3,1)</f>
        <v>N</v>
      </c>
      <c r="D1096" s="16">
        <v>96358.975000000006</v>
      </c>
      <c r="E1096" s="14">
        <v>21.3</v>
      </c>
      <c r="F1096" s="67" t="e">
        <f t="shared" si="68"/>
        <v>#N/A</v>
      </c>
      <c r="G1096" s="67">
        <f t="shared" si="69"/>
        <v>96358.975000000006</v>
      </c>
      <c r="H1096" s="67" t="e">
        <f t="shared" si="70"/>
        <v>#N/A</v>
      </c>
      <c r="I1096" s="67">
        <f t="shared" si="71"/>
        <v>96358.975000000006</v>
      </c>
    </row>
    <row r="1097" spans="1:9" x14ac:dyDescent="0.6">
      <c r="A1097" s="19">
        <v>43100</v>
      </c>
      <c r="B1097" s="20" t="str">
        <f>VLOOKUP(A1097,_holidays!$A$2:$B$2107,2,1)</f>
        <v>N</v>
      </c>
      <c r="C1097" s="20" t="str">
        <f>VLOOKUP(A1097,_holidays!$A$2:$C$2107,3,1)</f>
        <v>N</v>
      </c>
      <c r="D1097" s="16">
        <v>95700.479999999996</v>
      </c>
      <c r="E1097" s="21">
        <v>25.7</v>
      </c>
      <c r="F1097" s="67" t="e">
        <f t="shared" si="68"/>
        <v>#N/A</v>
      </c>
      <c r="G1097" s="67">
        <f t="shared" si="69"/>
        <v>95700.479999999996</v>
      </c>
      <c r="H1097" s="67" t="e">
        <f t="shared" si="70"/>
        <v>#N/A</v>
      </c>
      <c r="I1097" s="67">
        <f t="shared" si="71"/>
        <v>95700.479999999996</v>
      </c>
    </row>
    <row r="1098" spans="1:9" x14ac:dyDescent="0.6">
      <c r="A1098" s="10">
        <v>43101</v>
      </c>
      <c r="B1098" s="13" t="str">
        <f>VLOOKUP(A1098,_holidays!$A$2:$B$2107,2,1)</f>
        <v>N</v>
      </c>
      <c r="C1098" s="13" t="str">
        <f>VLOOKUP(A1098,_holidays!$A$2:$C$2107,3,1)</f>
        <v>Y</v>
      </c>
      <c r="D1098" s="16">
        <v>95959.684999999998</v>
      </c>
      <c r="E1098" s="14">
        <v>25.3</v>
      </c>
      <c r="F1098" s="67" t="e">
        <f t="shared" si="68"/>
        <v>#N/A</v>
      </c>
      <c r="G1098" s="67">
        <f t="shared" si="69"/>
        <v>95959.684999999998</v>
      </c>
      <c r="H1098" s="67">
        <f t="shared" si="70"/>
        <v>95959.684999999998</v>
      </c>
      <c r="I1098" s="67" t="e">
        <f t="shared" si="71"/>
        <v>#N/A</v>
      </c>
    </row>
    <row r="1099" spans="1:9" x14ac:dyDescent="0.6">
      <c r="A1099" s="19">
        <v>43102</v>
      </c>
      <c r="B1099" s="20" t="str">
        <f>VLOOKUP(A1099,_holidays!$A$2:$B$2107,2,1)</f>
        <v>N</v>
      </c>
      <c r="C1099" s="20" t="str">
        <f>VLOOKUP(A1099,_holidays!$A$2:$C$2107,3,1)</f>
        <v>N</v>
      </c>
      <c r="D1099" s="16">
        <v>105277.85</v>
      </c>
      <c r="E1099" s="21">
        <v>21.8</v>
      </c>
      <c r="F1099" s="67" t="e">
        <f t="shared" si="68"/>
        <v>#N/A</v>
      </c>
      <c r="G1099" s="67">
        <f t="shared" si="69"/>
        <v>105277.85</v>
      </c>
      <c r="H1099" s="67" t="e">
        <f t="shared" si="70"/>
        <v>#N/A</v>
      </c>
      <c r="I1099" s="67">
        <f t="shared" si="71"/>
        <v>105277.85</v>
      </c>
    </row>
    <row r="1100" spans="1:9" x14ac:dyDescent="0.6">
      <c r="A1100" s="10">
        <v>43103</v>
      </c>
      <c r="B1100" s="13" t="str">
        <f>VLOOKUP(A1100,_holidays!$A$2:$B$2107,2,1)</f>
        <v>N</v>
      </c>
      <c r="C1100" s="13" t="str">
        <f>VLOOKUP(A1100,_holidays!$A$2:$C$2107,3,1)</f>
        <v>N</v>
      </c>
      <c r="D1100" s="16">
        <v>106373.825</v>
      </c>
      <c r="E1100" s="14">
        <v>21</v>
      </c>
      <c r="F1100" s="67" t="e">
        <f t="shared" si="68"/>
        <v>#N/A</v>
      </c>
      <c r="G1100" s="67">
        <f t="shared" si="69"/>
        <v>106373.825</v>
      </c>
      <c r="H1100" s="67" t="e">
        <f t="shared" si="70"/>
        <v>#N/A</v>
      </c>
      <c r="I1100" s="67">
        <f t="shared" si="71"/>
        <v>106373.825</v>
      </c>
    </row>
    <row r="1101" spans="1:9" x14ac:dyDescent="0.6">
      <c r="A1101" s="19">
        <v>43104</v>
      </c>
      <c r="B1101" s="20" t="str">
        <f>VLOOKUP(A1101,_holidays!$A$2:$B$2107,2,1)</f>
        <v>N</v>
      </c>
      <c r="C1101" s="20" t="str">
        <f>VLOOKUP(A1101,_holidays!$A$2:$C$2107,3,1)</f>
        <v>N</v>
      </c>
      <c r="D1101" s="16">
        <v>113337.685</v>
      </c>
      <c r="E1101" s="21">
        <v>23.6</v>
      </c>
      <c r="F1101" s="67" t="e">
        <f t="shared" si="68"/>
        <v>#N/A</v>
      </c>
      <c r="G1101" s="67">
        <f t="shared" si="69"/>
        <v>113337.685</v>
      </c>
      <c r="H1101" s="67" t="e">
        <f t="shared" si="70"/>
        <v>#N/A</v>
      </c>
      <c r="I1101" s="67">
        <f t="shared" si="71"/>
        <v>113337.685</v>
      </c>
    </row>
    <row r="1102" spans="1:9" x14ac:dyDescent="0.6">
      <c r="A1102" s="10">
        <v>43105</v>
      </c>
      <c r="B1102" s="13" t="str">
        <f>VLOOKUP(A1102,_holidays!$A$2:$B$2107,2,1)</f>
        <v>N</v>
      </c>
      <c r="C1102" s="13" t="str">
        <f>VLOOKUP(A1102,_holidays!$A$2:$C$2107,3,1)</f>
        <v>N</v>
      </c>
      <c r="D1102" s="16">
        <v>123247.735</v>
      </c>
      <c r="E1102" s="14">
        <v>30.7</v>
      </c>
      <c r="F1102" s="67" t="e">
        <f t="shared" si="68"/>
        <v>#N/A</v>
      </c>
      <c r="G1102" s="67">
        <f t="shared" si="69"/>
        <v>123247.735</v>
      </c>
      <c r="H1102" s="67" t="e">
        <f t="shared" si="70"/>
        <v>#N/A</v>
      </c>
      <c r="I1102" s="67">
        <f t="shared" si="71"/>
        <v>123247.735</v>
      </c>
    </row>
    <row r="1103" spans="1:9" x14ac:dyDescent="0.6">
      <c r="A1103" s="19">
        <v>43106</v>
      </c>
      <c r="B1103" s="20" t="str">
        <f>VLOOKUP(A1103,_holidays!$A$2:$B$2107,2,1)</f>
        <v>N</v>
      </c>
      <c r="C1103" s="20" t="str">
        <f>VLOOKUP(A1103,_holidays!$A$2:$C$2107,3,1)</f>
        <v>N</v>
      </c>
      <c r="D1103" s="16">
        <v>133705.845</v>
      </c>
      <c r="E1103" s="21">
        <v>41.7</v>
      </c>
      <c r="F1103" s="67" t="e">
        <f t="shared" si="68"/>
        <v>#N/A</v>
      </c>
      <c r="G1103" s="67">
        <f t="shared" si="69"/>
        <v>133705.845</v>
      </c>
      <c r="H1103" s="67" t="e">
        <f t="shared" si="70"/>
        <v>#N/A</v>
      </c>
      <c r="I1103" s="67">
        <f t="shared" si="71"/>
        <v>133705.845</v>
      </c>
    </row>
    <row r="1104" spans="1:9" x14ac:dyDescent="0.6">
      <c r="A1104" s="10">
        <v>43107</v>
      </c>
      <c r="B1104" s="13" t="str">
        <f>VLOOKUP(A1104,_holidays!$A$2:$B$2107,2,1)</f>
        <v>N</v>
      </c>
      <c r="C1104" s="13" t="str">
        <f>VLOOKUP(A1104,_holidays!$A$2:$C$2107,3,1)</f>
        <v>N</v>
      </c>
      <c r="D1104" s="16">
        <v>107142.815</v>
      </c>
      <c r="E1104" s="14">
        <v>21.8</v>
      </c>
      <c r="F1104" s="67" t="e">
        <f t="shared" si="68"/>
        <v>#N/A</v>
      </c>
      <c r="G1104" s="67">
        <f t="shared" si="69"/>
        <v>107142.815</v>
      </c>
      <c r="H1104" s="67" t="e">
        <f t="shared" si="70"/>
        <v>#N/A</v>
      </c>
      <c r="I1104" s="67">
        <f t="shared" si="71"/>
        <v>107142.815</v>
      </c>
    </row>
    <row r="1105" spans="1:9" x14ac:dyDescent="0.6">
      <c r="A1105" s="19">
        <v>43108</v>
      </c>
      <c r="B1105" s="20" t="str">
        <f>VLOOKUP(A1105,_holidays!$A$2:$B$2107,2,1)</f>
        <v>N</v>
      </c>
      <c r="C1105" s="20" t="str">
        <f>VLOOKUP(A1105,_holidays!$A$2:$C$2107,3,1)</f>
        <v>N</v>
      </c>
      <c r="D1105" s="16">
        <v>118832.07</v>
      </c>
      <c r="E1105" s="21">
        <v>21.9</v>
      </c>
      <c r="F1105" s="67" t="e">
        <f t="shared" si="68"/>
        <v>#N/A</v>
      </c>
      <c r="G1105" s="67">
        <f t="shared" si="69"/>
        <v>118832.07</v>
      </c>
      <c r="H1105" s="67" t="e">
        <f t="shared" si="70"/>
        <v>#N/A</v>
      </c>
      <c r="I1105" s="67">
        <f t="shared" si="71"/>
        <v>118832.07</v>
      </c>
    </row>
    <row r="1106" spans="1:9" x14ac:dyDescent="0.6">
      <c r="A1106" s="10">
        <v>43109</v>
      </c>
      <c r="B1106" s="13" t="str">
        <f>VLOOKUP(A1106,_holidays!$A$2:$B$2107,2,1)</f>
        <v>N</v>
      </c>
      <c r="C1106" s="13" t="str">
        <f>VLOOKUP(A1106,_holidays!$A$2:$C$2107,3,1)</f>
        <v>N</v>
      </c>
      <c r="D1106" s="16">
        <v>111361.05</v>
      </c>
      <c r="E1106" s="14">
        <v>22.5</v>
      </c>
      <c r="F1106" s="67" t="e">
        <f t="shared" si="68"/>
        <v>#N/A</v>
      </c>
      <c r="G1106" s="67">
        <f t="shared" si="69"/>
        <v>111361.05</v>
      </c>
      <c r="H1106" s="67" t="e">
        <f t="shared" si="70"/>
        <v>#N/A</v>
      </c>
      <c r="I1106" s="67">
        <f t="shared" si="71"/>
        <v>111361.05</v>
      </c>
    </row>
    <row r="1107" spans="1:9" x14ac:dyDescent="0.6">
      <c r="A1107" s="19">
        <v>43110</v>
      </c>
      <c r="B1107" s="20" t="str">
        <f>VLOOKUP(A1107,_holidays!$A$2:$B$2107,2,1)</f>
        <v>N</v>
      </c>
      <c r="C1107" s="20" t="str">
        <f>VLOOKUP(A1107,_holidays!$A$2:$C$2107,3,1)</f>
        <v>N</v>
      </c>
      <c r="D1107" s="16">
        <v>116530.04</v>
      </c>
      <c r="E1107" s="21">
        <v>25.6</v>
      </c>
      <c r="F1107" s="67" t="e">
        <f t="shared" si="68"/>
        <v>#N/A</v>
      </c>
      <c r="G1107" s="67">
        <f t="shared" si="69"/>
        <v>116530.04</v>
      </c>
      <c r="H1107" s="67" t="e">
        <f t="shared" si="70"/>
        <v>#N/A</v>
      </c>
      <c r="I1107" s="67">
        <f t="shared" si="71"/>
        <v>116530.04</v>
      </c>
    </row>
    <row r="1108" spans="1:9" x14ac:dyDescent="0.6">
      <c r="A1108" s="10">
        <v>43111</v>
      </c>
      <c r="B1108" s="13" t="str">
        <f>VLOOKUP(A1108,_holidays!$A$2:$B$2107,2,1)</f>
        <v>N</v>
      </c>
      <c r="C1108" s="13" t="str">
        <f>VLOOKUP(A1108,_holidays!$A$2:$C$2107,3,1)</f>
        <v>N</v>
      </c>
      <c r="D1108" s="16">
        <v>139607.905</v>
      </c>
      <c r="E1108" s="14">
        <v>34.5</v>
      </c>
      <c r="F1108" s="67" t="e">
        <f t="shared" si="68"/>
        <v>#N/A</v>
      </c>
      <c r="G1108" s="67">
        <f t="shared" si="69"/>
        <v>139607.905</v>
      </c>
      <c r="H1108" s="67" t="e">
        <f t="shared" si="70"/>
        <v>#N/A</v>
      </c>
      <c r="I1108" s="67">
        <f t="shared" si="71"/>
        <v>139607.905</v>
      </c>
    </row>
    <row r="1109" spans="1:9" x14ac:dyDescent="0.6">
      <c r="A1109" s="19">
        <v>43112</v>
      </c>
      <c r="B1109" s="20" t="str">
        <f>VLOOKUP(A1109,_holidays!$A$2:$B$2107,2,1)</f>
        <v>N</v>
      </c>
      <c r="C1109" s="20" t="str">
        <f>VLOOKUP(A1109,_holidays!$A$2:$C$2107,3,1)</f>
        <v>N</v>
      </c>
      <c r="D1109" s="16">
        <v>132022.87</v>
      </c>
      <c r="E1109" s="21">
        <v>30</v>
      </c>
      <c r="F1109" s="67" t="e">
        <f t="shared" si="68"/>
        <v>#N/A</v>
      </c>
      <c r="G1109" s="67">
        <f t="shared" si="69"/>
        <v>132022.87</v>
      </c>
      <c r="H1109" s="67" t="e">
        <f t="shared" si="70"/>
        <v>#N/A</v>
      </c>
      <c r="I1109" s="67">
        <f t="shared" si="71"/>
        <v>132022.87</v>
      </c>
    </row>
    <row r="1110" spans="1:9" x14ac:dyDescent="0.6">
      <c r="A1110" s="10">
        <v>43113</v>
      </c>
      <c r="B1110" s="13" t="str">
        <f>VLOOKUP(A1110,_holidays!$A$2:$B$2107,2,1)</f>
        <v>N</v>
      </c>
      <c r="C1110" s="13" t="str">
        <f>VLOOKUP(A1110,_holidays!$A$2:$C$2107,3,1)</f>
        <v>N</v>
      </c>
      <c r="D1110" s="16">
        <v>98977.05</v>
      </c>
      <c r="E1110" s="14">
        <v>20.9</v>
      </c>
      <c r="F1110" s="67" t="e">
        <f t="shared" si="68"/>
        <v>#N/A</v>
      </c>
      <c r="G1110" s="67">
        <f t="shared" si="69"/>
        <v>98977.05</v>
      </c>
      <c r="H1110" s="67" t="e">
        <f t="shared" si="70"/>
        <v>#N/A</v>
      </c>
      <c r="I1110" s="67">
        <f t="shared" si="71"/>
        <v>98977.05</v>
      </c>
    </row>
    <row r="1111" spans="1:9" x14ac:dyDescent="0.6">
      <c r="A1111" s="19">
        <v>43114</v>
      </c>
      <c r="B1111" s="20" t="str">
        <f>VLOOKUP(A1111,_holidays!$A$2:$B$2107,2,1)</f>
        <v>N</v>
      </c>
      <c r="C1111" s="20" t="str">
        <f>VLOOKUP(A1111,_holidays!$A$2:$C$2107,3,1)</f>
        <v>N</v>
      </c>
      <c r="D1111" s="16">
        <v>92021.68</v>
      </c>
      <c r="E1111" s="21">
        <v>19.5</v>
      </c>
      <c r="F1111" s="67" t="e">
        <f t="shared" si="68"/>
        <v>#N/A</v>
      </c>
      <c r="G1111" s="67">
        <f t="shared" si="69"/>
        <v>92021.68</v>
      </c>
      <c r="H1111" s="67" t="e">
        <f t="shared" si="70"/>
        <v>#N/A</v>
      </c>
      <c r="I1111" s="67">
        <f t="shared" si="71"/>
        <v>92021.68</v>
      </c>
    </row>
    <row r="1112" spans="1:9" x14ac:dyDescent="0.6">
      <c r="A1112" s="10">
        <v>43115</v>
      </c>
      <c r="B1112" s="13" t="str">
        <f>VLOOKUP(A1112,_holidays!$A$2:$B$2107,2,1)</f>
        <v>N</v>
      </c>
      <c r="C1112" s="13" t="str">
        <f>VLOOKUP(A1112,_holidays!$A$2:$C$2107,3,1)</f>
        <v>N</v>
      </c>
      <c r="D1112" s="16">
        <v>109389.095</v>
      </c>
      <c r="E1112" s="14">
        <v>20.9</v>
      </c>
      <c r="F1112" s="67" t="e">
        <f t="shared" si="68"/>
        <v>#N/A</v>
      </c>
      <c r="G1112" s="67">
        <f t="shared" si="69"/>
        <v>109389.095</v>
      </c>
      <c r="H1112" s="67" t="e">
        <f t="shared" si="70"/>
        <v>#N/A</v>
      </c>
      <c r="I1112" s="67">
        <f t="shared" si="71"/>
        <v>109389.095</v>
      </c>
    </row>
    <row r="1113" spans="1:9" x14ac:dyDescent="0.6">
      <c r="A1113" s="19">
        <v>43116</v>
      </c>
      <c r="B1113" s="20" t="str">
        <f>VLOOKUP(A1113,_holidays!$A$2:$B$2107,2,1)</f>
        <v>N</v>
      </c>
      <c r="C1113" s="20" t="str">
        <f>VLOOKUP(A1113,_holidays!$A$2:$C$2107,3,1)</f>
        <v>N</v>
      </c>
      <c r="D1113" s="16">
        <v>116074.03</v>
      </c>
      <c r="E1113" s="21">
        <v>26.9</v>
      </c>
      <c r="F1113" s="67" t="e">
        <f t="shared" si="68"/>
        <v>#N/A</v>
      </c>
      <c r="G1113" s="67">
        <f t="shared" si="69"/>
        <v>116074.03</v>
      </c>
      <c r="H1113" s="67" t="e">
        <f t="shared" si="70"/>
        <v>#N/A</v>
      </c>
      <c r="I1113" s="67">
        <f t="shared" si="71"/>
        <v>116074.03</v>
      </c>
    </row>
    <row r="1114" spans="1:9" x14ac:dyDescent="0.6">
      <c r="A1114" s="10">
        <v>43117</v>
      </c>
      <c r="B1114" s="13" t="str">
        <f>VLOOKUP(A1114,_holidays!$A$2:$B$2107,2,1)</f>
        <v>N</v>
      </c>
      <c r="C1114" s="13" t="str">
        <f>VLOOKUP(A1114,_holidays!$A$2:$C$2107,3,1)</f>
        <v>N</v>
      </c>
      <c r="D1114" s="16">
        <v>129286.36500000001</v>
      </c>
      <c r="E1114" s="14">
        <v>30.3</v>
      </c>
      <c r="F1114" s="67" t="e">
        <f t="shared" si="68"/>
        <v>#N/A</v>
      </c>
      <c r="G1114" s="67">
        <f t="shared" si="69"/>
        <v>129286.36500000001</v>
      </c>
      <c r="H1114" s="67" t="e">
        <f t="shared" si="70"/>
        <v>#N/A</v>
      </c>
      <c r="I1114" s="67">
        <f t="shared" si="71"/>
        <v>129286.36500000001</v>
      </c>
    </row>
    <row r="1115" spans="1:9" x14ac:dyDescent="0.6">
      <c r="A1115" s="19">
        <v>43118</v>
      </c>
      <c r="B1115" s="20" t="str">
        <f>VLOOKUP(A1115,_holidays!$A$2:$B$2107,2,1)</f>
        <v>N</v>
      </c>
      <c r="C1115" s="20" t="str">
        <f>VLOOKUP(A1115,_holidays!$A$2:$C$2107,3,1)</f>
        <v>N</v>
      </c>
      <c r="D1115" s="16">
        <v>154648.065</v>
      </c>
      <c r="E1115" s="21">
        <v>40</v>
      </c>
      <c r="F1115" s="67" t="e">
        <f t="shared" si="68"/>
        <v>#N/A</v>
      </c>
      <c r="G1115" s="67">
        <f t="shared" si="69"/>
        <v>154648.065</v>
      </c>
      <c r="H1115" s="67" t="e">
        <f t="shared" si="70"/>
        <v>#N/A</v>
      </c>
      <c r="I1115" s="67">
        <f t="shared" si="71"/>
        <v>154648.065</v>
      </c>
    </row>
    <row r="1116" spans="1:9" x14ac:dyDescent="0.6">
      <c r="A1116" s="10">
        <v>43119</v>
      </c>
      <c r="B1116" s="13" t="str">
        <f>VLOOKUP(A1116,_holidays!$A$2:$B$2107,2,1)</f>
        <v>N</v>
      </c>
      <c r="C1116" s="13" t="str">
        <f>VLOOKUP(A1116,_holidays!$A$2:$C$2107,3,1)</f>
        <v>N</v>
      </c>
      <c r="D1116" s="16">
        <v>165070.595</v>
      </c>
      <c r="E1116" s="14">
        <v>40.299999999999997</v>
      </c>
      <c r="F1116" s="67" t="e">
        <f t="shared" si="68"/>
        <v>#N/A</v>
      </c>
      <c r="G1116" s="67">
        <f t="shared" si="69"/>
        <v>165070.595</v>
      </c>
      <c r="H1116" s="67" t="e">
        <f t="shared" si="70"/>
        <v>#N/A</v>
      </c>
      <c r="I1116" s="67">
        <f t="shared" si="71"/>
        <v>165070.595</v>
      </c>
    </row>
    <row r="1117" spans="1:9" x14ac:dyDescent="0.6">
      <c r="A1117" s="19">
        <v>43120</v>
      </c>
      <c r="B1117" s="20" t="str">
        <f>VLOOKUP(A1117,_holidays!$A$2:$B$2107,2,1)</f>
        <v>N</v>
      </c>
      <c r="C1117" s="20" t="str">
        <f>VLOOKUP(A1117,_holidays!$A$2:$C$2107,3,1)</f>
        <v>N</v>
      </c>
      <c r="D1117" s="16">
        <v>124825.02499999999</v>
      </c>
      <c r="E1117" s="21">
        <v>24.6</v>
      </c>
      <c r="F1117" s="67" t="e">
        <f t="shared" si="68"/>
        <v>#N/A</v>
      </c>
      <c r="G1117" s="67">
        <f t="shared" si="69"/>
        <v>124825.02499999999</v>
      </c>
      <c r="H1117" s="67" t="e">
        <f t="shared" si="70"/>
        <v>#N/A</v>
      </c>
      <c r="I1117" s="67">
        <f t="shared" si="71"/>
        <v>124825.02499999999</v>
      </c>
    </row>
    <row r="1118" spans="1:9" x14ac:dyDescent="0.6">
      <c r="A1118" s="10">
        <v>43121</v>
      </c>
      <c r="B1118" s="13" t="str">
        <f>VLOOKUP(A1118,_holidays!$A$2:$B$2107,2,1)</f>
        <v>N</v>
      </c>
      <c r="C1118" s="13" t="str">
        <f>VLOOKUP(A1118,_holidays!$A$2:$C$2107,3,1)</f>
        <v>N</v>
      </c>
      <c r="D1118" s="16">
        <v>127305.2</v>
      </c>
      <c r="E1118" s="14">
        <v>28.2</v>
      </c>
      <c r="F1118" s="67" t="e">
        <f t="shared" si="68"/>
        <v>#N/A</v>
      </c>
      <c r="G1118" s="67">
        <f t="shared" si="69"/>
        <v>127305.2</v>
      </c>
      <c r="H1118" s="67" t="e">
        <f t="shared" si="70"/>
        <v>#N/A</v>
      </c>
      <c r="I1118" s="67">
        <f t="shared" si="71"/>
        <v>127305.2</v>
      </c>
    </row>
    <row r="1119" spans="1:9" x14ac:dyDescent="0.6">
      <c r="A1119" s="19">
        <v>43122</v>
      </c>
      <c r="B1119" s="20" t="str">
        <f>VLOOKUP(A1119,_holidays!$A$2:$B$2107,2,1)</f>
        <v>N</v>
      </c>
      <c r="C1119" s="20" t="str">
        <f>VLOOKUP(A1119,_holidays!$A$2:$C$2107,3,1)</f>
        <v>N</v>
      </c>
      <c r="D1119" s="16">
        <v>137955.42499999999</v>
      </c>
      <c r="E1119" s="21">
        <v>23.9</v>
      </c>
      <c r="F1119" s="67" t="e">
        <f t="shared" si="68"/>
        <v>#N/A</v>
      </c>
      <c r="G1119" s="67">
        <f t="shared" si="69"/>
        <v>137955.42499999999</v>
      </c>
      <c r="H1119" s="67" t="e">
        <f t="shared" si="70"/>
        <v>#N/A</v>
      </c>
      <c r="I1119" s="67">
        <f t="shared" si="71"/>
        <v>137955.42499999999</v>
      </c>
    </row>
    <row r="1120" spans="1:9" x14ac:dyDescent="0.6">
      <c r="A1120" s="10">
        <v>43123</v>
      </c>
      <c r="B1120" s="13" t="str">
        <f>VLOOKUP(A1120,_holidays!$A$2:$B$2107,2,1)</f>
        <v>N</v>
      </c>
      <c r="C1120" s="13" t="str">
        <f>VLOOKUP(A1120,_holidays!$A$2:$C$2107,3,1)</f>
        <v>N</v>
      </c>
      <c r="D1120" s="16">
        <v>128314.47</v>
      </c>
      <c r="E1120" s="14">
        <v>23.6</v>
      </c>
      <c r="F1120" s="67" t="e">
        <f t="shared" si="68"/>
        <v>#N/A</v>
      </c>
      <c r="G1120" s="67">
        <f t="shared" si="69"/>
        <v>128314.47</v>
      </c>
      <c r="H1120" s="67" t="e">
        <f t="shared" si="70"/>
        <v>#N/A</v>
      </c>
      <c r="I1120" s="67">
        <f t="shared" si="71"/>
        <v>128314.47</v>
      </c>
    </row>
    <row r="1121" spans="1:9" x14ac:dyDescent="0.6">
      <c r="A1121" s="19">
        <v>43124</v>
      </c>
      <c r="B1121" s="20" t="str">
        <f>VLOOKUP(A1121,_holidays!$A$2:$B$2107,2,1)</f>
        <v>N</v>
      </c>
      <c r="C1121" s="20" t="str">
        <f>VLOOKUP(A1121,_holidays!$A$2:$C$2107,3,1)</f>
        <v>N</v>
      </c>
      <c r="D1121" s="16">
        <v>128899.765</v>
      </c>
      <c r="E1121" s="21">
        <v>23.3</v>
      </c>
      <c r="F1121" s="67" t="e">
        <f t="shared" si="68"/>
        <v>#N/A</v>
      </c>
      <c r="G1121" s="67">
        <f t="shared" si="69"/>
        <v>128899.765</v>
      </c>
      <c r="H1121" s="67" t="e">
        <f t="shared" si="70"/>
        <v>#N/A</v>
      </c>
      <c r="I1121" s="67">
        <f t="shared" si="71"/>
        <v>128899.765</v>
      </c>
    </row>
    <row r="1122" spans="1:9" x14ac:dyDescent="0.6">
      <c r="A1122" s="10">
        <v>43125</v>
      </c>
      <c r="B1122" s="13" t="str">
        <f>VLOOKUP(A1122,_holidays!$A$2:$B$2107,2,1)</f>
        <v>N</v>
      </c>
      <c r="C1122" s="13" t="str">
        <f>VLOOKUP(A1122,_holidays!$A$2:$C$2107,3,1)</f>
        <v>N</v>
      </c>
      <c r="D1122" s="16">
        <v>139245.21</v>
      </c>
      <c r="E1122" s="14">
        <v>26.6</v>
      </c>
      <c r="F1122" s="67" t="e">
        <f t="shared" si="68"/>
        <v>#N/A</v>
      </c>
      <c r="G1122" s="67">
        <f t="shared" si="69"/>
        <v>139245.21</v>
      </c>
      <c r="H1122" s="67" t="e">
        <f t="shared" si="70"/>
        <v>#N/A</v>
      </c>
      <c r="I1122" s="67">
        <f t="shared" si="71"/>
        <v>139245.21</v>
      </c>
    </row>
    <row r="1123" spans="1:9" x14ac:dyDescent="0.6">
      <c r="A1123" s="19">
        <v>43126</v>
      </c>
      <c r="B1123" s="20" t="str">
        <f>VLOOKUP(A1123,_holidays!$A$2:$B$2107,2,1)</f>
        <v>N</v>
      </c>
      <c r="C1123" s="20" t="str">
        <f>VLOOKUP(A1123,_holidays!$A$2:$C$2107,3,1)</f>
        <v>Y</v>
      </c>
      <c r="D1123" s="16">
        <v>128599.46</v>
      </c>
      <c r="E1123" s="21">
        <v>28.4</v>
      </c>
      <c r="F1123" s="67" t="e">
        <f t="shared" si="68"/>
        <v>#N/A</v>
      </c>
      <c r="G1123" s="67">
        <f t="shared" si="69"/>
        <v>128599.46</v>
      </c>
      <c r="H1123" s="67">
        <f t="shared" si="70"/>
        <v>128599.46</v>
      </c>
      <c r="I1123" s="67" t="e">
        <f t="shared" si="71"/>
        <v>#N/A</v>
      </c>
    </row>
    <row r="1124" spans="1:9" x14ac:dyDescent="0.6">
      <c r="A1124" s="10">
        <v>43127</v>
      </c>
      <c r="B1124" s="13" t="str">
        <f>VLOOKUP(A1124,_holidays!$A$2:$B$2107,2,1)</f>
        <v>N</v>
      </c>
      <c r="C1124" s="13" t="str">
        <f>VLOOKUP(A1124,_holidays!$A$2:$C$2107,3,1)</f>
        <v>N</v>
      </c>
      <c r="D1124" s="16">
        <v>139114.58499999999</v>
      </c>
      <c r="E1124" s="14">
        <v>33.200000000000003</v>
      </c>
      <c r="F1124" s="67" t="e">
        <f t="shared" si="68"/>
        <v>#N/A</v>
      </c>
      <c r="G1124" s="67">
        <f t="shared" si="69"/>
        <v>139114.58499999999</v>
      </c>
      <c r="H1124" s="67" t="e">
        <f t="shared" si="70"/>
        <v>#N/A</v>
      </c>
      <c r="I1124" s="67">
        <f t="shared" si="71"/>
        <v>139114.58499999999</v>
      </c>
    </row>
    <row r="1125" spans="1:9" x14ac:dyDescent="0.6">
      <c r="A1125" s="19">
        <v>43128</v>
      </c>
      <c r="B1125" s="20" t="str">
        <f>VLOOKUP(A1125,_holidays!$A$2:$B$2107,2,1)</f>
        <v>N</v>
      </c>
      <c r="C1125" s="20" t="str">
        <f>VLOOKUP(A1125,_holidays!$A$2:$C$2107,3,1)</f>
        <v>N</v>
      </c>
      <c r="D1125" s="16">
        <v>159436.69</v>
      </c>
      <c r="E1125" s="21">
        <v>38.1</v>
      </c>
      <c r="F1125" s="67" t="e">
        <f t="shared" si="68"/>
        <v>#N/A</v>
      </c>
      <c r="G1125" s="67">
        <f t="shared" si="69"/>
        <v>159436.69</v>
      </c>
      <c r="H1125" s="67" t="e">
        <f t="shared" si="70"/>
        <v>#N/A</v>
      </c>
      <c r="I1125" s="67">
        <f t="shared" si="71"/>
        <v>159436.69</v>
      </c>
    </row>
    <row r="1126" spans="1:9" x14ac:dyDescent="0.6">
      <c r="A1126" s="10">
        <v>43129</v>
      </c>
      <c r="B1126" s="13" t="str">
        <f>VLOOKUP(A1126,_holidays!$A$2:$B$2107,2,1)</f>
        <v>N</v>
      </c>
      <c r="C1126" s="13" t="str">
        <f>VLOOKUP(A1126,_holidays!$A$2:$C$2107,3,1)</f>
        <v>N</v>
      </c>
      <c r="D1126" s="16">
        <v>160437.565</v>
      </c>
      <c r="E1126" s="14">
        <v>33.5</v>
      </c>
      <c r="F1126" s="67" t="e">
        <f t="shared" si="68"/>
        <v>#N/A</v>
      </c>
      <c r="G1126" s="67">
        <f t="shared" si="69"/>
        <v>160437.565</v>
      </c>
      <c r="H1126" s="67" t="e">
        <f t="shared" si="70"/>
        <v>#N/A</v>
      </c>
      <c r="I1126" s="67">
        <f t="shared" si="71"/>
        <v>160437.565</v>
      </c>
    </row>
    <row r="1127" spans="1:9" x14ac:dyDescent="0.6">
      <c r="A1127" s="19">
        <v>43130</v>
      </c>
      <c r="B1127" s="20" t="str">
        <f>VLOOKUP(A1127,_holidays!$A$2:$B$2107,2,1)</f>
        <v>N</v>
      </c>
      <c r="C1127" s="20" t="str">
        <f>VLOOKUP(A1127,_holidays!$A$2:$C$2107,3,1)</f>
        <v>N</v>
      </c>
      <c r="D1127" s="16">
        <v>115239.57</v>
      </c>
      <c r="E1127" s="21">
        <v>21</v>
      </c>
      <c r="F1127" s="67" t="e">
        <f t="shared" si="68"/>
        <v>#N/A</v>
      </c>
      <c r="G1127" s="67">
        <f t="shared" si="69"/>
        <v>115239.57</v>
      </c>
      <c r="H1127" s="67" t="e">
        <f t="shared" si="70"/>
        <v>#N/A</v>
      </c>
      <c r="I1127" s="67">
        <f t="shared" si="71"/>
        <v>115239.57</v>
      </c>
    </row>
    <row r="1128" spans="1:9" x14ac:dyDescent="0.6">
      <c r="A1128" s="10">
        <v>43131</v>
      </c>
      <c r="B1128" s="13" t="str">
        <f>VLOOKUP(A1128,_holidays!$A$2:$B$2107,2,1)</f>
        <v>Y</v>
      </c>
      <c r="C1128" s="13" t="str">
        <f>VLOOKUP(A1128,_holidays!$A$2:$C$2107,3,1)</f>
        <v>N</v>
      </c>
      <c r="D1128" s="16">
        <v>108524.18</v>
      </c>
      <c r="E1128" s="14">
        <v>19.100000000000001</v>
      </c>
      <c r="F1128" s="67">
        <f t="shared" si="68"/>
        <v>108524.18</v>
      </c>
      <c r="G1128" s="67" t="e">
        <f t="shared" si="69"/>
        <v>#N/A</v>
      </c>
      <c r="H1128" s="67" t="e">
        <f t="shared" si="70"/>
        <v>#N/A</v>
      </c>
      <c r="I1128" s="67">
        <f t="shared" si="71"/>
        <v>108524.18</v>
      </c>
    </row>
    <row r="1129" spans="1:9" x14ac:dyDescent="0.6">
      <c r="A1129" s="19">
        <v>43132</v>
      </c>
      <c r="B1129" s="20" t="str">
        <f>VLOOKUP(A1129,_holidays!$A$2:$B$2107,2,1)</f>
        <v>Y</v>
      </c>
      <c r="C1129" s="20" t="str">
        <f>VLOOKUP(A1129,_holidays!$A$2:$C$2107,3,1)</f>
        <v>N</v>
      </c>
      <c r="D1129" s="16">
        <v>109949.21</v>
      </c>
      <c r="E1129" s="21">
        <v>22.5</v>
      </c>
      <c r="F1129" s="67">
        <f t="shared" si="68"/>
        <v>109949.21</v>
      </c>
      <c r="G1129" s="67" t="e">
        <f t="shared" si="69"/>
        <v>#N/A</v>
      </c>
      <c r="H1129" s="67" t="e">
        <f t="shared" si="70"/>
        <v>#N/A</v>
      </c>
      <c r="I1129" s="67">
        <f t="shared" si="71"/>
        <v>109949.21</v>
      </c>
    </row>
    <row r="1130" spans="1:9" x14ac:dyDescent="0.6">
      <c r="A1130" s="10">
        <v>43133</v>
      </c>
      <c r="B1130" s="13" t="str">
        <f>VLOOKUP(A1130,_holidays!$A$2:$B$2107,2,1)</f>
        <v>Y</v>
      </c>
      <c r="C1130" s="13" t="str">
        <f>VLOOKUP(A1130,_holidays!$A$2:$C$2107,3,1)</f>
        <v>N</v>
      </c>
      <c r="D1130" s="16">
        <v>112946.34</v>
      </c>
      <c r="E1130" s="14">
        <v>22.1</v>
      </c>
      <c r="F1130" s="67">
        <f t="shared" si="68"/>
        <v>112946.34</v>
      </c>
      <c r="G1130" s="67" t="e">
        <f t="shared" si="69"/>
        <v>#N/A</v>
      </c>
      <c r="H1130" s="67" t="e">
        <f t="shared" si="70"/>
        <v>#N/A</v>
      </c>
      <c r="I1130" s="67">
        <f t="shared" si="71"/>
        <v>112946.34</v>
      </c>
    </row>
    <row r="1131" spans="1:9" x14ac:dyDescent="0.6">
      <c r="A1131" s="19">
        <v>43134</v>
      </c>
      <c r="B1131" s="20" t="str">
        <f>VLOOKUP(A1131,_holidays!$A$2:$B$2107,2,1)</f>
        <v>Y</v>
      </c>
      <c r="C1131" s="20" t="str">
        <f>VLOOKUP(A1131,_holidays!$A$2:$C$2107,3,1)</f>
        <v>N</v>
      </c>
      <c r="D1131" s="16">
        <v>104947.325</v>
      </c>
      <c r="E1131" s="21">
        <v>28.1</v>
      </c>
      <c r="F1131" s="67">
        <f t="shared" si="68"/>
        <v>104947.325</v>
      </c>
      <c r="G1131" s="67" t="e">
        <f t="shared" si="69"/>
        <v>#N/A</v>
      </c>
      <c r="H1131" s="67" t="e">
        <f t="shared" si="70"/>
        <v>#N/A</v>
      </c>
      <c r="I1131" s="67">
        <f t="shared" si="71"/>
        <v>104947.325</v>
      </c>
    </row>
    <row r="1132" spans="1:9" x14ac:dyDescent="0.6">
      <c r="A1132" s="10">
        <v>43135</v>
      </c>
      <c r="B1132" s="13" t="str">
        <f>VLOOKUP(A1132,_holidays!$A$2:$B$2107,2,1)</f>
        <v>Y</v>
      </c>
      <c r="C1132" s="13" t="str">
        <f>VLOOKUP(A1132,_holidays!$A$2:$C$2107,3,1)</f>
        <v>N</v>
      </c>
      <c r="D1132" s="16">
        <v>106065.935</v>
      </c>
      <c r="E1132" s="14">
        <v>25.7</v>
      </c>
      <c r="F1132" s="67">
        <f t="shared" si="68"/>
        <v>106065.935</v>
      </c>
      <c r="G1132" s="67" t="e">
        <f t="shared" si="69"/>
        <v>#N/A</v>
      </c>
      <c r="H1132" s="67" t="e">
        <f t="shared" si="70"/>
        <v>#N/A</v>
      </c>
      <c r="I1132" s="67">
        <f t="shared" si="71"/>
        <v>106065.935</v>
      </c>
    </row>
    <row r="1133" spans="1:9" x14ac:dyDescent="0.6">
      <c r="A1133" s="19">
        <v>43136</v>
      </c>
      <c r="B1133" s="20" t="str">
        <f>VLOOKUP(A1133,_holidays!$A$2:$B$2107,2,1)</f>
        <v>Y</v>
      </c>
      <c r="C1133" s="20" t="str">
        <f>VLOOKUP(A1133,_holidays!$A$2:$C$2107,3,1)</f>
        <v>N</v>
      </c>
      <c r="D1133" s="16">
        <v>126465.96</v>
      </c>
      <c r="E1133" s="21">
        <v>25.7</v>
      </c>
      <c r="F1133" s="67">
        <f t="shared" si="68"/>
        <v>126465.96</v>
      </c>
      <c r="G1133" s="67" t="e">
        <f t="shared" si="69"/>
        <v>#N/A</v>
      </c>
      <c r="H1133" s="67" t="e">
        <f t="shared" si="70"/>
        <v>#N/A</v>
      </c>
      <c r="I1133" s="67">
        <f t="shared" si="71"/>
        <v>126465.96</v>
      </c>
    </row>
    <row r="1134" spans="1:9" x14ac:dyDescent="0.6">
      <c r="A1134" s="10">
        <v>43137</v>
      </c>
      <c r="B1134" s="13" t="str">
        <f>VLOOKUP(A1134,_holidays!$A$2:$B$2107,2,1)</f>
        <v>Y</v>
      </c>
      <c r="C1134" s="13" t="str">
        <f>VLOOKUP(A1134,_holidays!$A$2:$C$2107,3,1)</f>
        <v>N</v>
      </c>
      <c r="D1134" s="16">
        <v>137539.72500000001</v>
      </c>
      <c r="E1134" s="14">
        <v>29.9</v>
      </c>
      <c r="F1134" s="67">
        <f t="shared" si="68"/>
        <v>137539.72500000001</v>
      </c>
      <c r="G1134" s="67" t="e">
        <f t="shared" si="69"/>
        <v>#N/A</v>
      </c>
      <c r="H1134" s="67" t="e">
        <f t="shared" si="70"/>
        <v>#N/A</v>
      </c>
      <c r="I1134" s="67">
        <f t="shared" si="71"/>
        <v>137539.72500000001</v>
      </c>
    </row>
    <row r="1135" spans="1:9" x14ac:dyDescent="0.6">
      <c r="A1135" s="19">
        <v>43138</v>
      </c>
      <c r="B1135" s="20" t="str">
        <f>VLOOKUP(A1135,_holidays!$A$2:$B$2107,2,1)</f>
        <v>Y</v>
      </c>
      <c r="C1135" s="20" t="str">
        <f>VLOOKUP(A1135,_holidays!$A$2:$C$2107,3,1)</f>
        <v>N</v>
      </c>
      <c r="D1135" s="16">
        <v>159307.315</v>
      </c>
      <c r="E1135" s="21">
        <v>37.4</v>
      </c>
      <c r="F1135" s="67">
        <f t="shared" si="68"/>
        <v>159307.315</v>
      </c>
      <c r="G1135" s="67" t="e">
        <f t="shared" si="69"/>
        <v>#N/A</v>
      </c>
      <c r="H1135" s="67" t="e">
        <f t="shared" si="70"/>
        <v>#N/A</v>
      </c>
      <c r="I1135" s="67">
        <f t="shared" si="71"/>
        <v>159307.315</v>
      </c>
    </row>
    <row r="1136" spans="1:9" x14ac:dyDescent="0.6">
      <c r="A1136" s="10">
        <v>43139</v>
      </c>
      <c r="B1136" s="13" t="str">
        <f>VLOOKUP(A1136,_holidays!$A$2:$B$2107,2,1)</f>
        <v>Y</v>
      </c>
      <c r="C1136" s="13" t="str">
        <f>VLOOKUP(A1136,_holidays!$A$2:$C$2107,3,1)</f>
        <v>N</v>
      </c>
      <c r="D1136" s="16">
        <v>149473.01</v>
      </c>
      <c r="E1136" s="14">
        <v>27.5</v>
      </c>
      <c r="F1136" s="67">
        <f t="shared" si="68"/>
        <v>149473.01</v>
      </c>
      <c r="G1136" s="67" t="e">
        <f t="shared" si="69"/>
        <v>#N/A</v>
      </c>
      <c r="H1136" s="67" t="e">
        <f t="shared" si="70"/>
        <v>#N/A</v>
      </c>
      <c r="I1136" s="67">
        <f t="shared" si="71"/>
        <v>149473.01</v>
      </c>
    </row>
    <row r="1137" spans="1:9" x14ac:dyDescent="0.6">
      <c r="A1137" s="19">
        <v>43140</v>
      </c>
      <c r="B1137" s="20" t="str">
        <f>VLOOKUP(A1137,_holidays!$A$2:$B$2107,2,1)</f>
        <v>Y</v>
      </c>
      <c r="C1137" s="20" t="str">
        <f>VLOOKUP(A1137,_holidays!$A$2:$C$2107,3,1)</f>
        <v>N</v>
      </c>
      <c r="D1137" s="16">
        <v>137101.87</v>
      </c>
      <c r="E1137" s="21">
        <v>24.9</v>
      </c>
      <c r="F1137" s="67">
        <f t="shared" si="68"/>
        <v>137101.87</v>
      </c>
      <c r="G1137" s="67" t="e">
        <f t="shared" si="69"/>
        <v>#N/A</v>
      </c>
      <c r="H1137" s="67" t="e">
        <f t="shared" si="70"/>
        <v>#N/A</v>
      </c>
      <c r="I1137" s="67">
        <f t="shared" si="71"/>
        <v>137101.87</v>
      </c>
    </row>
    <row r="1138" spans="1:9" x14ac:dyDescent="0.6">
      <c r="A1138" s="10">
        <v>43141</v>
      </c>
      <c r="B1138" s="13" t="str">
        <f>VLOOKUP(A1138,_holidays!$A$2:$B$2107,2,1)</f>
        <v>Y</v>
      </c>
      <c r="C1138" s="13" t="str">
        <f>VLOOKUP(A1138,_holidays!$A$2:$C$2107,3,1)</f>
        <v>N</v>
      </c>
      <c r="D1138" s="16">
        <v>118113.8</v>
      </c>
      <c r="E1138" s="14">
        <v>30.3</v>
      </c>
      <c r="F1138" s="67">
        <f t="shared" si="68"/>
        <v>118113.8</v>
      </c>
      <c r="G1138" s="67" t="e">
        <f t="shared" si="69"/>
        <v>#N/A</v>
      </c>
      <c r="H1138" s="67" t="e">
        <f t="shared" si="70"/>
        <v>#N/A</v>
      </c>
      <c r="I1138" s="67">
        <f t="shared" si="71"/>
        <v>118113.8</v>
      </c>
    </row>
    <row r="1139" spans="1:9" x14ac:dyDescent="0.6">
      <c r="A1139" s="19">
        <v>43142</v>
      </c>
      <c r="B1139" s="20" t="str">
        <f>VLOOKUP(A1139,_holidays!$A$2:$B$2107,2,1)</f>
        <v>Y</v>
      </c>
      <c r="C1139" s="20" t="str">
        <f>VLOOKUP(A1139,_holidays!$A$2:$C$2107,3,1)</f>
        <v>N</v>
      </c>
      <c r="D1139" s="16">
        <v>100440.29</v>
      </c>
      <c r="E1139" s="21">
        <v>21.2</v>
      </c>
      <c r="F1139" s="67">
        <f t="shared" si="68"/>
        <v>100440.29</v>
      </c>
      <c r="G1139" s="67" t="e">
        <f t="shared" si="69"/>
        <v>#N/A</v>
      </c>
      <c r="H1139" s="67" t="e">
        <f t="shared" si="70"/>
        <v>#N/A</v>
      </c>
      <c r="I1139" s="67">
        <f t="shared" si="71"/>
        <v>100440.29</v>
      </c>
    </row>
    <row r="1140" spans="1:9" x14ac:dyDescent="0.6">
      <c r="A1140" s="10">
        <v>43143</v>
      </c>
      <c r="B1140" s="13" t="str">
        <f>VLOOKUP(A1140,_holidays!$A$2:$B$2107,2,1)</f>
        <v>Y</v>
      </c>
      <c r="C1140" s="13" t="str">
        <f>VLOOKUP(A1140,_holidays!$A$2:$C$2107,3,1)</f>
        <v>N</v>
      </c>
      <c r="D1140" s="16">
        <v>116209.13</v>
      </c>
      <c r="E1140" s="14">
        <v>23.6</v>
      </c>
      <c r="F1140" s="67">
        <f t="shared" si="68"/>
        <v>116209.13</v>
      </c>
      <c r="G1140" s="67" t="e">
        <f t="shared" si="69"/>
        <v>#N/A</v>
      </c>
      <c r="H1140" s="67" t="e">
        <f t="shared" si="70"/>
        <v>#N/A</v>
      </c>
      <c r="I1140" s="67">
        <f t="shared" si="71"/>
        <v>116209.13</v>
      </c>
    </row>
    <row r="1141" spans="1:9" x14ac:dyDescent="0.6">
      <c r="A1141" s="19">
        <v>43144</v>
      </c>
      <c r="B1141" s="20" t="str">
        <f>VLOOKUP(A1141,_holidays!$A$2:$B$2107,2,1)</f>
        <v>Y</v>
      </c>
      <c r="C1141" s="20" t="str">
        <f>VLOOKUP(A1141,_holidays!$A$2:$C$2107,3,1)</f>
        <v>N</v>
      </c>
      <c r="D1141" s="16">
        <v>124882.715</v>
      </c>
      <c r="E1141" s="21">
        <v>29</v>
      </c>
      <c r="F1141" s="67">
        <f t="shared" si="68"/>
        <v>124882.715</v>
      </c>
      <c r="G1141" s="67" t="e">
        <f t="shared" si="69"/>
        <v>#N/A</v>
      </c>
      <c r="H1141" s="67" t="e">
        <f t="shared" si="70"/>
        <v>#N/A</v>
      </c>
      <c r="I1141" s="67">
        <f t="shared" si="71"/>
        <v>124882.715</v>
      </c>
    </row>
    <row r="1142" spans="1:9" x14ac:dyDescent="0.6">
      <c r="A1142" s="10">
        <v>43145</v>
      </c>
      <c r="B1142" s="13" t="str">
        <f>VLOOKUP(A1142,_holidays!$A$2:$B$2107,2,1)</f>
        <v>Y</v>
      </c>
      <c r="C1142" s="13" t="str">
        <f>VLOOKUP(A1142,_holidays!$A$2:$C$2107,3,1)</f>
        <v>N</v>
      </c>
      <c r="D1142" s="16">
        <v>115269.5</v>
      </c>
      <c r="E1142" s="14">
        <v>23.3</v>
      </c>
      <c r="F1142" s="67">
        <f t="shared" si="68"/>
        <v>115269.5</v>
      </c>
      <c r="G1142" s="67" t="e">
        <f t="shared" si="69"/>
        <v>#N/A</v>
      </c>
      <c r="H1142" s="67" t="e">
        <f t="shared" si="70"/>
        <v>#N/A</v>
      </c>
      <c r="I1142" s="67">
        <f t="shared" si="71"/>
        <v>115269.5</v>
      </c>
    </row>
    <row r="1143" spans="1:9" x14ac:dyDescent="0.6">
      <c r="A1143" s="19">
        <v>43146</v>
      </c>
      <c r="B1143" s="20" t="str">
        <f>VLOOKUP(A1143,_holidays!$A$2:$B$2107,2,1)</f>
        <v>Y</v>
      </c>
      <c r="C1143" s="20" t="str">
        <f>VLOOKUP(A1143,_holidays!$A$2:$C$2107,3,1)</f>
        <v>N</v>
      </c>
      <c r="D1143" s="16">
        <v>117260.245</v>
      </c>
      <c r="E1143" s="21">
        <v>24.2</v>
      </c>
      <c r="F1143" s="67">
        <f t="shared" si="68"/>
        <v>117260.245</v>
      </c>
      <c r="G1143" s="67" t="e">
        <f t="shared" si="69"/>
        <v>#N/A</v>
      </c>
      <c r="H1143" s="67" t="e">
        <f t="shared" si="70"/>
        <v>#N/A</v>
      </c>
      <c r="I1143" s="67">
        <f t="shared" si="71"/>
        <v>117260.245</v>
      </c>
    </row>
    <row r="1144" spans="1:9" x14ac:dyDescent="0.6">
      <c r="A1144" s="10">
        <v>43147</v>
      </c>
      <c r="B1144" s="13" t="str">
        <f>VLOOKUP(A1144,_holidays!$A$2:$B$2107,2,1)</f>
        <v>Y</v>
      </c>
      <c r="C1144" s="13" t="str">
        <f>VLOOKUP(A1144,_holidays!$A$2:$C$2107,3,1)</f>
        <v>N</v>
      </c>
      <c r="D1144" s="16">
        <v>114736.355</v>
      </c>
      <c r="E1144" s="14">
        <v>22.2</v>
      </c>
      <c r="F1144" s="67">
        <f t="shared" si="68"/>
        <v>114736.355</v>
      </c>
      <c r="G1144" s="67" t="e">
        <f t="shared" si="69"/>
        <v>#N/A</v>
      </c>
      <c r="H1144" s="67" t="e">
        <f t="shared" si="70"/>
        <v>#N/A</v>
      </c>
      <c r="I1144" s="67">
        <f t="shared" si="71"/>
        <v>114736.355</v>
      </c>
    </row>
    <row r="1145" spans="1:9" x14ac:dyDescent="0.6">
      <c r="A1145" s="19">
        <v>43148</v>
      </c>
      <c r="B1145" s="20" t="str">
        <f>VLOOKUP(A1145,_holidays!$A$2:$B$2107,2,1)</f>
        <v>Y</v>
      </c>
      <c r="C1145" s="20" t="str">
        <f>VLOOKUP(A1145,_holidays!$A$2:$C$2107,3,1)</f>
        <v>N</v>
      </c>
      <c r="D1145" s="16">
        <v>105799.935</v>
      </c>
      <c r="E1145" s="21">
        <v>25.3</v>
      </c>
      <c r="F1145" s="67">
        <f t="shared" si="68"/>
        <v>105799.935</v>
      </c>
      <c r="G1145" s="67" t="e">
        <f t="shared" si="69"/>
        <v>#N/A</v>
      </c>
      <c r="H1145" s="67" t="e">
        <f t="shared" si="70"/>
        <v>#N/A</v>
      </c>
      <c r="I1145" s="67">
        <f t="shared" si="71"/>
        <v>105799.935</v>
      </c>
    </row>
    <row r="1146" spans="1:9" x14ac:dyDescent="0.6">
      <c r="A1146" s="10">
        <v>43149</v>
      </c>
      <c r="B1146" s="13" t="str">
        <f>VLOOKUP(A1146,_holidays!$A$2:$B$2107,2,1)</f>
        <v>Y</v>
      </c>
      <c r="C1146" s="13" t="str">
        <f>VLOOKUP(A1146,_holidays!$A$2:$C$2107,3,1)</f>
        <v>N</v>
      </c>
      <c r="D1146" s="16">
        <v>105085.515</v>
      </c>
      <c r="E1146" s="14">
        <v>24</v>
      </c>
      <c r="F1146" s="67">
        <f t="shared" si="68"/>
        <v>105085.515</v>
      </c>
      <c r="G1146" s="67" t="e">
        <f t="shared" si="69"/>
        <v>#N/A</v>
      </c>
      <c r="H1146" s="67" t="e">
        <f t="shared" si="70"/>
        <v>#N/A</v>
      </c>
      <c r="I1146" s="67">
        <f t="shared" si="71"/>
        <v>105085.515</v>
      </c>
    </row>
    <row r="1147" spans="1:9" x14ac:dyDescent="0.6">
      <c r="A1147" s="19">
        <v>43150</v>
      </c>
      <c r="B1147" s="20" t="str">
        <f>VLOOKUP(A1147,_holidays!$A$2:$B$2107,2,1)</f>
        <v>Y</v>
      </c>
      <c r="C1147" s="20" t="str">
        <f>VLOOKUP(A1147,_holidays!$A$2:$C$2107,3,1)</f>
        <v>N</v>
      </c>
      <c r="D1147" s="16">
        <v>113116.425</v>
      </c>
      <c r="E1147" s="21">
        <v>25.4</v>
      </c>
      <c r="F1147" s="67">
        <f t="shared" si="68"/>
        <v>113116.425</v>
      </c>
      <c r="G1147" s="67" t="e">
        <f t="shared" si="69"/>
        <v>#N/A</v>
      </c>
      <c r="H1147" s="67" t="e">
        <f t="shared" si="70"/>
        <v>#N/A</v>
      </c>
      <c r="I1147" s="67">
        <f t="shared" si="71"/>
        <v>113116.425</v>
      </c>
    </row>
    <row r="1148" spans="1:9" x14ac:dyDescent="0.6">
      <c r="A1148" s="10">
        <v>43151</v>
      </c>
      <c r="B1148" s="13" t="str">
        <f>VLOOKUP(A1148,_holidays!$A$2:$B$2107,2,1)</f>
        <v>Y</v>
      </c>
      <c r="C1148" s="13" t="str">
        <f>VLOOKUP(A1148,_holidays!$A$2:$C$2107,3,1)</f>
        <v>N</v>
      </c>
      <c r="D1148" s="16">
        <v>120035.38499999999</v>
      </c>
      <c r="E1148" s="14">
        <v>29.5</v>
      </c>
      <c r="F1148" s="67">
        <f t="shared" si="68"/>
        <v>120035.38499999999</v>
      </c>
      <c r="G1148" s="67" t="e">
        <f t="shared" si="69"/>
        <v>#N/A</v>
      </c>
      <c r="H1148" s="67" t="e">
        <f t="shared" si="70"/>
        <v>#N/A</v>
      </c>
      <c r="I1148" s="67">
        <f t="shared" si="71"/>
        <v>120035.38499999999</v>
      </c>
    </row>
    <row r="1149" spans="1:9" x14ac:dyDescent="0.6">
      <c r="A1149" s="19">
        <v>43152</v>
      </c>
      <c r="B1149" s="20" t="str">
        <f>VLOOKUP(A1149,_holidays!$A$2:$B$2107,2,1)</f>
        <v>Y</v>
      </c>
      <c r="C1149" s="20" t="str">
        <f>VLOOKUP(A1149,_holidays!$A$2:$C$2107,3,1)</f>
        <v>N</v>
      </c>
      <c r="D1149" s="16">
        <v>124481.41499999999</v>
      </c>
      <c r="E1149" s="21">
        <v>29.3</v>
      </c>
      <c r="F1149" s="67">
        <f t="shared" si="68"/>
        <v>124481.41499999999</v>
      </c>
      <c r="G1149" s="67" t="e">
        <f t="shared" si="69"/>
        <v>#N/A</v>
      </c>
      <c r="H1149" s="67" t="e">
        <f t="shared" si="70"/>
        <v>#N/A</v>
      </c>
      <c r="I1149" s="67">
        <f t="shared" si="71"/>
        <v>124481.41499999999</v>
      </c>
    </row>
    <row r="1150" spans="1:9" x14ac:dyDescent="0.6">
      <c r="A1150" s="10">
        <v>43153</v>
      </c>
      <c r="B1150" s="13" t="str">
        <f>VLOOKUP(A1150,_holidays!$A$2:$B$2107,2,1)</f>
        <v>Y</v>
      </c>
      <c r="C1150" s="13" t="str">
        <f>VLOOKUP(A1150,_holidays!$A$2:$C$2107,3,1)</f>
        <v>N</v>
      </c>
      <c r="D1150" s="16">
        <v>133607.065</v>
      </c>
      <c r="E1150" s="14">
        <v>31</v>
      </c>
      <c r="F1150" s="67">
        <f t="shared" si="68"/>
        <v>133607.065</v>
      </c>
      <c r="G1150" s="67" t="e">
        <f t="shared" si="69"/>
        <v>#N/A</v>
      </c>
      <c r="H1150" s="67" t="e">
        <f t="shared" si="70"/>
        <v>#N/A</v>
      </c>
      <c r="I1150" s="67">
        <f t="shared" si="71"/>
        <v>133607.065</v>
      </c>
    </row>
    <row r="1151" spans="1:9" x14ac:dyDescent="0.6">
      <c r="A1151" s="19">
        <v>43154</v>
      </c>
      <c r="B1151" s="20" t="str">
        <f>VLOOKUP(A1151,_holidays!$A$2:$B$2107,2,1)</f>
        <v>Y</v>
      </c>
      <c r="C1151" s="20" t="str">
        <f>VLOOKUP(A1151,_holidays!$A$2:$C$2107,3,1)</f>
        <v>N</v>
      </c>
      <c r="D1151" s="16">
        <v>136328.345</v>
      </c>
      <c r="E1151" s="21">
        <v>33.5</v>
      </c>
      <c r="F1151" s="67">
        <f t="shared" si="68"/>
        <v>136328.345</v>
      </c>
      <c r="G1151" s="67" t="e">
        <f t="shared" si="69"/>
        <v>#N/A</v>
      </c>
      <c r="H1151" s="67" t="e">
        <f t="shared" si="70"/>
        <v>#N/A</v>
      </c>
      <c r="I1151" s="67">
        <f t="shared" si="71"/>
        <v>136328.345</v>
      </c>
    </row>
    <row r="1152" spans="1:9" x14ac:dyDescent="0.6">
      <c r="A1152" s="10">
        <v>43155</v>
      </c>
      <c r="B1152" s="13" t="str">
        <f>VLOOKUP(A1152,_holidays!$A$2:$B$2107,2,1)</f>
        <v>Y</v>
      </c>
      <c r="C1152" s="13" t="str">
        <f>VLOOKUP(A1152,_holidays!$A$2:$C$2107,3,1)</f>
        <v>N</v>
      </c>
      <c r="D1152" s="16">
        <v>119226.435</v>
      </c>
      <c r="E1152" s="14">
        <v>31.6</v>
      </c>
      <c r="F1152" s="67">
        <f t="shared" si="68"/>
        <v>119226.435</v>
      </c>
      <c r="G1152" s="67" t="e">
        <f t="shared" si="69"/>
        <v>#N/A</v>
      </c>
      <c r="H1152" s="67" t="e">
        <f t="shared" si="70"/>
        <v>#N/A</v>
      </c>
      <c r="I1152" s="67">
        <f t="shared" si="71"/>
        <v>119226.435</v>
      </c>
    </row>
    <row r="1153" spans="1:9" x14ac:dyDescent="0.6">
      <c r="A1153" s="19">
        <v>43156</v>
      </c>
      <c r="B1153" s="20" t="str">
        <f>VLOOKUP(A1153,_holidays!$A$2:$B$2107,2,1)</f>
        <v>Y</v>
      </c>
      <c r="C1153" s="20" t="str">
        <f>VLOOKUP(A1153,_holidays!$A$2:$C$2107,3,1)</f>
        <v>N</v>
      </c>
      <c r="D1153" s="16">
        <v>96305.07</v>
      </c>
      <c r="E1153" s="21">
        <v>19.8</v>
      </c>
      <c r="F1153" s="67">
        <f t="shared" si="68"/>
        <v>96305.07</v>
      </c>
      <c r="G1153" s="67" t="e">
        <f t="shared" si="69"/>
        <v>#N/A</v>
      </c>
      <c r="H1153" s="67" t="e">
        <f t="shared" si="70"/>
        <v>#N/A</v>
      </c>
      <c r="I1153" s="67">
        <f t="shared" si="71"/>
        <v>96305.07</v>
      </c>
    </row>
    <row r="1154" spans="1:9" x14ac:dyDescent="0.6">
      <c r="A1154" s="10">
        <v>43157</v>
      </c>
      <c r="B1154" s="13" t="str">
        <f>VLOOKUP(A1154,_holidays!$A$2:$B$2107,2,1)</f>
        <v>Y</v>
      </c>
      <c r="C1154" s="13" t="str">
        <f>VLOOKUP(A1154,_holidays!$A$2:$C$2107,3,1)</f>
        <v>N</v>
      </c>
      <c r="D1154" s="16">
        <v>117952.36500000001</v>
      </c>
      <c r="E1154" s="14">
        <v>26.5</v>
      </c>
      <c r="F1154" s="67">
        <f t="shared" si="68"/>
        <v>117952.36500000001</v>
      </c>
      <c r="G1154" s="67" t="e">
        <f t="shared" si="69"/>
        <v>#N/A</v>
      </c>
      <c r="H1154" s="67" t="e">
        <f t="shared" si="70"/>
        <v>#N/A</v>
      </c>
      <c r="I1154" s="67">
        <f t="shared" si="71"/>
        <v>117952.36500000001</v>
      </c>
    </row>
    <row r="1155" spans="1:9" x14ac:dyDescent="0.6">
      <c r="A1155" s="19">
        <v>43158</v>
      </c>
      <c r="B1155" s="20" t="str">
        <f>VLOOKUP(A1155,_holidays!$A$2:$B$2107,2,1)</f>
        <v>Y</v>
      </c>
      <c r="C1155" s="20" t="str">
        <f>VLOOKUP(A1155,_holidays!$A$2:$C$2107,3,1)</f>
        <v>N</v>
      </c>
      <c r="D1155" s="16">
        <v>127894.285</v>
      </c>
      <c r="E1155" s="21">
        <v>31.3</v>
      </c>
      <c r="F1155" s="67">
        <f t="shared" ref="F1155:F1218" si="72">IF(B1155="N",NA(),IF(B1155="Y",D1155))</f>
        <v>127894.285</v>
      </c>
      <c r="G1155" s="67" t="e">
        <f t="shared" ref="G1155:G1218" si="73">IF(B1155="N",D1155,IF(B1155="Y",NA()))</f>
        <v>#N/A</v>
      </c>
      <c r="H1155" s="67" t="e">
        <f t="shared" ref="H1155:H1218" si="74">IF(C1155="N",NA(),IF(C1155="Y",D1155))</f>
        <v>#N/A</v>
      </c>
      <c r="I1155" s="67">
        <f t="shared" ref="I1155:I1218" si="75">IF(C1155="N",D1155,IF(C1155="Y",NA()))</f>
        <v>127894.285</v>
      </c>
    </row>
    <row r="1156" spans="1:9" x14ac:dyDescent="0.6">
      <c r="A1156" s="10">
        <v>43159</v>
      </c>
      <c r="B1156" s="13" t="str">
        <f>VLOOKUP(A1156,_holidays!$A$2:$B$2107,2,1)</f>
        <v>Y</v>
      </c>
      <c r="C1156" s="13" t="str">
        <f>VLOOKUP(A1156,_holidays!$A$2:$C$2107,3,1)</f>
        <v>N</v>
      </c>
      <c r="D1156" s="16">
        <v>123400.17</v>
      </c>
      <c r="E1156" s="14">
        <v>30.9</v>
      </c>
      <c r="F1156" s="67">
        <f t="shared" si="72"/>
        <v>123400.17</v>
      </c>
      <c r="G1156" s="67" t="e">
        <f t="shared" si="73"/>
        <v>#N/A</v>
      </c>
      <c r="H1156" s="67" t="e">
        <f t="shared" si="74"/>
        <v>#N/A</v>
      </c>
      <c r="I1156" s="67">
        <f t="shared" si="75"/>
        <v>123400.17</v>
      </c>
    </row>
    <row r="1157" spans="1:9" x14ac:dyDescent="0.6">
      <c r="A1157" s="19">
        <v>43160</v>
      </c>
      <c r="B1157" s="20" t="str">
        <f>VLOOKUP(A1157,_holidays!$A$2:$B$2107,2,1)</f>
        <v>Y</v>
      </c>
      <c r="C1157" s="20" t="str">
        <f>VLOOKUP(A1157,_holidays!$A$2:$C$2107,3,1)</f>
        <v>N</v>
      </c>
      <c r="D1157" s="16">
        <v>117346.26</v>
      </c>
      <c r="E1157" s="21">
        <v>20.5</v>
      </c>
      <c r="F1157" s="67">
        <f t="shared" si="72"/>
        <v>117346.26</v>
      </c>
      <c r="G1157" s="67" t="e">
        <f t="shared" si="73"/>
        <v>#N/A</v>
      </c>
      <c r="H1157" s="67" t="e">
        <f t="shared" si="74"/>
        <v>#N/A</v>
      </c>
      <c r="I1157" s="67">
        <f t="shared" si="75"/>
        <v>117346.26</v>
      </c>
    </row>
    <row r="1158" spans="1:9" x14ac:dyDescent="0.6">
      <c r="A1158" s="10">
        <v>43161</v>
      </c>
      <c r="B1158" s="13" t="str">
        <f>VLOOKUP(A1158,_holidays!$A$2:$B$2107,2,1)</f>
        <v>Y</v>
      </c>
      <c r="C1158" s="13" t="str">
        <f>VLOOKUP(A1158,_holidays!$A$2:$C$2107,3,1)</f>
        <v>N</v>
      </c>
      <c r="D1158" s="16">
        <v>119960.33</v>
      </c>
      <c r="E1158" s="14">
        <v>22.8</v>
      </c>
      <c r="F1158" s="67">
        <f t="shared" si="72"/>
        <v>119960.33</v>
      </c>
      <c r="G1158" s="67" t="e">
        <f t="shared" si="73"/>
        <v>#N/A</v>
      </c>
      <c r="H1158" s="67" t="e">
        <f t="shared" si="74"/>
        <v>#N/A</v>
      </c>
      <c r="I1158" s="67">
        <f t="shared" si="75"/>
        <v>119960.33</v>
      </c>
    </row>
    <row r="1159" spans="1:9" x14ac:dyDescent="0.6">
      <c r="A1159" s="19">
        <v>43162</v>
      </c>
      <c r="B1159" s="20" t="str">
        <f>VLOOKUP(A1159,_holidays!$A$2:$B$2107,2,1)</f>
        <v>Y</v>
      </c>
      <c r="C1159" s="20" t="str">
        <f>VLOOKUP(A1159,_holidays!$A$2:$C$2107,3,1)</f>
        <v>N</v>
      </c>
      <c r="D1159" s="16">
        <v>111096.30499999999</v>
      </c>
      <c r="E1159" s="21">
        <v>32.700000000000003</v>
      </c>
      <c r="F1159" s="67">
        <f t="shared" si="72"/>
        <v>111096.30499999999</v>
      </c>
      <c r="G1159" s="67" t="e">
        <f t="shared" si="73"/>
        <v>#N/A</v>
      </c>
      <c r="H1159" s="67" t="e">
        <f t="shared" si="74"/>
        <v>#N/A</v>
      </c>
      <c r="I1159" s="67">
        <f t="shared" si="75"/>
        <v>111096.30499999999</v>
      </c>
    </row>
    <row r="1160" spans="1:9" x14ac:dyDescent="0.6">
      <c r="A1160" s="10">
        <v>43163</v>
      </c>
      <c r="B1160" s="13" t="str">
        <f>VLOOKUP(A1160,_holidays!$A$2:$B$2107,2,1)</f>
        <v>Y</v>
      </c>
      <c r="C1160" s="13" t="str">
        <f>VLOOKUP(A1160,_holidays!$A$2:$C$2107,3,1)</f>
        <v>N</v>
      </c>
      <c r="D1160" s="16">
        <v>101334.2</v>
      </c>
      <c r="E1160" s="14">
        <v>21</v>
      </c>
      <c r="F1160" s="67">
        <f t="shared" si="72"/>
        <v>101334.2</v>
      </c>
      <c r="G1160" s="67" t="e">
        <f t="shared" si="73"/>
        <v>#N/A</v>
      </c>
      <c r="H1160" s="67" t="e">
        <f t="shared" si="74"/>
        <v>#N/A</v>
      </c>
      <c r="I1160" s="67">
        <f t="shared" si="75"/>
        <v>101334.2</v>
      </c>
    </row>
    <row r="1161" spans="1:9" x14ac:dyDescent="0.6">
      <c r="A1161" s="19">
        <v>43164</v>
      </c>
      <c r="B1161" s="20" t="str">
        <f>VLOOKUP(A1161,_holidays!$A$2:$B$2107,2,1)</f>
        <v>Y</v>
      </c>
      <c r="C1161" s="20" t="str">
        <f>VLOOKUP(A1161,_holidays!$A$2:$C$2107,3,1)</f>
        <v>N</v>
      </c>
      <c r="D1161" s="16">
        <v>112527.285</v>
      </c>
      <c r="E1161" s="21">
        <v>21.1</v>
      </c>
      <c r="F1161" s="67">
        <f t="shared" si="72"/>
        <v>112527.285</v>
      </c>
      <c r="G1161" s="67" t="e">
        <f t="shared" si="73"/>
        <v>#N/A</v>
      </c>
      <c r="H1161" s="67" t="e">
        <f t="shared" si="74"/>
        <v>#N/A</v>
      </c>
      <c r="I1161" s="67">
        <f t="shared" si="75"/>
        <v>112527.285</v>
      </c>
    </row>
    <row r="1162" spans="1:9" x14ac:dyDescent="0.6">
      <c r="A1162" s="10">
        <v>43165</v>
      </c>
      <c r="B1162" s="13" t="str">
        <f>VLOOKUP(A1162,_holidays!$A$2:$B$2107,2,1)</f>
        <v>Y</v>
      </c>
      <c r="C1162" s="13" t="str">
        <f>VLOOKUP(A1162,_holidays!$A$2:$C$2107,3,1)</f>
        <v>N</v>
      </c>
      <c r="D1162" s="16">
        <v>113850.81</v>
      </c>
      <c r="E1162" s="14">
        <v>27.6</v>
      </c>
      <c r="F1162" s="67">
        <f t="shared" si="72"/>
        <v>113850.81</v>
      </c>
      <c r="G1162" s="67" t="e">
        <f t="shared" si="73"/>
        <v>#N/A</v>
      </c>
      <c r="H1162" s="67" t="e">
        <f t="shared" si="74"/>
        <v>#N/A</v>
      </c>
      <c r="I1162" s="67">
        <f t="shared" si="75"/>
        <v>113850.81</v>
      </c>
    </row>
    <row r="1163" spans="1:9" x14ac:dyDescent="0.6">
      <c r="A1163" s="19">
        <v>43166</v>
      </c>
      <c r="B1163" s="20" t="str">
        <f>VLOOKUP(A1163,_holidays!$A$2:$B$2107,2,1)</f>
        <v>Y</v>
      </c>
      <c r="C1163" s="20" t="str">
        <f>VLOOKUP(A1163,_holidays!$A$2:$C$2107,3,1)</f>
        <v>N</v>
      </c>
      <c r="D1163" s="16">
        <v>122717.5</v>
      </c>
      <c r="E1163" s="21">
        <v>28.5</v>
      </c>
      <c r="F1163" s="67">
        <f t="shared" si="72"/>
        <v>122717.5</v>
      </c>
      <c r="G1163" s="67" t="e">
        <f t="shared" si="73"/>
        <v>#N/A</v>
      </c>
      <c r="H1163" s="67" t="e">
        <f t="shared" si="74"/>
        <v>#N/A</v>
      </c>
      <c r="I1163" s="67">
        <f t="shared" si="75"/>
        <v>122717.5</v>
      </c>
    </row>
    <row r="1164" spans="1:9" x14ac:dyDescent="0.6">
      <c r="A1164" s="10">
        <v>43167</v>
      </c>
      <c r="B1164" s="13" t="str">
        <f>VLOOKUP(A1164,_holidays!$A$2:$B$2107,2,1)</f>
        <v>Y</v>
      </c>
      <c r="C1164" s="13" t="str">
        <f>VLOOKUP(A1164,_holidays!$A$2:$C$2107,3,1)</f>
        <v>N</v>
      </c>
      <c r="D1164" s="16">
        <v>128732.59</v>
      </c>
      <c r="E1164" s="14">
        <v>30.5</v>
      </c>
      <c r="F1164" s="67">
        <f t="shared" si="72"/>
        <v>128732.59</v>
      </c>
      <c r="G1164" s="67" t="e">
        <f t="shared" si="73"/>
        <v>#N/A</v>
      </c>
      <c r="H1164" s="67" t="e">
        <f t="shared" si="74"/>
        <v>#N/A</v>
      </c>
      <c r="I1164" s="67">
        <f t="shared" si="75"/>
        <v>128732.59</v>
      </c>
    </row>
    <row r="1165" spans="1:9" x14ac:dyDescent="0.6">
      <c r="A1165" s="19">
        <v>43168</v>
      </c>
      <c r="B1165" s="20" t="str">
        <f>VLOOKUP(A1165,_holidays!$A$2:$B$2107,2,1)</f>
        <v>Y</v>
      </c>
      <c r="C1165" s="20" t="str">
        <f>VLOOKUP(A1165,_holidays!$A$2:$C$2107,3,1)</f>
        <v>N</v>
      </c>
      <c r="D1165" s="16">
        <v>127805.485</v>
      </c>
      <c r="E1165" s="21">
        <v>28.8</v>
      </c>
      <c r="F1165" s="67">
        <f t="shared" si="72"/>
        <v>127805.485</v>
      </c>
      <c r="G1165" s="67" t="e">
        <f t="shared" si="73"/>
        <v>#N/A</v>
      </c>
      <c r="H1165" s="67" t="e">
        <f t="shared" si="74"/>
        <v>#N/A</v>
      </c>
      <c r="I1165" s="67">
        <f t="shared" si="75"/>
        <v>127805.485</v>
      </c>
    </row>
    <row r="1166" spans="1:9" x14ac:dyDescent="0.6">
      <c r="A1166" s="10">
        <v>43169</v>
      </c>
      <c r="B1166" s="13" t="str">
        <f>VLOOKUP(A1166,_holidays!$A$2:$B$2107,2,1)</f>
        <v>Y</v>
      </c>
      <c r="C1166" s="13" t="str">
        <f>VLOOKUP(A1166,_holidays!$A$2:$C$2107,3,1)</f>
        <v>N</v>
      </c>
      <c r="D1166" s="16">
        <v>120398.88499999999</v>
      </c>
      <c r="E1166" s="14">
        <v>35.1</v>
      </c>
      <c r="F1166" s="67">
        <f t="shared" si="72"/>
        <v>120398.88499999999</v>
      </c>
      <c r="G1166" s="67" t="e">
        <f t="shared" si="73"/>
        <v>#N/A</v>
      </c>
      <c r="H1166" s="67" t="e">
        <f t="shared" si="74"/>
        <v>#N/A</v>
      </c>
      <c r="I1166" s="67">
        <f t="shared" si="75"/>
        <v>120398.88499999999</v>
      </c>
    </row>
    <row r="1167" spans="1:9" x14ac:dyDescent="0.6">
      <c r="A1167" s="19">
        <v>43170</v>
      </c>
      <c r="B1167" s="20" t="str">
        <f>VLOOKUP(A1167,_holidays!$A$2:$B$2107,2,1)</f>
        <v>Y</v>
      </c>
      <c r="C1167" s="20" t="str">
        <f>VLOOKUP(A1167,_holidays!$A$2:$C$2107,3,1)</f>
        <v>N</v>
      </c>
      <c r="D1167" s="16">
        <v>104486.18</v>
      </c>
      <c r="E1167" s="21">
        <v>22.8</v>
      </c>
      <c r="F1167" s="67">
        <f t="shared" si="72"/>
        <v>104486.18</v>
      </c>
      <c r="G1167" s="67" t="e">
        <f t="shared" si="73"/>
        <v>#N/A</v>
      </c>
      <c r="H1167" s="67" t="e">
        <f t="shared" si="74"/>
        <v>#N/A</v>
      </c>
      <c r="I1167" s="67">
        <f t="shared" si="75"/>
        <v>104486.18</v>
      </c>
    </row>
    <row r="1168" spans="1:9" x14ac:dyDescent="0.6">
      <c r="A1168" s="10">
        <v>43171</v>
      </c>
      <c r="B1168" s="13" t="str">
        <f>VLOOKUP(A1168,_holidays!$A$2:$B$2107,2,1)</f>
        <v>Y</v>
      </c>
      <c r="C1168" s="13" t="str">
        <f>VLOOKUP(A1168,_holidays!$A$2:$C$2107,3,1)</f>
        <v>Y</v>
      </c>
      <c r="D1168" s="16">
        <v>97542.31</v>
      </c>
      <c r="E1168" s="14">
        <v>20.9</v>
      </c>
      <c r="F1168" s="67">
        <f t="shared" si="72"/>
        <v>97542.31</v>
      </c>
      <c r="G1168" s="67" t="e">
        <f t="shared" si="73"/>
        <v>#N/A</v>
      </c>
      <c r="H1168" s="67">
        <f t="shared" si="74"/>
        <v>97542.31</v>
      </c>
      <c r="I1168" s="67" t="e">
        <f t="shared" si="75"/>
        <v>#N/A</v>
      </c>
    </row>
    <row r="1169" spans="1:9" x14ac:dyDescent="0.6">
      <c r="A1169" s="19">
        <v>43172</v>
      </c>
      <c r="B1169" s="20" t="str">
        <f>VLOOKUP(A1169,_holidays!$A$2:$B$2107,2,1)</f>
        <v>Y</v>
      </c>
      <c r="C1169" s="20" t="str">
        <f>VLOOKUP(A1169,_holidays!$A$2:$C$2107,3,1)</f>
        <v>N</v>
      </c>
      <c r="D1169" s="16">
        <v>112663.625</v>
      </c>
      <c r="E1169" s="21">
        <v>20.5</v>
      </c>
      <c r="F1169" s="67">
        <f t="shared" si="72"/>
        <v>112663.625</v>
      </c>
      <c r="G1169" s="67" t="e">
        <f t="shared" si="73"/>
        <v>#N/A</v>
      </c>
      <c r="H1169" s="67" t="e">
        <f t="shared" si="74"/>
        <v>#N/A</v>
      </c>
      <c r="I1169" s="67">
        <f t="shared" si="75"/>
        <v>112663.625</v>
      </c>
    </row>
    <row r="1170" spans="1:9" x14ac:dyDescent="0.6">
      <c r="A1170" s="10">
        <v>43173</v>
      </c>
      <c r="B1170" s="13" t="str">
        <f>VLOOKUP(A1170,_holidays!$A$2:$B$2107,2,1)</f>
        <v>Y</v>
      </c>
      <c r="C1170" s="13" t="str">
        <f>VLOOKUP(A1170,_holidays!$A$2:$C$2107,3,1)</f>
        <v>N</v>
      </c>
      <c r="D1170" s="16">
        <v>114195.35</v>
      </c>
      <c r="E1170" s="14">
        <v>21.3</v>
      </c>
      <c r="F1170" s="67">
        <f t="shared" si="72"/>
        <v>114195.35</v>
      </c>
      <c r="G1170" s="67" t="e">
        <f t="shared" si="73"/>
        <v>#N/A</v>
      </c>
      <c r="H1170" s="67" t="e">
        <f t="shared" si="74"/>
        <v>#N/A</v>
      </c>
      <c r="I1170" s="67">
        <f t="shared" si="75"/>
        <v>114195.35</v>
      </c>
    </row>
    <row r="1171" spans="1:9" x14ac:dyDescent="0.6">
      <c r="A1171" s="19">
        <v>43174</v>
      </c>
      <c r="B1171" s="20" t="str">
        <f>VLOOKUP(A1171,_holidays!$A$2:$B$2107,2,1)</f>
        <v>Y</v>
      </c>
      <c r="C1171" s="20" t="str">
        <f>VLOOKUP(A1171,_holidays!$A$2:$C$2107,3,1)</f>
        <v>N</v>
      </c>
      <c r="D1171" s="16">
        <v>116045.27</v>
      </c>
      <c r="E1171" s="21">
        <v>20.8</v>
      </c>
      <c r="F1171" s="67">
        <f t="shared" si="72"/>
        <v>116045.27</v>
      </c>
      <c r="G1171" s="67" t="e">
        <f t="shared" si="73"/>
        <v>#N/A</v>
      </c>
      <c r="H1171" s="67" t="e">
        <f t="shared" si="74"/>
        <v>#N/A</v>
      </c>
      <c r="I1171" s="67">
        <f t="shared" si="75"/>
        <v>116045.27</v>
      </c>
    </row>
    <row r="1172" spans="1:9" x14ac:dyDescent="0.6">
      <c r="A1172" s="10">
        <v>43175</v>
      </c>
      <c r="B1172" s="13" t="str">
        <f>VLOOKUP(A1172,_holidays!$A$2:$B$2107,2,1)</f>
        <v>Y</v>
      </c>
      <c r="C1172" s="13" t="str">
        <f>VLOOKUP(A1172,_holidays!$A$2:$C$2107,3,1)</f>
        <v>N</v>
      </c>
      <c r="D1172" s="16">
        <v>116284.345</v>
      </c>
      <c r="E1172" s="14">
        <v>24.4</v>
      </c>
      <c r="F1172" s="67">
        <f t="shared" si="72"/>
        <v>116284.345</v>
      </c>
      <c r="G1172" s="67" t="e">
        <f t="shared" si="73"/>
        <v>#N/A</v>
      </c>
      <c r="H1172" s="67" t="e">
        <f t="shared" si="74"/>
        <v>#N/A</v>
      </c>
      <c r="I1172" s="67">
        <f t="shared" si="75"/>
        <v>116284.345</v>
      </c>
    </row>
    <row r="1173" spans="1:9" x14ac:dyDescent="0.6">
      <c r="A1173" s="19">
        <v>43176</v>
      </c>
      <c r="B1173" s="20" t="str">
        <f>VLOOKUP(A1173,_holidays!$A$2:$B$2107,2,1)</f>
        <v>Y</v>
      </c>
      <c r="C1173" s="20" t="str">
        <f>VLOOKUP(A1173,_holidays!$A$2:$C$2107,3,1)</f>
        <v>N</v>
      </c>
      <c r="D1173" s="16">
        <v>110715.12</v>
      </c>
      <c r="E1173" s="21">
        <v>32</v>
      </c>
      <c r="F1173" s="67">
        <f t="shared" si="72"/>
        <v>110715.12</v>
      </c>
      <c r="G1173" s="67" t="e">
        <f t="shared" si="73"/>
        <v>#N/A</v>
      </c>
      <c r="H1173" s="67" t="e">
        <f t="shared" si="74"/>
        <v>#N/A</v>
      </c>
      <c r="I1173" s="67">
        <f t="shared" si="75"/>
        <v>110715.12</v>
      </c>
    </row>
    <row r="1174" spans="1:9" x14ac:dyDescent="0.6">
      <c r="A1174" s="10">
        <v>43177</v>
      </c>
      <c r="B1174" s="13" t="str">
        <f>VLOOKUP(A1174,_holidays!$A$2:$B$2107,2,1)</f>
        <v>Y</v>
      </c>
      <c r="C1174" s="13" t="str">
        <f>VLOOKUP(A1174,_holidays!$A$2:$C$2107,3,1)</f>
        <v>N</v>
      </c>
      <c r="D1174" s="16">
        <v>97262.705000000002</v>
      </c>
      <c r="E1174" s="14">
        <v>23.1</v>
      </c>
      <c r="F1174" s="67">
        <f t="shared" si="72"/>
        <v>97262.705000000002</v>
      </c>
      <c r="G1174" s="67" t="e">
        <f t="shared" si="73"/>
        <v>#N/A</v>
      </c>
      <c r="H1174" s="67" t="e">
        <f t="shared" si="74"/>
        <v>#N/A</v>
      </c>
      <c r="I1174" s="67">
        <f t="shared" si="75"/>
        <v>97262.705000000002</v>
      </c>
    </row>
    <row r="1175" spans="1:9" x14ac:dyDescent="0.6">
      <c r="A1175" s="19">
        <v>43178</v>
      </c>
      <c r="B1175" s="20" t="str">
        <f>VLOOKUP(A1175,_holidays!$A$2:$B$2107,2,1)</f>
        <v>Y</v>
      </c>
      <c r="C1175" s="20" t="str">
        <f>VLOOKUP(A1175,_holidays!$A$2:$C$2107,3,1)</f>
        <v>N</v>
      </c>
      <c r="D1175" s="16">
        <v>111617.94500000001</v>
      </c>
      <c r="E1175" s="21">
        <v>28</v>
      </c>
      <c r="F1175" s="67">
        <f t="shared" si="72"/>
        <v>111617.94500000001</v>
      </c>
      <c r="G1175" s="67" t="e">
        <f t="shared" si="73"/>
        <v>#N/A</v>
      </c>
      <c r="H1175" s="67" t="e">
        <f t="shared" si="74"/>
        <v>#N/A</v>
      </c>
      <c r="I1175" s="67">
        <f t="shared" si="75"/>
        <v>111617.94500000001</v>
      </c>
    </row>
    <row r="1176" spans="1:9" x14ac:dyDescent="0.6">
      <c r="A1176" s="10">
        <v>43179</v>
      </c>
      <c r="B1176" s="13" t="str">
        <f>VLOOKUP(A1176,_holidays!$A$2:$B$2107,2,1)</f>
        <v>Y</v>
      </c>
      <c r="C1176" s="13" t="str">
        <f>VLOOKUP(A1176,_holidays!$A$2:$C$2107,3,1)</f>
        <v>N</v>
      </c>
      <c r="D1176" s="16">
        <v>110794.26</v>
      </c>
      <c r="E1176" s="14">
        <v>19.2</v>
      </c>
      <c r="F1176" s="67">
        <f t="shared" si="72"/>
        <v>110794.26</v>
      </c>
      <c r="G1176" s="67" t="e">
        <f t="shared" si="73"/>
        <v>#N/A</v>
      </c>
      <c r="H1176" s="67" t="e">
        <f t="shared" si="74"/>
        <v>#N/A</v>
      </c>
      <c r="I1176" s="67">
        <f t="shared" si="75"/>
        <v>110794.26</v>
      </c>
    </row>
    <row r="1177" spans="1:9" x14ac:dyDescent="0.6">
      <c r="A1177" s="19">
        <v>43180</v>
      </c>
      <c r="B1177" s="20" t="str">
        <f>VLOOKUP(A1177,_holidays!$A$2:$B$2107,2,1)</f>
        <v>Y</v>
      </c>
      <c r="C1177" s="20" t="str">
        <f>VLOOKUP(A1177,_holidays!$A$2:$C$2107,3,1)</f>
        <v>N</v>
      </c>
      <c r="D1177" s="16">
        <v>111254.315</v>
      </c>
      <c r="E1177" s="21">
        <v>25.1</v>
      </c>
      <c r="F1177" s="67">
        <f t="shared" si="72"/>
        <v>111254.315</v>
      </c>
      <c r="G1177" s="67" t="e">
        <f t="shared" si="73"/>
        <v>#N/A</v>
      </c>
      <c r="H1177" s="67" t="e">
        <f t="shared" si="74"/>
        <v>#N/A</v>
      </c>
      <c r="I1177" s="67">
        <f t="shared" si="75"/>
        <v>111254.315</v>
      </c>
    </row>
    <row r="1178" spans="1:9" x14ac:dyDescent="0.6">
      <c r="A1178" s="10">
        <v>43181</v>
      </c>
      <c r="B1178" s="13" t="str">
        <f>VLOOKUP(A1178,_holidays!$A$2:$B$2107,2,1)</f>
        <v>Y</v>
      </c>
      <c r="C1178" s="13" t="str">
        <f>VLOOKUP(A1178,_holidays!$A$2:$C$2107,3,1)</f>
        <v>N</v>
      </c>
      <c r="D1178" s="16">
        <v>115020.505</v>
      </c>
      <c r="E1178" s="14">
        <v>28.1</v>
      </c>
      <c r="F1178" s="67">
        <f t="shared" si="72"/>
        <v>115020.505</v>
      </c>
      <c r="G1178" s="67" t="e">
        <f t="shared" si="73"/>
        <v>#N/A</v>
      </c>
      <c r="H1178" s="67" t="e">
        <f t="shared" si="74"/>
        <v>#N/A</v>
      </c>
      <c r="I1178" s="67">
        <f t="shared" si="75"/>
        <v>115020.505</v>
      </c>
    </row>
    <row r="1179" spans="1:9" x14ac:dyDescent="0.6">
      <c r="A1179" s="19">
        <v>43182</v>
      </c>
      <c r="B1179" s="20" t="str">
        <f>VLOOKUP(A1179,_holidays!$A$2:$B$2107,2,1)</f>
        <v>Y</v>
      </c>
      <c r="C1179" s="20" t="str">
        <f>VLOOKUP(A1179,_holidays!$A$2:$C$2107,3,1)</f>
        <v>N</v>
      </c>
      <c r="D1179" s="16">
        <v>119298.325</v>
      </c>
      <c r="E1179" s="21">
        <v>29.4</v>
      </c>
      <c r="F1179" s="67">
        <f t="shared" si="72"/>
        <v>119298.325</v>
      </c>
      <c r="G1179" s="67" t="e">
        <f t="shared" si="73"/>
        <v>#N/A</v>
      </c>
      <c r="H1179" s="67" t="e">
        <f t="shared" si="74"/>
        <v>#N/A</v>
      </c>
      <c r="I1179" s="67">
        <f t="shared" si="75"/>
        <v>119298.325</v>
      </c>
    </row>
    <row r="1180" spans="1:9" x14ac:dyDescent="0.6">
      <c r="A1180" s="10">
        <v>43183</v>
      </c>
      <c r="B1180" s="13" t="str">
        <f>VLOOKUP(A1180,_holidays!$A$2:$B$2107,2,1)</f>
        <v>Y</v>
      </c>
      <c r="C1180" s="13" t="str">
        <f>VLOOKUP(A1180,_holidays!$A$2:$C$2107,3,1)</f>
        <v>N</v>
      </c>
      <c r="D1180" s="16">
        <v>112312.69500000001</v>
      </c>
      <c r="E1180" s="14">
        <v>24.2</v>
      </c>
      <c r="F1180" s="67">
        <f t="shared" si="72"/>
        <v>112312.69500000001</v>
      </c>
      <c r="G1180" s="67" t="e">
        <f t="shared" si="73"/>
        <v>#N/A</v>
      </c>
      <c r="H1180" s="67" t="e">
        <f t="shared" si="74"/>
        <v>#N/A</v>
      </c>
      <c r="I1180" s="67">
        <f t="shared" si="75"/>
        <v>112312.69500000001</v>
      </c>
    </row>
    <row r="1181" spans="1:9" x14ac:dyDescent="0.6">
      <c r="A1181" s="19">
        <v>43184</v>
      </c>
      <c r="B1181" s="20" t="str">
        <f>VLOOKUP(A1181,_holidays!$A$2:$B$2107,2,1)</f>
        <v>Y</v>
      </c>
      <c r="C1181" s="20" t="str">
        <f>VLOOKUP(A1181,_holidays!$A$2:$C$2107,3,1)</f>
        <v>N</v>
      </c>
      <c r="D1181" s="16">
        <v>98918.514999999999</v>
      </c>
      <c r="E1181" s="21">
        <v>25.4</v>
      </c>
      <c r="F1181" s="67">
        <f t="shared" si="72"/>
        <v>98918.514999999999</v>
      </c>
      <c r="G1181" s="67" t="e">
        <f t="shared" si="73"/>
        <v>#N/A</v>
      </c>
      <c r="H1181" s="67" t="e">
        <f t="shared" si="74"/>
        <v>#N/A</v>
      </c>
      <c r="I1181" s="67">
        <f t="shared" si="75"/>
        <v>98918.514999999999</v>
      </c>
    </row>
    <row r="1182" spans="1:9" x14ac:dyDescent="0.6">
      <c r="A1182" s="10">
        <v>43185</v>
      </c>
      <c r="B1182" s="13" t="str">
        <f>VLOOKUP(A1182,_holidays!$A$2:$B$2107,2,1)</f>
        <v>Y</v>
      </c>
      <c r="C1182" s="13" t="str">
        <f>VLOOKUP(A1182,_holidays!$A$2:$C$2107,3,1)</f>
        <v>N</v>
      </c>
      <c r="D1182" s="16">
        <v>112488.215</v>
      </c>
      <c r="E1182" s="14">
        <v>18.5</v>
      </c>
      <c r="F1182" s="67">
        <f t="shared" si="72"/>
        <v>112488.215</v>
      </c>
      <c r="G1182" s="67" t="e">
        <f t="shared" si="73"/>
        <v>#N/A</v>
      </c>
      <c r="H1182" s="67" t="e">
        <f t="shared" si="74"/>
        <v>#N/A</v>
      </c>
      <c r="I1182" s="67">
        <f t="shared" si="75"/>
        <v>112488.215</v>
      </c>
    </row>
    <row r="1183" spans="1:9" x14ac:dyDescent="0.6">
      <c r="A1183" s="19">
        <v>43186</v>
      </c>
      <c r="B1183" s="20" t="str">
        <f>VLOOKUP(A1183,_holidays!$A$2:$B$2107,2,1)</f>
        <v>Y</v>
      </c>
      <c r="C1183" s="20" t="str">
        <f>VLOOKUP(A1183,_holidays!$A$2:$C$2107,3,1)</f>
        <v>N</v>
      </c>
      <c r="D1183" s="16">
        <v>116809.36500000001</v>
      </c>
      <c r="E1183" s="21">
        <v>22.6</v>
      </c>
      <c r="F1183" s="67">
        <f t="shared" si="72"/>
        <v>116809.36500000001</v>
      </c>
      <c r="G1183" s="67" t="e">
        <f t="shared" si="73"/>
        <v>#N/A</v>
      </c>
      <c r="H1183" s="67" t="e">
        <f t="shared" si="74"/>
        <v>#N/A</v>
      </c>
      <c r="I1183" s="67">
        <f t="shared" si="75"/>
        <v>116809.36500000001</v>
      </c>
    </row>
    <row r="1184" spans="1:9" x14ac:dyDescent="0.6">
      <c r="A1184" s="10">
        <v>43187</v>
      </c>
      <c r="B1184" s="13" t="str">
        <f>VLOOKUP(A1184,_holidays!$A$2:$B$2107,2,1)</f>
        <v>Y</v>
      </c>
      <c r="C1184" s="13" t="str">
        <f>VLOOKUP(A1184,_holidays!$A$2:$C$2107,3,1)</f>
        <v>N</v>
      </c>
      <c r="D1184" s="16">
        <v>117744.005</v>
      </c>
      <c r="E1184" s="14">
        <v>30.3</v>
      </c>
      <c r="F1184" s="67">
        <f t="shared" si="72"/>
        <v>117744.005</v>
      </c>
      <c r="G1184" s="67" t="e">
        <f t="shared" si="73"/>
        <v>#N/A</v>
      </c>
      <c r="H1184" s="67" t="e">
        <f t="shared" si="74"/>
        <v>#N/A</v>
      </c>
      <c r="I1184" s="67">
        <f t="shared" si="75"/>
        <v>117744.005</v>
      </c>
    </row>
    <row r="1185" spans="1:9" x14ac:dyDescent="0.6">
      <c r="A1185" s="19">
        <v>43188</v>
      </c>
      <c r="B1185" s="20" t="str">
        <f>VLOOKUP(A1185,_holidays!$A$2:$B$2107,2,1)</f>
        <v>N</v>
      </c>
      <c r="C1185" s="20" t="str">
        <f>VLOOKUP(A1185,_holidays!$A$2:$C$2107,3,1)</f>
        <v>N</v>
      </c>
      <c r="D1185" s="16">
        <v>116457.26</v>
      </c>
      <c r="E1185" s="21">
        <v>21.8</v>
      </c>
      <c r="F1185" s="67" t="e">
        <f t="shared" si="72"/>
        <v>#N/A</v>
      </c>
      <c r="G1185" s="67">
        <f t="shared" si="73"/>
        <v>116457.26</v>
      </c>
      <c r="H1185" s="67" t="e">
        <f t="shared" si="74"/>
        <v>#N/A</v>
      </c>
      <c r="I1185" s="67">
        <f t="shared" si="75"/>
        <v>116457.26</v>
      </c>
    </row>
    <row r="1186" spans="1:9" x14ac:dyDescent="0.6">
      <c r="A1186" s="10">
        <v>43189</v>
      </c>
      <c r="B1186" s="13" t="str">
        <f>VLOOKUP(A1186,_holidays!$A$2:$B$2107,2,1)</f>
        <v>N</v>
      </c>
      <c r="C1186" s="13" t="str">
        <f>VLOOKUP(A1186,_holidays!$A$2:$C$2107,3,1)</f>
        <v>Y</v>
      </c>
      <c r="D1186" s="16">
        <v>97070.345000000001</v>
      </c>
      <c r="E1186" s="14">
        <v>23.3</v>
      </c>
      <c r="F1186" s="67" t="e">
        <f t="shared" si="72"/>
        <v>#N/A</v>
      </c>
      <c r="G1186" s="67">
        <f t="shared" si="73"/>
        <v>97070.345000000001</v>
      </c>
      <c r="H1186" s="67">
        <f t="shared" si="74"/>
        <v>97070.345000000001</v>
      </c>
      <c r="I1186" s="67" t="e">
        <f t="shared" si="75"/>
        <v>#N/A</v>
      </c>
    </row>
    <row r="1187" spans="1:9" x14ac:dyDescent="0.6">
      <c r="A1187" s="19">
        <v>43190</v>
      </c>
      <c r="B1187" s="20" t="str">
        <f>VLOOKUP(A1187,_holidays!$A$2:$B$2107,2,1)</f>
        <v>N</v>
      </c>
      <c r="C1187" s="20" t="str">
        <f>VLOOKUP(A1187,_holidays!$A$2:$C$2107,3,1)</f>
        <v>Y</v>
      </c>
      <c r="D1187" s="16">
        <v>99687.64</v>
      </c>
      <c r="E1187" s="21">
        <v>22.4</v>
      </c>
      <c r="F1187" s="67" t="e">
        <f t="shared" si="72"/>
        <v>#N/A</v>
      </c>
      <c r="G1187" s="67">
        <f t="shared" si="73"/>
        <v>99687.64</v>
      </c>
      <c r="H1187" s="67">
        <f t="shared" si="74"/>
        <v>99687.64</v>
      </c>
      <c r="I1187" s="67" t="e">
        <f t="shared" si="75"/>
        <v>#N/A</v>
      </c>
    </row>
    <row r="1188" spans="1:9" x14ac:dyDescent="0.6">
      <c r="A1188" s="10">
        <v>43191</v>
      </c>
      <c r="B1188" s="13" t="str">
        <f>VLOOKUP(A1188,_holidays!$A$2:$B$2107,2,1)</f>
        <v>N</v>
      </c>
      <c r="C1188" s="13" t="str">
        <f>VLOOKUP(A1188,_holidays!$A$2:$C$2107,3,1)</f>
        <v>Y</v>
      </c>
      <c r="D1188" s="16">
        <v>98817.03</v>
      </c>
      <c r="E1188" s="14">
        <v>27.7</v>
      </c>
      <c r="F1188" s="67" t="e">
        <f t="shared" si="72"/>
        <v>#N/A</v>
      </c>
      <c r="G1188" s="67">
        <f t="shared" si="73"/>
        <v>98817.03</v>
      </c>
      <c r="H1188" s="67">
        <f t="shared" si="74"/>
        <v>98817.03</v>
      </c>
      <c r="I1188" s="67" t="e">
        <f t="shared" si="75"/>
        <v>#N/A</v>
      </c>
    </row>
    <row r="1189" spans="1:9" x14ac:dyDescent="0.6">
      <c r="A1189" s="19">
        <v>43192</v>
      </c>
      <c r="B1189" s="20" t="str">
        <f>VLOOKUP(A1189,_holidays!$A$2:$B$2107,2,1)</f>
        <v>N</v>
      </c>
      <c r="C1189" s="20" t="str">
        <f>VLOOKUP(A1189,_holidays!$A$2:$C$2107,3,1)</f>
        <v>Y</v>
      </c>
      <c r="D1189" s="16">
        <v>98258.25</v>
      </c>
      <c r="E1189" s="21">
        <v>20.9</v>
      </c>
      <c r="F1189" s="67" t="e">
        <f t="shared" si="72"/>
        <v>#N/A</v>
      </c>
      <c r="G1189" s="67">
        <f t="shared" si="73"/>
        <v>98258.25</v>
      </c>
      <c r="H1189" s="67">
        <f t="shared" si="74"/>
        <v>98258.25</v>
      </c>
      <c r="I1189" s="67" t="e">
        <f t="shared" si="75"/>
        <v>#N/A</v>
      </c>
    </row>
    <row r="1190" spans="1:9" x14ac:dyDescent="0.6">
      <c r="A1190" s="10">
        <v>43193</v>
      </c>
      <c r="B1190" s="13" t="str">
        <f>VLOOKUP(A1190,_holidays!$A$2:$B$2107,2,1)</f>
        <v>N</v>
      </c>
      <c r="C1190" s="13" t="str">
        <f>VLOOKUP(A1190,_holidays!$A$2:$C$2107,3,1)</f>
        <v>N</v>
      </c>
      <c r="D1190" s="16">
        <v>113381.53</v>
      </c>
      <c r="E1190" s="14">
        <v>19.8</v>
      </c>
      <c r="F1190" s="67" t="e">
        <f t="shared" si="72"/>
        <v>#N/A</v>
      </c>
      <c r="G1190" s="67">
        <f t="shared" si="73"/>
        <v>113381.53</v>
      </c>
      <c r="H1190" s="67" t="e">
        <f t="shared" si="74"/>
        <v>#N/A</v>
      </c>
      <c r="I1190" s="67">
        <f t="shared" si="75"/>
        <v>113381.53</v>
      </c>
    </row>
    <row r="1191" spans="1:9" x14ac:dyDescent="0.6">
      <c r="A1191" s="19">
        <v>43194</v>
      </c>
      <c r="B1191" s="20" t="str">
        <f>VLOOKUP(A1191,_holidays!$A$2:$B$2107,2,1)</f>
        <v>N</v>
      </c>
      <c r="C1191" s="20" t="str">
        <f>VLOOKUP(A1191,_holidays!$A$2:$C$2107,3,1)</f>
        <v>N</v>
      </c>
      <c r="D1191" s="16">
        <v>115974.61</v>
      </c>
      <c r="E1191" s="21">
        <v>20.6</v>
      </c>
      <c r="F1191" s="67" t="e">
        <f t="shared" si="72"/>
        <v>#N/A</v>
      </c>
      <c r="G1191" s="67">
        <f t="shared" si="73"/>
        <v>115974.61</v>
      </c>
      <c r="H1191" s="67" t="e">
        <f t="shared" si="74"/>
        <v>#N/A</v>
      </c>
      <c r="I1191" s="67">
        <f t="shared" si="75"/>
        <v>115974.61</v>
      </c>
    </row>
    <row r="1192" spans="1:9" x14ac:dyDescent="0.6">
      <c r="A1192" s="10">
        <v>43195</v>
      </c>
      <c r="B1192" s="13" t="str">
        <f>VLOOKUP(A1192,_holidays!$A$2:$B$2107,2,1)</f>
        <v>N</v>
      </c>
      <c r="C1192" s="13" t="str">
        <f>VLOOKUP(A1192,_holidays!$A$2:$C$2107,3,1)</f>
        <v>N</v>
      </c>
      <c r="D1192" s="16">
        <v>117551.69500000001</v>
      </c>
      <c r="E1192" s="14">
        <v>18.7</v>
      </c>
      <c r="F1192" s="67" t="e">
        <f t="shared" si="72"/>
        <v>#N/A</v>
      </c>
      <c r="G1192" s="67">
        <f t="shared" si="73"/>
        <v>117551.69500000001</v>
      </c>
      <c r="H1192" s="67" t="e">
        <f t="shared" si="74"/>
        <v>#N/A</v>
      </c>
      <c r="I1192" s="67">
        <f t="shared" si="75"/>
        <v>117551.69500000001</v>
      </c>
    </row>
    <row r="1193" spans="1:9" x14ac:dyDescent="0.6">
      <c r="A1193" s="19">
        <v>43196</v>
      </c>
      <c r="B1193" s="20" t="str">
        <f>VLOOKUP(A1193,_holidays!$A$2:$B$2107,2,1)</f>
        <v>N</v>
      </c>
      <c r="C1193" s="20" t="str">
        <f>VLOOKUP(A1193,_holidays!$A$2:$C$2107,3,1)</f>
        <v>N</v>
      </c>
      <c r="D1193" s="16">
        <v>115979.07</v>
      </c>
      <c r="E1193" s="21">
        <v>21.2</v>
      </c>
      <c r="F1193" s="67" t="e">
        <f t="shared" si="72"/>
        <v>#N/A</v>
      </c>
      <c r="G1193" s="67">
        <f t="shared" si="73"/>
        <v>115979.07</v>
      </c>
      <c r="H1193" s="67" t="e">
        <f t="shared" si="74"/>
        <v>#N/A</v>
      </c>
      <c r="I1193" s="67">
        <f t="shared" si="75"/>
        <v>115979.07</v>
      </c>
    </row>
    <row r="1194" spans="1:9" x14ac:dyDescent="0.6">
      <c r="A1194" s="10">
        <v>43197</v>
      </c>
      <c r="B1194" s="13" t="str">
        <f>VLOOKUP(A1194,_holidays!$A$2:$B$2107,2,1)</f>
        <v>N</v>
      </c>
      <c r="C1194" s="13" t="str">
        <f>VLOOKUP(A1194,_holidays!$A$2:$C$2107,3,1)</f>
        <v>N</v>
      </c>
      <c r="D1194" s="16">
        <v>105938.47500000001</v>
      </c>
      <c r="E1194" s="14">
        <v>21.6</v>
      </c>
      <c r="F1194" s="67" t="e">
        <f t="shared" si="72"/>
        <v>#N/A</v>
      </c>
      <c r="G1194" s="67">
        <f t="shared" si="73"/>
        <v>105938.47500000001</v>
      </c>
      <c r="H1194" s="67" t="e">
        <f t="shared" si="74"/>
        <v>#N/A</v>
      </c>
      <c r="I1194" s="67">
        <f t="shared" si="75"/>
        <v>105938.47500000001</v>
      </c>
    </row>
    <row r="1195" spans="1:9" x14ac:dyDescent="0.6">
      <c r="A1195" s="19">
        <v>43198</v>
      </c>
      <c r="B1195" s="20" t="str">
        <f>VLOOKUP(A1195,_holidays!$A$2:$B$2107,2,1)</f>
        <v>N</v>
      </c>
      <c r="C1195" s="20" t="str">
        <f>VLOOKUP(A1195,_holidays!$A$2:$C$2107,3,1)</f>
        <v>N</v>
      </c>
      <c r="D1195" s="16">
        <v>100571.16499999999</v>
      </c>
      <c r="E1195" s="21">
        <v>29.9</v>
      </c>
      <c r="F1195" s="67" t="e">
        <f t="shared" si="72"/>
        <v>#N/A</v>
      </c>
      <c r="G1195" s="67">
        <f t="shared" si="73"/>
        <v>100571.16499999999</v>
      </c>
      <c r="H1195" s="67" t="e">
        <f t="shared" si="74"/>
        <v>#N/A</v>
      </c>
      <c r="I1195" s="67">
        <f t="shared" si="75"/>
        <v>100571.16499999999</v>
      </c>
    </row>
    <row r="1196" spans="1:9" x14ac:dyDescent="0.6">
      <c r="A1196" s="10">
        <v>43199</v>
      </c>
      <c r="B1196" s="13" t="str">
        <f>VLOOKUP(A1196,_holidays!$A$2:$B$2107,2,1)</f>
        <v>N</v>
      </c>
      <c r="C1196" s="13" t="str">
        <f>VLOOKUP(A1196,_holidays!$A$2:$C$2107,3,1)</f>
        <v>N</v>
      </c>
      <c r="D1196" s="16">
        <v>118702.925</v>
      </c>
      <c r="E1196" s="14">
        <v>25.7</v>
      </c>
      <c r="F1196" s="67" t="e">
        <f t="shared" si="72"/>
        <v>#N/A</v>
      </c>
      <c r="G1196" s="67">
        <f t="shared" si="73"/>
        <v>118702.925</v>
      </c>
      <c r="H1196" s="67" t="e">
        <f t="shared" si="74"/>
        <v>#N/A</v>
      </c>
      <c r="I1196" s="67">
        <f t="shared" si="75"/>
        <v>118702.925</v>
      </c>
    </row>
    <row r="1197" spans="1:9" x14ac:dyDescent="0.6">
      <c r="A1197" s="19">
        <v>43200</v>
      </c>
      <c r="B1197" s="20" t="str">
        <f>VLOOKUP(A1197,_holidays!$A$2:$B$2107,2,1)</f>
        <v>N</v>
      </c>
      <c r="C1197" s="20" t="str">
        <f>VLOOKUP(A1197,_holidays!$A$2:$C$2107,3,1)</f>
        <v>N</v>
      </c>
      <c r="D1197" s="16">
        <v>122423.01</v>
      </c>
      <c r="E1197" s="21">
        <v>28.8</v>
      </c>
      <c r="F1197" s="67" t="e">
        <f t="shared" si="72"/>
        <v>#N/A</v>
      </c>
      <c r="G1197" s="67">
        <f t="shared" si="73"/>
        <v>122423.01</v>
      </c>
      <c r="H1197" s="67" t="e">
        <f t="shared" si="74"/>
        <v>#N/A</v>
      </c>
      <c r="I1197" s="67">
        <f t="shared" si="75"/>
        <v>122423.01</v>
      </c>
    </row>
    <row r="1198" spans="1:9" x14ac:dyDescent="0.6">
      <c r="A1198" s="10">
        <v>43201</v>
      </c>
      <c r="B1198" s="13" t="str">
        <f>VLOOKUP(A1198,_holidays!$A$2:$B$2107,2,1)</f>
        <v>N</v>
      </c>
      <c r="C1198" s="13" t="str">
        <f>VLOOKUP(A1198,_holidays!$A$2:$C$2107,3,1)</f>
        <v>N</v>
      </c>
      <c r="D1198" s="16">
        <v>121944.995</v>
      </c>
      <c r="E1198" s="14">
        <v>27.3</v>
      </c>
      <c r="F1198" s="67" t="e">
        <f t="shared" si="72"/>
        <v>#N/A</v>
      </c>
      <c r="G1198" s="67">
        <f t="shared" si="73"/>
        <v>121944.995</v>
      </c>
      <c r="H1198" s="67" t="e">
        <f t="shared" si="74"/>
        <v>#N/A</v>
      </c>
      <c r="I1198" s="67">
        <f t="shared" si="75"/>
        <v>121944.995</v>
      </c>
    </row>
    <row r="1199" spans="1:9" x14ac:dyDescent="0.6">
      <c r="A1199" s="19">
        <v>43202</v>
      </c>
      <c r="B1199" s="20" t="str">
        <f>VLOOKUP(A1199,_holidays!$A$2:$B$2107,2,1)</f>
        <v>N</v>
      </c>
      <c r="C1199" s="20" t="str">
        <f>VLOOKUP(A1199,_holidays!$A$2:$C$2107,3,1)</f>
        <v>N</v>
      </c>
      <c r="D1199" s="16">
        <v>119876.63</v>
      </c>
      <c r="E1199" s="21">
        <v>26.5</v>
      </c>
      <c r="F1199" s="67" t="e">
        <f t="shared" si="72"/>
        <v>#N/A</v>
      </c>
      <c r="G1199" s="67">
        <f t="shared" si="73"/>
        <v>119876.63</v>
      </c>
      <c r="H1199" s="67" t="e">
        <f t="shared" si="74"/>
        <v>#N/A</v>
      </c>
      <c r="I1199" s="67">
        <f t="shared" si="75"/>
        <v>119876.63</v>
      </c>
    </row>
    <row r="1200" spans="1:9" x14ac:dyDescent="0.6">
      <c r="A1200" s="10">
        <v>43203</v>
      </c>
      <c r="B1200" s="13" t="str">
        <f>VLOOKUP(A1200,_holidays!$A$2:$B$2107,2,1)</f>
        <v>N</v>
      </c>
      <c r="C1200" s="13" t="str">
        <f>VLOOKUP(A1200,_holidays!$A$2:$C$2107,3,1)</f>
        <v>N</v>
      </c>
      <c r="D1200" s="16">
        <v>113609.76</v>
      </c>
      <c r="E1200" s="14">
        <v>25.9</v>
      </c>
      <c r="F1200" s="67" t="e">
        <f t="shared" si="72"/>
        <v>#N/A</v>
      </c>
      <c r="G1200" s="67">
        <f t="shared" si="73"/>
        <v>113609.76</v>
      </c>
      <c r="H1200" s="67" t="e">
        <f t="shared" si="74"/>
        <v>#N/A</v>
      </c>
      <c r="I1200" s="67">
        <f t="shared" si="75"/>
        <v>113609.76</v>
      </c>
    </row>
    <row r="1201" spans="1:9" x14ac:dyDescent="0.6">
      <c r="A1201" s="19">
        <v>43204</v>
      </c>
      <c r="B1201" s="20" t="str">
        <f>VLOOKUP(A1201,_holidays!$A$2:$B$2107,2,1)</f>
        <v>N</v>
      </c>
      <c r="C1201" s="20" t="str">
        <f>VLOOKUP(A1201,_holidays!$A$2:$C$2107,3,1)</f>
        <v>N</v>
      </c>
      <c r="D1201" s="16">
        <v>105135.30499999999</v>
      </c>
      <c r="E1201" s="21">
        <v>16.100000000000001</v>
      </c>
      <c r="F1201" s="67" t="e">
        <f t="shared" si="72"/>
        <v>#N/A</v>
      </c>
      <c r="G1201" s="67">
        <f t="shared" si="73"/>
        <v>105135.30499999999</v>
      </c>
      <c r="H1201" s="67" t="e">
        <f t="shared" si="74"/>
        <v>#N/A</v>
      </c>
      <c r="I1201" s="67">
        <f t="shared" si="75"/>
        <v>105135.30499999999</v>
      </c>
    </row>
    <row r="1202" spans="1:9" x14ac:dyDescent="0.6">
      <c r="A1202" s="10">
        <v>43205</v>
      </c>
      <c r="B1202" s="13" t="str">
        <f>VLOOKUP(A1202,_holidays!$A$2:$B$2107,2,1)</f>
        <v>N</v>
      </c>
      <c r="C1202" s="13" t="str">
        <f>VLOOKUP(A1202,_holidays!$A$2:$C$2107,3,1)</f>
        <v>N</v>
      </c>
      <c r="D1202" s="16">
        <v>104123.39</v>
      </c>
      <c r="E1202" s="14">
        <v>19.100000000000001</v>
      </c>
      <c r="F1202" s="67" t="e">
        <f t="shared" si="72"/>
        <v>#N/A</v>
      </c>
      <c r="G1202" s="67">
        <f t="shared" si="73"/>
        <v>104123.39</v>
      </c>
      <c r="H1202" s="67" t="e">
        <f t="shared" si="74"/>
        <v>#N/A</v>
      </c>
      <c r="I1202" s="67">
        <f t="shared" si="75"/>
        <v>104123.39</v>
      </c>
    </row>
    <row r="1203" spans="1:9" x14ac:dyDescent="0.6">
      <c r="A1203" s="19">
        <v>43206</v>
      </c>
      <c r="B1203" s="20" t="str">
        <f>VLOOKUP(A1203,_holidays!$A$2:$B$2107,2,1)</f>
        <v>N</v>
      </c>
      <c r="C1203" s="20" t="str">
        <f>VLOOKUP(A1203,_holidays!$A$2:$C$2107,3,1)</f>
        <v>N</v>
      </c>
      <c r="D1203" s="16">
        <v>115694.64</v>
      </c>
      <c r="E1203" s="21">
        <v>21</v>
      </c>
      <c r="F1203" s="67" t="e">
        <f t="shared" si="72"/>
        <v>#N/A</v>
      </c>
      <c r="G1203" s="67">
        <f t="shared" si="73"/>
        <v>115694.64</v>
      </c>
      <c r="H1203" s="67" t="e">
        <f t="shared" si="74"/>
        <v>#N/A</v>
      </c>
      <c r="I1203" s="67">
        <f t="shared" si="75"/>
        <v>115694.64</v>
      </c>
    </row>
    <row r="1204" spans="1:9" x14ac:dyDescent="0.6">
      <c r="A1204" s="10">
        <v>43207</v>
      </c>
      <c r="B1204" s="13" t="str">
        <f>VLOOKUP(A1204,_holidays!$A$2:$B$2107,2,1)</f>
        <v>Y</v>
      </c>
      <c r="C1204" s="13" t="str">
        <f>VLOOKUP(A1204,_holidays!$A$2:$C$2107,3,1)</f>
        <v>N</v>
      </c>
      <c r="D1204" s="16">
        <v>121092.855</v>
      </c>
      <c r="E1204" s="14">
        <v>16.600000000000001</v>
      </c>
      <c r="F1204" s="67">
        <f t="shared" si="72"/>
        <v>121092.855</v>
      </c>
      <c r="G1204" s="67" t="e">
        <f t="shared" si="73"/>
        <v>#N/A</v>
      </c>
      <c r="H1204" s="67" t="e">
        <f t="shared" si="74"/>
        <v>#N/A</v>
      </c>
      <c r="I1204" s="67">
        <f t="shared" si="75"/>
        <v>121092.855</v>
      </c>
    </row>
    <row r="1205" spans="1:9" x14ac:dyDescent="0.6">
      <c r="A1205" s="19">
        <v>43208</v>
      </c>
      <c r="B1205" s="20" t="str">
        <f>VLOOKUP(A1205,_holidays!$A$2:$B$2107,2,1)</f>
        <v>Y</v>
      </c>
      <c r="C1205" s="20" t="str">
        <f>VLOOKUP(A1205,_holidays!$A$2:$C$2107,3,1)</f>
        <v>N</v>
      </c>
      <c r="D1205" s="16">
        <v>120784.875</v>
      </c>
      <c r="E1205" s="21">
        <v>19.399999999999999</v>
      </c>
      <c r="F1205" s="67">
        <f t="shared" si="72"/>
        <v>120784.875</v>
      </c>
      <c r="G1205" s="67" t="e">
        <f t="shared" si="73"/>
        <v>#N/A</v>
      </c>
      <c r="H1205" s="67" t="e">
        <f t="shared" si="74"/>
        <v>#N/A</v>
      </c>
      <c r="I1205" s="67">
        <f t="shared" si="75"/>
        <v>120784.875</v>
      </c>
    </row>
    <row r="1206" spans="1:9" x14ac:dyDescent="0.6">
      <c r="A1206" s="10">
        <v>43209</v>
      </c>
      <c r="B1206" s="13" t="str">
        <f>VLOOKUP(A1206,_holidays!$A$2:$B$2107,2,1)</f>
        <v>Y</v>
      </c>
      <c r="C1206" s="13" t="str">
        <f>VLOOKUP(A1206,_holidays!$A$2:$C$2107,3,1)</f>
        <v>N</v>
      </c>
      <c r="D1206" s="16">
        <v>120448.935</v>
      </c>
      <c r="E1206" s="14">
        <v>22.3</v>
      </c>
      <c r="F1206" s="67">
        <f t="shared" si="72"/>
        <v>120448.935</v>
      </c>
      <c r="G1206" s="67" t="e">
        <f t="shared" si="73"/>
        <v>#N/A</v>
      </c>
      <c r="H1206" s="67" t="e">
        <f t="shared" si="74"/>
        <v>#N/A</v>
      </c>
      <c r="I1206" s="67">
        <f t="shared" si="75"/>
        <v>120448.935</v>
      </c>
    </row>
    <row r="1207" spans="1:9" x14ac:dyDescent="0.6">
      <c r="A1207" s="19">
        <v>43210</v>
      </c>
      <c r="B1207" s="20" t="str">
        <f>VLOOKUP(A1207,_holidays!$A$2:$B$2107,2,1)</f>
        <v>Y</v>
      </c>
      <c r="C1207" s="20" t="str">
        <f>VLOOKUP(A1207,_holidays!$A$2:$C$2107,3,1)</f>
        <v>N</v>
      </c>
      <c r="D1207" s="16">
        <v>118324.09</v>
      </c>
      <c r="E1207" s="21">
        <v>20.2</v>
      </c>
      <c r="F1207" s="67">
        <f t="shared" si="72"/>
        <v>118324.09</v>
      </c>
      <c r="G1207" s="67" t="e">
        <f t="shared" si="73"/>
        <v>#N/A</v>
      </c>
      <c r="H1207" s="67" t="e">
        <f t="shared" si="74"/>
        <v>#N/A</v>
      </c>
      <c r="I1207" s="67">
        <f t="shared" si="75"/>
        <v>118324.09</v>
      </c>
    </row>
    <row r="1208" spans="1:9" x14ac:dyDescent="0.6">
      <c r="A1208" s="10">
        <v>43211</v>
      </c>
      <c r="B1208" s="13" t="str">
        <f>VLOOKUP(A1208,_holidays!$A$2:$B$2107,2,1)</f>
        <v>Y</v>
      </c>
      <c r="C1208" s="13" t="str">
        <f>VLOOKUP(A1208,_holidays!$A$2:$C$2107,3,1)</f>
        <v>N</v>
      </c>
      <c r="D1208" s="16">
        <v>107479.26</v>
      </c>
      <c r="E1208" s="14">
        <v>22.8</v>
      </c>
      <c r="F1208" s="67">
        <f t="shared" si="72"/>
        <v>107479.26</v>
      </c>
      <c r="G1208" s="67" t="e">
        <f t="shared" si="73"/>
        <v>#N/A</v>
      </c>
      <c r="H1208" s="67" t="e">
        <f t="shared" si="74"/>
        <v>#N/A</v>
      </c>
      <c r="I1208" s="67">
        <f t="shared" si="75"/>
        <v>107479.26</v>
      </c>
    </row>
    <row r="1209" spans="1:9" x14ac:dyDescent="0.6">
      <c r="A1209" s="19">
        <v>43212</v>
      </c>
      <c r="B1209" s="20" t="str">
        <f>VLOOKUP(A1209,_holidays!$A$2:$B$2107,2,1)</f>
        <v>Y</v>
      </c>
      <c r="C1209" s="20" t="str">
        <f>VLOOKUP(A1209,_holidays!$A$2:$C$2107,3,1)</f>
        <v>N</v>
      </c>
      <c r="D1209" s="16">
        <v>103662.05</v>
      </c>
      <c r="E1209" s="21">
        <v>20.399999999999999</v>
      </c>
      <c r="F1209" s="67">
        <f t="shared" si="72"/>
        <v>103662.05</v>
      </c>
      <c r="G1209" s="67" t="e">
        <f t="shared" si="73"/>
        <v>#N/A</v>
      </c>
      <c r="H1209" s="67" t="e">
        <f t="shared" si="74"/>
        <v>#N/A</v>
      </c>
      <c r="I1209" s="67">
        <f t="shared" si="75"/>
        <v>103662.05</v>
      </c>
    </row>
    <row r="1210" spans="1:9" x14ac:dyDescent="0.6">
      <c r="A1210" s="10">
        <v>43213</v>
      </c>
      <c r="B1210" s="13" t="str">
        <f>VLOOKUP(A1210,_holidays!$A$2:$B$2107,2,1)</f>
        <v>Y</v>
      </c>
      <c r="C1210" s="13" t="str">
        <f>VLOOKUP(A1210,_holidays!$A$2:$C$2107,3,1)</f>
        <v>N</v>
      </c>
      <c r="D1210" s="16">
        <v>117799.97</v>
      </c>
      <c r="E1210" s="14">
        <v>26.9</v>
      </c>
      <c r="F1210" s="67">
        <f t="shared" si="72"/>
        <v>117799.97</v>
      </c>
      <c r="G1210" s="67" t="e">
        <f t="shared" si="73"/>
        <v>#N/A</v>
      </c>
      <c r="H1210" s="67" t="e">
        <f t="shared" si="74"/>
        <v>#N/A</v>
      </c>
      <c r="I1210" s="67">
        <f t="shared" si="75"/>
        <v>117799.97</v>
      </c>
    </row>
    <row r="1211" spans="1:9" x14ac:dyDescent="0.6">
      <c r="A1211" s="19">
        <v>43214</v>
      </c>
      <c r="B1211" s="20" t="str">
        <f>VLOOKUP(A1211,_holidays!$A$2:$B$2107,2,1)</f>
        <v>Y</v>
      </c>
      <c r="C1211" s="20" t="str">
        <f>VLOOKUP(A1211,_holidays!$A$2:$C$2107,3,1)</f>
        <v>N</v>
      </c>
      <c r="D1211" s="16">
        <v>117642.645</v>
      </c>
      <c r="E1211" s="21">
        <v>24.6</v>
      </c>
      <c r="F1211" s="67">
        <f t="shared" si="72"/>
        <v>117642.645</v>
      </c>
      <c r="G1211" s="67" t="e">
        <f t="shared" si="73"/>
        <v>#N/A</v>
      </c>
      <c r="H1211" s="67" t="e">
        <f t="shared" si="74"/>
        <v>#N/A</v>
      </c>
      <c r="I1211" s="67">
        <f t="shared" si="75"/>
        <v>117642.645</v>
      </c>
    </row>
    <row r="1212" spans="1:9" x14ac:dyDescent="0.6">
      <c r="A1212" s="10">
        <v>43215</v>
      </c>
      <c r="B1212" s="13" t="str">
        <f>VLOOKUP(A1212,_holidays!$A$2:$B$2107,2,1)</f>
        <v>Y</v>
      </c>
      <c r="C1212" s="13" t="str">
        <f>VLOOKUP(A1212,_holidays!$A$2:$C$2107,3,1)</f>
        <v>Y</v>
      </c>
      <c r="D1212" s="16">
        <v>106654.955</v>
      </c>
      <c r="E1212" s="14">
        <v>20.100000000000001</v>
      </c>
      <c r="F1212" s="67">
        <f t="shared" si="72"/>
        <v>106654.955</v>
      </c>
      <c r="G1212" s="67" t="e">
        <f t="shared" si="73"/>
        <v>#N/A</v>
      </c>
      <c r="H1212" s="67">
        <f t="shared" si="74"/>
        <v>106654.955</v>
      </c>
      <c r="I1212" s="67" t="e">
        <f t="shared" si="75"/>
        <v>#N/A</v>
      </c>
    </row>
    <row r="1213" spans="1:9" x14ac:dyDescent="0.6">
      <c r="A1213" s="19">
        <v>43216</v>
      </c>
      <c r="B1213" s="20" t="str">
        <f>VLOOKUP(A1213,_holidays!$A$2:$B$2107,2,1)</f>
        <v>Y</v>
      </c>
      <c r="C1213" s="20" t="str">
        <f>VLOOKUP(A1213,_holidays!$A$2:$C$2107,3,1)</f>
        <v>N</v>
      </c>
      <c r="D1213" s="16">
        <v>117617.51</v>
      </c>
      <c r="E1213" s="21">
        <v>17.5</v>
      </c>
      <c r="F1213" s="67">
        <f t="shared" si="72"/>
        <v>117617.51</v>
      </c>
      <c r="G1213" s="67" t="e">
        <f t="shared" si="73"/>
        <v>#N/A</v>
      </c>
      <c r="H1213" s="67" t="e">
        <f t="shared" si="74"/>
        <v>#N/A</v>
      </c>
      <c r="I1213" s="67">
        <f t="shared" si="75"/>
        <v>117617.51</v>
      </c>
    </row>
    <row r="1214" spans="1:9" x14ac:dyDescent="0.6">
      <c r="A1214" s="10">
        <v>43217</v>
      </c>
      <c r="B1214" s="13" t="str">
        <f>VLOOKUP(A1214,_holidays!$A$2:$B$2107,2,1)</f>
        <v>Y</v>
      </c>
      <c r="C1214" s="13" t="str">
        <f>VLOOKUP(A1214,_holidays!$A$2:$C$2107,3,1)</f>
        <v>N</v>
      </c>
      <c r="D1214" s="16">
        <v>119079.465</v>
      </c>
      <c r="E1214" s="14">
        <v>17.8</v>
      </c>
      <c r="F1214" s="67">
        <f t="shared" si="72"/>
        <v>119079.465</v>
      </c>
      <c r="G1214" s="67" t="e">
        <f t="shared" si="73"/>
        <v>#N/A</v>
      </c>
      <c r="H1214" s="67" t="e">
        <f t="shared" si="74"/>
        <v>#N/A</v>
      </c>
      <c r="I1214" s="67">
        <f t="shared" si="75"/>
        <v>119079.465</v>
      </c>
    </row>
    <row r="1215" spans="1:9" x14ac:dyDescent="0.6">
      <c r="A1215" s="19">
        <v>43218</v>
      </c>
      <c r="B1215" s="20" t="str">
        <f>VLOOKUP(A1215,_holidays!$A$2:$B$2107,2,1)</f>
        <v>Y</v>
      </c>
      <c r="C1215" s="20" t="str">
        <f>VLOOKUP(A1215,_holidays!$A$2:$C$2107,3,1)</f>
        <v>N</v>
      </c>
      <c r="D1215" s="16">
        <v>108613.38</v>
      </c>
      <c r="E1215" s="21">
        <v>18.3</v>
      </c>
      <c r="F1215" s="67">
        <f t="shared" si="72"/>
        <v>108613.38</v>
      </c>
      <c r="G1215" s="67" t="e">
        <f t="shared" si="73"/>
        <v>#N/A</v>
      </c>
      <c r="H1215" s="67" t="e">
        <f t="shared" si="74"/>
        <v>#N/A</v>
      </c>
      <c r="I1215" s="67">
        <f t="shared" si="75"/>
        <v>108613.38</v>
      </c>
    </row>
    <row r="1216" spans="1:9" x14ac:dyDescent="0.6">
      <c r="A1216" s="10">
        <v>43219</v>
      </c>
      <c r="B1216" s="13" t="str">
        <f>VLOOKUP(A1216,_holidays!$A$2:$B$2107,2,1)</f>
        <v>Y</v>
      </c>
      <c r="C1216" s="13" t="str">
        <f>VLOOKUP(A1216,_holidays!$A$2:$C$2107,3,1)</f>
        <v>N</v>
      </c>
      <c r="D1216" s="16">
        <v>105277.715</v>
      </c>
      <c r="E1216" s="14">
        <v>18</v>
      </c>
      <c r="F1216" s="67">
        <f t="shared" si="72"/>
        <v>105277.715</v>
      </c>
      <c r="G1216" s="67" t="e">
        <f t="shared" si="73"/>
        <v>#N/A</v>
      </c>
      <c r="H1216" s="67" t="e">
        <f t="shared" si="74"/>
        <v>#N/A</v>
      </c>
      <c r="I1216" s="67">
        <f t="shared" si="75"/>
        <v>105277.715</v>
      </c>
    </row>
    <row r="1217" spans="1:9" x14ac:dyDescent="0.6">
      <c r="A1217" s="19">
        <v>43220</v>
      </c>
      <c r="B1217" s="20" t="str">
        <f>VLOOKUP(A1217,_holidays!$A$2:$B$2107,2,1)</f>
        <v>Y</v>
      </c>
      <c r="C1217" s="20" t="str">
        <f>VLOOKUP(A1217,_holidays!$A$2:$C$2107,3,1)</f>
        <v>N</v>
      </c>
      <c r="D1217" s="16">
        <v>121551.685</v>
      </c>
      <c r="E1217" s="21">
        <v>19.600000000000001</v>
      </c>
      <c r="F1217" s="67">
        <f t="shared" si="72"/>
        <v>121551.685</v>
      </c>
      <c r="G1217" s="67" t="e">
        <f t="shared" si="73"/>
        <v>#N/A</v>
      </c>
      <c r="H1217" s="67" t="e">
        <f t="shared" si="74"/>
        <v>#N/A</v>
      </c>
      <c r="I1217" s="67">
        <f t="shared" si="75"/>
        <v>121551.685</v>
      </c>
    </row>
    <row r="1218" spans="1:9" x14ac:dyDescent="0.6">
      <c r="A1218" s="10">
        <v>43221</v>
      </c>
      <c r="B1218" s="13" t="str">
        <f>VLOOKUP(A1218,_holidays!$A$2:$B$2107,2,1)</f>
        <v>Y</v>
      </c>
      <c r="C1218" s="13" t="str">
        <f>VLOOKUP(A1218,_holidays!$A$2:$C$2107,3,1)</f>
        <v>N</v>
      </c>
      <c r="D1218" s="16">
        <v>122642.235</v>
      </c>
      <c r="E1218" s="14">
        <v>23.4</v>
      </c>
      <c r="F1218" s="67">
        <f t="shared" si="72"/>
        <v>122642.235</v>
      </c>
      <c r="G1218" s="67" t="e">
        <f t="shared" si="73"/>
        <v>#N/A</v>
      </c>
      <c r="H1218" s="67" t="e">
        <f t="shared" si="74"/>
        <v>#N/A</v>
      </c>
      <c r="I1218" s="67">
        <f t="shared" si="75"/>
        <v>122642.235</v>
      </c>
    </row>
    <row r="1219" spans="1:9" x14ac:dyDescent="0.6">
      <c r="A1219" s="19">
        <v>43222</v>
      </c>
      <c r="B1219" s="20" t="str">
        <f>VLOOKUP(A1219,_holidays!$A$2:$B$2107,2,1)</f>
        <v>Y</v>
      </c>
      <c r="C1219" s="20" t="str">
        <f>VLOOKUP(A1219,_holidays!$A$2:$C$2107,3,1)</f>
        <v>N</v>
      </c>
      <c r="D1219" s="16">
        <v>118716.595</v>
      </c>
      <c r="E1219" s="21">
        <v>23.2</v>
      </c>
      <c r="F1219" s="67">
        <f t="shared" ref="F1219:F1282" si="76">IF(B1219="N",NA(),IF(B1219="Y",D1219))</f>
        <v>118716.595</v>
      </c>
      <c r="G1219" s="67" t="e">
        <f t="shared" ref="G1219:G1282" si="77">IF(B1219="N",D1219,IF(B1219="Y",NA()))</f>
        <v>#N/A</v>
      </c>
      <c r="H1219" s="67" t="e">
        <f t="shared" ref="H1219:H1282" si="78">IF(C1219="N",NA(),IF(C1219="Y",D1219))</f>
        <v>#N/A</v>
      </c>
      <c r="I1219" s="67">
        <f t="shared" ref="I1219:I1282" si="79">IF(C1219="N",D1219,IF(C1219="Y",NA()))</f>
        <v>118716.595</v>
      </c>
    </row>
    <row r="1220" spans="1:9" x14ac:dyDescent="0.6">
      <c r="A1220" s="10">
        <v>43223</v>
      </c>
      <c r="B1220" s="13" t="str">
        <f>VLOOKUP(A1220,_holidays!$A$2:$B$2107,2,1)</f>
        <v>Y</v>
      </c>
      <c r="C1220" s="13" t="str">
        <f>VLOOKUP(A1220,_holidays!$A$2:$C$2107,3,1)</f>
        <v>N</v>
      </c>
      <c r="D1220" s="16">
        <v>117357.83500000001</v>
      </c>
      <c r="E1220" s="14">
        <v>24.4</v>
      </c>
      <c r="F1220" s="67">
        <f t="shared" si="76"/>
        <v>117357.83500000001</v>
      </c>
      <c r="G1220" s="67" t="e">
        <f t="shared" si="77"/>
        <v>#N/A</v>
      </c>
      <c r="H1220" s="67" t="e">
        <f t="shared" si="78"/>
        <v>#N/A</v>
      </c>
      <c r="I1220" s="67">
        <f t="shared" si="79"/>
        <v>117357.83500000001</v>
      </c>
    </row>
    <row r="1221" spans="1:9" x14ac:dyDescent="0.6">
      <c r="A1221" s="19">
        <v>43224</v>
      </c>
      <c r="B1221" s="20" t="str">
        <f>VLOOKUP(A1221,_holidays!$A$2:$B$2107,2,1)</f>
        <v>Y</v>
      </c>
      <c r="C1221" s="20" t="str">
        <f>VLOOKUP(A1221,_holidays!$A$2:$C$2107,3,1)</f>
        <v>N</v>
      </c>
      <c r="D1221" s="16">
        <v>116870.46</v>
      </c>
      <c r="E1221" s="21">
        <v>17.2</v>
      </c>
      <c r="F1221" s="67">
        <f t="shared" si="76"/>
        <v>116870.46</v>
      </c>
      <c r="G1221" s="67" t="e">
        <f t="shared" si="77"/>
        <v>#N/A</v>
      </c>
      <c r="H1221" s="67" t="e">
        <f t="shared" si="78"/>
        <v>#N/A</v>
      </c>
      <c r="I1221" s="67">
        <f t="shared" si="79"/>
        <v>116870.46</v>
      </c>
    </row>
    <row r="1222" spans="1:9" x14ac:dyDescent="0.6">
      <c r="A1222" s="10">
        <v>43225</v>
      </c>
      <c r="B1222" s="13" t="str">
        <f>VLOOKUP(A1222,_holidays!$A$2:$B$2107,2,1)</f>
        <v>Y</v>
      </c>
      <c r="C1222" s="13" t="str">
        <f>VLOOKUP(A1222,_holidays!$A$2:$C$2107,3,1)</f>
        <v>N</v>
      </c>
      <c r="D1222" s="16">
        <v>106892.995</v>
      </c>
      <c r="E1222" s="14">
        <v>21.6</v>
      </c>
      <c r="F1222" s="67">
        <f t="shared" si="76"/>
        <v>106892.995</v>
      </c>
      <c r="G1222" s="67" t="e">
        <f t="shared" si="77"/>
        <v>#N/A</v>
      </c>
      <c r="H1222" s="67" t="e">
        <f t="shared" si="78"/>
        <v>#N/A</v>
      </c>
      <c r="I1222" s="67">
        <f t="shared" si="79"/>
        <v>106892.995</v>
      </c>
    </row>
    <row r="1223" spans="1:9" x14ac:dyDescent="0.6">
      <c r="A1223" s="19">
        <v>43226</v>
      </c>
      <c r="B1223" s="20" t="str">
        <f>VLOOKUP(A1223,_holidays!$A$2:$B$2107,2,1)</f>
        <v>Y</v>
      </c>
      <c r="C1223" s="20" t="str">
        <f>VLOOKUP(A1223,_holidays!$A$2:$C$2107,3,1)</f>
        <v>N</v>
      </c>
      <c r="D1223" s="16">
        <v>105840.39</v>
      </c>
      <c r="E1223" s="21">
        <v>21.7</v>
      </c>
      <c r="F1223" s="67">
        <f t="shared" si="76"/>
        <v>105840.39</v>
      </c>
      <c r="G1223" s="67" t="e">
        <f t="shared" si="77"/>
        <v>#N/A</v>
      </c>
      <c r="H1223" s="67" t="e">
        <f t="shared" si="78"/>
        <v>#N/A</v>
      </c>
      <c r="I1223" s="67">
        <f t="shared" si="79"/>
        <v>105840.39</v>
      </c>
    </row>
    <row r="1224" spans="1:9" x14ac:dyDescent="0.6">
      <c r="A1224" s="10">
        <v>43227</v>
      </c>
      <c r="B1224" s="13" t="str">
        <f>VLOOKUP(A1224,_holidays!$A$2:$B$2107,2,1)</f>
        <v>Y</v>
      </c>
      <c r="C1224" s="13" t="str">
        <f>VLOOKUP(A1224,_holidays!$A$2:$C$2107,3,1)</f>
        <v>N</v>
      </c>
      <c r="D1224" s="16">
        <v>118254.55499999999</v>
      </c>
      <c r="E1224" s="14">
        <v>19.5</v>
      </c>
      <c r="F1224" s="67">
        <f t="shared" si="76"/>
        <v>118254.55499999999</v>
      </c>
      <c r="G1224" s="67" t="e">
        <f t="shared" si="77"/>
        <v>#N/A</v>
      </c>
      <c r="H1224" s="67" t="e">
        <f t="shared" si="78"/>
        <v>#N/A</v>
      </c>
      <c r="I1224" s="67">
        <f t="shared" si="79"/>
        <v>118254.55499999999</v>
      </c>
    </row>
    <row r="1225" spans="1:9" x14ac:dyDescent="0.6">
      <c r="A1225" s="19">
        <v>43228</v>
      </c>
      <c r="B1225" s="20" t="str">
        <f>VLOOKUP(A1225,_holidays!$A$2:$B$2107,2,1)</f>
        <v>Y</v>
      </c>
      <c r="C1225" s="20" t="str">
        <f>VLOOKUP(A1225,_holidays!$A$2:$C$2107,3,1)</f>
        <v>N</v>
      </c>
      <c r="D1225" s="16">
        <v>122876.86500000001</v>
      </c>
      <c r="E1225" s="21">
        <v>17.899999999999999</v>
      </c>
      <c r="F1225" s="67">
        <f t="shared" si="76"/>
        <v>122876.86500000001</v>
      </c>
      <c r="G1225" s="67" t="e">
        <f t="shared" si="77"/>
        <v>#N/A</v>
      </c>
      <c r="H1225" s="67" t="e">
        <f t="shared" si="78"/>
        <v>#N/A</v>
      </c>
      <c r="I1225" s="67">
        <f t="shared" si="79"/>
        <v>122876.86500000001</v>
      </c>
    </row>
    <row r="1226" spans="1:9" x14ac:dyDescent="0.6">
      <c r="A1226" s="10">
        <v>43229</v>
      </c>
      <c r="B1226" s="13" t="str">
        <f>VLOOKUP(A1226,_holidays!$A$2:$B$2107,2,1)</f>
        <v>Y</v>
      </c>
      <c r="C1226" s="13" t="str">
        <f>VLOOKUP(A1226,_holidays!$A$2:$C$2107,3,1)</f>
        <v>N</v>
      </c>
      <c r="D1226" s="16">
        <v>122721.46</v>
      </c>
      <c r="E1226" s="14">
        <v>18.399999999999999</v>
      </c>
      <c r="F1226" s="67">
        <f t="shared" si="76"/>
        <v>122721.46</v>
      </c>
      <c r="G1226" s="67" t="e">
        <f t="shared" si="77"/>
        <v>#N/A</v>
      </c>
      <c r="H1226" s="67" t="e">
        <f t="shared" si="78"/>
        <v>#N/A</v>
      </c>
      <c r="I1226" s="67">
        <f t="shared" si="79"/>
        <v>122721.46</v>
      </c>
    </row>
    <row r="1227" spans="1:9" x14ac:dyDescent="0.6">
      <c r="A1227" s="19">
        <v>43230</v>
      </c>
      <c r="B1227" s="20" t="str">
        <f>VLOOKUP(A1227,_holidays!$A$2:$B$2107,2,1)</f>
        <v>Y</v>
      </c>
      <c r="C1227" s="20" t="str">
        <f>VLOOKUP(A1227,_holidays!$A$2:$C$2107,3,1)</f>
        <v>N</v>
      </c>
      <c r="D1227" s="16">
        <v>128518.505</v>
      </c>
      <c r="E1227" s="21">
        <v>12.8</v>
      </c>
      <c r="F1227" s="67">
        <f t="shared" si="76"/>
        <v>128518.505</v>
      </c>
      <c r="G1227" s="67" t="e">
        <f t="shared" si="77"/>
        <v>#N/A</v>
      </c>
      <c r="H1227" s="67" t="e">
        <f t="shared" si="78"/>
        <v>#N/A</v>
      </c>
      <c r="I1227" s="67">
        <f t="shared" si="79"/>
        <v>128518.505</v>
      </c>
    </row>
    <row r="1228" spans="1:9" x14ac:dyDescent="0.6">
      <c r="A1228" s="10">
        <v>43231</v>
      </c>
      <c r="B1228" s="13" t="str">
        <f>VLOOKUP(A1228,_holidays!$A$2:$B$2107,2,1)</f>
        <v>Y</v>
      </c>
      <c r="C1228" s="13" t="str">
        <f>VLOOKUP(A1228,_holidays!$A$2:$C$2107,3,1)</f>
        <v>N</v>
      </c>
      <c r="D1228" s="16">
        <v>133467.37</v>
      </c>
      <c r="E1228" s="14">
        <v>15.1</v>
      </c>
      <c r="F1228" s="67">
        <f t="shared" si="76"/>
        <v>133467.37</v>
      </c>
      <c r="G1228" s="67" t="e">
        <f t="shared" si="77"/>
        <v>#N/A</v>
      </c>
      <c r="H1228" s="67" t="e">
        <f t="shared" si="78"/>
        <v>#N/A</v>
      </c>
      <c r="I1228" s="67">
        <f t="shared" si="79"/>
        <v>133467.37</v>
      </c>
    </row>
    <row r="1229" spans="1:9" x14ac:dyDescent="0.6">
      <c r="A1229" s="19">
        <v>43232</v>
      </c>
      <c r="B1229" s="20" t="str">
        <f>VLOOKUP(A1229,_holidays!$A$2:$B$2107,2,1)</f>
        <v>Y</v>
      </c>
      <c r="C1229" s="20" t="str">
        <f>VLOOKUP(A1229,_holidays!$A$2:$C$2107,3,1)</f>
        <v>N</v>
      </c>
      <c r="D1229" s="16">
        <v>111273.755</v>
      </c>
      <c r="E1229" s="21">
        <v>16.899999999999999</v>
      </c>
      <c r="F1229" s="67">
        <f t="shared" si="76"/>
        <v>111273.755</v>
      </c>
      <c r="G1229" s="67" t="e">
        <f t="shared" si="77"/>
        <v>#N/A</v>
      </c>
      <c r="H1229" s="67" t="e">
        <f t="shared" si="78"/>
        <v>#N/A</v>
      </c>
      <c r="I1229" s="67">
        <f t="shared" si="79"/>
        <v>111273.755</v>
      </c>
    </row>
    <row r="1230" spans="1:9" x14ac:dyDescent="0.6">
      <c r="A1230" s="10">
        <v>43233</v>
      </c>
      <c r="B1230" s="13" t="str">
        <f>VLOOKUP(A1230,_holidays!$A$2:$B$2107,2,1)</f>
        <v>Y</v>
      </c>
      <c r="C1230" s="13" t="str">
        <f>VLOOKUP(A1230,_holidays!$A$2:$C$2107,3,1)</f>
        <v>N</v>
      </c>
      <c r="D1230" s="16">
        <v>108729.71</v>
      </c>
      <c r="E1230" s="14">
        <v>16.2</v>
      </c>
      <c r="F1230" s="67">
        <f t="shared" si="76"/>
        <v>108729.71</v>
      </c>
      <c r="G1230" s="67" t="e">
        <f t="shared" si="77"/>
        <v>#N/A</v>
      </c>
      <c r="H1230" s="67" t="e">
        <f t="shared" si="78"/>
        <v>#N/A</v>
      </c>
      <c r="I1230" s="67">
        <f t="shared" si="79"/>
        <v>108729.71</v>
      </c>
    </row>
    <row r="1231" spans="1:9" x14ac:dyDescent="0.6">
      <c r="A1231" s="19">
        <v>43234</v>
      </c>
      <c r="B1231" s="20" t="str">
        <f>VLOOKUP(A1231,_holidays!$A$2:$B$2107,2,1)</f>
        <v>Y</v>
      </c>
      <c r="C1231" s="20" t="str">
        <f>VLOOKUP(A1231,_holidays!$A$2:$C$2107,3,1)</f>
        <v>N</v>
      </c>
      <c r="D1231" s="16">
        <v>129885.955</v>
      </c>
      <c r="E1231" s="21">
        <v>15.9</v>
      </c>
      <c r="F1231" s="67">
        <f t="shared" si="76"/>
        <v>129885.955</v>
      </c>
      <c r="G1231" s="67" t="e">
        <f t="shared" si="77"/>
        <v>#N/A</v>
      </c>
      <c r="H1231" s="67" t="e">
        <f t="shared" si="78"/>
        <v>#N/A</v>
      </c>
      <c r="I1231" s="67">
        <f t="shared" si="79"/>
        <v>129885.955</v>
      </c>
    </row>
    <row r="1232" spans="1:9" x14ac:dyDescent="0.6">
      <c r="A1232" s="10">
        <v>43235</v>
      </c>
      <c r="B1232" s="13" t="str">
        <f>VLOOKUP(A1232,_holidays!$A$2:$B$2107,2,1)</f>
        <v>Y</v>
      </c>
      <c r="C1232" s="13" t="str">
        <f>VLOOKUP(A1232,_holidays!$A$2:$C$2107,3,1)</f>
        <v>N</v>
      </c>
      <c r="D1232" s="16">
        <v>131900.51999999999</v>
      </c>
      <c r="E1232" s="14">
        <v>14.6</v>
      </c>
      <c r="F1232" s="67">
        <f t="shared" si="76"/>
        <v>131900.51999999999</v>
      </c>
      <c r="G1232" s="67" t="e">
        <f t="shared" si="77"/>
        <v>#N/A</v>
      </c>
      <c r="H1232" s="67" t="e">
        <f t="shared" si="78"/>
        <v>#N/A</v>
      </c>
      <c r="I1232" s="67">
        <f t="shared" si="79"/>
        <v>131900.51999999999</v>
      </c>
    </row>
    <row r="1233" spans="1:9" x14ac:dyDescent="0.6">
      <c r="A1233" s="19">
        <v>43236</v>
      </c>
      <c r="B1233" s="20" t="str">
        <f>VLOOKUP(A1233,_holidays!$A$2:$B$2107,2,1)</f>
        <v>Y</v>
      </c>
      <c r="C1233" s="20" t="str">
        <f>VLOOKUP(A1233,_holidays!$A$2:$C$2107,3,1)</f>
        <v>N</v>
      </c>
      <c r="D1233" s="16">
        <v>133399.23000000001</v>
      </c>
      <c r="E1233" s="21">
        <v>14.3</v>
      </c>
      <c r="F1233" s="67">
        <f t="shared" si="76"/>
        <v>133399.23000000001</v>
      </c>
      <c r="G1233" s="67" t="e">
        <f t="shared" si="77"/>
        <v>#N/A</v>
      </c>
      <c r="H1233" s="67" t="e">
        <f t="shared" si="78"/>
        <v>#N/A</v>
      </c>
      <c r="I1233" s="67">
        <f t="shared" si="79"/>
        <v>133399.23000000001</v>
      </c>
    </row>
    <row r="1234" spans="1:9" x14ac:dyDescent="0.6">
      <c r="A1234" s="10">
        <v>43237</v>
      </c>
      <c r="B1234" s="13" t="str">
        <f>VLOOKUP(A1234,_holidays!$A$2:$B$2107,2,1)</f>
        <v>Y</v>
      </c>
      <c r="C1234" s="13" t="str">
        <f>VLOOKUP(A1234,_holidays!$A$2:$C$2107,3,1)</f>
        <v>N</v>
      </c>
      <c r="D1234" s="16">
        <v>131757.155</v>
      </c>
      <c r="E1234" s="14">
        <v>15</v>
      </c>
      <c r="F1234" s="67">
        <f t="shared" si="76"/>
        <v>131757.155</v>
      </c>
      <c r="G1234" s="67" t="e">
        <f t="shared" si="77"/>
        <v>#N/A</v>
      </c>
      <c r="H1234" s="67" t="e">
        <f t="shared" si="78"/>
        <v>#N/A</v>
      </c>
      <c r="I1234" s="67">
        <f t="shared" si="79"/>
        <v>131757.155</v>
      </c>
    </row>
    <row r="1235" spans="1:9" x14ac:dyDescent="0.6">
      <c r="A1235" s="19">
        <v>43238</v>
      </c>
      <c r="B1235" s="20" t="str">
        <f>VLOOKUP(A1235,_holidays!$A$2:$B$2107,2,1)</f>
        <v>Y</v>
      </c>
      <c r="C1235" s="20" t="str">
        <f>VLOOKUP(A1235,_holidays!$A$2:$C$2107,3,1)</f>
        <v>N</v>
      </c>
      <c r="D1235" s="16">
        <v>127353.575</v>
      </c>
      <c r="E1235" s="21">
        <v>17.7</v>
      </c>
      <c r="F1235" s="67">
        <f t="shared" si="76"/>
        <v>127353.575</v>
      </c>
      <c r="G1235" s="67" t="e">
        <f t="shared" si="77"/>
        <v>#N/A</v>
      </c>
      <c r="H1235" s="67" t="e">
        <f t="shared" si="78"/>
        <v>#N/A</v>
      </c>
      <c r="I1235" s="67">
        <f t="shared" si="79"/>
        <v>127353.575</v>
      </c>
    </row>
    <row r="1236" spans="1:9" x14ac:dyDescent="0.6">
      <c r="A1236" s="10">
        <v>43239</v>
      </c>
      <c r="B1236" s="13" t="str">
        <f>VLOOKUP(A1236,_holidays!$A$2:$B$2107,2,1)</f>
        <v>Y</v>
      </c>
      <c r="C1236" s="13" t="str">
        <f>VLOOKUP(A1236,_holidays!$A$2:$C$2107,3,1)</f>
        <v>N</v>
      </c>
      <c r="D1236" s="16">
        <v>119262.145</v>
      </c>
      <c r="E1236" s="14">
        <v>15.5</v>
      </c>
      <c r="F1236" s="67">
        <f t="shared" si="76"/>
        <v>119262.145</v>
      </c>
      <c r="G1236" s="67" t="e">
        <f t="shared" si="77"/>
        <v>#N/A</v>
      </c>
      <c r="H1236" s="67" t="e">
        <f t="shared" si="78"/>
        <v>#N/A</v>
      </c>
      <c r="I1236" s="67">
        <f t="shared" si="79"/>
        <v>119262.145</v>
      </c>
    </row>
    <row r="1237" spans="1:9" x14ac:dyDescent="0.6">
      <c r="A1237" s="19">
        <v>43240</v>
      </c>
      <c r="B1237" s="20" t="str">
        <f>VLOOKUP(A1237,_holidays!$A$2:$B$2107,2,1)</f>
        <v>Y</v>
      </c>
      <c r="C1237" s="20" t="str">
        <f>VLOOKUP(A1237,_holidays!$A$2:$C$2107,3,1)</f>
        <v>N</v>
      </c>
      <c r="D1237" s="16">
        <v>112349.26</v>
      </c>
      <c r="E1237" s="21">
        <v>16.2</v>
      </c>
      <c r="F1237" s="67">
        <f t="shared" si="76"/>
        <v>112349.26</v>
      </c>
      <c r="G1237" s="67" t="e">
        <f t="shared" si="77"/>
        <v>#N/A</v>
      </c>
      <c r="H1237" s="67" t="e">
        <f t="shared" si="78"/>
        <v>#N/A</v>
      </c>
      <c r="I1237" s="67">
        <f t="shared" si="79"/>
        <v>112349.26</v>
      </c>
    </row>
    <row r="1238" spans="1:9" x14ac:dyDescent="0.6">
      <c r="A1238" s="10">
        <v>43241</v>
      </c>
      <c r="B1238" s="13" t="str">
        <f>VLOOKUP(A1238,_holidays!$A$2:$B$2107,2,1)</f>
        <v>Y</v>
      </c>
      <c r="C1238" s="13" t="str">
        <f>VLOOKUP(A1238,_holidays!$A$2:$C$2107,3,1)</f>
        <v>N</v>
      </c>
      <c r="D1238" s="16">
        <v>124046.80499999999</v>
      </c>
      <c r="E1238" s="14">
        <v>16.7</v>
      </c>
      <c r="F1238" s="67">
        <f t="shared" si="76"/>
        <v>124046.80499999999</v>
      </c>
      <c r="G1238" s="67" t="e">
        <f t="shared" si="77"/>
        <v>#N/A</v>
      </c>
      <c r="H1238" s="67" t="e">
        <f t="shared" si="78"/>
        <v>#N/A</v>
      </c>
      <c r="I1238" s="67">
        <f t="shared" si="79"/>
        <v>124046.80499999999</v>
      </c>
    </row>
    <row r="1239" spans="1:9" x14ac:dyDescent="0.6">
      <c r="A1239" s="19">
        <v>43242</v>
      </c>
      <c r="B1239" s="20" t="str">
        <f>VLOOKUP(A1239,_holidays!$A$2:$B$2107,2,1)</f>
        <v>Y</v>
      </c>
      <c r="C1239" s="20" t="str">
        <f>VLOOKUP(A1239,_holidays!$A$2:$C$2107,3,1)</f>
        <v>N</v>
      </c>
      <c r="D1239" s="16">
        <v>126922.995</v>
      </c>
      <c r="E1239" s="21">
        <v>17</v>
      </c>
      <c r="F1239" s="67">
        <f t="shared" si="76"/>
        <v>126922.995</v>
      </c>
      <c r="G1239" s="67" t="e">
        <f t="shared" si="77"/>
        <v>#N/A</v>
      </c>
      <c r="H1239" s="67" t="e">
        <f t="shared" si="78"/>
        <v>#N/A</v>
      </c>
      <c r="I1239" s="67">
        <f t="shared" si="79"/>
        <v>126922.995</v>
      </c>
    </row>
    <row r="1240" spans="1:9" x14ac:dyDescent="0.6">
      <c r="A1240" s="10">
        <v>43243</v>
      </c>
      <c r="B1240" s="13" t="str">
        <f>VLOOKUP(A1240,_holidays!$A$2:$B$2107,2,1)</f>
        <v>Y</v>
      </c>
      <c r="C1240" s="13" t="str">
        <f>VLOOKUP(A1240,_holidays!$A$2:$C$2107,3,1)</f>
        <v>N</v>
      </c>
      <c r="D1240" s="16">
        <v>129352.83</v>
      </c>
      <c r="E1240" s="14">
        <v>15.3</v>
      </c>
      <c r="F1240" s="67">
        <f t="shared" si="76"/>
        <v>129352.83</v>
      </c>
      <c r="G1240" s="67" t="e">
        <f t="shared" si="77"/>
        <v>#N/A</v>
      </c>
      <c r="H1240" s="67" t="e">
        <f t="shared" si="78"/>
        <v>#N/A</v>
      </c>
      <c r="I1240" s="67">
        <f t="shared" si="79"/>
        <v>129352.83</v>
      </c>
    </row>
    <row r="1241" spans="1:9" x14ac:dyDescent="0.6">
      <c r="A1241" s="19">
        <v>43244</v>
      </c>
      <c r="B1241" s="20" t="str">
        <f>VLOOKUP(A1241,_holidays!$A$2:$B$2107,2,1)</f>
        <v>Y</v>
      </c>
      <c r="C1241" s="20" t="str">
        <f>VLOOKUP(A1241,_holidays!$A$2:$C$2107,3,1)</f>
        <v>N</v>
      </c>
      <c r="D1241" s="16">
        <v>129553.94</v>
      </c>
      <c r="E1241" s="21">
        <v>16.100000000000001</v>
      </c>
      <c r="F1241" s="67">
        <f t="shared" si="76"/>
        <v>129553.94</v>
      </c>
      <c r="G1241" s="67" t="e">
        <f t="shared" si="77"/>
        <v>#N/A</v>
      </c>
      <c r="H1241" s="67" t="e">
        <f t="shared" si="78"/>
        <v>#N/A</v>
      </c>
      <c r="I1241" s="67">
        <f t="shared" si="79"/>
        <v>129553.94</v>
      </c>
    </row>
    <row r="1242" spans="1:9" x14ac:dyDescent="0.6">
      <c r="A1242" s="10">
        <v>43245</v>
      </c>
      <c r="B1242" s="13" t="str">
        <f>VLOOKUP(A1242,_holidays!$A$2:$B$2107,2,1)</f>
        <v>Y</v>
      </c>
      <c r="C1242" s="13" t="str">
        <f>VLOOKUP(A1242,_holidays!$A$2:$C$2107,3,1)</f>
        <v>N</v>
      </c>
      <c r="D1242" s="16">
        <v>127957.57</v>
      </c>
      <c r="E1242" s="14">
        <v>14.9</v>
      </c>
      <c r="F1242" s="67">
        <f t="shared" si="76"/>
        <v>127957.57</v>
      </c>
      <c r="G1242" s="67" t="e">
        <f t="shared" si="77"/>
        <v>#N/A</v>
      </c>
      <c r="H1242" s="67" t="e">
        <f t="shared" si="78"/>
        <v>#N/A</v>
      </c>
      <c r="I1242" s="67">
        <f t="shared" si="79"/>
        <v>127957.57</v>
      </c>
    </row>
    <row r="1243" spans="1:9" x14ac:dyDescent="0.6">
      <c r="A1243" s="19">
        <v>43246</v>
      </c>
      <c r="B1243" s="20" t="str">
        <f>VLOOKUP(A1243,_holidays!$A$2:$B$2107,2,1)</f>
        <v>Y</v>
      </c>
      <c r="C1243" s="20" t="str">
        <f>VLOOKUP(A1243,_holidays!$A$2:$C$2107,3,1)</f>
        <v>N</v>
      </c>
      <c r="D1243" s="16">
        <v>115384.08500000001</v>
      </c>
      <c r="E1243" s="21">
        <v>20.5</v>
      </c>
      <c r="F1243" s="67">
        <f t="shared" si="76"/>
        <v>115384.08500000001</v>
      </c>
      <c r="G1243" s="67" t="e">
        <f t="shared" si="77"/>
        <v>#N/A</v>
      </c>
      <c r="H1243" s="67" t="e">
        <f t="shared" si="78"/>
        <v>#N/A</v>
      </c>
      <c r="I1243" s="67">
        <f t="shared" si="79"/>
        <v>115384.08500000001</v>
      </c>
    </row>
    <row r="1244" spans="1:9" x14ac:dyDescent="0.6">
      <c r="A1244" s="10">
        <v>43247</v>
      </c>
      <c r="B1244" s="13" t="str">
        <f>VLOOKUP(A1244,_holidays!$A$2:$B$2107,2,1)</f>
        <v>Y</v>
      </c>
      <c r="C1244" s="13" t="str">
        <f>VLOOKUP(A1244,_holidays!$A$2:$C$2107,3,1)</f>
        <v>N</v>
      </c>
      <c r="D1244" s="16">
        <v>106044.51</v>
      </c>
      <c r="E1244" s="14">
        <v>20.7</v>
      </c>
      <c r="F1244" s="67">
        <f t="shared" si="76"/>
        <v>106044.51</v>
      </c>
      <c r="G1244" s="67" t="e">
        <f t="shared" si="77"/>
        <v>#N/A</v>
      </c>
      <c r="H1244" s="67" t="e">
        <f t="shared" si="78"/>
        <v>#N/A</v>
      </c>
      <c r="I1244" s="67">
        <f t="shared" si="79"/>
        <v>106044.51</v>
      </c>
    </row>
    <row r="1245" spans="1:9" x14ac:dyDescent="0.6">
      <c r="A1245" s="19">
        <v>43248</v>
      </c>
      <c r="B1245" s="20" t="str">
        <f>VLOOKUP(A1245,_holidays!$A$2:$B$2107,2,1)</f>
        <v>Y</v>
      </c>
      <c r="C1245" s="20" t="str">
        <f>VLOOKUP(A1245,_holidays!$A$2:$C$2107,3,1)</f>
        <v>N</v>
      </c>
      <c r="D1245" s="16">
        <v>119360.265</v>
      </c>
      <c r="E1245" s="21">
        <v>20.5</v>
      </c>
      <c r="F1245" s="67">
        <f t="shared" si="76"/>
        <v>119360.265</v>
      </c>
      <c r="G1245" s="67" t="e">
        <f t="shared" si="77"/>
        <v>#N/A</v>
      </c>
      <c r="H1245" s="67" t="e">
        <f t="shared" si="78"/>
        <v>#N/A</v>
      </c>
      <c r="I1245" s="67">
        <f t="shared" si="79"/>
        <v>119360.265</v>
      </c>
    </row>
    <row r="1246" spans="1:9" x14ac:dyDescent="0.6">
      <c r="A1246" s="10">
        <v>43249</v>
      </c>
      <c r="B1246" s="13" t="str">
        <f>VLOOKUP(A1246,_holidays!$A$2:$B$2107,2,1)</f>
        <v>Y</v>
      </c>
      <c r="C1246" s="13" t="str">
        <f>VLOOKUP(A1246,_holidays!$A$2:$C$2107,3,1)</f>
        <v>N</v>
      </c>
      <c r="D1246" s="16">
        <v>123142.76</v>
      </c>
      <c r="E1246" s="14">
        <v>17.899999999999999</v>
      </c>
      <c r="F1246" s="67">
        <f t="shared" si="76"/>
        <v>123142.76</v>
      </c>
      <c r="G1246" s="67" t="e">
        <f t="shared" si="77"/>
        <v>#N/A</v>
      </c>
      <c r="H1246" s="67" t="e">
        <f t="shared" si="78"/>
        <v>#N/A</v>
      </c>
      <c r="I1246" s="67">
        <f t="shared" si="79"/>
        <v>123142.76</v>
      </c>
    </row>
    <row r="1247" spans="1:9" x14ac:dyDescent="0.6">
      <c r="A1247" s="19">
        <v>43250</v>
      </c>
      <c r="B1247" s="20" t="str">
        <f>VLOOKUP(A1247,_holidays!$A$2:$B$2107,2,1)</f>
        <v>Y</v>
      </c>
      <c r="C1247" s="20" t="str">
        <f>VLOOKUP(A1247,_holidays!$A$2:$C$2107,3,1)</f>
        <v>N</v>
      </c>
      <c r="D1247" s="16">
        <v>127830.62</v>
      </c>
      <c r="E1247" s="21">
        <v>15.1</v>
      </c>
      <c r="F1247" s="67">
        <f t="shared" si="76"/>
        <v>127830.62</v>
      </c>
      <c r="G1247" s="67" t="e">
        <f t="shared" si="77"/>
        <v>#N/A</v>
      </c>
      <c r="H1247" s="67" t="e">
        <f t="shared" si="78"/>
        <v>#N/A</v>
      </c>
      <c r="I1247" s="67">
        <f t="shared" si="79"/>
        <v>127830.62</v>
      </c>
    </row>
    <row r="1248" spans="1:9" x14ac:dyDescent="0.6">
      <c r="A1248" s="10">
        <v>43251</v>
      </c>
      <c r="B1248" s="13" t="str">
        <f>VLOOKUP(A1248,_holidays!$A$2:$B$2107,2,1)</f>
        <v>Y</v>
      </c>
      <c r="C1248" s="13" t="str">
        <f>VLOOKUP(A1248,_holidays!$A$2:$C$2107,3,1)</f>
        <v>N</v>
      </c>
      <c r="D1248" s="16">
        <v>131159.94500000001</v>
      </c>
      <c r="E1248" s="14">
        <v>14.8</v>
      </c>
      <c r="F1248" s="67">
        <f t="shared" si="76"/>
        <v>131159.94500000001</v>
      </c>
      <c r="G1248" s="67" t="e">
        <f t="shared" si="77"/>
        <v>#N/A</v>
      </c>
      <c r="H1248" s="67" t="e">
        <f t="shared" si="78"/>
        <v>#N/A</v>
      </c>
      <c r="I1248" s="67">
        <f t="shared" si="79"/>
        <v>131159.94500000001</v>
      </c>
    </row>
    <row r="1249" spans="1:9" x14ac:dyDescent="0.6">
      <c r="A1249" s="19">
        <v>43252</v>
      </c>
      <c r="B1249" s="20" t="str">
        <f>VLOOKUP(A1249,_holidays!$A$2:$B$2107,2,1)</f>
        <v>Y</v>
      </c>
      <c r="C1249" s="20" t="str">
        <f>VLOOKUP(A1249,_holidays!$A$2:$C$2107,3,1)</f>
        <v>N</v>
      </c>
      <c r="D1249" s="16">
        <v>135864.065</v>
      </c>
      <c r="E1249" s="21">
        <v>13.3</v>
      </c>
      <c r="F1249" s="67">
        <f t="shared" si="76"/>
        <v>135864.065</v>
      </c>
      <c r="G1249" s="67" t="e">
        <f t="shared" si="77"/>
        <v>#N/A</v>
      </c>
      <c r="H1249" s="67" t="e">
        <f t="shared" si="78"/>
        <v>#N/A</v>
      </c>
      <c r="I1249" s="67">
        <f t="shared" si="79"/>
        <v>135864.065</v>
      </c>
    </row>
    <row r="1250" spans="1:9" x14ac:dyDescent="0.6">
      <c r="A1250" s="10">
        <v>43253</v>
      </c>
      <c r="B1250" s="13" t="str">
        <f>VLOOKUP(A1250,_holidays!$A$2:$B$2107,2,1)</f>
        <v>Y</v>
      </c>
      <c r="C1250" s="13" t="str">
        <f>VLOOKUP(A1250,_holidays!$A$2:$C$2107,3,1)</f>
        <v>N</v>
      </c>
      <c r="D1250" s="16">
        <v>123226.075</v>
      </c>
      <c r="E1250" s="14">
        <v>13.6</v>
      </c>
      <c r="F1250" s="67">
        <f t="shared" si="76"/>
        <v>123226.075</v>
      </c>
      <c r="G1250" s="67" t="e">
        <f t="shared" si="77"/>
        <v>#N/A</v>
      </c>
      <c r="H1250" s="67" t="e">
        <f t="shared" si="78"/>
        <v>#N/A</v>
      </c>
      <c r="I1250" s="67">
        <f t="shared" si="79"/>
        <v>123226.075</v>
      </c>
    </row>
    <row r="1251" spans="1:9" x14ac:dyDescent="0.6">
      <c r="A1251" s="19">
        <v>43254</v>
      </c>
      <c r="B1251" s="20" t="str">
        <f>VLOOKUP(A1251,_holidays!$A$2:$B$2107,2,1)</f>
        <v>Y</v>
      </c>
      <c r="C1251" s="20" t="str">
        <f>VLOOKUP(A1251,_holidays!$A$2:$C$2107,3,1)</f>
        <v>N</v>
      </c>
      <c r="D1251" s="16">
        <v>121177.58500000001</v>
      </c>
      <c r="E1251" s="21">
        <v>13.8</v>
      </c>
      <c r="F1251" s="67">
        <f t="shared" si="76"/>
        <v>121177.58500000001</v>
      </c>
      <c r="G1251" s="67" t="e">
        <f t="shared" si="77"/>
        <v>#N/A</v>
      </c>
      <c r="H1251" s="67" t="e">
        <f t="shared" si="78"/>
        <v>#N/A</v>
      </c>
      <c r="I1251" s="67">
        <f t="shared" si="79"/>
        <v>121177.58500000001</v>
      </c>
    </row>
    <row r="1252" spans="1:9" x14ac:dyDescent="0.6">
      <c r="A1252" s="10">
        <v>43255</v>
      </c>
      <c r="B1252" s="13" t="str">
        <f>VLOOKUP(A1252,_holidays!$A$2:$B$2107,2,1)</f>
        <v>Y</v>
      </c>
      <c r="C1252" s="13" t="str">
        <f>VLOOKUP(A1252,_holidays!$A$2:$C$2107,3,1)</f>
        <v>N</v>
      </c>
      <c r="D1252" s="16">
        <v>135385.41</v>
      </c>
      <c r="E1252" s="14">
        <v>14.4</v>
      </c>
      <c r="F1252" s="67">
        <f t="shared" si="76"/>
        <v>135385.41</v>
      </c>
      <c r="G1252" s="67" t="e">
        <f t="shared" si="77"/>
        <v>#N/A</v>
      </c>
      <c r="H1252" s="67" t="e">
        <f t="shared" si="78"/>
        <v>#N/A</v>
      </c>
      <c r="I1252" s="67">
        <f t="shared" si="79"/>
        <v>135385.41</v>
      </c>
    </row>
    <row r="1253" spans="1:9" x14ac:dyDescent="0.6">
      <c r="A1253" s="19">
        <v>43256</v>
      </c>
      <c r="B1253" s="20" t="str">
        <f>VLOOKUP(A1253,_holidays!$A$2:$B$2107,2,1)</f>
        <v>Y</v>
      </c>
      <c r="C1253" s="20" t="str">
        <f>VLOOKUP(A1253,_holidays!$A$2:$C$2107,3,1)</f>
        <v>N</v>
      </c>
      <c r="D1253" s="16">
        <v>132975.13</v>
      </c>
      <c r="E1253" s="21">
        <v>15</v>
      </c>
      <c r="F1253" s="67">
        <f t="shared" si="76"/>
        <v>132975.13</v>
      </c>
      <c r="G1253" s="67" t="e">
        <f t="shared" si="77"/>
        <v>#N/A</v>
      </c>
      <c r="H1253" s="67" t="e">
        <f t="shared" si="78"/>
        <v>#N/A</v>
      </c>
      <c r="I1253" s="67">
        <f t="shared" si="79"/>
        <v>132975.13</v>
      </c>
    </row>
    <row r="1254" spans="1:9" x14ac:dyDescent="0.6">
      <c r="A1254" s="10">
        <v>43257</v>
      </c>
      <c r="B1254" s="13" t="str">
        <f>VLOOKUP(A1254,_holidays!$A$2:$B$2107,2,1)</f>
        <v>Y</v>
      </c>
      <c r="C1254" s="13" t="str">
        <f>VLOOKUP(A1254,_holidays!$A$2:$C$2107,3,1)</f>
        <v>N</v>
      </c>
      <c r="D1254" s="16">
        <v>132038.42499999999</v>
      </c>
      <c r="E1254" s="14">
        <v>19.100000000000001</v>
      </c>
      <c r="F1254" s="67">
        <f t="shared" si="76"/>
        <v>132038.42499999999</v>
      </c>
      <c r="G1254" s="67" t="e">
        <f t="shared" si="77"/>
        <v>#N/A</v>
      </c>
      <c r="H1254" s="67" t="e">
        <f t="shared" si="78"/>
        <v>#N/A</v>
      </c>
      <c r="I1254" s="67">
        <f t="shared" si="79"/>
        <v>132038.42499999999</v>
      </c>
    </row>
    <row r="1255" spans="1:9" x14ac:dyDescent="0.6">
      <c r="A1255" s="19">
        <v>43258</v>
      </c>
      <c r="B1255" s="20" t="str">
        <f>VLOOKUP(A1255,_holidays!$A$2:$B$2107,2,1)</f>
        <v>Y</v>
      </c>
      <c r="C1255" s="20" t="str">
        <f>VLOOKUP(A1255,_holidays!$A$2:$C$2107,3,1)</f>
        <v>N</v>
      </c>
      <c r="D1255" s="16">
        <v>128577.63</v>
      </c>
      <c r="E1255" s="21">
        <v>17.8</v>
      </c>
      <c r="F1255" s="67">
        <f t="shared" si="76"/>
        <v>128577.63</v>
      </c>
      <c r="G1255" s="67" t="e">
        <f t="shared" si="77"/>
        <v>#N/A</v>
      </c>
      <c r="H1255" s="67" t="e">
        <f t="shared" si="78"/>
        <v>#N/A</v>
      </c>
      <c r="I1255" s="67">
        <f t="shared" si="79"/>
        <v>128577.63</v>
      </c>
    </row>
    <row r="1256" spans="1:9" x14ac:dyDescent="0.6">
      <c r="A1256" s="10">
        <v>43259</v>
      </c>
      <c r="B1256" s="13" t="str">
        <f>VLOOKUP(A1256,_holidays!$A$2:$B$2107,2,1)</f>
        <v>Y</v>
      </c>
      <c r="C1256" s="13" t="str">
        <f>VLOOKUP(A1256,_holidays!$A$2:$C$2107,3,1)</f>
        <v>N</v>
      </c>
      <c r="D1256" s="16">
        <v>129910.015</v>
      </c>
      <c r="E1256" s="14">
        <v>13.6</v>
      </c>
      <c r="F1256" s="67">
        <f t="shared" si="76"/>
        <v>129910.015</v>
      </c>
      <c r="G1256" s="67" t="e">
        <f t="shared" si="77"/>
        <v>#N/A</v>
      </c>
      <c r="H1256" s="67" t="e">
        <f t="shared" si="78"/>
        <v>#N/A</v>
      </c>
      <c r="I1256" s="67">
        <f t="shared" si="79"/>
        <v>129910.015</v>
      </c>
    </row>
    <row r="1257" spans="1:9" x14ac:dyDescent="0.6">
      <c r="A1257" s="19">
        <v>43260</v>
      </c>
      <c r="B1257" s="20" t="str">
        <f>VLOOKUP(A1257,_holidays!$A$2:$B$2107,2,1)</f>
        <v>Y</v>
      </c>
      <c r="C1257" s="20" t="str">
        <f>VLOOKUP(A1257,_holidays!$A$2:$C$2107,3,1)</f>
        <v>N</v>
      </c>
      <c r="D1257" s="16">
        <v>120232.19500000001</v>
      </c>
      <c r="E1257" s="21">
        <v>15.6</v>
      </c>
      <c r="F1257" s="67">
        <f t="shared" si="76"/>
        <v>120232.19500000001</v>
      </c>
      <c r="G1257" s="67" t="e">
        <f t="shared" si="77"/>
        <v>#N/A</v>
      </c>
      <c r="H1257" s="67" t="e">
        <f t="shared" si="78"/>
        <v>#N/A</v>
      </c>
      <c r="I1257" s="67">
        <f t="shared" si="79"/>
        <v>120232.19500000001</v>
      </c>
    </row>
    <row r="1258" spans="1:9" x14ac:dyDescent="0.6">
      <c r="A1258" s="10">
        <v>43261</v>
      </c>
      <c r="B1258" s="13" t="str">
        <f>VLOOKUP(A1258,_holidays!$A$2:$B$2107,2,1)</f>
        <v>Y</v>
      </c>
      <c r="C1258" s="13" t="str">
        <f>VLOOKUP(A1258,_holidays!$A$2:$C$2107,3,1)</f>
        <v>N</v>
      </c>
      <c r="D1258" s="16">
        <v>117037.86500000001</v>
      </c>
      <c r="E1258" s="14">
        <v>15.3</v>
      </c>
      <c r="F1258" s="67">
        <f t="shared" si="76"/>
        <v>117037.86500000001</v>
      </c>
      <c r="G1258" s="67" t="e">
        <f t="shared" si="77"/>
        <v>#N/A</v>
      </c>
      <c r="H1258" s="67" t="e">
        <f t="shared" si="78"/>
        <v>#N/A</v>
      </c>
      <c r="I1258" s="67">
        <f t="shared" si="79"/>
        <v>117037.86500000001</v>
      </c>
    </row>
    <row r="1259" spans="1:9" x14ac:dyDescent="0.6">
      <c r="A1259" s="19">
        <v>43262</v>
      </c>
      <c r="B1259" s="20" t="str">
        <f>VLOOKUP(A1259,_holidays!$A$2:$B$2107,2,1)</f>
        <v>Y</v>
      </c>
      <c r="C1259" s="20" t="str">
        <f>VLOOKUP(A1259,_holidays!$A$2:$C$2107,3,1)</f>
        <v>Y</v>
      </c>
      <c r="D1259" s="16">
        <v>113420.985</v>
      </c>
      <c r="E1259" s="21">
        <v>17.600000000000001</v>
      </c>
      <c r="F1259" s="67">
        <f t="shared" si="76"/>
        <v>113420.985</v>
      </c>
      <c r="G1259" s="67" t="e">
        <f t="shared" si="77"/>
        <v>#N/A</v>
      </c>
      <c r="H1259" s="67">
        <f t="shared" si="78"/>
        <v>113420.985</v>
      </c>
      <c r="I1259" s="67" t="e">
        <f t="shared" si="79"/>
        <v>#N/A</v>
      </c>
    </row>
    <row r="1260" spans="1:9" x14ac:dyDescent="0.6">
      <c r="A1260" s="10">
        <v>43263</v>
      </c>
      <c r="B1260" s="13" t="str">
        <f>VLOOKUP(A1260,_holidays!$A$2:$B$2107,2,1)</f>
        <v>Y</v>
      </c>
      <c r="C1260" s="13" t="str">
        <f>VLOOKUP(A1260,_holidays!$A$2:$C$2107,3,1)</f>
        <v>N</v>
      </c>
      <c r="D1260" s="16">
        <v>127261.295</v>
      </c>
      <c r="E1260" s="14">
        <v>16.600000000000001</v>
      </c>
      <c r="F1260" s="67">
        <f t="shared" si="76"/>
        <v>127261.295</v>
      </c>
      <c r="G1260" s="67" t="e">
        <f t="shared" si="77"/>
        <v>#N/A</v>
      </c>
      <c r="H1260" s="67" t="e">
        <f t="shared" si="78"/>
        <v>#N/A</v>
      </c>
      <c r="I1260" s="67">
        <f t="shared" si="79"/>
        <v>127261.295</v>
      </c>
    </row>
    <row r="1261" spans="1:9" x14ac:dyDescent="0.6">
      <c r="A1261" s="19">
        <v>43264</v>
      </c>
      <c r="B1261" s="20" t="str">
        <f>VLOOKUP(A1261,_holidays!$A$2:$B$2107,2,1)</f>
        <v>Y</v>
      </c>
      <c r="C1261" s="20" t="str">
        <f>VLOOKUP(A1261,_holidays!$A$2:$C$2107,3,1)</f>
        <v>N</v>
      </c>
      <c r="D1261" s="16">
        <v>131574.60500000001</v>
      </c>
      <c r="E1261" s="21">
        <v>14.1</v>
      </c>
      <c r="F1261" s="67">
        <f t="shared" si="76"/>
        <v>131574.60500000001</v>
      </c>
      <c r="G1261" s="67" t="e">
        <f t="shared" si="77"/>
        <v>#N/A</v>
      </c>
      <c r="H1261" s="67" t="e">
        <f t="shared" si="78"/>
        <v>#N/A</v>
      </c>
      <c r="I1261" s="67">
        <f t="shared" si="79"/>
        <v>131574.60500000001</v>
      </c>
    </row>
    <row r="1262" spans="1:9" x14ac:dyDescent="0.6">
      <c r="A1262" s="10">
        <v>43265</v>
      </c>
      <c r="B1262" s="13" t="str">
        <f>VLOOKUP(A1262,_holidays!$A$2:$B$2107,2,1)</f>
        <v>Y</v>
      </c>
      <c r="C1262" s="13" t="str">
        <f>VLOOKUP(A1262,_holidays!$A$2:$C$2107,3,1)</f>
        <v>N</v>
      </c>
      <c r="D1262" s="16">
        <v>130544.485</v>
      </c>
      <c r="E1262" s="14">
        <v>14.5</v>
      </c>
      <c r="F1262" s="67">
        <f t="shared" si="76"/>
        <v>130544.485</v>
      </c>
      <c r="G1262" s="67" t="e">
        <f t="shared" si="77"/>
        <v>#N/A</v>
      </c>
      <c r="H1262" s="67" t="e">
        <f t="shared" si="78"/>
        <v>#N/A</v>
      </c>
      <c r="I1262" s="67">
        <f t="shared" si="79"/>
        <v>130544.485</v>
      </c>
    </row>
    <row r="1263" spans="1:9" x14ac:dyDescent="0.6">
      <c r="A1263" s="19">
        <v>43266</v>
      </c>
      <c r="B1263" s="20" t="str">
        <f>VLOOKUP(A1263,_holidays!$A$2:$B$2107,2,1)</f>
        <v>Y</v>
      </c>
      <c r="C1263" s="20" t="str">
        <f>VLOOKUP(A1263,_holidays!$A$2:$C$2107,3,1)</f>
        <v>N</v>
      </c>
      <c r="D1263" s="16">
        <v>133009.01</v>
      </c>
      <c r="E1263" s="21">
        <v>14</v>
      </c>
      <c r="F1263" s="67">
        <f t="shared" si="76"/>
        <v>133009.01</v>
      </c>
      <c r="G1263" s="67" t="e">
        <f t="shared" si="77"/>
        <v>#N/A</v>
      </c>
      <c r="H1263" s="67" t="e">
        <f t="shared" si="78"/>
        <v>#N/A</v>
      </c>
      <c r="I1263" s="67">
        <f t="shared" si="79"/>
        <v>133009.01</v>
      </c>
    </row>
    <row r="1264" spans="1:9" x14ac:dyDescent="0.6">
      <c r="A1264" s="10">
        <v>43267</v>
      </c>
      <c r="B1264" s="13" t="str">
        <f>VLOOKUP(A1264,_holidays!$A$2:$B$2107,2,1)</f>
        <v>Y</v>
      </c>
      <c r="C1264" s="13" t="str">
        <f>VLOOKUP(A1264,_holidays!$A$2:$C$2107,3,1)</f>
        <v>N</v>
      </c>
      <c r="D1264" s="16">
        <v>124351.235</v>
      </c>
      <c r="E1264" s="14">
        <v>13.1</v>
      </c>
      <c r="F1264" s="67">
        <f t="shared" si="76"/>
        <v>124351.235</v>
      </c>
      <c r="G1264" s="67" t="e">
        <f t="shared" si="77"/>
        <v>#N/A</v>
      </c>
      <c r="H1264" s="67" t="e">
        <f t="shared" si="78"/>
        <v>#N/A</v>
      </c>
      <c r="I1264" s="67">
        <f t="shared" si="79"/>
        <v>124351.235</v>
      </c>
    </row>
    <row r="1265" spans="1:9" x14ac:dyDescent="0.6">
      <c r="A1265" s="19">
        <v>43268</v>
      </c>
      <c r="B1265" s="20" t="str">
        <f>VLOOKUP(A1265,_holidays!$A$2:$B$2107,2,1)</f>
        <v>Y</v>
      </c>
      <c r="C1265" s="20" t="str">
        <f>VLOOKUP(A1265,_holidays!$A$2:$C$2107,3,1)</f>
        <v>N</v>
      </c>
      <c r="D1265" s="16">
        <v>120785.595</v>
      </c>
      <c r="E1265" s="21">
        <v>13.1</v>
      </c>
      <c r="F1265" s="67">
        <f t="shared" si="76"/>
        <v>120785.595</v>
      </c>
      <c r="G1265" s="67" t="e">
        <f t="shared" si="77"/>
        <v>#N/A</v>
      </c>
      <c r="H1265" s="67" t="e">
        <f t="shared" si="78"/>
        <v>#N/A</v>
      </c>
      <c r="I1265" s="67">
        <f t="shared" si="79"/>
        <v>120785.595</v>
      </c>
    </row>
    <row r="1266" spans="1:9" x14ac:dyDescent="0.6">
      <c r="A1266" s="10">
        <v>43269</v>
      </c>
      <c r="B1266" s="13" t="str">
        <f>VLOOKUP(A1266,_holidays!$A$2:$B$2107,2,1)</f>
        <v>Y</v>
      </c>
      <c r="C1266" s="13" t="str">
        <f>VLOOKUP(A1266,_holidays!$A$2:$C$2107,3,1)</f>
        <v>N</v>
      </c>
      <c r="D1266" s="16">
        <v>138518.73499999999</v>
      </c>
      <c r="E1266" s="14">
        <v>12</v>
      </c>
      <c r="F1266" s="67">
        <f t="shared" si="76"/>
        <v>138518.73499999999</v>
      </c>
      <c r="G1266" s="67" t="e">
        <f t="shared" si="77"/>
        <v>#N/A</v>
      </c>
      <c r="H1266" s="67" t="e">
        <f t="shared" si="78"/>
        <v>#N/A</v>
      </c>
      <c r="I1266" s="67">
        <f t="shared" si="79"/>
        <v>138518.73499999999</v>
      </c>
    </row>
    <row r="1267" spans="1:9" x14ac:dyDescent="0.6">
      <c r="A1267" s="19">
        <v>43270</v>
      </c>
      <c r="B1267" s="20" t="str">
        <f>VLOOKUP(A1267,_holidays!$A$2:$B$2107,2,1)</f>
        <v>Y</v>
      </c>
      <c r="C1267" s="20" t="str">
        <f>VLOOKUP(A1267,_holidays!$A$2:$C$2107,3,1)</f>
        <v>N</v>
      </c>
      <c r="D1267" s="16">
        <v>143830.12</v>
      </c>
      <c r="E1267" s="21">
        <v>14.5</v>
      </c>
      <c r="F1267" s="67">
        <f t="shared" si="76"/>
        <v>143830.12</v>
      </c>
      <c r="G1267" s="67" t="e">
        <f t="shared" si="77"/>
        <v>#N/A</v>
      </c>
      <c r="H1267" s="67" t="e">
        <f t="shared" si="78"/>
        <v>#N/A</v>
      </c>
      <c r="I1267" s="67">
        <f t="shared" si="79"/>
        <v>143830.12</v>
      </c>
    </row>
    <row r="1268" spans="1:9" x14ac:dyDescent="0.6">
      <c r="A1268" s="10">
        <v>43271</v>
      </c>
      <c r="B1268" s="13" t="str">
        <f>VLOOKUP(A1268,_holidays!$A$2:$B$2107,2,1)</f>
        <v>Y</v>
      </c>
      <c r="C1268" s="13" t="str">
        <f>VLOOKUP(A1268,_holidays!$A$2:$C$2107,3,1)</f>
        <v>N</v>
      </c>
      <c r="D1268" s="16">
        <v>141305.88</v>
      </c>
      <c r="E1268" s="14">
        <v>15.3</v>
      </c>
      <c r="F1268" s="67">
        <f t="shared" si="76"/>
        <v>141305.88</v>
      </c>
      <c r="G1268" s="67" t="e">
        <f t="shared" si="77"/>
        <v>#N/A</v>
      </c>
      <c r="H1268" s="67" t="e">
        <f t="shared" si="78"/>
        <v>#N/A</v>
      </c>
      <c r="I1268" s="67">
        <f t="shared" si="79"/>
        <v>141305.88</v>
      </c>
    </row>
    <row r="1269" spans="1:9" x14ac:dyDescent="0.6">
      <c r="A1269" s="19">
        <v>43272</v>
      </c>
      <c r="B1269" s="20" t="str">
        <f>VLOOKUP(A1269,_holidays!$A$2:$B$2107,2,1)</f>
        <v>Y</v>
      </c>
      <c r="C1269" s="20" t="str">
        <f>VLOOKUP(A1269,_holidays!$A$2:$C$2107,3,1)</f>
        <v>N</v>
      </c>
      <c r="D1269" s="16">
        <v>143542.01999999999</v>
      </c>
      <c r="E1269" s="21">
        <v>15.1</v>
      </c>
      <c r="F1269" s="67">
        <f t="shared" si="76"/>
        <v>143542.01999999999</v>
      </c>
      <c r="G1269" s="67" t="e">
        <f t="shared" si="77"/>
        <v>#N/A</v>
      </c>
      <c r="H1269" s="67" t="e">
        <f t="shared" si="78"/>
        <v>#N/A</v>
      </c>
      <c r="I1269" s="67">
        <f t="shared" si="79"/>
        <v>143542.01999999999</v>
      </c>
    </row>
    <row r="1270" spans="1:9" x14ac:dyDescent="0.6">
      <c r="A1270" s="10">
        <v>43273</v>
      </c>
      <c r="B1270" s="13" t="str">
        <f>VLOOKUP(A1270,_holidays!$A$2:$B$2107,2,1)</f>
        <v>Y</v>
      </c>
      <c r="C1270" s="13" t="str">
        <f>VLOOKUP(A1270,_holidays!$A$2:$C$2107,3,1)</f>
        <v>N</v>
      </c>
      <c r="D1270" s="16">
        <v>140296.4</v>
      </c>
      <c r="E1270" s="14">
        <v>15</v>
      </c>
      <c r="F1270" s="67">
        <f t="shared" si="76"/>
        <v>140296.4</v>
      </c>
      <c r="G1270" s="67" t="e">
        <f t="shared" si="77"/>
        <v>#N/A</v>
      </c>
      <c r="H1270" s="67" t="e">
        <f t="shared" si="78"/>
        <v>#N/A</v>
      </c>
      <c r="I1270" s="67">
        <f t="shared" si="79"/>
        <v>140296.4</v>
      </c>
    </row>
    <row r="1271" spans="1:9" x14ac:dyDescent="0.6">
      <c r="A1271" s="19">
        <v>43274</v>
      </c>
      <c r="B1271" s="20" t="str">
        <f>VLOOKUP(A1271,_holidays!$A$2:$B$2107,2,1)</f>
        <v>Y</v>
      </c>
      <c r="C1271" s="20" t="str">
        <f>VLOOKUP(A1271,_holidays!$A$2:$C$2107,3,1)</f>
        <v>N</v>
      </c>
      <c r="D1271" s="16">
        <v>132165.42499999999</v>
      </c>
      <c r="E1271" s="21">
        <v>12.8</v>
      </c>
      <c r="F1271" s="67">
        <f t="shared" si="76"/>
        <v>132165.42499999999</v>
      </c>
      <c r="G1271" s="67" t="e">
        <f t="shared" si="77"/>
        <v>#N/A</v>
      </c>
      <c r="H1271" s="67" t="e">
        <f t="shared" si="78"/>
        <v>#N/A</v>
      </c>
      <c r="I1271" s="67">
        <f t="shared" si="79"/>
        <v>132165.42499999999</v>
      </c>
    </row>
    <row r="1272" spans="1:9" x14ac:dyDescent="0.6">
      <c r="A1272" s="10">
        <v>43275</v>
      </c>
      <c r="B1272" s="13" t="str">
        <f>VLOOKUP(A1272,_holidays!$A$2:$B$2107,2,1)</f>
        <v>Y</v>
      </c>
      <c r="C1272" s="13" t="str">
        <f>VLOOKUP(A1272,_holidays!$A$2:$C$2107,3,1)</f>
        <v>N</v>
      </c>
      <c r="D1272" s="16">
        <v>125850.58</v>
      </c>
      <c r="E1272" s="14">
        <v>13.1</v>
      </c>
      <c r="F1272" s="67">
        <f t="shared" si="76"/>
        <v>125850.58</v>
      </c>
      <c r="G1272" s="67" t="e">
        <f t="shared" si="77"/>
        <v>#N/A</v>
      </c>
      <c r="H1272" s="67" t="e">
        <f t="shared" si="78"/>
        <v>#N/A</v>
      </c>
      <c r="I1272" s="67">
        <f t="shared" si="79"/>
        <v>125850.58</v>
      </c>
    </row>
    <row r="1273" spans="1:9" x14ac:dyDescent="0.6">
      <c r="A1273" s="19">
        <v>43276</v>
      </c>
      <c r="B1273" s="20" t="str">
        <f>VLOOKUP(A1273,_holidays!$A$2:$B$2107,2,1)</f>
        <v>Y</v>
      </c>
      <c r="C1273" s="20" t="str">
        <f>VLOOKUP(A1273,_holidays!$A$2:$C$2107,3,1)</f>
        <v>N</v>
      </c>
      <c r="D1273" s="16">
        <v>141972.715</v>
      </c>
      <c r="E1273" s="21">
        <v>12.6</v>
      </c>
      <c r="F1273" s="67">
        <f t="shared" si="76"/>
        <v>141972.715</v>
      </c>
      <c r="G1273" s="67" t="e">
        <f t="shared" si="77"/>
        <v>#N/A</v>
      </c>
      <c r="H1273" s="67" t="e">
        <f t="shared" si="78"/>
        <v>#N/A</v>
      </c>
      <c r="I1273" s="67">
        <f t="shared" si="79"/>
        <v>141972.715</v>
      </c>
    </row>
    <row r="1274" spans="1:9" x14ac:dyDescent="0.6">
      <c r="A1274" s="10">
        <v>43277</v>
      </c>
      <c r="B1274" s="13" t="str">
        <f>VLOOKUP(A1274,_holidays!$A$2:$B$2107,2,1)</f>
        <v>Y</v>
      </c>
      <c r="C1274" s="13" t="str">
        <f>VLOOKUP(A1274,_holidays!$A$2:$C$2107,3,1)</f>
        <v>N</v>
      </c>
      <c r="D1274" s="16">
        <v>142842.4</v>
      </c>
      <c r="E1274" s="14">
        <v>14.1</v>
      </c>
      <c r="F1274" s="67">
        <f t="shared" si="76"/>
        <v>142842.4</v>
      </c>
      <c r="G1274" s="67" t="e">
        <f t="shared" si="77"/>
        <v>#N/A</v>
      </c>
      <c r="H1274" s="67" t="e">
        <f t="shared" si="78"/>
        <v>#N/A</v>
      </c>
      <c r="I1274" s="67">
        <f t="shared" si="79"/>
        <v>142842.4</v>
      </c>
    </row>
    <row r="1275" spans="1:9" x14ac:dyDescent="0.6">
      <c r="A1275" s="19">
        <v>43278</v>
      </c>
      <c r="B1275" s="20" t="str">
        <f>VLOOKUP(A1275,_holidays!$A$2:$B$2107,2,1)</f>
        <v>Y</v>
      </c>
      <c r="C1275" s="20" t="str">
        <f>VLOOKUP(A1275,_holidays!$A$2:$C$2107,3,1)</f>
        <v>N</v>
      </c>
      <c r="D1275" s="16">
        <v>148100.13</v>
      </c>
      <c r="E1275" s="21">
        <v>11.2</v>
      </c>
      <c r="F1275" s="67">
        <f t="shared" si="76"/>
        <v>148100.13</v>
      </c>
      <c r="G1275" s="67" t="e">
        <f t="shared" si="77"/>
        <v>#N/A</v>
      </c>
      <c r="H1275" s="67" t="e">
        <f t="shared" si="78"/>
        <v>#N/A</v>
      </c>
      <c r="I1275" s="67">
        <f t="shared" si="79"/>
        <v>148100.13</v>
      </c>
    </row>
    <row r="1276" spans="1:9" x14ac:dyDescent="0.6">
      <c r="A1276" s="10">
        <v>43279</v>
      </c>
      <c r="B1276" s="13" t="str">
        <f>VLOOKUP(A1276,_holidays!$A$2:$B$2107,2,1)</f>
        <v>Y</v>
      </c>
      <c r="C1276" s="13" t="str">
        <f>VLOOKUP(A1276,_holidays!$A$2:$C$2107,3,1)</f>
        <v>N</v>
      </c>
      <c r="D1276" s="16">
        <v>150445.47</v>
      </c>
      <c r="E1276" s="14">
        <v>10.6</v>
      </c>
      <c r="F1276" s="67">
        <f t="shared" si="76"/>
        <v>150445.47</v>
      </c>
      <c r="G1276" s="67" t="e">
        <f t="shared" si="77"/>
        <v>#N/A</v>
      </c>
      <c r="H1276" s="67" t="e">
        <f t="shared" si="78"/>
        <v>#N/A</v>
      </c>
      <c r="I1276" s="67">
        <f t="shared" si="79"/>
        <v>150445.47</v>
      </c>
    </row>
    <row r="1277" spans="1:9" x14ac:dyDescent="0.6">
      <c r="A1277" s="19">
        <v>43280</v>
      </c>
      <c r="B1277" s="20" t="str">
        <f>VLOOKUP(A1277,_holidays!$A$2:$B$2107,2,1)</f>
        <v>N</v>
      </c>
      <c r="C1277" s="20" t="str">
        <f>VLOOKUP(A1277,_holidays!$A$2:$C$2107,3,1)</f>
        <v>N</v>
      </c>
      <c r="D1277" s="16">
        <v>139188.48000000001</v>
      </c>
      <c r="E1277" s="21">
        <v>12.5</v>
      </c>
      <c r="F1277" s="67" t="e">
        <f t="shared" si="76"/>
        <v>#N/A</v>
      </c>
      <c r="G1277" s="67">
        <f t="shared" si="77"/>
        <v>139188.48000000001</v>
      </c>
      <c r="H1277" s="67" t="e">
        <f t="shared" si="78"/>
        <v>#N/A</v>
      </c>
      <c r="I1277" s="67">
        <f t="shared" si="79"/>
        <v>139188.48000000001</v>
      </c>
    </row>
    <row r="1278" spans="1:9" x14ac:dyDescent="0.6">
      <c r="A1278" s="10">
        <v>43281</v>
      </c>
      <c r="B1278" s="13" t="str">
        <f>VLOOKUP(A1278,_holidays!$A$2:$B$2107,2,1)</f>
        <v>N</v>
      </c>
      <c r="C1278" s="13" t="str">
        <f>VLOOKUP(A1278,_holidays!$A$2:$C$2107,3,1)</f>
        <v>N</v>
      </c>
      <c r="D1278" s="16">
        <v>125394.425</v>
      </c>
      <c r="E1278" s="14">
        <v>14.2</v>
      </c>
      <c r="F1278" s="67" t="e">
        <f t="shared" si="76"/>
        <v>#N/A</v>
      </c>
      <c r="G1278" s="67">
        <f t="shared" si="77"/>
        <v>125394.425</v>
      </c>
      <c r="H1278" s="67" t="e">
        <f t="shared" si="78"/>
        <v>#N/A</v>
      </c>
      <c r="I1278" s="67">
        <f t="shared" si="79"/>
        <v>125394.425</v>
      </c>
    </row>
    <row r="1279" spans="1:9" x14ac:dyDescent="0.6">
      <c r="A1279" s="19">
        <v>43282</v>
      </c>
      <c r="B1279" s="20" t="str">
        <f>VLOOKUP(A1279,_holidays!$A$2:$B$2107,2,1)</f>
        <v>N</v>
      </c>
      <c r="C1279" s="20" t="str">
        <f>VLOOKUP(A1279,_holidays!$A$2:$C$2107,3,1)</f>
        <v>N</v>
      </c>
      <c r="D1279" s="16">
        <v>124313.07</v>
      </c>
      <c r="E1279" s="21">
        <v>14.7</v>
      </c>
      <c r="F1279" s="67" t="e">
        <f t="shared" si="76"/>
        <v>#N/A</v>
      </c>
      <c r="G1279" s="67">
        <f t="shared" si="77"/>
        <v>124313.07</v>
      </c>
      <c r="H1279" s="67" t="e">
        <f t="shared" si="78"/>
        <v>#N/A</v>
      </c>
      <c r="I1279" s="67">
        <f t="shared" si="79"/>
        <v>124313.07</v>
      </c>
    </row>
    <row r="1280" spans="1:9" x14ac:dyDescent="0.6">
      <c r="A1280" s="10">
        <v>43283</v>
      </c>
      <c r="B1280" s="13" t="str">
        <f>VLOOKUP(A1280,_holidays!$A$2:$B$2107,2,1)</f>
        <v>N</v>
      </c>
      <c r="C1280" s="13" t="str">
        <f>VLOOKUP(A1280,_holidays!$A$2:$C$2107,3,1)</f>
        <v>N</v>
      </c>
      <c r="D1280" s="16">
        <v>140713.255</v>
      </c>
      <c r="E1280" s="14">
        <v>14.6</v>
      </c>
      <c r="F1280" s="67" t="e">
        <f t="shared" si="76"/>
        <v>#N/A</v>
      </c>
      <c r="G1280" s="67">
        <f t="shared" si="77"/>
        <v>140713.255</v>
      </c>
      <c r="H1280" s="67" t="e">
        <f t="shared" si="78"/>
        <v>#N/A</v>
      </c>
      <c r="I1280" s="67">
        <f t="shared" si="79"/>
        <v>140713.255</v>
      </c>
    </row>
    <row r="1281" spans="1:9" x14ac:dyDescent="0.6">
      <c r="A1281" s="19">
        <v>43284</v>
      </c>
      <c r="B1281" s="20" t="str">
        <f>VLOOKUP(A1281,_holidays!$A$2:$B$2107,2,1)</f>
        <v>N</v>
      </c>
      <c r="C1281" s="20" t="str">
        <f>VLOOKUP(A1281,_holidays!$A$2:$C$2107,3,1)</f>
        <v>N</v>
      </c>
      <c r="D1281" s="16">
        <v>135759.27499999999</v>
      </c>
      <c r="E1281" s="21">
        <v>14.3</v>
      </c>
      <c r="F1281" s="67" t="e">
        <f t="shared" si="76"/>
        <v>#N/A</v>
      </c>
      <c r="G1281" s="67">
        <f t="shared" si="77"/>
        <v>135759.27499999999</v>
      </c>
      <c r="H1281" s="67" t="e">
        <f t="shared" si="78"/>
        <v>#N/A</v>
      </c>
      <c r="I1281" s="67">
        <f t="shared" si="79"/>
        <v>135759.27499999999</v>
      </c>
    </row>
    <row r="1282" spans="1:9" x14ac:dyDescent="0.6">
      <c r="A1282" s="10">
        <v>43285</v>
      </c>
      <c r="B1282" s="13" t="str">
        <f>VLOOKUP(A1282,_holidays!$A$2:$B$2107,2,1)</f>
        <v>N</v>
      </c>
      <c r="C1282" s="13" t="str">
        <f>VLOOKUP(A1282,_holidays!$A$2:$C$2107,3,1)</f>
        <v>N</v>
      </c>
      <c r="D1282" s="16">
        <v>128580.97500000001</v>
      </c>
      <c r="E1282" s="14">
        <v>17.100000000000001</v>
      </c>
      <c r="F1282" s="67" t="e">
        <f t="shared" si="76"/>
        <v>#N/A</v>
      </c>
      <c r="G1282" s="67">
        <f t="shared" si="77"/>
        <v>128580.97500000001</v>
      </c>
      <c r="H1282" s="67" t="e">
        <f t="shared" si="78"/>
        <v>#N/A</v>
      </c>
      <c r="I1282" s="67">
        <f t="shared" si="79"/>
        <v>128580.97500000001</v>
      </c>
    </row>
    <row r="1283" spans="1:9" x14ac:dyDescent="0.6">
      <c r="A1283" s="19">
        <v>43286</v>
      </c>
      <c r="B1283" s="20" t="str">
        <f>VLOOKUP(A1283,_holidays!$A$2:$B$2107,2,1)</f>
        <v>N</v>
      </c>
      <c r="C1283" s="20" t="str">
        <f>VLOOKUP(A1283,_holidays!$A$2:$C$2107,3,1)</f>
        <v>N</v>
      </c>
      <c r="D1283" s="16">
        <v>125861.6</v>
      </c>
      <c r="E1283" s="21">
        <v>18.7</v>
      </c>
      <c r="F1283" s="67" t="e">
        <f t="shared" ref="F1283:F1346" si="80">IF(B1283="N",NA(),IF(B1283="Y",D1283))</f>
        <v>#N/A</v>
      </c>
      <c r="G1283" s="67">
        <f t="shared" ref="G1283:G1346" si="81">IF(B1283="N",D1283,IF(B1283="Y",NA()))</f>
        <v>125861.6</v>
      </c>
      <c r="H1283" s="67" t="e">
        <f t="shared" ref="H1283:H1346" si="82">IF(C1283="N",NA(),IF(C1283="Y",D1283))</f>
        <v>#N/A</v>
      </c>
      <c r="I1283" s="67">
        <f t="shared" ref="I1283:I1346" si="83">IF(C1283="N",D1283,IF(C1283="Y",NA()))</f>
        <v>125861.6</v>
      </c>
    </row>
    <row r="1284" spans="1:9" x14ac:dyDescent="0.6">
      <c r="A1284" s="10">
        <v>43287</v>
      </c>
      <c r="B1284" s="13" t="str">
        <f>VLOOKUP(A1284,_holidays!$A$2:$B$2107,2,1)</f>
        <v>N</v>
      </c>
      <c r="C1284" s="13" t="str">
        <f>VLOOKUP(A1284,_holidays!$A$2:$C$2107,3,1)</f>
        <v>N</v>
      </c>
      <c r="D1284" s="16">
        <v>124242.52</v>
      </c>
      <c r="E1284" s="14">
        <v>15.2</v>
      </c>
      <c r="F1284" s="67" t="e">
        <f t="shared" si="80"/>
        <v>#N/A</v>
      </c>
      <c r="G1284" s="67">
        <f t="shared" si="81"/>
        <v>124242.52</v>
      </c>
      <c r="H1284" s="67" t="e">
        <f t="shared" si="82"/>
        <v>#N/A</v>
      </c>
      <c r="I1284" s="67">
        <f t="shared" si="83"/>
        <v>124242.52</v>
      </c>
    </row>
    <row r="1285" spans="1:9" x14ac:dyDescent="0.6">
      <c r="A1285" s="19">
        <v>43288</v>
      </c>
      <c r="B1285" s="20" t="str">
        <f>VLOOKUP(A1285,_holidays!$A$2:$B$2107,2,1)</f>
        <v>N</v>
      </c>
      <c r="C1285" s="20" t="str">
        <f>VLOOKUP(A1285,_holidays!$A$2:$C$2107,3,1)</f>
        <v>N</v>
      </c>
      <c r="D1285" s="16">
        <v>119717.435</v>
      </c>
      <c r="E1285" s="21">
        <v>12.9</v>
      </c>
      <c r="F1285" s="67" t="e">
        <f t="shared" si="80"/>
        <v>#N/A</v>
      </c>
      <c r="G1285" s="67">
        <f t="shared" si="81"/>
        <v>119717.435</v>
      </c>
      <c r="H1285" s="67" t="e">
        <f t="shared" si="82"/>
        <v>#N/A</v>
      </c>
      <c r="I1285" s="67">
        <f t="shared" si="83"/>
        <v>119717.435</v>
      </c>
    </row>
    <row r="1286" spans="1:9" x14ac:dyDescent="0.6">
      <c r="A1286" s="10">
        <v>43289</v>
      </c>
      <c r="B1286" s="13" t="str">
        <f>VLOOKUP(A1286,_holidays!$A$2:$B$2107,2,1)</f>
        <v>N</v>
      </c>
      <c r="C1286" s="13" t="str">
        <f>VLOOKUP(A1286,_holidays!$A$2:$C$2107,3,1)</f>
        <v>N</v>
      </c>
      <c r="D1286" s="16">
        <v>114562.215</v>
      </c>
      <c r="E1286" s="14">
        <v>13.9</v>
      </c>
      <c r="F1286" s="67" t="e">
        <f t="shared" si="80"/>
        <v>#N/A</v>
      </c>
      <c r="G1286" s="67">
        <f t="shared" si="81"/>
        <v>114562.215</v>
      </c>
      <c r="H1286" s="67" t="e">
        <f t="shared" si="82"/>
        <v>#N/A</v>
      </c>
      <c r="I1286" s="67">
        <f t="shared" si="83"/>
        <v>114562.215</v>
      </c>
    </row>
    <row r="1287" spans="1:9" x14ac:dyDescent="0.6">
      <c r="A1287" s="19">
        <v>43290</v>
      </c>
      <c r="B1287" s="20" t="str">
        <f>VLOOKUP(A1287,_holidays!$A$2:$B$2107,2,1)</f>
        <v>N</v>
      </c>
      <c r="C1287" s="20" t="str">
        <f>VLOOKUP(A1287,_holidays!$A$2:$C$2107,3,1)</f>
        <v>N</v>
      </c>
      <c r="D1287" s="16">
        <v>133874.47500000001</v>
      </c>
      <c r="E1287" s="21">
        <v>13.8</v>
      </c>
      <c r="F1287" s="67" t="e">
        <f t="shared" si="80"/>
        <v>#N/A</v>
      </c>
      <c r="G1287" s="67">
        <f t="shared" si="81"/>
        <v>133874.47500000001</v>
      </c>
      <c r="H1287" s="67" t="e">
        <f t="shared" si="82"/>
        <v>#N/A</v>
      </c>
      <c r="I1287" s="67">
        <f t="shared" si="83"/>
        <v>133874.47500000001</v>
      </c>
    </row>
    <row r="1288" spans="1:9" x14ac:dyDescent="0.6">
      <c r="A1288" s="10">
        <v>43291</v>
      </c>
      <c r="B1288" s="13" t="str">
        <f>VLOOKUP(A1288,_holidays!$A$2:$B$2107,2,1)</f>
        <v>N</v>
      </c>
      <c r="C1288" s="13" t="str">
        <f>VLOOKUP(A1288,_holidays!$A$2:$C$2107,3,1)</f>
        <v>N</v>
      </c>
      <c r="D1288" s="16">
        <v>140342.995</v>
      </c>
      <c r="E1288" s="14">
        <v>11.5</v>
      </c>
      <c r="F1288" s="67" t="e">
        <f t="shared" si="80"/>
        <v>#N/A</v>
      </c>
      <c r="G1288" s="67">
        <f t="shared" si="81"/>
        <v>140342.995</v>
      </c>
      <c r="H1288" s="67" t="e">
        <f t="shared" si="82"/>
        <v>#N/A</v>
      </c>
      <c r="I1288" s="67">
        <f t="shared" si="83"/>
        <v>140342.995</v>
      </c>
    </row>
    <row r="1289" spans="1:9" x14ac:dyDescent="0.6">
      <c r="A1289" s="19">
        <v>43292</v>
      </c>
      <c r="B1289" s="20" t="str">
        <f>VLOOKUP(A1289,_holidays!$A$2:$B$2107,2,1)</f>
        <v>N</v>
      </c>
      <c r="C1289" s="20" t="str">
        <f>VLOOKUP(A1289,_holidays!$A$2:$C$2107,3,1)</f>
        <v>N</v>
      </c>
      <c r="D1289" s="16">
        <v>143461.125</v>
      </c>
      <c r="E1289" s="21">
        <v>11.6</v>
      </c>
      <c r="F1289" s="67" t="e">
        <f t="shared" si="80"/>
        <v>#N/A</v>
      </c>
      <c r="G1289" s="67">
        <f t="shared" si="81"/>
        <v>143461.125</v>
      </c>
      <c r="H1289" s="67" t="e">
        <f t="shared" si="82"/>
        <v>#N/A</v>
      </c>
      <c r="I1289" s="67">
        <f t="shared" si="83"/>
        <v>143461.125</v>
      </c>
    </row>
    <row r="1290" spans="1:9" x14ac:dyDescent="0.6">
      <c r="A1290" s="10">
        <v>43293</v>
      </c>
      <c r="B1290" s="13" t="str">
        <f>VLOOKUP(A1290,_holidays!$A$2:$B$2107,2,1)</f>
        <v>N</v>
      </c>
      <c r="C1290" s="13" t="str">
        <f>VLOOKUP(A1290,_holidays!$A$2:$C$2107,3,1)</f>
        <v>N</v>
      </c>
      <c r="D1290" s="16">
        <v>145767.1</v>
      </c>
      <c r="E1290" s="14">
        <v>11.3</v>
      </c>
      <c r="F1290" s="67" t="e">
        <f t="shared" si="80"/>
        <v>#N/A</v>
      </c>
      <c r="G1290" s="67">
        <f t="shared" si="81"/>
        <v>145767.1</v>
      </c>
      <c r="H1290" s="67" t="e">
        <f t="shared" si="82"/>
        <v>#N/A</v>
      </c>
      <c r="I1290" s="67">
        <f t="shared" si="83"/>
        <v>145767.1</v>
      </c>
    </row>
    <row r="1291" spans="1:9" x14ac:dyDescent="0.6">
      <c r="A1291" s="19">
        <v>43294</v>
      </c>
      <c r="B1291" s="20" t="str">
        <f>VLOOKUP(A1291,_holidays!$A$2:$B$2107,2,1)</f>
        <v>N</v>
      </c>
      <c r="C1291" s="20" t="str">
        <f>VLOOKUP(A1291,_holidays!$A$2:$C$2107,3,1)</f>
        <v>N</v>
      </c>
      <c r="D1291" s="16">
        <v>140542.95000000001</v>
      </c>
      <c r="E1291" s="21">
        <v>13.9</v>
      </c>
      <c r="F1291" s="67" t="e">
        <f t="shared" si="80"/>
        <v>#N/A</v>
      </c>
      <c r="G1291" s="67">
        <f t="shared" si="81"/>
        <v>140542.95000000001</v>
      </c>
      <c r="H1291" s="67" t="e">
        <f t="shared" si="82"/>
        <v>#N/A</v>
      </c>
      <c r="I1291" s="67">
        <f t="shared" si="83"/>
        <v>140542.95000000001</v>
      </c>
    </row>
    <row r="1292" spans="1:9" x14ac:dyDescent="0.6">
      <c r="A1292" s="10">
        <v>43295</v>
      </c>
      <c r="B1292" s="13" t="str">
        <f>VLOOKUP(A1292,_holidays!$A$2:$B$2107,2,1)</f>
        <v>N</v>
      </c>
      <c r="C1292" s="13" t="str">
        <f>VLOOKUP(A1292,_holidays!$A$2:$C$2107,3,1)</f>
        <v>N</v>
      </c>
      <c r="D1292" s="16">
        <v>124491.53</v>
      </c>
      <c r="E1292" s="14">
        <v>15.5</v>
      </c>
      <c r="F1292" s="67" t="e">
        <f t="shared" si="80"/>
        <v>#N/A</v>
      </c>
      <c r="G1292" s="67">
        <f t="shared" si="81"/>
        <v>124491.53</v>
      </c>
      <c r="H1292" s="67" t="e">
        <f t="shared" si="82"/>
        <v>#N/A</v>
      </c>
      <c r="I1292" s="67">
        <f t="shared" si="83"/>
        <v>124491.53</v>
      </c>
    </row>
    <row r="1293" spans="1:9" x14ac:dyDescent="0.6">
      <c r="A1293" s="19">
        <v>43296</v>
      </c>
      <c r="B1293" s="20" t="str">
        <f>VLOOKUP(A1293,_holidays!$A$2:$B$2107,2,1)</f>
        <v>N</v>
      </c>
      <c r="C1293" s="20" t="str">
        <f>VLOOKUP(A1293,_holidays!$A$2:$C$2107,3,1)</f>
        <v>N</v>
      </c>
      <c r="D1293" s="16">
        <v>119464.315</v>
      </c>
      <c r="E1293" s="21">
        <v>13.8</v>
      </c>
      <c r="F1293" s="67" t="e">
        <f t="shared" si="80"/>
        <v>#N/A</v>
      </c>
      <c r="G1293" s="67">
        <f t="shared" si="81"/>
        <v>119464.315</v>
      </c>
      <c r="H1293" s="67" t="e">
        <f t="shared" si="82"/>
        <v>#N/A</v>
      </c>
      <c r="I1293" s="67">
        <f t="shared" si="83"/>
        <v>119464.315</v>
      </c>
    </row>
    <row r="1294" spans="1:9" x14ac:dyDescent="0.6">
      <c r="A1294" s="10">
        <v>43297</v>
      </c>
      <c r="B1294" s="13" t="str">
        <f>VLOOKUP(A1294,_holidays!$A$2:$B$2107,2,1)</f>
        <v>N</v>
      </c>
      <c r="C1294" s="13" t="str">
        <f>VLOOKUP(A1294,_holidays!$A$2:$C$2107,3,1)</f>
        <v>N</v>
      </c>
      <c r="D1294" s="16">
        <v>137446.75</v>
      </c>
      <c r="E1294" s="14">
        <v>12.6</v>
      </c>
      <c r="F1294" s="67" t="e">
        <f t="shared" si="80"/>
        <v>#N/A</v>
      </c>
      <c r="G1294" s="67">
        <f t="shared" si="81"/>
        <v>137446.75</v>
      </c>
      <c r="H1294" s="67" t="e">
        <f t="shared" si="82"/>
        <v>#N/A</v>
      </c>
      <c r="I1294" s="67">
        <f t="shared" si="83"/>
        <v>137446.75</v>
      </c>
    </row>
    <row r="1295" spans="1:9" x14ac:dyDescent="0.6">
      <c r="A1295" s="19">
        <v>43298</v>
      </c>
      <c r="B1295" s="20" t="str">
        <f>VLOOKUP(A1295,_holidays!$A$2:$B$2107,2,1)</f>
        <v>Y</v>
      </c>
      <c r="C1295" s="20" t="str">
        <f>VLOOKUP(A1295,_holidays!$A$2:$C$2107,3,1)</f>
        <v>N</v>
      </c>
      <c r="D1295" s="16">
        <v>131367.09</v>
      </c>
      <c r="E1295" s="21">
        <v>17.5</v>
      </c>
      <c r="F1295" s="67">
        <f t="shared" si="80"/>
        <v>131367.09</v>
      </c>
      <c r="G1295" s="67" t="e">
        <f t="shared" si="81"/>
        <v>#N/A</v>
      </c>
      <c r="H1295" s="67" t="e">
        <f t="shared" si="82"/>
        <v>#N/A</v>
      </c>
      <c r="I1295" s="67">
        <f t="shared" si="83"/>
        <v>131367.09</v>
      </c>
    </row>
    <row r="1296" spans="1:9" x14ac:dyDescent="0.6">
      <c r="A1296" s="10">
        <v>43299</v>
      </c>
      <c r="B1296" s="13" t="str">
        <f>VLOOKUP(A1296,_holidays!$A$2:$B$2107,2,1)</f>
        <v>Y</v>
      </c>
      <c r="C1296" s="13" t="str">
        <f>VLOOKUP(A1296,_holidays!$A$2:$C$2107,3,1)</f>
        <v>N</v>
      </c>
      <c r="D1296" s="16">
        <v>132856.72</v>
      </c>
      <c r="E1296" s="14">
        <v>15.2</v>
      </c>
      <c r="F1296" s="67">
        <f t="shared" si="80"/>
        <v>132856.72</v>
      </c>
      <c r="G1296" s="67" t="e">
        <f t="shared" si="81"/>
        <v>#N/A</v>
      </c>
      <c r="H1296" s="67" t="e">
        <f t="shared" si="82"/>
        <v>#N/A</v>
      </c>
      <c r="I1296" s="67">
        <f t="shared" si="83"/>
        <v>132856.72</v>
      </c>
    </row>
    <row r="1297" spans="1:9" x14ac:dyDescent="0.6">
      <c r="A1297" s="19">
        <v>43300</v>
      </c>
      <c r="B1297" s="20" t="str">
        <f>VLOOKUP(A1297,_holidays!$A$2:$B$2107,2,1)</f>
        <v>Y</v>
      </c>
      <c r="C1297" s="20" t="str">
        <f>VLOOKUP(A1297,_holidays!$A$2:$C$2107,3,1)</f>
        <v>N</v>
      </c>
      <c r="D1297" s="16">
        <v>133778.44500000001</v>
      </c>
      <c r="E1297" s="21">
        <v>17.600000000000001</v>
      </c>
      <c r="F1297" s="67">
        <f t="shared" si="80"/>
        <v>133778.44500000001</v>
      </c>
      <c r="G1297" s="67" t="e">
        <f t="shared" si="81"/>
        <v>#N/A</v>
      </c>
      <c r="H1297" s="67" t="e">
        <f t="shared" si="82"/>
        <v>#N/A</v>
      </c>
      <c r="I1297" s="67">
        <f t="shared" si="83"/>
        <v>133778.44500000001</v>
      </c>
    </row>
    <row r="1298" spans="1:9" x14ac:dyDescent="0.6">
      <c r="A1298" s="10">
        <v>43301</v>
      </c>
      <c r="B1298" s="13" t="str">
        <f>VLOOKUP(A1298,_holidays!$A$2:$B$2107,2,1)</f>
        <v>Y</v>
      </c>
      <c r="C1298" s="13" t="str">
        <f>VLOOKUP(A1298,_holidays!$A$2:$C$2107,3,1)</f>
        <v>N</v>
      </c>
      <c r="D1298" s="16">
        <v>135728.405</v>
      </c>
      <c r="E1298" s="14">
        <v>12.1</v>
      </c>
      <c r="F1298" s="67">
        <f t="shared" si="80"/>
        <v>135728.405</v>
      </c>
      <c r="G1298" s="67" t="e">
        <f t="shared" si="81"/>
        <v>#N/A</v>
      </c>
      <c r="H1298" s="67" t="e">
        <f t="shared" si="82"/>
        <v>#N/A</v>
      </c>
      <c r="I1298" s="67">
        <f t="shared" si="83"/>
        <v>135728.405</v>
      </c>
    </row>
    <row r="1299" spans="1:9" x14ac:dyDescent="0.6">
      <c r="A1299" s="19">
        <v>43302</v>
      </c>
      <c r="B1299" s="20" t="str">
        <f>VLOOKUP(A1299,_holidays!$A$2:$B$2107,2,1)</f>
        <v>Y</v>
      </c>
      <c r="C1299" s="20" t="str">
        <f>VLOOKUP(A1299,_holidays!$A$2:$C$2107,3,1)</f>
        <v>N</v>
      </c>
      <c r="D1299" s="16">
        <v>125928.62</v>
      </c>
      <c r="E1299" s="21">
        <v>14</v>
      </c>
      <c r="F1299" s="67">
        <f t="shared" si="80"/>
        <v>125928.62</v>
      </c>
      <c r="G1299" s="67" t="e">
        <f t="shared" si="81"/>
        <v>#N/A</v>
      </c>
      <c r="H1299" s="67" t="e">
        <f t="shared" si="82"/>
        <v>#N/A</v>
      </c>
      <c r="I1299" s="67">
        <f t="shared" si="83"/>
        <v>125928.62</v>
      </c>
    </row>
    <row r="1300" spans="1:9" x14ac:dyDescent="0.6">
      <c r="A1300" s="10">
        <v>43303</v>
      </c>
      <c r="B1300" s="13" t="str">
        <f>VLOOKUP(A1300,_holidays!$A$2:$B$2107,2,1)</f>
        <v>Y</v>
      </c>
      <c r="C1300" s="13" t="str">
        <f>VLOOKUP(A1300,_holidays!$A$2:$C$2107,3,1)</f>
        <v>N</v>
      </c>
      <c r="D1300" s="16">
        <v>114186.8</v>
      </c>
      <c r="E1300" s="14">
        <v>14.8</v>
      </c>
      <c r="F1300" s="67">
        <f t="shared" si="80"/>
        <v>114186.8</v>
      </c>
      <c r="G1300" s="67" t="e">
        <f t="shared" si="81"/>
        <v>#N/A</v>
      </c>
      <c r="H1300" s="67" t="e">
        <f t="shared" si="82"/>
        <v>#N/A</v>
      </c>
      <c r="I1300" s="67">
        <f t="shared" si="83"/>
        <v>114186.8</v>
      </c>
    </row>
    <row r="1301" spans="1:9" x14ac:dyDescent="0.6">
      <c r="A1301" s="19">
        <v>43304</v>
      </c>
      <c r="B1301" s="20" t="str">
        <f>VLOOKUP(A1301,_holidays!$A$2:$B$2107,2,1)</f>
        <v>Y</v>
      </c>
      <c r="C1301" s="20" t="str">
        <f>VLOOKUP(A1301,_holidays!$A$2:$C$2107,3,1)</f>
        <v>N</v>
      </c>
      <c r="D1301" s="16">
        <v>134664.655</v>
      </c>
      <c r="E1301" s="21">
        <v>15.4</v>
      </c>
      <c r="F1301" s="67">
        <f t="shared" si="80"/>
        <v>134664.655</v>
      </c>
      <c r="G1301" s="67" t="e">
        <f t="shared" si="81"/>
        <v>#N/A</v>
      </c>
      <c r="H1301" s="67" t="e">
        <f t="shared" si="82"/>
        <v>#N/A</v>
      </c>
      <c r="I1301" s="67">
        <f t="shared" si="83"/>
        <v>134664.655</v>
      </c>
    </row>
    <row r="1302" spans="1:9" x14ac:dyDescent="0.6">
      <c r="A1302" s="10">
        <v>43305</v>
      </c>
      <c r="B1302" s="13" t="str">
        <f>VLOOKUP(A1302,_holidays!$A$2:$B$2107,2,1)</f>
        <v>Y</v>
      </c>
      <c r="C1302" s="13" t="str">
        <f>VLOOKUP(A1302,_holidays!$A$2:$C$2107,3,1)</f>
        <v>N</v>
      </c>
      <c r="D1302" s="16">
        <v>132967.19</v>
      </c>
      <c r="E1302" s="14">
        <v>15.6</v>
      </c>
      <c r="F1302" s="67">
        <f t="shared" si="80"/>
        <v>132967.19</v>
      </c>
      <c r="G1302" s="67" t="e">
        <f t="shared" si="81"/>
        <v>#N/A</v>
      </c>
      <c r="H1302" s="67" t="e">
        <f t="shared" si="82"/>
        <v>#N/A</v>
      </c>
      <c r="I1302" s="67">
        <f t="shared" si="83"/>
        <v>132967.19</v>
      </c>
    </row>
    <row r="1303" spans="1:9" x14ac:dyDescent="0.6">
      <c r="A1303" s="19">
        <v>43306</v>
      </c>
      <c r="B1303" s="20" t="str">
        <f>VLOOKUP(A1303,_holidays!$A$2:$B$2107,2,1)</f>
        <v>Y</v>
      </c>
      <c r="C1303" s="20" t="str">
        <f>VLOOKUP(A1303,_holidays!$A$2:$C$2107,3,1)</f>
        <v>N</v>
      </c>
      <c r="D1303" s="16">
        <v>135308.29500000001</v>
      </c>
      <c r="E1303" s="21">
        <v>15.7</v>
      </c>
      <c r="F1303" s="67">
        <f t="shared" si="80"/>
        <v>135308.29500000001</v>
      </c>
      <c r="G1303" s="67" t="e">
        <f t="shared" si="81"/>
        <v>#N/A</v>
      </c>
      <c r="H1303" s="67" t="e">
        <f t="shared" si="82"/>
        <v>#N/A</v>
      </c>
      <c r="I1303" s="67">
        <f t="shared" si="83"/>
        <v>135308.29500000001</v>
      </c>
    </row>
    <row r="1304" spans="1:9" x14ac:dyDescent="0.6">
      <c r="A1304" s="10">
        <v>43307</v>
      </c>
      <c r="B1304" s="13" t="str">
        <f>VLOOKUP(A1304,_holidays!$A$2:$B$2107,2,1)</f>
        <v>Y</v>
      </c>
      <c r="C1304" s="13" t="str">
        <f>VLOOKUP(A1304,_holidays!$A$2:$C$2107,3,1)</f>
        <v>N</v>
      </c>
      <c r="D1304" s="16">
        <v>137634.125</v>
      </c>
      <c r="E1304" s="14">
        <v>15.1</v>
      </c>
      <c r="F1304" s="67">
        <f t="shared" si="80"/>
        <v>137634.125</v>
      </c>
      <c r="G1304" s="67" t="e">
        <f t="shared" si="81"/>
        <v>#N/A</v>
      </c>
      <c r="H1304" s="67" t="e">
        <f t="shared" si="82"/>
        <v>#N/A</v>
      </c>
      <c r="I1304" s="67">
        <f t="shared" si="83"/>
        <v>137634.125</v>
      </c>
    </row>
    <row r="1305" spans="1:9" x14ac:dyDescent="0.6">
      <c r="A1305" s="19">
        <v>43308</v>
      </c>
      <c r="B1305" s="20" t="str">
        <f>VLOOKUP(A1305,_holidays!$A$2:$B$2107,2,1)</f>
        <v>Y</v>
      </c>
      <c r="C1305" s="20" t="str">
        <f>VLOOKUP(A1305,_holidays!$A$2:$C$2107,3,1)</f>
        <v>N</v>
      </c>
      <c r="D1305" s="16">
        <v>130119.5</v>
      </c>
      <c r="E1305" s="21">
        <v>19.5</v>
      </c>
      <c r="F1305" s="67">
        <f t="shared" si="80"/>
        <v>130119.5</v>
      </c>
      <c r="G1305" s="67" t="e">
        <f t="shared" si="81"/>
        <v>#N/A</v>
      </c>
      <c r="H1305" s="67" t="e">
        <f t="shared" si="82"/>
        <v>#N/A</v>
      </c>
      <c r="I1305" s="67">
        <f t="shared" si="83"/>
        <v>130119.5</v>
      </c>
    </row>
    <row r="1306" spans="1:9" x14ac:dyDescent="0.6">
      <c r="A1306" s="10">
        <v>43309</v>
      </c>
      <c r="B1306" s="13" t="str">
        <f>VLOOKUP(A1306,_holidays!$A$2:$B$2107,2,1)</f>
        <v>Y</v>
      </c>
      <c r="C1306" s="13" t="str">
        <f>VLOOKUP(A1306,_holidays!$A$2:$C$2107,3,1)</f>
        <v>N</v>
      </c>
      <c r="D1306" s="16">
        <v>116942.94</v>
      </c>
      <c r="E1306" s="14">
        <v>18.600000000000001</v>
      </c>
      <c r="F1306" s="67">
        <f t="shared" si="80"/>
        <v>116942.94</v>
      </c>
      <c r="G1306" s="67" t="e">
        <f t="shared" si="81"/>
        <v>#N/A</v>
      </c>
      <c r="H1306" s="67" t="e">
        <f t="shared" si="82"/>
        <v>#N/A</v>
      </c>
      <c r="I1306" s="67">
        <f t="shared" si="83"/>
        <v>116942.94</v>
      </c>
    </row>
    <row r="1307" spans="1:9" x14ac:dyDescent="0.6">
      <c r="A1307" s="19">
        <v>43310</v>
      </c>
      <c r="B1307" s="20" t="str">
        <f>VLOOKUP(A1307,_holidays!$A$2:$B$2107,2,1)</f>
        <v>Y</v>
      </c>
      <c r="C1307" s="20" t="str">
        <f>VLOOKUP(A1307,_holidays!$A$2:$C$2107,3,1)</f>
        <v>N</v>
      </c>
      <c r="D1307" s="16">
        <v>111555</v>
      </c>
      <c r="E1307" s="21">
        <v>14.6</v>
      </c>
      <c r="F1307" s="67">
        <f t="shared" si="80"/>
        <v>111555</v>
      </c>
      <c r="G1307" s="67" t="e">
        <f t="shared" si="81"/>
        <v>#N/A</v>
      </c>
      <c r="H1307" s="67" t="e">
        <f t="shared" si="82"/>
        <v>#N/A</v>
      </c>
      <c r="I1307" s="67">
        <f t="shared" si="83"/>
        <v>111555</v>
      </c>
    </row>
    <row r="1308" spans="1:9" x14ac:dyDescent="0.6">
      <c r="A1308" s="10">
        <v>43311</v>
      </c>
      <c r="B1308" s="13" t="str">
        <f>VLOOKUP(A1308,_holidays!$A$2:$B$2107,2,1)</f>
        <v>Y</v>
      </c>
      <c r="C1308" s="13" t="str">
        <f>VLOOKUP(A1308,_holidays!$A$2:$C$2107,3,1)</f>
        <v>N</v>
      </c>
      <c r="D1308" s="16">
        <v>135422.13500000001</v>
      </c>
      <c r="E1308" s="14">
        <v>12.6</v>
      </c>
      <c r="F1308" s="67">
        <f t="shared" si="80"/>
        <v>135422.13500000001</v>
      </c>
      <c r="G1308" s="67" t="e">
        <f t="shared" si="81"/>
        <v>#N/A</v>
      </c>
      <c r="H1308" s="67" t="e">
        <f t="shared" si="82"/>
        <v>#N/A</v>
      </c>
      <c r="I1308" s="67">
        <f t="shared" si="83"/>
        <v>135422.13500000001</v>
      </c>
    </row>
    <row r="1309" spans="1:9" x14ac:dyDescent="0.6">
      <c r="A1309" s="19">
        <v>43312</v>
      </c>
      <c r="B1309" s="20" t="str">
        <f>VLOOKUP(A1309,_holidays!$A$2:$B$2107,2,1)</f>
        <v>Y</v>
      </c>
      <c r="C1309" s="20" t="str">
        <f>VLOOKUP(A1309,_holidays!$A$2:$C$2107,3,1)</f>
        <v>N</v>
      </c>
      <c r="D1309" s="16">
        <v>129519.995</v>
      </c>
      <c r="E1309" s="21">
        <v>16.2</v>
      </c>
      <c r="F1309" s="67">
        <f t="shared" si="80"/>
        <v>129519.995</v>
      </c>
      <c r="G1309" s="67" t="e">
        <f t="shared" si="81"/>
        <v>#N/A</v>
      </c>
      <c r="H1309" s="67" t="e">
        <f t="shared" si="82"/>
        <v>#N/A</v>
      </c>
      <c r="I1309" s="67">
        <f t="shared" si="83"/>
        <v>129519.995</v>
      </c>
    </row>
    <row r="1310" spans="1:9" x14ac:dyDescent="0.6">
      <c r="A1310" s="10">
        <v>43313</v>
      </c>
      <c r="B1310" s="13" t="str">
        <f>VLOOKUP(A1310,_holidays!$A$2:$B$2107,2,1)</f>
        <v>Y</v>
      </c>
      <c r="C1310" s="13" t="str">
        <f>VLOOKUP(A1310,_holidays!$A$2:$C$2107,3,1)</f>
        <v>N</v>
      </c>
      <c r="D1310" s="16">
        <v>134004.96</v>
      </c>
      <c r="E1310" s="14">
        <v>14.8</v>
      </c>
      <c r="F1310" s="67">
        <f t="shared" si="80"/>
        <v>134004.96</v>
      </c>
      <c r="G1310" s="67" t="e">
        <f t="shared" si="81"/>
        <v>#N/A</v>
      </c>
      <c r="H1310" s="67" t="e">
        <f t="shared" si="82"/>
        <v>#N/A</v>
      </c>
      <c r="I1310" s="67">
        <f t="shared" si="83"/>
        <v>134004.96</v>
      </c>
    </row>
    <row r="1311" spans="1:9" x14ac:dyDescent="0.6">
      <c r="A1311" s="19">
        <v>43314</v>
      </c>
      <c r="B1311" s="20" t="str">
        <f>VLOOKUP(A1311,_holidays!$A$2:$B$2107,2,1)</f>
        <v>Y</v>
      </c>
      <c r="C1311" s="20" t="str">
        <f>VLOOKUP(A1311,_holidays!$A$2:$C$2107,3,1)</f>
        <v>N</v>
      </c>
      <c r="D1311" s="16">
        <v>129025</v>
      </c>
      <c r="E1311" s="21">
        <v>16.100000000000001</v>
      </c>
      <c r="F1311" s="67">
        <f t="shared" si="80"/>
        <v>129025</v>
      </c>
      <c r="G1311" s="67" t="e">
        <f t="shared" si="81"/>
        <v>#N/A</v>
      </c>
      <c r="H1311" s="67" t="e">
        <f t="shared" si="82"/>
        <v>#N/A</v>
      </c>
      <c r="I1311" s="67">
        <f t="shared" si="83"/>
        <v>129025</v>
      </c>
    </row>
    <row r="1312" spans="1:9" x14ac:dyDescent="0.6">
      <c r="A1312" s="10">
        <v>43315</v>
      </c>
      <c r="B1312" s="13" t="str">
        <f>VLOOKUP(A1312,_holidays!$A$2:$B$2107,2,1)</f>
        <v>Y</v>
      </c>
      <c r="C1312" s="13" t="str">
        <f>VLOOKUP(A1312,_holidays!$A$2:$C$2107,3,1)</f>
        <v>N</v>
      </c>
      <c r="D1312" s="16">
        <v>129740.315</v>
      </c>
      <c r="E1312" s="14">
        <v>18.399999999999999</v>
      </c>
      <c r="F1312" s="67">
        <f t="shared" si="80"/>
        <v>129740.315</v>
      </c>
      <c r="G1312" s="67" t="e">
        <f t="shared" si="81"/>
        <v>#N/A</v>
      </c>
      <c r="H1312" s="67" t="e">
        <f t="shared" si="82"/>
        <v>#N/A</v>
      </c>
      <c r="I1312" s="67">
        <f t="shared" si="83"/>
        <v>129740.315</v>
      </c>
    </row>
    <row r="1313" spans="1:9" x14ac:dyDescent="0.6">
      <c r="A1313" s="19">
        <v>43316</v>
      </c>
      <c r="B1313" s="20" t="str">
        <f>VLOOKUP(A1313,_holidays!$A$2:$B$2107,2,1)</f>
        <v>Y</v>
      </c>
      <c r="C1313" s="20" t="str">
        <f>VLOOKUP(A1313,_holidays!$A$2:$C$2107,3,1)</f>
        <v>N</v>
      </c>
      <c r="D1313" s="16">
        <v>116238.175</v>
      </c>
      <c r="E1313" s="21">
        <v>15.3</v>
      </c>
      <c r="F1313" s="67">
        <f t="shared" si="80"/>
        <v>116238.175</v>
      </c>
      <c r="G1313" s="67" t="e">
        <f t="shared" si="81"/>
        <v>#N/A</v>
      </c>
      <c r="H1313" s="67" t="e">
        <f t="shared" si="82"/>
        <v>#N/A</v>
      </c>
      <c r="I1313" s="67">
        <f t="shared" si="83"/>
        <v>116238.175</v>
      </c>
    </row>
    <row r="1314" spans="1:9" x14ac:dyDescent="0.6">
      <c r="A1314" s="10">
        <v>43317</v>
      </c>
      <c r="B1314" s="13" t="str">
        <f>VLOOKUP(A1314,_holidays!$A$2:$B$2107,2,1)</f>
        <v>Y</v>
      </c>
      <c r="C1314" s="13" t="str">
        <f>VLOOKUP(A1314,_holidays!$A$2:$C$2107,3,1)</f>
        <v>N</v>
      </c>
      <c r="D1314" s="16">
        <v>104912.38</v>
      </c>
      <c r="E1314" s="14">
        <v>17.600000000000001</v>
      </c>
      <c r="F1314" s="67">
        <f t="shared" si="80"/>
        <v>104912.38</v>
      </c>
      <c r="G1314" s="67" t="e">
        <f t="shared" si="81"/>
        <v>#N/A</v>
      </c>
      <c r="H1314" s="67" t="e">
        <f t="shared" si="82"/>
        <v>#N/A</v>
      </c>
      <c r="I1314" s="67">
        <f t="shared" si="83"/>
        <v>104912.38</v>
      </c>
    </row>
    <row r="1315" spans="1:9" x14ac:dyDescent="0.6">
      <c r="A1315" s="19">
        <v>43318</v>
      </c>
      <c r="B1315" s="20" t="str">
        <f>VLOOKUP(A1315,_holidays!$A$2:$B$2107,2,1)</f>
        <v>Y</v>
      </c>
      <c r="C1315" s="20" t="str">
        <f>VLOOKUP(A1315,_holidays!$A$2:$C$2107,3,1)</f>
        <v>N</v>
      </c>
      <c r="D1315" s="16">
        <v>127198.78</v>
      </c>
      <c r="E1315" s="21">
        <v>13.8</v>
      </c>
      <c r="F1315" s="67">
        <f t="shared" si="80"/>
        <v>127198.78</v>
      </c>
      <c r="G1315" s="67" t="e">
        <f t="shared" si="81"/>
        <v>#N/A</v>
      </c>
      <c r="H1315" s="67" t="e">
        <f t="shared" si="82"/>
        <v>#N/A</v>
      </c>
      <c r="I1315" s="67">
        <f t="shared" si="83"/>
        <v>127198.78</v>
      </c>
    </row>
    <row r="1316" spans="1:9" x14ac:dyDescent="0.6">
      <c r="A1316" s="10">
        <v>43319</v>
      </c>
      <c r="B1316" s="13" t="str">
        <f>VLOOKUP(A1316,_holidays!$A$2:$B$2107,2,1)</f>
        <v>Y</v>
      </c>
      <c r="C1316" s="13" t="str">
        <f>VLOOKUP(A1316,_holidays!$A$2:$C$2107,3,1)</f>
        <v>N</v>
      </c>
      <c r="D1316" s="16">
        <v>131851.01500000001</v>
      </c>
      <c r="E1316" s="14">
        <v>14.8</v>
      </c>
      <c r="F1316" s="67">
        <f t="shared" si="80"/>
        <v>131851.01500000001</v>
      </c>
      <c r="G1316" s="67" t="e">
        <f t="shared" si="81"/>
        <v>#N/A</v>
      </c>
      <c r="H1316" s="67" t="e">
        <f t="shared" si="82"/>
        <v>#N/A</v>
      </c>
      <c r="I1316" s="67">
        <f t="shared" si="83"/>
        <v>131851.01500000001</v>
      </c>
    </row>
    <row r="1317" spans="1:9" x14ac:dyDescent="0.6">
      <c r="A1317" s="19">
        <v>43320</v>
      </c>
      <c r="B1317" s="20" t="str">
        <f>VLOOKUP(A1317,_holidays!$A$2:$B$2107,2,1)</f>
        <v>Y</v>
      </c>
      <c r="C1317" s="20" t="str">
        <f>VLOOKUP(A1317,_holidays!$A$2:$C$2107,3,1)</f>
        <v>N</v>
      </c>
      <c r="D1317" s="16">
        <v>131939.5</v>
      </c>
      <c r="E1317" s="21">
        <v>16</v>
      </c>
      <c r="F1317" s="67">
        <f t="shared" si="80"/>
        <v>131939.5</v>
      </c>
      <c r="G1317" s="67" t="e">
        <f t="shared" si="81"/>
        <v>#N/A</v>
      </c>
      <c r="H1317" s="67" t="e">
        <f t="shared" si="82"/>
        <v>#N/A</v>
      </c>
      <c r="I1317" s="67">
        <f t="shared" si="83"/>
        <v>131939.5</v>
      </c>
    </row>
    <row r="1318" spans="1:9" x14ac:dyDescent="0.6">
      <c r="A1318" s="10">
        <v>43321</v>
      </c>
      <c r="B1318" s="13" t="str">
        <f>VLOOKUP(A1318,_holidays!$A$2:$B$2107,2,1)</f>
        <v>Y</v>
      </c>
      <c r="C1318" s="13" t="str">
        <f>VLOOKUP(A1318,_holidays!$A$2:$C$2107,3,1)</f>
        <v>N</v>
      </c>
      <c r="D1318" s="16">
        <v>135670.99</v>
      </c>
      <c r="E1318" s="14">
        <v>15.4</v>
      </c>
      <c r="F1318" s="67">
        <f t="shared" si="80"/>
        <v>135670.99</v>
      </c>
      <c r="G1318" s="67" t="e">
        <f t="shared" si="81"/>
        <v>#N/A</v>
      </c>
      <c r="H1318" s="67" t="e">
        <f t="shared" si="82"/>
        <v>#N/A</v>
      </c>
      <c r="I1318" s="67">
        <f t="shared" si="83"/>
        <v>135670.99</v>
      </c>
    </row>
    <row r="1319" spans="1:9" x14ac:dyDescent="0.6">
      <c r="A1319" s="19">
        <v>43322</v>
      </c>
      <c r="B1319" s="20" t="str">
        <f>VLOOKUP(A1319,_holidays!$A$2:$B$2107,2,1)</f>
        <v>Y</v>
      </c>
      <c r="C1319" s="20" t="str">
        <f>VLOOKUP(A1319,_holidays!$A$2:$C$2107,3,1)</f>
        <v>N</v>
      </c>
      <c r="D1319" s="16">
        <v>121875.355</v>
      </c>
      <c r="E1319" s="21">
        <v>20</v>
      </c>
      <c r="F1319" s="67">
        <f t="shared" si="80"/>
        <v>121875.355</v>
      </c>
      <c r="G1319" s="67" t="e">
        <f t="shared" si="81"/>
        <v>#N/A</v>
      </c>
      <c r="H1319" s="67" t="e">
        <f t="shared" si="82"/>
        <v>#N/A</v>
      </c>
      <c r="I1319" s="67">
        <f t="shared" si="83"/>
        <v>121875.355</v>
      </c>
    </row>
    <row r="1320" spans="1:9" x14ac:dyDescent="0.6">
      <c r="A1320" s="10">
        <v>43323</v>
      </c>
      <c r="B1320" s="13" t="str">
        <f>VLOOKUP(A1320,_holidays!$A$2:$B$2107,2,1)</f>
        <v>Y</v>
      </c>
      <c r="C1320" s="13" t="str">
        <f>VLOOKUP(A1320,_holidays!$A$2:$C$2107,3,1)</f>
        <v>N</v>
      </c>
      <c r="D1320" s="16">
        <v>119988.735</v>
      </c>
      <c r="E1320" s="14">
        <v>14.7</v>
      </c>
      <c r="F1320" s="67">
        <f t="shared" si="80"/>
        <v>119988.735</v>
      </c>
      <c r="G1320" s="67" t="e">
        <f t="shared" si="81"/>
        <v>#N/A</v>
      </c>
      <c r="H1320" s="67" t="e">
        <f t="shared" si="82"/>
        <v>#N/A</v>
      </c>
      <c r="I1320" s="67">
        <f t="shared" si="83"/>
        <v>119988.735</v>
      </c>
    </row>
    <row r="1321" spans="1:9" x14ac:dyDescent="0.6">
      <c r="A1321" s="19">
        <v>43324</v>
      </c>
      <c r="B1321" s="20" t="str">
        <f>VLOOKUP(A1321,_holidays!$A$2:$B$2107,2,1)</f>
        <v>Y</v>
      </c>
      <c r="C1321" s="20" t="str">
        <f>VLOOKUP(A1321,_holidays!$A$2:$C$2107,3,1)</f>
        <v>N</v>
      </c>
      <c r="D1321" s="16">
        <v>115231.85</v>
      </c>
      <c r="E1321" s="21">
        <v>14.8</v>
      </c>
      <c r="F1321" s="67">
        <f t="shared" si="80"/>
        <v>115231.85</v>
      </c>
      <c r="G1321" s="67" t="e">
        <f t="shared" si="81"/>
        <v>#N/A</v>
      </c>
      <c r="H1321" s="67" t="e">
        <f t="shared" si="82"/>
        <v>#N/A</v>
      </c>
      <c r="I1321" s="67">
        <f t="shared" si="83"/>
        <v>115231.85</v>
      </c>
    </row>
    <row r="1322" spans="1:9" x14ac:dyDescent="0.6">
      <c r="A1322" s="10">
        <v>43325</v>
      </c>
      <c r="B1322" s="13" t="str">
        <f>VLOOKUP(A1322,_holidays!$A$2:$B$2107,2,1)</f>
        <v>Y</v>
      </c>
      <c r="C1322" s="13" t="str">
        <f>VLOOKUP(A1322,_holidays!$A$2:$C$2107,3,1)</f>
        <v>N</v>
      </c>
      <c r="D1322" s="16">
        <v>127541.57</v>
      </c>
      <c r="E1322" s="14">
        <v>14.9</v>
      </c>
      <c r="F1322" s="67">
        <f t="shared" si="80"/>
        <v>127541.57</v>
      </c>
      <c r="G1322" s="67" t="e">
        <f t="shared" si="81"/>
        <v>#N/A</v>
      </c>
      <c r="H1322" s="67" t="e">
        <f t="shared" si="82"/>
        <v>#N/A</v>
      </c>
      <c r="I1322" s="67">
        <f t="shared" si="83"/>
        <v>127541.57</v>
      </c>
    </row>
    <row r="1323" spans="1:9" x14ac:dyDescent="0.6">
      <c r="A1323" s="19">
        <v>43326</v>
      </c>
      <c r="B1323" s="20" t="str">
        <f>VLOOKUP(A1323,_holidays!$A$2:$B$2107,2,1)</f>
        <v>Y</v>
      </c>
      <c r="C1323" s="20" t="str">
        <f>VLOOKUP(A1323,_holidays!$A$2:$C$2107,3,1)</f>
        <v>N</v>
      </c>
      <c r="D1323" s="16">
        <v>121073.45</v>
      </c>
      <c r="E1323" s="21">
        <v>16.7</v>
      </c>
      <c r="F1323" s="67">
        <f t="shared" si="80"/>
        <v>121073.45</v>
      </c>
      <c r="G1323" s="67" t="e">
        <f t="shared" si="81"/>
        <v>#N/A</v>
      </c>
      <c r="H1323" s="67" t="e">
        <f t="shared" si="82"/>
        <v>#N/A</v>
      </c>
      <c r="I1323" s="67">
        <f t="shared" si="83"/>
        <v>121073.45</v>
      </c>
    </row>
    <row r="1324" spans="1:9" x14ac:dyDescent="0.6">
      <c r="A1324" s="10">
        <v>43327</v>
      </c>
      <c r="B1324" s="13" t="str">
        <f>VLOOKUP(A1324,_holidays!$A$2:$B$2107,2,1)</f>
        <v>Y</v>
      </c>
      <c r="C1324" s="13" t="str">
        <f>VLOOKUP(A1324,_holidays!$A$2:$C$2107,3,1)</f>
        <v>N</v>
      </c>
      <c r="D1324" s="16">
        <v>122602.11500000001</v>
      </c>
      <c r="E1324" s="14">
        <v>18.399999999999999</v>
      </c>
      <c r="F1324" s="67">
        <f t="shared" si="80"/>
        <v>122602.11500000001</v>
      </c>
      <c r="G1324" s="67" t="e">
        <f t="shared" si="81"/>
        <v>#N/A</v>
      </c>
      <c r="H1324" s="67" t="e">
        <f t="shared" si="82"/>
        <v>#N/A</v>
      </c>
      <c r="I1324" s="67">
        <f t="shared" si="83"/>
        <v>122602.11500000001</v>
      </c>
    </row>
    <row r="1325" spans="1:9" x14ac:dyDescent="0.6">
      <c r="A1325" s="19">
        <v>43328</v>
      </c>
      <c r="B1325" s="20" t="str">
        <f>VLOOKUP(A1325,_holidays!$A$2:$B$2107,2,1)</f>
        <v>Y</v>
      </c>
      <c r="C1325" s="20" t="str">
        <f>VLOOKUP(A1325,_holidays!$A$2:$C$2107,3,1)</f>
        <v>N</v>
      </c>
      <c r="D1325" s="16">
        <v>131137.065</v>
      </c>
      <c r="E1325" s="21">
        <v>14.7</v>
      </c>
      <c r="F1325" s="67">
        <f t="shared" si="80"/>
        <v>131137.065</v>
      </c>
      <c r="G1325" s="67" t="e">
        <f t="shared" si="81"/>
        <v>#N/A</v>
      </c>
      <c r="H1325" s="67" t="e">
        <f t="shared" si="82"/>
        <v>#N/A</v>
      </c>
      <c r="I1325" s="67">
        <f t="shared" si="83"/>
        <v>131137.065</v>
      </c>
    </row>
    <row r="1326" spans="1:9" x14ac:dyDescent="0.6">
      <c r="A1326" s="10">
        <v>43329</v>
      </c>
      <c r="B1326" s="13" t="str">
        <f>VLOOKUP(A1326,_holidays!$A$2:$B$2107,2,1)</f>
        <v>Y</v>
      </c>
      <c r="C1326" s="13" t="str">
        <f>VLOOKUP(A1326,_holidays!$A$2:$C$2107,3,1)</f>
        <v>N</v>
      </c>
      <c r="D1326" s="16">
        <v>125189.54</v>
      </c>
      <c r="E1326" s="14">
        <v>15.9</v>
      </c>
      <c r="F1326" s="67">
        <f t="shared" si="80"/>
        <v>125189.54</v>
      </c>
      <c r="G1326" s="67" t="e">
        <f t="shared" si="81"/>
        <v>#N/A</v>
      </c>
      <c r="H1326" s="67" t="e">
        <f t="shared" si="82"/>
        <v>#N/A</v>
      </c>
      <c r="I1326" s="67">
        <f t="shared" si="83"/>
        <v>125189.54</v>
      </c>
    </row>
    <row r="1327" spans="1:9" x14ac:dyDescent="0.6">
      <c r="A1327" s="19">
        <v>43330</v>
      </c>
      <c r="B1327" s="20" t="str">
        <f>VLOOKUP(A1327,_holidays!$A$2:$B$2107,2,1)</f>
        <v>Y</v>
      </c>
      <c r="C1327" s="20" t="str">
        <f>VLOOKUP(A1327,_holidays!$A$2:$C$2107,3,1)</f>
        <v>N</v>
      </c>
      <c r="D1327" s="16">
        <v>116571.26</v>
      </c>
      <c r="E1327" s="21">
        <v>13.8</v>
      </c>
      <c r="F1327" s="67">
        <f t="shared" si="80"/>
        <v>116571.26</v>
      </c>
      <c r="G1327" s="67" t="e">
        <f t="shared" si="81"/>
        <v>#N/A</v>
      </c>
      <c r="H1327" s="67" t="e">
        <f t="shared" si="82"/>
        <v>#N/A</v>
      </c>
      <c r="I1327" s="67">
        <f t="shared" si="83"/>
        <v>116571.26</v>
      </c>
    </row>
    <row r="1328" spans="1:9" x14ac:dyDescent="0.6">
      <c r="A1328" s="10">
        <v>43331</v>
      </c>
      <c r="B1328" s="13" t="str">
        <f>VLOOKUP(A1328,_holidays!$A$2:$B$2107,2,1)</f>
        <v>Y</v>
      </c>
      <c r="C1328" s="13" t="str">
        <f>VLOOKUP(A1328,_holidays!$A$2:$C$2107,3,1)</f>
        <v>N</v>
      </c>
      <c r="D1328" s="16">
        <v>119707.93</v>
      </c>
      <c r="E1328" s="14">
        <v>11.9</v>
      </c>
      <c r="F1328" s="67">
        <f t="shared" si="80"/>
        <v>119707.93</v>
      </c>
      <c r="G1328" s="67" t="e">
        <f t="shared" si="81"/>
        <v>#N/A</v>
      </c>
      <c r="H1328" s="67" t="e">
        <f t="shared" si="82"/>
        <v>#N/A</v>
      </c>
      <c r="I1328" s="67">
        <f t="shared" si="83"/>
        <v>119707.93</v>
      </c>
    </row>
    <row r="1329" spans="1:9" x14ac:dyDescent="0.6">
      <c r="A1329" s="19">
        <v>43332</v>
      </c>
      <c r="B1329" s="20" t="str">
        <f>VLOOKUP(A1329,_holidays!$A$2:$B$2107,2,1)</f>
        <v>Y</v>
      </c>
      <c r="C1329" s="20" t="str">
        <f>VLOOKUP(A1329,_holidays!$A$2:$C$2107,3,1)</f>
        <v>N</v>
      </c>
      <c r="D1329" s="16">
        <v>138918.38500000001</v>
      </c>
      <c r="E1329" s="21">
        <v>12.4</v>
      </c>
      <c r="F1329" s="67">
        <f t="shared" si="80"/>
        <v>138918.38500000001</v>
      </c>
      <c r="G1329" s="67" t="e">
        <f t="shared" si="81"/>
        <v>#N/A</v>
      </c>
      <c r="H1329" s="67" t="e">
        <f t="shared" si="82"/>
        <v>#N/A</v>
      </c>
      <c r="I1329" s="67">
        <f t="shared" si="83"/>
        <v>138918.38500000001</v>
      </c>
    </row>
    <row r="1330" spans="1:9" x14ac:dyDescent="0.6">
      <c r="A1330" s="10">
        <v>43333</v>
      </c>
      <c r="B1330" s="13" t="str">
        <f>VLOOKUP(A1330,_holidays!$A$2:$B$2107,2,1)</f>
        <v>Y</v>
      </c>
      <c r="C1330" s="13" t="str">
        <f>VLOOKUP(A1330,_holidays!$A$2:$C$2107,3,1)</f>
        <v>N</v>
      </c>
      <c r="D1330" s="16">
        <v>138424.25</v>
      </c>
      <c r="E1330" s="14">
        <v>12.4</v>
      </c>
      <c r="F1330" s="67">
        <f t="shared" si="80"/>
        <v>138424.25</v>
      </c>
      <c r="G1330" s="67" t="e">
        <f t="shared" si="81"/>
        <v>#N/A</v>
      </c>
      <c r="H1330" s="67" t="e">
        <f t="shared" si="82"/>
        <v>#N/A</v>
      </c>
      <c r="I1330" s="67">
        <f t="shared" si="83"/>
        <v>138424.25</v>
      </c>
    </row>
    <row r="1331" spans="1:9" x14ac:dyDescent="0.6">
      <c r="A1331" s="19">
        <v>43334</v>
      </c>
      <c r="B1331" s="20" t="str">
        <f>VLOOKUP(A1331,_holidays!$A$2:$B$2107,2,1)</f>
        <v>Y</v>
      </c>
      <c r="C1331" s="20" t="str">
        <f>VLOOKUP(A1331,_holidays!$A$2:$C$2107,3,1)</f>
        <v>N</v>
      </c>
      <c r="D1331" s="16">
        <v>136240.845</v>
      </c>
      <c r="E1331" s="21">
        <v>14</v>
      </c>
      <c r="F1331" s="67">
        <f t="shared" si="80"/>
        <v>136240.845</v>
      </c>
      <c r="G1331" s="67" t="e">
        <f t="shared" si="81"/>
        <v>#N/A</v>
      </c>
      <c r="H1331" s="67" t="e">
        <f t="shared" si="82"/>
        <v>#N/A</v>
      </c>
      <c r="I1331" s="67">
        <f t="shared" si="83"/>
        <v>136240.845</v>
      </c>
    </row>
    <row r="1332" spans="1:9" x14ac:dyDescent="0.6">
      <c r="A1332" s="10">
        <v>43335</v>
      </c>
      <c r="B1332" s="13" t="str">
        <f>VLOOKUP(A1332,_holidays!$A$2:$B$2107,2,1)</f>
        <v>Y</v>
      </c>
      <c r="C1332" s="13" t="str">
        <f>VLOOKUP(A1332,_holidays!$A$2:$C$2107,3,1)</f>
        <v>N</v>
      </c>
      <c r="D1332" s="16">
        <v>131956.72500000001</v>
      </c>
      <c r="E1332" s="14">
        <v>16</v>
      </c>
      <c r="F1332" s="67">
        <f t="shared" si="80"/>
        <v>131956.72500000001</v>
      </c>
      <c r="G1332" s="67" t="e">
        <f t="shared" si="81"/>
        <v>#N/A</v>
      </c>
      <c r="H1332" s="67" t="e">
        <f t="shared" si="82"/>
        <v>#N/A</v>
      </c>
      <c r="I1332" s="67">
        <f t="shared" si="83"/>
        <v>131956.72500000001</v>
      </c>
    </row>
    <row r="1333" spans="1:9" x14ac:dyDescent="0.6">
      <c r="A1333" s="19">
        <v>43336</v>
      </c>
      <c r="B1333" s="20" t="str">
        <f>VLOOKUP(A1333,_holidays!$A$2:$B$2107,2,1)</f>
        <v>Y</v>
      </c>
      <c r="C1333" s="20" t="str">
        <f>VLOOKUP(A1333,_holidays!$A$2:$C$2107,3,1)</f>
        <v>N</v>
      </c>
      <c r="D1333" s="16">
        <v>130210.94</v>
      </c>
      <c r="E1333" s="21">
        <v>15.4</v>
      </c>
      <c r="F1333" s="67">
        <f t="shared" si="80"/>
        <v>130210.94</v>
      </c>
      <c r="G1333" s="67" t="e">
        <f t="shared" si="81"/>
        <v>#N/A</v>
      </c>
      <c r="H1333" s="67" t="e">
        <f t="shared" si="82"/>
        <v>#N/A</v>
      </c>
      <c r="I1333" s="67">
        <f t="shared" si="83"/>
        <v>130210.94</v>
      </c>
    </row>
    <row r="1334" spans="1:9" x14ac:dyDescent="0.6">
      <c r="A1334" s="10">
        <v>43337</v>
      </c>
      <c r="B1334" s="13" t="str">
        <f>VLOOKUP(A1334,_holidays!$A$2:$B$2107,2,1)</f>
        <v>Y</v>
      </c>
      <c r="C1334" s="13" t="str">
        <f>VLOOKUP(A1334,_holidays!$A$2:$C$2107,3,1)</f>
        <v>N</v>
      </c>
      <c r="D1334" s="16">
        <v>116471.77499999999</v>
      </c>
      <c r="E1334" s="14">
        <v>15.2</v>
      </c>
      <c r="F1334" s="67">
        <f t="shared" si="80"/>
        <v>116471.77499999999</v>
      </c>
      <c r="G1334" s="67" t="e">
        <f t="shared" si="81"/>
        <v>#N/A</v>
      </c>
      <c r="H1334" s="67" t="e">
        <f t="shared" si="82"/>
        <v>#N/A</v>
      </c>
      <c r="I1334" s="67">
        <f t="shared" si="83"/>
        <v>116471.77499999999</v>
      </c>
    </row>
    <row r="1335" spans="1:9" x14ac:dyDescent="0.6">
      <c r="A1335" s="19">
        <v>43338</v>
      </c>
      <c r="B1335" s="20" t="str">
        <f>VLOOKUP(A1335,_holidays!$A$2:$B$2107,2,1)</f>
        <v>Y</v>
      </c>
      <c r="C1335" s="20" t="str">
        <f>VLOOKUP(A1335,_holidays!$A$2:$C$2107,3,1)</f>
        <v>N</v>
      </c>
      <c r="D1335" s="16">
        <v>111436.265</v>
      </c>
      <c r="E1335" s="21">
        <v>14.7</v>
      </c>
      <c r="F1335" s="67">
        <f t="shared" si="80"/>
        <v>111436.265</v>
      </c>
      <c r="G1335" s="67" t="e">
        <f t="shared" si="81"/>
        <v>#N/A</v>
      </c>
      <c r="H1335" s="67" t="e">
        <f t="shared" si="82"/>
        <v>#N/A</v>
      </c>
      <c r="I1335" s="67">
        <f t="shared" si="83"/>
        <v>111436.265</v>
      </c>
    </row>
    <row r="1336" spans="1:9" x14ac:dyDescent="0.6">
      <c r="A1336" s="10">
        <v>43339</v>
      </c>
      <c r="B1336" s="13" t="str">
        <f>VLOOKUP(A1336,_holidays!$A$2:$B$2107,2,1)</f>
        <v>Y</v>
      </c>
      <c r="C1336" s="13" t="str">
        <f>VLOOKUP(A1336,_holidays!$A$2:$C$2107,3,1)</f>
        <v>N</v>
      </c>
      <c r="D1336" s="16">
        <v>131280.85</v>
      </c>
      <c r="E1336" s="14">
        <v>12.9</v>
      </c>
      <c r="F1336" s="67">
        <f t="shared" si="80"/>
        <v>131280.85</v>
      </c>
      <c r="G1336" s="67" t="e">
        <f t="shared" si="81"/>
        <v>#N/A</v>
      </c>
      <c r="H1336" s="67" t="e">
        <f t="shared" si="82"/>
        <v>#N/A</v>
      </c>
      <c r="I1336" s="67">
        <f t="shared" si="83"/>
        <v>131280.85</v>
      </c>
    </row>
    <row r="1337" spans="1:9" x14ac:dyDescent="0.6">
      <c r="A1337" s="19">
        <v>43340</v>
      </c>
      <c r="B1337" s="20" t="str">
        <f>VLOOKUP(A1337,_holidays!$A$2:$B$2107,2,1)</f>
        <v>Y</v>
      </c>
      <c r="C1337" s="20" t="str">
        <f>VLOOKUP(A1337,_holidays!$A$2:$C$2107,3,1)</f>
        <v>N</v>
      </c>
      <c r="D1337" s="16">
        <v>139563.095</v>
      </c>
      <c r="E1337" s="21">
        <v>11.2</v>
      </c>
      <c r="F1337" s="67">
        <f t="shared" si="80"/>
        <v>139563.095</v>
      </c>
      <c r="G1337" s="67" t="e">
        <f t="shared" si="81"/>
        <v>#N/A</v>
      </c>
      <c r="H1337" s="67" t="e">
        <f t="shared" si="82"/>
        <v>#N/A</v>
      </c>
      <c r="I1337" s="67">
        <f t="shared" si="83"/>
        <v>139563.095</v>
      </c>
    </row>
    <row r="1338" spans="1:9" x14ac:dyDescent="0.6">
      <c r="A1338" s="10">
        <v>43341</v>
      </c>
      <c r="B1338" s="13" t="str">
        <f>VLOOKUP(A1338,_holidays!$A$2:$B$2107,2,1)</f>
        <v>Y</v>
      </c>
      <c r="C1338" s="13" t="str">
        <f>VLOOKUP(A1338,_holidays!$A$2:$C$2107,3,1)</f>
        <v>N</v>
      </c>
      <c r="D1338" s="16">
        <v>136032.16</v>
      </c>
      <c r="E1338" s="14">
        <v>12.5</v>
      </c>
      <c r="F1338" s="67">
        <f t="shared" si="80"/>
        <v>136032.16</v>
      </c>
      <c r="G1338" s="67" t="e">
        <f t="shared" si="81"/>
        <v>#N/A</v>
      </c>
      <c r="H1338" s="67" t="e">
        <f t="shared" si="82"/>
        <v>#N/A</v>
      </c>
      <c r="I1338" s="67">
        <f t="shared" si="83"/>
        <v>136032.16</v>
      </c>
    </row>
    <row r="1339" spans="1:9" x14ac:dyDescent="0.6">
      <c r="A1339" s="19">
        <v>43342</v>
      </c>
      <c r="B1339" s="20" t="str">
        <f>VLOOKUP(A1339,_holidays!$A$2:$B$2107,2,1)</f>
        <v>Y</v>
      </c>
      <c r="C1339" s="20" t="str">
        <f>VLOOKUP(A1339,_holidays!$A$2:$C$2107,3,1)</f>
        <v>N</v>
      </c>
      <c r="D1339" s="16">
        <v>139752.54500000001</v>
      </c>
      <c r="E1339" s="21">
        <v>16.7</v>
      </c>
      <c r="F1339" s="67">
        <f t="shared" si="80"/>
        <v>139752.54500000001</v>
      </c>
      <c r="G1339" s="67" t="e">
        <f t="shared" si="81"/>
        <v>#N/A</v>
      </c>
      <c r="H1339" s="67" t="e">
        <f t="shared" si="82"/>
        <v>#N/A</v>
      </c>
      <c r="I1339" s="67">
        <f t="shared" si="83"/>
        <v>139752.54500000001</v>
      </c>
    </row>
    <row r="1340" spans="1:9" x14ac:dyDescent="0.6">
      <c r="A1340" s="10">
        <v>43343</v>
      </c>
      <c r="B1340" s="13" t="str">
        <f>VLOOKUP(A1340,_holidays!$A$2:$B$2107,2,1)</f>
        <v>Y</v>
      </c>
      <c r="C1340" s="13" t="str">
        <f>VLOOKUP(A1340,_holidays!$A$2:$C$2107,3,1)</f>
        <v>N</v>
      </c>
      <c r="D1340" s="16">
        <v>130466.91499999999</v>
      </c>
      <c r="E1340" s="14">
        <v>16</v>
      </c>
      <c r="F1340" s="67">
        <f t="shared" si="80"/>
        <v>130466.91499999999</v>
      </c>
      <c r="G1340" s="67" t="e">
        <f t="shared" si="81"/>
        <v>#N/A</v>
      </c>
      <c r="H1340" s="67" t="e">
        <f t="shared" si="82"/>
        <v>#N/A</v>
      </c>
      <c r="I1340" s="67">
        <f t="shared" si="83"/>
        <v>130466.91499999999</v>
      </c>
    </row>
    <row r="1341" spans="1:9" x14ac:dyDescent="0.6">
      <c r="A1341" s="19">
        <v>43344</v>
      </c>
      <c r="B1341" s="20" t="str">
        <f>VLOOKUP(A1341,_holidays!$A$2:$B$2107,2,1)</f>
        <v>Y</v>
      </c>
      <c r="C1341" s="20" t="str">
        <f>VLOOKUP(A1341,_holidays!$A$2:$C$2107,3,1)</f>
        <v>N</v>
      </c>
      <c r="D1341" s="16">
        <v>116344.565</v>
      </c>
      <c r="E1341" s="21">
        <v>13.4</v>
      </c>
      <c r="F1341" s="67">
        <f t="shared" si="80"/>
        <v>116344.565</v>
      </c>
      <c r="G1341" s="67" t="e">
        <f t="shared" si="81"/>
        <v>#N/A</v>
      </c>
      <c r="H1341" s="67" t="e">
        <f t="shared" si="82"/>
        <v>#N/A</v>
      </c>
      <c r="I1341" s="67">
        <f t="shared" si="83"/>
        <v>116344.565</v>
      </c>
    </row>
    <row r="1342" spans="1:9" x14ac:dyDescent="0.6">
      <c r="A1342" s="10">
        <v>43345</v>
      </c>
      <c r="B1342" s="13" t="str">
        <f>VLOOKUP(A1342,_holidays!$A$2:$B$2107,2,1)</f>
        <v>Y</v>
      </c>
      <c r="C1342" s="13" t="str">
        <f>VLOOKUP(A1342,_holidays!$A$2:$C$2107,3,1)</f>
        <v>N</v>
      </c>
      <c r="D1342" s="16">
        <v>118402.905</v>
      </c>
      <c r="E1342" s="14">
        <v>12.3</v>
      </c>
      <c r="F1342" s="67">
        <f t="shared" si="80"/>
        <v>118402.905</v>
      </c>
      <c r="G1342" s="67" t="e">
        <f t="shared" si="81"/>
        <v>#N/A</v>
      </c>
      <c r="H1342" s="67" t="e">
        <f t="shared" si="82"/>
        <v>#N/A</v>
      </c>
      <c r="I1342" s="67">
        <f t="shared" si="83"/>
        <v>118402.905</v>
      </c>
    </row>
    <row r="1343" spans="1:9" x14ac:dyDescent="0.6">
      <c r="A1343" s="19">
        <v>43346</v>
      </c>
      <c r="B1343" s="20" t="str">
        <f>VLOOKUP(A1343,_holidays!$A$2:$B$2107,2,1)</f>
        <v>Y</v>
      </c>
      <c r="C1343" s="20" t="str">
        <f>VLOOKUP(A1343,_holidays!$A$2:$C$2107,3,1)</f>
        <v>N</v>
      </c>
      <c r="D1343" s="16">
        <v>131448.995</v>
      </c>
      <c r="E1343" s="21">
        <v>13.1</v>
      </c>
      <c r="F1343" s="67">
        <f t="shared" si="80"/>
        <v>131448.995</v>
      </c>
      <c r="G1343" s="67" t="e">
        <f t="shared" si="81"/>
        <v>#N/A</v>
      </c>
      <c r="H1343" s="67" t="e">
        <f t="shared" si="82"/>
        <v>#N/A</v>
      </c>
      <c r="I1343" s="67">
        <f t="shared" si="83"/>
        <v>131448.995</v>
      </c>
    </row>
    <row r="1344" spans="1:9" x14ac:dyDescent="0.6">
      <c r="A1344" s="10">
        <v>43347</v>
      </c>
      <c r="B1344" s="13" t="str">
        <f>VLOOKUP(A1344,_holidays!$A$2:$B$2107,2,1)</f>
        <v>Y</v>
      </c>
      <c r="C1344" s="13" t="str">
        <f>VLOOKUP(A1344,_holidays!$A$2:$C$2107,3,1)</f>
        <v>N</v>
      </c>
      <c r="D1344" s="16">
        <v>128192.08500000001</v>
      </c>
      <c r="E1344" s="14">
        <v>19.5</v>
      </c>
      <c r="F1344" s="67">
        <f t="shared" si="80"/>
        <v>128192.08500000001</v>
      </c>
      <c r="G1344" s="67" t="e">
        <f t="shared" si="81"/>
        <v>#N/A</v>
      </c>
      <c r="H1344" s="67" t="e">
        <f t="shared" si="82"/>
        <v>#N/A</v>
      </c>
      <c r="I1344" s="67">
        <f t="shared" si="83"/>
        <v>128192.08500000001</v>
      </c>
    </row>
    <row r="1345" spans="1:9" x14ac:dyDescent="0.6">
      <c r="A1345" s="19">
        <v>43348</v>
      </c>
      <c r="B1345" s="20" t="str">
        <f>VLOOKUP(A1345,_holidays!$A$2:$B$2107,2,1)</f>
        <v>Y</v>
      </c>
      <c r="C1345" s="20" t="str">
        <f>VLOOKUP(A1345,_holidays!$A$2:$C$2107,3,1)</f>
        <v>N</v>
      </c>
      <c r="D1345" s="16">
        <v>118307.155</v>
      </c>
      <c r="E1345" s="21">
        <v>20.2</v>
      </c>
      <c r="F1345" s="67">
        <f t="shared" si="80"/>
        <v>118307.155</v>
      </c>
      <c r="G1345" s="67" t="e">
        <f t="shared" si="81"/>
        <v>#N/A</v>
      </c>
      <c r="H1345" s="67" t="e">
        <f t="shared" si="82"/>
        <v>#N/A</v>
      </c>
      <c r="I1345" s="67">
        <f t="shared" si="83"/>
        <v>118307.155</v>
      </c>
    </row>
    <row r="1346" spans="1:9" x14ac:dyDescent="0.6">
      <c r="A1346" s="10">
        <v>43349</v>
      </c>
      <c r="B1346" s="13" t="str">
        <f>VLOOKUP(A1346,_holidays!$A$2:$B$2107,2,1)</f>
        <v>Y</v>
      </c>
      <c r="C1346" s="13" t="str">
        <f>VLOOKUP(A1346,_holidays!$A$2:$C$2107,3,1)</f>
        <v>N</v>
      </c>
      <c r="D1346" s="16">
        <v>116467.37</v>
      </c>
      <c r="E1346" s="14">
        <v>20.6</v>
      </c>
      <c r="F1346" s="67">
        <f t="shared" si="80"/>
        <v>116467.37</v>
      </c>
      <c r="G1346" s="67" t="e">
        <f t="shared" si="81"/>
        <v>#N/A</v>
      </c>
      <c r="H1346" s="67" t="e">
        <f t="shared" si="82"/>
        <v>#N/A</v>
      </c>
      <c r="I1346" s="67">
        <f t="shared" si="83"/>
        <v>116467.37</v>
      </c>
    </row>
    <row r="1347" spans="1:9" x14ac:dyDescent="0.6">
      <c r="A1347" s="19">
        <v>43350</v>
      </c>
      <c r="B1347" s="20" t="str">
        <f>VLOOKUP(A1347,_holidays!$A$2:$B$2107,2,1)</f>
        <v>Y</v>
      </c>
      <c r="C1347" s="20" t="str">
        <f>VLOOKUP(A1347,_holidays!$A$2:$C$2107,3,1)</f>
        <v>N</v>
      </c>
      <c r="D1347" s="16">
        <v>123583.52</v>
      </c>
      <c r="E1347" s="21">
        <v>15.1</v>
      </c>
      <c r="F1347" s="67">
        <f t="shared" ref="F1347:F1410" si="84">IF(B1347="N",NA(),IF(B1347="Y",D1347))</f>
        <v>123583.52</v>
      </c>
      <c r="G1347" s="67" t="e">
        <f t="shared" ref="G1347:G1410" si="85">IF(B1347="N",D1347,IF(B1347="Y",NA()))</f>
        <v>#N/A</v>
      </c>
      <c r="H1347" s="67" t="e">
        <f t="shared" ref="H1347:H1410" si="86">IF(C1347="N",NA(),IF(C1347="Y",D1347))</f>
        <v>#N/A</v>
      </c>
      <c r="I1347" s="67">
        <f t="shared" ref="I1347:I1410" si="87">IF(C1347="N",D1347,IF(C1347="Y",NA()))</f>
        <v>123583.52</v>
      </c>
    </row>
    <row r="1348" spans="1:9" x14ac:dyDescent="0.6">
      <c r="A1348" s="10">
        <v>43351</v>
      </c>
      <c r="B1348" s="13" t="str">
        <f>VLOOKUP(A1348,_holidays!$A$2:$B$2107,2,1)</f>
        <v>Y</v>
      </c>
      <c r="C1348" s="13" t="str">
        <f>VLOOKUP(A1348,_holidays!$A$2:$C$2107,3,1)</f>
        <v>N</v>
      </c>
      <c r="D1348" s="16">
        <v>109948.61500000001</v>
      </c>
      <c r="E1348" s="14">
        <v>17.5</v>
      </c>
      <c r="F1348" s="67">
        <f t="shared" si="84"/>
        <v>109948.61500000001</v>
      </c>
      <c r="G1348" s="67" t="e">
        <f t="shared" si="85"/>
        <v>#N/A</v>
      </c>
      <c r="H1348" s="67" t="e">
        <f t="shared" si="86"/>
        <v>#N/A</v>
      </c>
      <c r="I1348" s="67">
        <f t="shared" si="87"/>
        <v>109948.61500000001</v>
      </c>
    </row>
    <row r="1349" spans="1:9" x14ac:dyDescent="0.6">
      <c r="A1349" s="19">
        <v>43352</v>
      </c>
      <c r="B1349" s="20" t="str">
        <f>VLOOKUP(A1349,_holidays!$A$2:$B$2107,2,1)</f>
        <v>Y</v>
      </c>
      <c r="C1349" s="20" t="str">
        <f>VLOOKUP(A1349,_holidays!$A$2:$C$2107,3,1)</f>
        <v>N</v>
      </c>
      <c r="D1349" s="16">
        <v>107838.95</v>
      </c>
      <c r="E1349" s="21">
        <v>18.100000000000001</v>
      </c>
      <c r="F1349" s="67">
        <f t="shared" si="84"/>
        <v>107838.95</v>
      </c>
      <c r="G1349" s="67" t="e">
        <f t="shared" si="85"/>
        <v>#N/A</v>
      </c>
      <c r="H1349" s="67" t="e">
        <f t="shared" si="86"/>
        <v>#N/A</v>
      </c>
      <c r="I1349" s="67">
        <f t="shared" si="87"/>
        <v>107838.95</v>
      </c>
    </row>
    <row r="1350" spans="1:9" x14ac:dyDescent="0.6">
      <c r="A1350" s="10">
        <v>43353</v>
      </c>
      <c r="B1350" s="13" t="str">
        <f>VLOOKUP(A1350,_holidays!$A$2:$B$2107,2,1)</f>
        <v>Y</v>
      </c>
      <c r="C1350" s="13" t="str">
        <f>VLOOKUP(A1350,_holidays!$A$2:$C$2107,3,1)</f>
        <v>N</v>
      </c>
      <c r="D1350" s="16">
        <v>123132.625</v>
      </c>
      <c r="E1350" s="14">
        <v>18</v>
      </c>
      <c r="F1350" s="67">
        <f t="shared" si="84"/>
        <v>123132.625</v>
      </c>
      <c r="G1350" s="67" t="e">
        <f t="shared" si="85"/>
        <v>#N/A</v>
      </c>
      <c r="H1350" s="67" t="e">
        <f t="shared" si="86"/>
        <v>#N/A</v>
      </c>
      <c r="I1350" s="67">
        <f t="shared" si="87"/>
        <v>123132.625</v>
      </c>
    </row>
    <row r="1351" spans="1:9" x14ac:dyDescent="0.6">
      <c r="A1351" s="19">
        <v>43354</v>
      </c>
      <c r="B1351" s="20" t="str">
        <f>VLOOKUP(A1351,_holidays!$A$2:$B$2107,2,1)</f>
        <v>Y</v>
      </c>
      <c r="C1351" s="20" t="str">
        <f>VLOOKUP(A1351,_holidays!$A$2:$C$2107,3,1)</f>
        <v>N</v>
      </c>
      <c r="D1351" s="16">
        <v>111096.53</v>
      </c>
      <c r="E1351" s="21">
        <v>24.2</v>
      </c>
      <c r="F1351" s="67">
        <f t="shared" si="84"/>
        <v>111096.53</v>
      </c>
      <c r="G1351" s="67" t="e">
        <f t="shared" si="85"/>
        <v>#N/A</v>
      </c>
      <c r="H1351" s="67" t="e">
        <f t="shared" si="86"/>
        <v>#N/A</v>
      </c>
      <c r="I1351" s="67">
        <f t="shared" si="87"/>
        <v>111096.53</v>
      </c>
    </row>
    <row r="1352" spans="1:9" x14ac:dyDescent="0.6">
      <c r="A1352" s="10">
        <v>43355</v>
      </c>
      <c r="B1352" s="13" t="str">
        <f>VLOOKUP(A1352,_holidays!$A$2:$B$2107,2,1)</f>
        <v>Y</v>
      </c>
      <c r="C1352" s="13" t="str">
        <f>VLOOKUP(A1352,_holidays!$A$2:$C$2107,3,1)</f>
        <v>N</v>
      </c>
      <c r="D1352" s="16">
        <v>112935.03999999999</v>
      </c>
      <c r="E1352" s="14">
        <v>18.5</v>
      </c>
      <c r="F1352" s="67">
        <f t="shared" si="84"/>
        <v>112935.03999999999</v>
      </c>
      <c r="G1352" s="67" t="e">
        <f t="shared" si="85"/>
        <v>#N/A</v>
      </c>
      <c r="H1352" s="67" t="e">
        <f t="shared" si="86"/>
        <v>#N/A</v>
      </c>
      <c r="I1352" s="67">
        <f t="shared" si="87"/>
        <v>112935.03999999999</v>
      </c>
    </row>
    <row r="1353" spans="1:9" x14ac:dyDescent="0.6">
      <c r="A1353" s="19">
        <v>43356</v>
      </c>
      <c r="B1353" s="20" t="str">
        <f>VLOOKUP(A1353,_holidays!$A$2:$B$2107,2,1)</f>
        <v>Y</v>
      </c>
      <c r="C1353" s="20" t="str">
        <f>VLOOKUP(A1353,_holidays!$A$2:$C$2107,3,1)</f>
        <v>N</v>
      </c>
      <c r="D1353" s="16">
        <v>117880.565</v>
      </c>
      <c r="E1353" s="21">
        <v>19.7</v>
      </c>
      <c r="F1353" s="67">
        <f t="shared" si="84"/>
        <v>117880.565</v>
      </c>
      <c r="G1353" s="67" t="e">
        <f t="shared" si="85"/>
        <v>#N/A</v>
      </c>
      <c r="H1353" s="67" t="e">
        <f t="shared" si="86"/>
        <v>#N/A</v>
      </c>
      <c r="I1353" s="67">
        <f t="shared" si="87"/>
        <v>117880.565</v>
      </c>
    </row>
    <row r="1354" spans="1:9" x14ac:dyDescent="0.6">
      <c r="A1354" s="10">
        <v>43357</v>
      </c>
      <c r="B1354" s="13" t="str">
        <f>VLOOKUP(A1354,_holidays!$A$2:$B$2107,2,1)</f>
        <v>Y</v>
      </c>
      <c r="C1354" s="13" t="str">
        <f>VLOOKUP(A1354,_holidays!$A$2:$C$2107,3,1)</f>
        <v>N</v>
      </c>
      <c r="D1354" s="16">
        <v>111213.15</v>
      </c>
      <c r="E1354" s="14">
        <v>22.7</v>
      </c>
      <c r="F1354" s="67">
        <f t="shared" si="84"/>
        <v>111213.15</v>
      </c>
      <c r="G1354" s="67" t="e">
        <f t="shared" si="85"/>
        <v>#N/A</v>
      </c>
      <c r="H1354" s="67" t="e">
        <f t="shared" si="86"/>
        <v>#N/A</v>
      </c>
      <c r="I1354" s="67">
        <f t="shared" si="87"/>
        <v>111213.15</v>
      </c>
    </row>
    <row r="1355" spans="1:9" x14ac:dyDescent="0.6">
      <c r="A1355" s="19">
        <v>43358</v>
      </c>
      <c r="B1355" s="20" t="str">
        <f>VLOOKUP(A1355,_holidays!$A$2:$B$2107,2,1)</f>
        <v>Y</v>
      </c>
      <c r="C1355" s="20" t="str">
        <f>VLOOKUP(A1355,_holidays!$A$2:$C$2107,3,1)</f>
        <v>N</v>
      </c>
      <c r="D1355" s="16">
        <v>108632.355</v>
      </c>
      <c r="E1355" s="21">
        <v>13.7</v>
      </c>
      <c r="F1355" s="67">
        <f t="shared" si="84"/>
        <v>108632.355</v>
      </c>
      <c r="G1355" s="67" t="e">
        <f t="shared" si="85"/>
        <v>#N/A</v>
      </c>
      <c r="H1355" s="67" t="e">
        <f t="shared" si="86"/>
        <v>#N/A</v>
      </c>
      <c r="I1355" s="67">
        <f t="shared" si="87"/>
        <v>108632.355</v>
      </c>
    </row>
    <row r="1356" spans="1:9" x14ac:dyDescent="0.6">
      <c r="A1356" s="10">
        <v>43359</v>
      </c>
      <c r="B1356" s="13" t="str">
        <f>VLOOKUP(A1356,_holidays!$A$2:$B$2107,2,1)</f>
        <v>Y</v>
      </c>
      <c r="C1356" s="13" t="str">
        <f>VLOOKUP(A1356,_holidays!$A$2:$C$2107,3,1)</f>
        <v>N</v>
      </c>
      <c r="D1356" s="16">
        <v>113030.005</v>
      </c>
      <c r="E1356" s="14">
        <v>14</v>
      </c>
      <c r="F1356" s="67">
        <f t="shared" si="84"/>
        <v>113030.005</v>
      </c>
      <c r="G1356" s="67" t="e">
        <f t="shared" si="85"/>
        <v>#N/A</v>
      </c>
      <c r="H1356" s="67" t="e">
        <f t="shared" si="86"/>
        <v>#N/A</v>
      </c>
      <c r="I1356" s="67">
        <f t="shared" si="87"/>
        <v>113030.005</v>
      </c>
    </row>
    <row r="1357" spans="1:9" x14ac:dyDescent="0.6">
      <c r="A1357" s="19">
        <v>43360</v>
      </c>
      <c r="B1357" s="20" t="str">
        <f>VLOOKUP(A1357,_holidays!$A$2:$B$2107,2,1)</f>
        <v>Y</v>
      </c>
      <c r="C1357" s="20" t="str">
        <f>VLOOKUP(A1357,_holidays!$A$2:$C$2107,3,1)</f>
        <v>N</v>
      </c>
      <c r="D1357" s="16">
        <v>118208.24</v>
      </c>
      <c r="E1357" s="21">
        <v>18.100000000000001</v>
      </c>
      <c r="F1357" s="67">
        <f t="shared" si="84"/>
        <v>118208.24</v>
      </c>
      <c r="G1357" s="67" t="e">
        <f t="shared" si="85"/>
        <v>#N/A</v>
      </c>
      <c r="H1357" s="67" t="e">
        <f t="shared" si="86"/>
        <v>#N/A</v>
      </c>
      <c r="I1357" s="67">
        <f t="shared" si="87"/>
        <v>118208.24</v>
      </c>
    </row>
    <row r="1358" spans="1:9" x14ac:dyDescent="0.6">
      <c r="A1358" s="10">
        <v>43361</v>
      </c>
      <c r="B1358" s="13" t="str">
        <f>VLOOKUP(A1358,_holidays!$A$2:$B$2107,2,1)</f>
        <v>Y</v>
      </c>
      <c r="C1358" s="13" t="str">
        <f>VLOOKUP(A1358,_holidays!$A$2:$C$2107,3,1)</f>
        <v>N</v>
      </c>
      <c r="D1358" s="16">
        <v>119622.285</v>
      </c>
      <c r="E1358" s="14">
        <v>20.3</v>
      </c>
      <c r="F1358" s="67">
        <f t="shared" si="84"/>
        <v>119622.285</v>
      </c>
      <c r="G1358" s="67" t="e">
        <f t="shared" si="85"/>
        <v>#N/A</v>
      </c>
      <c r="H1358" s="67" t="e">
        <f t="shared" si="86"/>
        <v>#N/A</v>
      </c>
      <c r="I1358" s="67">
        <f t="shared" si="87"/>
        <v>119622.285</v>
      </c>
    </row>
    <row r="1359" spans="1:9" x14ac:dyDescent="0.6">
      <c r="A1359" s="19">
        <v>43362</v>
      </c>
      <c r="B1359" s="20" t="str">
        <f>VLOOKUP(A1359,_holidays!$A$2:$B$2107,2,1)</f>
        <v>Y</v>
      </c>
      <c r="C1359" s="20" t="str">
        <f>VLOOKUP(A1359,_holidays!$A$2:$C$2107,3,1)</f>
        <v>N</v>
      </c>
      <c r="D1359" s="16">
        <v>123787.77</v>
      </c>
      <c r="E1359" s="21">
        <v>14.7</v>
      </c>
      <c r="F1359" s="67">
        <f t="shared" si="84"/>
        <v>123787.77</v>
      </c>
      <c r="G1359" s="67" t="e">
        <f t="shared" si="85"/>
        <v>#N/A</v>
      </c>
      <c r="H1359" s="67" t="e">
        <f t="shared" si="86"/>
        <v>#N/A</v>
      </c>
      <c r="I1359" s="67">
        <f t="shared" si="87"/>
        <v>123787.77</v>
      </c>
    </row>
    <row r="1360" spans="1:9" x14ac:dyDescent="0.6">
      <c r="A1360" s="10">
        <v>43363</v>
      </c>
      <c r="B1360" s="13" t="str">
        <f>VLOOKUP(A1360,_holidays!$A$2:$B$2107,2,1)</f>
        <v>Y</v>
      </c>
      <c r="C1360" s="13" t="str">
        <f>VLOOKUP(A1360,_holidays!$A$2:$C$2107,3,1)</f>
        <v>N</v>
      </c>
      <c r="D1360" s="16">
        <v>125335.57</v>
      </c>
      <c r="E1360" s="14">
        <v>17.399999999999999</v>
      </c>
      <c r="F1360" s="67">
        <f t="shared" si="84"/>
        <v>125335.57</v>
      </c>
      <c r="G1360" s="67" t="e">
        <f t="shared" si="85"/>
        <v>#N/A</v>
      </c>
      <c r="H1360" s="67" t="e">
        <f t="shared" si="86"/>
        <v>#N/A</v>
      </c>
      <c r="I1360" s="67">
        <f t="shared" si="87"/>
        <v>125335.57</v>
      </c>
    </row>
    <row r="1361" spans="1:9" x14ac:dyDescent="0.6">
      <c r="A1361" s="19">
        <v>43364</v>
      </c>
      <c r="B1361" s="20" t="str">
        <f>VLOOKUP(A1361,_holidays!$A$2:$B$2107,2,1)</f>
        <v>N</v>
      </c>
      <c r="C1361" s="20" t="str">
        <f>VLOOKUP(A1361,_holidays!$A$2:$C$2107,3,1)</f>
        <v>N</v>
      </c>
      <c r="D1361" s="16">
        <v>120372.48</v>
      </c>
      <c r="E1361" s="21">
        <v>18.899999999999999</v>
      </c>
      <c r="F1361" s="67" t="e">
        <f t="shared" si="84"/>
        <v>#N/A</v>
      </c>
      <c r="G1361" s="67">
        <f t="shared" si="85"/>
        <v>120372.48</v>
      </c>
      <c r="H1361" s="67" t="e">
        <f t="shared" si="86"/>
        <v>#N/A</v>
      </c>
      <c r="I1361" s="67">
        <f t="shared" si="87"/>
        <v>120372.48</v>
      </c>
    </row>
    <row r="1362" spans="1:9" x14ac:dyDescent="0.6">
      <c r="A1362" s="10">
        <v>43365</v>
      </c>
      <c r="B1362" s="13" t="str">
        <f>VLOOKUP(A1362,_holidays!$A$2:$B$2107,2,1)</f>
        <v>N</v>
      </c>
      <c r="C1362" s="13" t="str">
        <f>VLOOKUP(A1362,_holidays!$A$2:$C$2107,3,1)</f>
        <v>N</v>
      </c>
      <c r="D1362" s="16">
        <v>107731.72</v>
      </c>
      <c r="E1362" s="14">
        <v>17.3</v>
      </c>
      <c r="F1362" s="67" t="e">
        <f t="shared" si="84"/>
        <v>#N/A</v>
      </c>
      <c r="G1362" s="67">
        <f t="shared" si="85"/>
        <v>107731.72</v>
      </c>
      <c r="H1362" s="67" t="e">
        <f t="shared" si="86"/>
        <v>#N/A</v>
      </c>
      <c r="I1362" s="67">
        <f t="shared" si="87"/>
        <v>107731.72</v>
      </c>
    </row>
    <row r="1363" spans="1:9" x14ac:dyDescent="0.6">
      <c r="A1363" s="19">
        <v>43366</v>
      </c>
      <c r="B1363" s="20" t="str">
        <f>VLOOKUP(A1363,_holidays!$A$2:$B$2107,2,1)</f>
        <v>N</v>
      </c>
      <c r="C1363" s="20" t="str">
        <f>VLOOKUP(A1363,_holidays!$A$2:$C$2107,3,1)</f>
        <v>N</v>
      </c>
      <c r="D1363" s="16">
        <v>107332.1</v>
      </c>
      <c r="E1363" s="21">
        <v>13.7</v>
      </c>
      <c r="F1363" s="67" t="e">
        <f t="shared" si="84"/>
        <v>#N/A</v>
      </c>
      <c r="G1363" s="67">
        <f t="shared" si="85"/>
        <v>107332.1</v>
      </c>
      <c r="H1363" s="67" t="e">
        <f t="shared" si="86"/>
        <v>#N/A</v>
      </c>
      <c r="I1363" s="67">
        <f t="shared" si="87"/>
        <v>107332.1</v>
      </c>
    </row>
    <row r="1364" spans="1:9" x14ac:dyDescent="0.6">
      <c r="A1364" s="10">
        <v>43367</v>
      </c>
      <c r="B1364" s="13" t="str">
        <f>VLOOKUP(A1364,_holidays!$A$2:$B$2107,2,1)</f>
        <v>N</v>
      </c>
      <c r="C1364" s="13" t="str">
        <f>VLOOKUP(A1364,_holidays!$A$2:$C$2107,3,1)</f>
        <v>N</v>
      </c>
      <c r="D1364" s="16">
        <v>119535.715</v>
      </c>
      <c r="E1364" s="14">
        <v>14.9</v>
      </c>
      <c r="F1364" s="67" t="e">
        <f t="shared" si="84"/>
        <v>#N/A</v>
      </c>
      <c r="G1364" s="67">
        <f t="shared" si="85"/>
        <v>119535.715</v>
      </c>
      <c r="H1364" s="67" t="e">
        <f t="shared" si="86"/>
        <v>#N/A</v>
      </c>
      <c r="I1364" s="67">
        <f t="shared" si="87"/>
        <v>119535.715</v>
      </c>
    </row>
    <row r="1365" spans="1:9" x14ac:dyDescent="0.6">
      <c r="A1365" s="19">
        <v>43368</v>
      </c>
      <c r="B1365" s="20" t="str">
        <f>VLOOKUP(A1365,_holidays!$A$2:$B$2107,2,1)</f>
        <v>N</v>
      </c>
      <c r="C1365" s="20" t="str">
        <f>VLOOKUP(A1365,_holidays!$A$2:$C$2107,3,1)</f>
        <v>N</v>
      </c>
      <c r="D1365" s="16">
        <v>124797.08500000001</v>
      </c>
      <c r="E1365" s="21">
        <v>13.6</v>
      </c>
      <c r="F1365" s="67" t="e">
        <f t="shared" si="84"/>
        <v>#N/A</v>
      </c>
      <c r="G1365" s="67">
        <f t="shared" si="85"/>
        <v>124797.08500000001</v>
      </c>
      <c r="H1365" s="67" t="e">
        <f t="shared" si="86"/>
        <v>#N/A</v>
      </c>
      <c r="I1365" s="67">
        <f t="shared" si="87"/>
        <v>124797.08500000001</v>
      </c>
    </row>
    <row r="1366" spans="1:9" x14ac:dyDescent="0.6">
      <c r="A1366" s="10">
        <v>43369</v>
      </c>
      <c r="B1366" s="13" t="str">
        <f>VLOOKUP(A1366,_holidays!$A$2:$B$2107,2,1)</f>
        <v>N</v>
      </c>
      <c r="C1366" s="13" t="str">
        <f>VLOOKUP(A1366,_holidays!$A$2:$C$2107,3,1)</f>
        <v>N</v>
      </c>
      <c r="D1366" s="16">
        <v>119238.345</v>
      </c>
      <c r="E1366" s="14">
        <v>17.600000000000001</v>
      </c>
      <c r="F1366" s="67" t="e">
        <f t="shared" si="84"/>
        <v>#N/A</v>
      </c>
      <c r="G1366" s="67">
        <f t="shared" si="85"/>
        <v>119238.345</v>
      </c>
      <c r="H1366" s="67" t="e">
        <f t="shared" si="86"/>
        <v>#N/A</v>
      </c>
      <c r="I1366" s="67">
        <f t="shared" si="87"/>
        <v>119238.345</v>
      </c>
    </row>
    <row r="1367" spans="1:9" x14ac:dyDescent="0.6">
      <c r="A1367" s="19">
        <v>43370</v>
      </c>
      <c r="B1367" s="20" t="str">
        <f>VLOOKUP(A1367,_holidays!$A$2:$B$2107,2,1)</f>
        <v>N</v>
      </c>
      <c r="C1367" s="20" t="str">
        <f>VLOOKUP(A1367,_holidays!$A$2:$C$2107,3,1)</f>
        <v>N</v>
      </c>
      <c r="D1367" s="16">
        <v>110878.67</v>
      </c>
      <c r="E1367" s="21">
        <v>24.2</v>
      </c>
      <c r="F1367" s="67" t="e">
        <f t="shared" si="84"/>
        <v>#N/A</v>
      </c>
      <c r="G1367" s="67">
        <f t="shared" si="85"/>
        <v>110878.67</v>
      </c>
      <c r="H1367" s="67" t="e">
        <f t="shared" si="86"/>
        <v>#N/A</v>
      </c>
      <c r="I1367" s="67">
        <f t="shared" si="87"/>
        <v>110878.67</v>
      </c>
    </row>
    <row r="1368" spans="1:9" x14ac:dyDescent="0.6">
      <c r="A1368" s="10">
        <v>43371</v>
      </c>
      <c r="B1368" s="13" t="str">
        <f>VLOOKUP(A1368,_holidays!$A$2:$B$2107,2,1)</f>
        <v>N</v>
      </c>
      <c r="C1368" s="13" t="str">
        <f>VLOOKUP(A1368,_holidays!$A$2:$C$2107,3,1)</f>
        <v>Y</v>
      </c>
      <c r="D1368" s="16">
        <v>108622.42</v>
      </c>
      <c r="E1368" s="14">
        <v>15.2</v>
      </c>
      <c r="F1368" s="67" t="e">
        <f t="shared" si="84"/>
        <v>#N/A</v>
      </c>
      <c r="G1368" s="67">
        <f t="shared" si="85"/>
        <v>108622.42</v>
      </c>
      <c r="H1368" s="67">
        <f t="shared" si="86"/>
        <v>108622.42</v>
      </c>
      <c r="I1368" s="67" t="e">
        <f t="shared" si="87"/>
        <v>#N/A</v>
      </c>
    </row>
    <row r="1369" spans="1:9" x14ac:dyDescent="0.6">
      <c r="A1369" s="19">
        <v>43372</v>
      </c>
      <c r="B1369" s="20" t="str">
        <f>VLOOKUP(A1369,_holidays!$A$2:$B$2107,2,1)</f>
        <v>N</v>
      </c>
      <c r="C1369" s="20" t="str">
        <f>VLOOKUP(A1369,_holidays!$A$2:$C$2107,3,1)</f>
        <v>N</v>
      </c>
      <c r="D1369" s="16">
        <v>109315.065</v>
      </c>
      <c r="E1369" s="21">
        <v>14</v>
      </c>
      <c r="F1369" s="67" t="e">
        <f t="shared" si="84"/>
        <v>#N/A</v>
      </c>
      <c r="G1369" s="67">
        <f t="shared" si="85"/>
        <v>109315.065</v>
      </c>
      <c r="H1369" s="67" t="e">
        <f t="shared" si="86"/>
        <v>#N/A</v>
      </c>
      <c r="I1369" s="67">
        <f t="shared" si="87"/>
        <v>109315.065</v>
      </c>
    </row>
    <row r="1370" spans="1:9" x14ac:dyDescent="0.6">
      <c r="A1370" s="10">
        <v>43373</v>
      </c>
      <c r="B1370" s="13" t="str">
        <f>VLOOKUP(A1370,_holidays!$A$2:$B$2107,2,1)</f>
        <v>N</v>
      </c>
      <c r="C1370" s="13" t="str">
        <f>VLOOKUP(A1370,_holidays!$A$2:$C$2107,3,1)</f>
        <v>N</v>
      </c>
      <c r="D1370" s="16">
        <v>106236.23</v>
      </c>
      <c r="E1370" s="14">
        <v>16.5</v>
      </c>
      <c r="F1370" s="67" t="e">
        <f t="shared" si="84"/>
        <v>#N/A</v>
      </c>
      <c r="G1370" s="67">
        <f t="shared" si="85"/>
        <v>106236.23</v>
      </c>
      <c r="H1370" s="67" t="e">
        <f t="shared" si="86"/>
        <v>#N/A</v>
      </c>
      <c r="I1370" s="67">
        <f t="shared" si="87"/>
        <v>106236.23</v>
      </c>
    </row>
    <row r="1371" spans="1:9" x14ac:dyDescent="0.6">
      <c r="A1371" s="19">
        <v>43374</v>
      </c>
      <c r="B1371" s="20" t="str">
        <f>VLOOKUP(A1371,_holidays!$A$2:$B$2107,2,1)</f>
        <v>N</v>
      </c>
      <c r="C1371" s="20" t="str">
        <f>VLOOKUP(A1371,_holidays!$A$2:$C$2107,3,1)</f>
        <v>N</v>
      </c>
      <c r="D1371" s="16">
        <v>114466.64</v>
      </c>
      <c r="E1371" s="21">
        <v>23.3</v>
      </c>
      <c r="F1371" s="67" t="e">
        <f t="shared" si="84"/>
        <v>#N/A</v>
      </c>
      <c r="G1371" s="67">
        <f t="shared" si="85"/>
        <v>114466.64</v>
      </c>
      <c r="H1371" s="67" t="e">
        <f t="shared" si="86"/>
        <v>#N/A</v>
      </c>
      <c r="I1371" s="67">
        <f t="shared" si="87"/>
        <v>114466.64</v>
      </c>
    </row>
    <row r="1372" spans="1:9" x14ac:dyDescent="0.6">
      <c r="A1372" s="10">
        <v>43375</v>
      </c>
      <c r="B1372" s="13" t="str">
        <f>VLOOKUP(A1372,_holidays!$A$2:$B$2107,2,1)</f>
        <v>N</v>
      </c>
      <c r="C1372" s="13" t="str">
        <f>VLOOKUP(A1372,_holidays!$A$2:$C$2107,3,1)</f>
        <v>N</v>
      </c>
      <c r="D1372" s="16">
        <v>114458.205</v>
      </c>
      <c r="E1372" s="14">
        <v>25.8</v>
      </c>
      <c r="F1372" s="67" t="e">
        <f t="shared" si="84"/>
        <v>#N/A</v>
      </c>
      <c r="G1372" s="67">
        <f t="shared" si="85"/>
        <v>114458.205</v>
      </c>
      <c r="H1372" s="67" t="e">
        <f t="shared" si="86"/>
        <v>#N/A</v>
      </c>
      <c r="I1372" s="67">
        <f t="shared" si="87"/>
        <v>114458.205</v>
      </c>
    </row>
    <row r="1373" spans="1:9" x14ac:dyDescent="0.6">
      <c r="A1373" s="19">
        <v>43376</v>
      </c>
      <c r="B1373" s="20" t="str">
        <f>VLOOKUP(A1373,_holidays!$A$2:$B$2107,2,1)</f>
        <v>N</v>
      </c>
      <c r="C1373" s="20" t="str">
        <f>VLOOKUP(A1373,_holidays!$A$2:$C$2107,3,1)</f>
        <v>N</v>
      </c>
      <c r="D1373" s="16">
        <v>115490.83500000001</v>
      </c>
      <c r="E1373" s="21">
        <v>18.100000000000001</v>
      </c>
      <c r="F1373" s="67" t="e">
        <f t="shared" si="84"/>
        <v>#N/A</v>
      </c>
      <c r="G1373" s="67">
        <f t="shared" si="85"/>
        <v>115490.83500000001</v>
      </c>
      <c r="H1373" s="67" t="e">
        <f t="shared" si="86"/>
        <v>#N/A</v>
      </c>
      <c r="I1373" s="67">
        <f t="shared" si="87"/>
        <v>115490.83500000001</v>
      </c>
    </row>
    <row r="1374" spans="1:9" x14ac:dyDescent="0.6">
      <c r="A1374" s="10">
        <v>43377</v>
      </c>
      <c r="B1374" s="13" t="str">
        <f>VLOOKUP(A1374,_holidays!$A$2:$B$2107,2,1)</f>
        <v>N</v>
      </c>
      <c r="C1374" s="13" t="str">
        <f>VLOOKUP(A1374,_holidays!$A$2:$C$2107,3,1)</f>
        <v>N</v>
      </c>
      <c r="D1374" s="16">
        <v>115294.12</v>
      </c>
      <c r="E1374" s="14">
        <v>14.6</v>
      </c>
      <c r="F1374" s="67" t="e">
        <f t="shared" si="84"/>
        <v>#N/A</v>
      </c>
      <c r="G1374" s="67">
        <f t="shared" si="85"/>
        <v>115294.12</v>
      </c>
      <c r="H1374" s="67" t="e">
        <f t="shared" si="86"/>
        <v>#N/A</v>
      </c>
      <c r="I1374" s="67">
        <f t="shared" si="87"/>
        <v>115294.12</v>
      </c>
    </row>
    <row r="1375" spans="1:9" x14ac:dyDescent="0.6">
      <c r="A1375" s="19">
        <v>43378</v>
      </c>
      <c r="B1375" s="20" t="str">
        <f>VLOOKUP(A1375,_holidays!$A$2:$B$2107,2,1)</f>
        <v>N</v>
      </c>
      <c r="C1375" s="20" t="str">
        <f>VLOOKUP(A1375,_holidays!$A$2:$C$2107,3,1)</f>
        <v>N</v>
      </c>
      <c r="D1375" s="16">
        <v>112576.545</v>
      </c>
      <c r="E1375" s="21">
        <v>20.5</v>
      </c>
      <c r="F1375" s="67" t="e">
        <f t="shared" si="84"/>
        <v>#N/A</v>
      </c>
      <c r="G1375" s="67">
        <f t="shared" si="85"/>
        <v>112576.545</v>
      </c>
      <c r="H1375" s="67" t="e">
        <f t="shared" si="86"/>
        <v>#N/A</v>
      </c>
      <c r="I1375" s="67">
        <f t="shared" si="87"/>
        <v>112576.545</v>
      </c>
    </row>
    <row r="1376" spans="1:9" x14ac:dyDescent="0.6">
      <c r="A1376" s="10">
        <v>43379</v>
      </c>
      <c r="B1376" s="13" t="str">
        <f>VLOOKUP(A1376,_holidays!$A$2:$B$2107,2,1)</f>
        <v>N</v>
      </c>
      <c r="C1376" s="13" t="str">
        <f>VLOOKUP(A1376,_holidays!$A$2:$C$2107,3,1)</f>
        <v>N</v>
      </c>
      <c r="D1376" s="16">
        <v>102988.145</v>
      </c>
      <c r="E1376" s="14">
        <v>23.8</v>
      </c>
      <c r="F1376" s="67" t="e">
        <f t="shared" si="84"/>
        <v>#N/A</v>
      </c>
      <c r="G1376" s="67">
        <f t="shared" si="85"/>
        <v>102988.145</v>
      </c>
      <c r="H1376" s="67" t="e">
        <f t="shared" si="86"/>
        <v>#N/A</v>
      </c>
      <c r="I1376" s="67">
        <f t="shared" si="87"/>
        <v>102988.145</v>
      </c>
    </row>
    <row r="1377" spans="1:9" x14ac:dyDescent="0.6">
      <c r="A1377" s="19">
        <v>43380</v>
      </c>
      <c r="B1377" s="20" t="str">
        <f>VLOOKUP(A1377,_holidays!$A$2:$B$2107,2,1)</f>
        <v>N</v>
      </c>
      <c r="C1377" s="20" t="str">
        <f>VLOOKUP(A1377,_holidays!$A$2:$C$2107,3,1)</f>
        <v>N</v>
      </c>
      <c r="D1377" s="16">
        <v>100476.705</v>
      </c>
      <c r="E1377" s="21">
        <v>24.7</v>
      </c>
      <c r="F1377" s="67" t="e">
        <f t="shared" si="84"/>
        <v>#N/A</v>
      </c>
      <c r="G1377" s="67">
        <f t="shared" si="85"/>
        <v>100476.705</v>
      </c>
      <c r="H1377" s="67" t="e">
        <f t="shared" si="86"/>
        <v>#N/A</v>
      </c>
      <c r="I1377" s="67">
        <f t="shared" si="87"/>
        <v>100476.705</v>
      </c>
    </row>
    <row r="1378" spans="1:9" x14ac:dyDescent="0.6">
      <c r="A1378" s="10">
        <v>43381</v>
      </c>
      <c r="B1378" s="13" t="str">
        <f>VLOOKUP(A1378,_holidays!$A$2:$B$2107,2,1)</f>
        <v>N</v>
      </c>
      <c r="C1378" s="13" t="str">
        <f>VLOOKUP(A1378,_holidays!$A$2:$C$2107,3,1)</f>
        <v>N</v>
      </c>
      <c r="D1378" s="16">
        <v>113945.5</v>
      </c>
      <c r="E1378" s="14">
        <v>28.2</v>
      </c>
      <c r="F1378" s="67" t="e">
        <f t="shared" si="84"/>
        <v>#N/A</v>
      </c>
      <c r="G1378" s="67">
        <f t="shared" si="85"/>
        <v>113945.5</v>
      </c>
      <c r="H1378" s="67" t="e">
        <f t="shared" si="86"/>
        <v>#N/A</v>
      </c>
      <c r="I1378" s="67">
        <f t="shared" si="87"/>
        <v>113945.5</v>
      </c>
    </row>
    <row r="1379" spans="1:9" x14ac:dyDescent="0.6">
      <c r="A1379" s="19">
        <v>43382</v>
      </c>
      <c r="B1379" s="20" t="str">
        <f>VLOOKUP(A1379,_holidays!$A$2:$B$2107,2,1)</f>
        <v>Y</v>
      </c>
      <c r="C1379" s="20" t="str">
        <f>VLOOKUP(A1379,_holidays!$A$2:$C$2107,3,1)</f>
        <v>N</v>
      </c>
      <c r="D1379" s="16">
        <v>116449.31</v>
      </c>
      <c r="E1379" s="21">
        <v>17.899999999999999</v>
      </c>
      <c r="F1379" s="67">
        <f t="shared" si="84"/>
        <v>116449.31</v>
      </c>
      <c r="G1379" s="67" t="e">
        <f t="shared" si="85"/>
        <v>#N/A</v>
      </c>
      <c r="H1379" s="67" t="e">
        <f t="shared" si="86"/>
        <v>#N/A</v>
      </c>
      <c r="I1379" s="67">
        <f t="shared" si="87"/>
        <v>116449.31</v>
      </c>
    </row>
    <row r="1380" spans="1:9" x14ac:dyDescent="0.6">
      <c r="A1380" s="10">
        <v>43383</v>
      </c>
      <c r="B1380" s="13" t="str">
        <f>VLOOKUP(A1380,_holidays!$A$2:$B$2107,2,1)</f>
        <v>Y</v>
      </c>
      <c r="C1380" s="13" t="str">
        <f>VLOOKUP(A1380,_holidays!$A$2:$C$2107,3,1)</f>
        <v>N</v>
      </c>
      <c r="D1380" s="16">
        <v>109551.08</v>
      </c>
      <c r="E1380" s="14">
        <v>16.5</v>
      </c>
      <c r="F1380" s="67">
        <f t="shared" si="84"/>
        <v>109551.08</v>
      </c>
      <c r="G1380" s="67" t="e">
        <f t="shared" si="85"/>
        <v>#N/A</v>
      </c>
      <c r="H1380" s="67" t="e">
        <f t="shared" si="86"/>
        <v>#N/A</v>
      </c>
      <c r="I1380" s="67">
        <f t="shared" si="87"/>
        <v>109551.08</v>
      </c>
    </row>
    <row r="1381" spans="1:9" x14ac:dyDescent="0.6">
      <c r="A1381" s="19">
        <v>43384</v>
      </c>
      <c r="B1381" s="20" t="str">
        <f>VLOOKUP(A1381,_holidays!$A$2:$B$2107,2,1)</f>
        <v>Y</v>
      </c>
      <c r="C1381" s="20" t="str">
        <f>VLOOKUP(A1381,_holidays!$A$2:$C$2107,3,1)</f>
        <v>N</v>
      </c>
      <c r="D1381" s="16">
        <v>110432.33</v>
      </c>
      <c r="E1381" s="21">
        <v>20.7</v>
      </c>
      <c r="F1381" s="67">
        <f t="shared" si="84"/>
        <v>110432.33</v>
      </c>
      <c r="G1381" s="67" t="e">
        <f t="shared" si="85"/>
        <v>#N/A</v>
      </c>
      <c r="H1381" s="67" t="e">
        <f t="shared" si="86"/>
        <v>#N/A</v>
      </c>
      <c r="I1381" s="67">
        <f t="shared" si="87"/>
        <v>110432.33</v>
      </c>
    </row>
    <row r="1382" spans="1:9" x14ac:dyDescent="0.6">
      <c r="A1382" s="10">
        <v>43385</v>
      </c>
      <c r="B1382" s="13" t="str">
        <f>VLOOKUP(A1382,_holidays!$A$2:$B$2107,2,1)</f>
        <v>Y</v>
      </c>
      <c r="C1382" s="13" t="str">
        <f>VLOOKUP(A1382,_holidays!$A$2:$C$2107,3,1)</f>
        <v>N</v>
      </c>
      <c r="D1382" s="16">
        <v>110457.33500000001</v>
      </c>
      <c r="E1382" s="14">
        <v>22.7</v>
      </c>
      <c r="F1382" s="67">
        <f t="shared" si="84"/>
        <v>110457.33500000001</v>
      </c>
      <c r="G1382" s="67" t="e">
        <f t="shared" si="85"/>
        <v>#N/A</v>
      </c>
      <c r="H1382" s="67" t="e">
        <f t="shared" si="86"/>
        <v>#N/A</v>
      </c>
      <c r="I1382" s="67">
        <f t="shared" si="87"/>
        <v>110457.33500000001</v>
      </c>
    </row>
    <row r="1383" spans="1:9" x14ac:dyDescent="0.6">
      <c r="A1383" s="19">
        <v>43386</v>
      </c>
      <c r="B1383" s="20" t="str">
        <f>VLOOKUP(A1383,_holidays!$A$2:$B$2107,2,1)</f>
        <v>Y</v>
      </c>
      <c r="C1383" s="20" t="str">
        <f>VLOOKUP(A1383,_holidays!$A$2:$C$2107,3,1)</f>
        <v>N</v>
      </c>
      <c r="D1383" s="16">
        <v>96584.744999999995</v>
      </c>
      <c r="E1383" s="21">
        <v>24.9</v>
      </c>
      <c r="F1383" s="67">
        <f t="shared" si="84"/>
        <v>96584.744999999995</v>
      </c>
      <c r="G1383" s="67" t="e">
        <f t="shared" si="85"/>
        <v>#N/A</v>
      </c>
      <c r="H1383" s="67" t="e">
        <f t="shared" si="86"/>
        <v>#N/A</v>
      </c>
      <c r="I1383" s="67">
        <f t="shared" si="87"/>
        <v>96584.744999999995</v>
      </c>
    </row>
    <row r="1384" spans="1:9" x14ac:dyDescent="0.6">
      <c r="A1384" s="10">
        <v>43387</v>
      </c>
      <c r="B1384" s="13" t="str">
        <f>VLOOKUP(A1384,_holidays!$A$2:$B$2107,2,1)</f>
        <v>Y</v>
      </c>
      <c r="C1384" s="13" t="str">
        <f>VLOOKUP(A1384,_holidays!$A$2:$C$2107,3,1)</f>
        <v>N</v>
      </c>
      <c r="D1384" s="16">
        <v>90918.615000000005</v>
      </c>
      <c r="E1384" s="14">
        <v>27.3</v>
      </c>
      <c r="F1384" s="67">
        <f t="shared" si="84"/>
        <v>90918.615000000005</v>
      </c>
      <c r="G1384" s="67" t="e">
        <f t="shared" si="85"/>
        <v>#N/A</v>
      </c>
      <c r="H1384" s="67" t="e">
        <f t="shared" si="86"/>
        <v>#N/A</v>
      </c>
      <c r="I1384" s="67">
        <f t="shared" si="87"/>
        <v>90918.615000000005</v>
      </c>
    </row>
    <row r="1385" spans="1:9" x14ac:dyDescent="0.6">
      <c r="A1385" s="19">
        <v>43388</v>
      </c>
      <c r="B1385" s="20" t="str">
        <f>VLOOKUP(A1385,_holidays!$A$2:$B$2107,2,1)</f>
        <v>Y</v>
      </c>
      <c r="C1385" s="20" t="str">
        <f>VLOOKUP(A1385,_holidays!$A$2:$C$2107,3,1)</f>
        <v>N</v>
      </c>
      <c r="D1385" s="16">
        <v>108070.27499999999</v>
      </c>
      <c r="E1385" s="21">
        <v>27.5</v>
      </c>
      <c r="F1385" s="67">
        <f t="shared" si="84"/>
        <v>108070.27499999999</v>
      </c>
      <c r="G1385" s="67" t="e">
        <f t="shared" si="85"/>
        <v>#N/A</v>
      </c>
      <c r="H1385" s="67" t="e">
        <f t="shared" si="86"/>
        <v>#N/A</v>
      </c>
      <c r="I1385" s="67">
        <f t="shared" si="87"/>
        <v>108070.27499999999</v>
      </c>
    </row>
    <row r="1386" spans="1:9" x14ac:dyDescent="0.6">
      <c r="A1386" s="10">
        <v>43389</v>
      </c>
      <c r="B1386" s="13" t="str">
        <f>VLOOKUP(A1386,_holidays!$A$2:$B$2107,2,1)</f>
        <v>Y</v>
      </c>
      <c r="C1386" s="13" t="str">
        <f>VLOOKUP(A1386,_holidays!$A$2:$C$2107,3,1)</f>
        <v>N</v>
      </c>
      <c r="D1386" s="16">
        <v>113889.41</v>
      </c>
      <c r="E1386" s="14">
        <v>23.1</v>
      </c>
      <c r="F1386" s="67">
        <f t="shared" si="84"/>
        <v>113889.41</v>
      </c>
      <c r="G1386" s="67" t="e">
        <f t="shared" si="85"/>
        <v>#N/A</v>
      </c>
      <c r="H1386" s="67" t="e">
        <f t="shared" si="86"/>
        <v>#N/A</v>
      </c>
      <c r="I1386" s="67">
        <f t="shared" si="87"/>
        <v>113889.41</v>
      </c>
    </row>
    <row r="1387" spans="1:9" x14ac:dyDescent="0.6">
      <c r="A1387" s="19">
        <v>43390</v>
      </c>
      <c r="B1387" s="20" t="str">
        <f>VLOOKUP(A1387,_holidays!$A$2:$B$2107,2,1)</f>
        <v>Y</v>
      </c>
      <c r="C1387" s="20" t="str">
        <f>VLOOKUP(A1387,_holidays!$A$2:$C$2107,3,1)</f>
        <v>N</v>
      </c>
      <c r="D1387" s="16">
        <v>112592.26</v>
      </c>
      <c r="E1387" s="21">
        <v>22.6</v>
      </c>
      <c r="F1387" s="67">
        <f t="shared" si="84"/>
        <v>112592.26</v>
      </c>
      <c r="G1387" s="67" t="e">
        <f t="shared" si="85"/>
        <v>#N/A</v>
      </c>
      <c r="H1387" s="67" t="e">
        <f t="shared" si="86"/>
        <v>#N/A</v>
      </c>
      <c r="I1387" s="67">
        <f t="shared" si="87"/>
        <v>112592.26</v>
      </c>
    </row>
    <row r="1388" spans="1:9" x14ac:dyDescent="0.6">
      <c r="A1388" s="10">
        <v>43391</v>
      </c>
      <c r="B1388" s="13" t="str">
        <f>VLOOKUP(A1388,_holidays!$A$2:$B$2107,2,1)</f>
        <v>Y</v>
      </c>
      <c r="C1388" s="13" t="str">
        <f>VLOOKUP(A1388,_holidays!$A$2:$C$2107,3,1)</f>
        <v>N</v>
      </c>
      <c r="D1388" s="16">
        <v>112806.58500000001</v>
      </c>
      <c r="E1388" s="14">
        <v>20.7</v>
      </c>
      <c r="F1388" s="67">
        <f t="shared" si="84"/>
        <v>112806.58500000001</v>
      </c>
      <c r="G1388" s="67" t="e">
        <f t="shared" si="85"/>
        <v>#N/A</v>
      </c>
      <c r="H1388" s="67" t="e">
        <f t="shared" si="86"/>
        <v>#N/A</v>
      </c>
      <c r="I1388" s="67">
        <f t="shared" si="87"/>
        <v>112806.58500000001</v>
      </c>
    </row>
    <row r="1389" spans="1:9" x14ac:dyDescent="0.6">
      <c r="A1389" s="19">
        <v>43392</v>
      </c>
      <c r="B1389" s="20" t="str">
        <f>VLOOKUP(A1389,_holidays!$A$2:$B$2107,2,1)</f>
        <v>Y</v>
      </c>
      <c r="C1389" s="20" t="str">
        <f>VLOOKUP(A1389,_holidays!$A$2:$C$2107,3,1)</f>
        <v>N</v>
      </c>
      <c r="D1389" s="16">
        <v>107940.16</v>
      </c>
      <c r="E1389" s="21">
        <v>27.4</v>
      </c>
      <c r="F1389" s="67">
        <f t="shared" si="84"/>
        <v>107940.16</v>
      </c>
      <c r="G1389" s="67" t="e">
        <f t="shared" si="85"/>
        <v>#N/A</v>
      </c>
      <c r="H1389" s="67" t="e">
        <f t="shared" si="86"/>
        <v>#N/A</v>
      </c>
      <c r="I1389" s="67">
        <f t="shared" si="87"/>
        <v>107940.16</v>
      </c>
    </row>
    <row r="1390" spans="1:9" x14ac:dyDescent="0.6">
      <c r="A1390" s="10">
        <v>43393</v>
      </c>
      <c r="B1390" s="13" t="str">
        <f>VLOOKUP(A1390,_holidays!$A$2:$B$2107,2,1)</f>
        <v>Y</v>
      </c>
      <c r="C1390" s="13" t="str">
        <f>VLOOKUP(A1390,_holidays!$A$2:$C$2107,3,1)</f>
        <v>N</v>
      </c>
      <c r="D1390" s="16">
        <v>99368.854999999996</v>
      </c>
      <c r="E1390" s="14">
        <v>16.100000000000001</v>
      </c>
      <c r="F1390" s="67">
        <f t="shared" si="84"/>
        <v>99368.854999999996</v>
      </c>
      <c r="G1390" s="67" t="e">
        <f t="shared" si="85"/>
        <v>#N/A</v>
      </c>
      <c r="H1390" s="67" t="e">
        <f t="shared" si="86"/>
        <v>#N/A</v>
      </c>
      <c r="I1390" s="67">
        <f t="shared" si="87"/>
        <v>99368.854999999996</v>
      </c>
    </row>
    <row r="1391" spans="1:9" x14ac:dyDescent="0.6">
      <c r="A1391" s="19">
        <v>43394</v>
      </c>
      <c r="B1391" s="20" t="str">
        <f>VLOOKUP(A1391,_holidays!$A$2:$B$2107,2,1)</f>
        <v>Y</v>
      </c>
      <c r="C1391" s="20" t="str">
        <f>VLOOKUP(A1391,_holidays!$A$2:$C$2107,3,1)</f>
        <v>N</v>
      </c>
      <c r="D1391" s="16">
        <v>98427.53</v>
      </c>
      <c r="E1391" s="21">
        <v>19.2</v>
      </c>
      <c r="F1391" s="67">
        <f t="shared" si="84"/>
        <v>98427.53</v>
      </c>
      <c r="G1391" s="67" t="e">
        <f t="shared" si="85"/>
        <v>#N/A</v>
      </c>
      <c r="H1391" s="67" t="e">
        <f t="shared" si="86"/>
        <v>#N/A</v>
      </c>
      <c r="I1391" s="67">
        <f t="shared" si="87"/>
        <v>98427.53</v>
      </c>
    </row>
    <row r="1392" spans="1:9" x14ac:dyDescent="0.6">
      <c r="A1392" s="10">
        <v>43395</v>
      </c>
      <c r="B1392" s="13" t="str">
        <f>VLOOKUP(A1392,_holidays!$A$2:$B$2107,2,1)</f>
        <v>Y</v>
      </c>
      <c r="C1392" s="13" t="str">
        <f>VLOOKUP(A1392,_holidays!$A$2:$C$2107,3,1)</f>
        <v>N</v>
      </c>
      <c r="D1392" s="16">
        <v>105893.61500000001</v>
      </c>
      <c r="E1392" s="14">
        <v>27</v>
      </c>
      <c r="F1392" s="67">
        <f t="shared" si="84"/>
        <v>105893.61500000001</v>
      </c>
      <c r="G1392" s="67" t="e">
        <f t="shared" si="85"/>
        <v>#N/A</v>
      </c>
      <c r="H1392" s="67" t="e">
        <f t="shared" si="86"/>
        <v>#N/A</v>
      </c>
      <c r="I1392" s="67">
        <f t="shared" si="87"/>
        <v>105893.61500000001</v>
      </c>
    </row>
    <row r="1393" spans="1:9" x14ac:dyDescent="0.6">
      <c r="A1393" s="19">
        <v>43396</v>
      </c>
      <c r="B1393" s="20" t="str">
        <f>VLOOKUP(A1393,_holidays!$A$2:$B$2107,2,1)</f>
        <v>Y</v>
      </c>
      <c r="C1393" s="20" t="str">
        <f>VLOOKUP(A1393,_holidays!$A$2:$C$2107,3,1)</f>
        <v>N</v>
      </c>
      <c r="D1393" s="16">
        <v>109241.565</v>
      </c>
      <c r="E1393" s="21">
        <v>18.8</v>
      </c>
      <c r="F1393" s="67">
        <f t="shared" si="84"/>
        <v>109241.565</v>
      </c>
      <c r="G1393" s="67" t="e">
        <f t="shared" si="85"/>
        <v>#N/A</v>
      </c>
      <c r="H1393" s="67" t="e">
        <f t="shared" si="86"/>
        <v>#N/A</v>
      </c>
      <c r="I1393" s="67">
        <f t="shared" si="87"/>
        <v>109241.565</v>
      </c>
    </row>
    <row r="1394" spans="1:9" x14ac:dyDescent="0.6">
      <c r="A1394" s="10">
        <v>43397</v>
      </c>
      <c r="B1394" s="13" t="str">
        <f>VLOOKUP(A1394,_holidays!$A$2:$B$2107,2,1)</f>
        <v>Y</v>
      </c>
      <c r="C1394" s="13" t="str">
        <f>VLOOKUP(A1394,_holidays!$A$2:$C$2107,3,1)</f>
        <v>N</v>
      </c>
      <c r="D1394" s="16">
        <v>111423.36500000001</v>
      </c>
      <c r="E1394" s="14">
        <v>15.5</v>
      </c>
      <c r="F1394" s="67">
        <f t="shared" si="84"/>
        <v>111423.36500000001</v>
      </c>
      <c r="G1394" s="67" t="e">
        <f t="shared" si="85"/>
        <v>#N/A</v>
      </c>
      <c r="H1394" s="67" t="e">
        <f t="shared" si="86"/>
        <v>#N/A</v>
      </c>
      <c r="I1394" s="67">
        <f t="shared" si="87"/>
        <v>111423.36500000001</v>
      </c>
    </row>
    <row r="1395" spans="1:9" x14ac:dyDescent="0.6">
      <c r="A1395" s="19">
        <v>43398</v>
      </c>
      <c r="B1395" s="20" t="str">
        <f>VLOOKUP(A1395,_holidays!$A$2:$B$2107,2,1)</f>
        <v>Y</v>
      </c>
      <c r="C1395" s="20" t="str">
        <f>VLOOKUP(A1395,_holidays!$A$2:$C$2107,3,1)</f>
        <v>N</v>
      </c>
      <c r="D1395" s="16">
        <v>112414.39</v>
      </c>
      <c r="E1395" s="21">
        <v>19.5</v>
      </c>
      <c r="F1395" s="67">
        <f t="shared" si="84"/>
        <v>112414.39</v>
      </c>
      <c r="G1395" s="67" t="e">
        <f t="shared" si="85"/>
        <v>#N/A</v>
      </c>
      <c r="H1395" s="67" t="e">
        <f t="shared" si="86"/>
        <v>#N/A</v>
      </c>
      <c r="I1395" s="67">
        <f t="shared" si="87"/>
        <v>112414.39</v>
      </c>
    </row>
    <row r="1396" spans="1:9" x14ac:dyDescent="0.6">
      <c r="A1396" s="10">
        <v>43399</v>
      </c>
      <c r="B1396" s="13" t="str">
        <f>VLOOKUP(A1396,_holidays!$A$2:$B$2107,2,1)</f>
        <v>Y</v>
      </c>
      <c r="C1396" s="13" t="str">
        <f>VLOOKUP(A1396,_holidays!$A$2:$C$2107,3,1)</f>
        <v>N</v>
      </c>
      <c r="D1396" s="16">
        <v>111145.12</v>
      </c>
      <c r="E1396" s="14">
        <v>18.3</v>
      </c>
      <c r="F1396" s="67">
        <f t="shared" si="84"/>
        <v>111145.12</v>
      </c>
      <c r="G1396" s="67" t="e">
        <f t="shared" si="85"/>
        <v>#N/A</v>
      </c>
      <c r="H1396" s="67" t="e">
        <f t="shared" si="86"/>
        <v>#N/A</v>
      </c>
      <c r="I1396" s="67">
        <f t="shared" si="87"/>
        <v>111145.12</v>
      </c>
    </row>
    <row r="1397" spans="1:9" x14ac:dyDescent="0.6">
      <c r="A1397" s="19">
        <v>43400</v>
      </c>
      <c r="B1397" s="20" t="str">
        <f>VLOOKUP(A1397,_holidays!$A$2:$B$2107,2,1)</f>
        <v>Y</v>
      </c>
      <c r="C1397" s="20" t="str">
        <f>VLOOKUP(A1397,_holidays!$A$2:$C$2107,3,1)</f>
        <v>N</v>
      </c>
      <c r="D1397" s="16">
        <v>97973.985000000001</v>
      </c>
      <c r="E1397" s="21">
        <v>19.600000000000001</v>
      </c>
      <c r="F1397" s="67">
        <f t="shared" si="84"/>
        <v>97973.985000000001</v>
      </c>
      <c r="G1397" s="67" t="e">
        <f t="shared" si="85"/>
        <v>#N/A</v>
      </c>
      <c r="H1397" s="67" t="e">
        <f t="shared" si="86"/>
        <v>#N/A</v>
      </c>
      <c r="I1397" s="67">
        <f t="shared" si="87"/>
        <v>97973.985000000001</v>
      </c>
    </row>
    <row r="1398" spans="1:9" x14ac:dyDescent="0.6">
      <c r="A1398" s="10">
        <v>43401</v>
      </c>
      <c r="B1398" s="13" t="str">
        <f>VLOOKUP(A1398,_holidays!$A$2:$B$2107,2,1)</f>
        <v>Y</v>
      </c>
      <c r="C1398" s="13" t="str">
        <f>VLOOKUP(A1398,_holidays!$A$2:$C$2107,3,1)</f>
        <v>N</v>
      </c>
      <c r="D1398" s="16">
        <v>95624.014999999999</v>
      </c>
      <c r="E1398" s="14">
        <v>15.9</v>
      </c>
      <c r="F1398" s="67">
        <f t="shared" si="84"/>
        <v>95624.014999999999</v>
      </c>
      <c r="G1398" s="67" t="e">
        <f t="shared" si="85"/>
        <v>#N/A</v>
      </c>
      <c r="H1398" s="67" t="e">
        <f t="shared" si="86"/>
        <v>#N/A</v>
      </c>
      <c r="I1398" s="67">
        <f t="shared" si="87"/>
        <v>95624.014999999999</v>
      </c>
    </row>
    <row r="1399" spans="1:9" x14ac:dyDescent="0.6">
      <c r="A1399" s="19">
        <v>43402</v>
      </c>
      <c r="B1399" s="20" t="str">
        <f>VLOOKUP(A1399,_holidays!$A$2:$B$2107,2,1)</f>
        <v>Y</v>
      </c>
      <c r="C1399" s="20" t="str">
        <f>VLOOKUP(A1399,_holidays!$A$2:$C$2107,3,1)</f>
        <v>N</v>
      </c>
      <c r="D1399" s="16">
        <v>110196.61500000001</v>
      </c>
      <c r="E1399" s="21">
        <v>17</v>
      </c>
      <c r="F1399" s="67">
        <f t="shared" si="84"/>
        <v>110196.61500000001</v>
      </c>
      <c r="G1399" s="67" t="e">
        <f t="shared" si="85"/>
        <v>#N/A</v>
      </c>
      <c r="H1399" s="67" t="e">
        <f t="shared" si="86"/>
        <v>#N/A</v>
      </c>
      <c r="I1399" s="67">
        <f t="shared" si="87"/>
        <v>110196.61500000001</v>
      </c>
    </row>
    <row r="1400" spans="1:9" x14ac:dyDescent="0.6">
      <c r="A1400" s="10">
        <v>43403</v>
      </c>
      <c r="B1400" s="13" t="str">
        <f>VLOOKUP(A1400,_holidays!$A$2:$B$2107,2,1)</f>
        <v>Y</v>
      </c>
      <c r="C1400" s="13" t="str">
        <f>VLOOKUP(A1400,_holidays!$A$2:$C$2107,3,1)</f>
        <v>N</v>
      </c>
      <c r="D1400" s="16">
        <v>113459.02499999999</v>
      </c>
      <c r="E1400" s="14">
        <v>25.2</v>
      </c>
      <c r="F1400" s="67">
        <f t="shared" si="84"/>
        <v>113459.02499999999</v>
      </c>
      <c r="G1400" s="67" t="e">
        <f t="shared" si="85"/>
        <v>#N/A</v>
      </c>
      <c r="H1400" s="67" t="e">
        <f t="shared" si="86"/>
        <v>#N/A</v>
      </c>
      <c r="I1400" s="67">
        <f t="shared" si="87"/>
        <v>113459.02499999999</v>
      </c>
    </row>
    <row r="1401" spans="1:9" x14ac:dyDescent="0.6">
      <c r="A1401" s="19">
        <v>43404</v>
      </c>
      <c r="B1401" s="20" t="str">
        <f>VLOOKUP(A1401,_holidays!$A$2:$B$2107,2,1)</f>
        <v>Y</v>
      </c>
      <c r="C1401" s="20" t="str">
        <f>VLOOKUP(A1401,_holidays!$A$2:$C$2107,3,1)</f>
        <v>N</v>
      </c>
      <c r="D1401" s="16">
        <v>114402.745</v>
      </c>
      <c r="E1401" s="21">
        <v>19.5</v>
      </c>
      <c r="F1401" s="67">
        <f t="shared" si="84"/>
        <v>114402.745</v>
      </c>
      <c r="G1401" s="67" t="e">
        <f t="shared" si="85"/>
        <v>#N/A</v>
      </c>
      <c r="H1401" s="67" t="e">
        <f t="shared" si="86"/>
        <v>#N/A</v>
      </c>
      <c r="I1401" s="67">
        <f t="shared" si="87"/>
        <v>114402.745</v>
      </c>
    </row>
    <row r="1402" spans="1:9" x14ac:dyDescent="0.6">
      <c r="A1402" s="10">
        <v>43405</v>
      </c>
      <c r="B1402" s="13" t="str">
        <f>VLOOKUP(A1402,_holidays!$A$2:$B$2107,2,1)</f>
        <v>Y</v>
      </c>
      <c r="C1402" s="13" t="str">
        <f>VLOOKUP(A1402,_holidays!$A$2:$C$2107,3,1)</f>
        <v>N</v>
      </c>
      <c r="D1402" s="16">
        <v>119350.66499999999</v>
      </c>
      <c r="E1402" s="14">
        <v>34.299999999999997</v>
      </c>
      <c r="F1402" s="67">
        <f t="shared" si="84"/>
        <v>119350.66499999999</v>
      </c>
      <c r="G1402" s="67" t="e">
        <f t="shared" si="85"/>
        <v>#N/A</v>
      </c>
      <c r="H1402" s="67" t="e">
        <f t="shared" si="86"/>
        <v>#N/A</v>
      </c>
      <c r="I1402" s="67">
        <f t="shared" si="87"/>
        <v>119350.66499999999</v>
      </c>
    </row>
    <row r="1403" spans="1:9" x14ac:dyDescent="0.6">
      <c r="A1403" s="19">
        <v>43406</v>
      </c>
      <c r="B1403" s="20" t="str">
        <f>VLOOKUP(A1403,_holidays!$A$2:$B$2107,2,1)</f>
        <v>Y</v>
      </c>
      <c r="C1403" s="20" t="str">
        <f>VLOOKUP(A1403,_holidays!$A$2:$C$2107,3,1)</f>
        <v>N</v>
      </c>
      <c r="D1403" s="16">
        <v>116793.855</v>
      </c>
      <c r="E1403" s="21">
        <v>31.6</v>
      </c>
      <c r="F1403" s="67">
        <f t="shared" si="84"/>
        <v>116793.855</v>
      </c>
      <c r="G1403" s="67" t="e">
        <f t="shared" si="85"/>
        <v>#N/A</v>
      </c>
      <c r="H1403" s="67" t="e">
        <f t="shared" si="86"/>
        <v>#N/A</v>
      </c>
      <c r="I1403" s="67">
        <f t="shared" si="87"/>
        <v>116793.855</v>
      </c>
    </row>
    <row r="1404" spans="1:9" x14ac:dyDescent="0.6">
      <c r="A1404" s="10">
        <v>43407</v>
      </c>
      <c r="B1404" s="13" t="str">
        <f>VLOOKUP(A1404,_holidays!$A$2:$B$2107,2,1)</f>
        <v>Y</v>
      </c>
      <c r="C1404" s="13" t="str">
        <f>VLOOKUP(A1404,_holidays!$A$2:$C$2107,3,1)</f>
        <v>N</v>
      </c>
      <c r="D1404" s="16">
        <v>93859.285000000003</v>
      </c>
      <c r="E1404" s="14">
        <v>20.9</v>
      </c>
      <c r="F1404" s="67">
        <f t="shared" si="84"/>
        <v>93859.285000000003</v>
      </c>
      <c r="G1404" s="67" t="e">
        <f t="shared" si="85"/>
        <v>#N/A</v>
      </c>
      <c r="H1404" s="67" t="e">
        <f t="shared" si="86"/>
        <v>#N/A</v>
      </c>
      <c r="I1404" s="67">
        <f t="shared" si="87"/>
        <v>93859.285000000003</v>
      </c>
    </row>
    <row r="1405" spans="1:9" x14ac:dyDescent="0.6">
      <c r="A1405" s="19">
        <v>43408</v>
      </c>
      <c r="B1405" s="20" t="str">
        <f>VLOOKUP(A1405,_holidays!$A$2:$B$2107,2,1)</f>
        <v>Y</v>
      </c>
      <c r="C1405" s="20" t="str">
        <f>VLOOKUP(A1405,_holidays!$A$2:$C$2107,3,1)</f>
        <v>N</v>
      </c>
      <c r="D1405" s="16">
        <v>96432.625</v>
      </c>
      <c r="E1405" s="21">
        <v>20.9</v>
      </c>
      <c r="F1405" s="67">
        <f t="shared" si="84"/>
        <v>96432.625</v>
      </c>
      <c r="G1405" s="67" t="e">
        <f t="shared" si="85"/>
        <v>#N/A</v>
      </c>
      <c r="H1405" s="67" t="e">
        <f t="shared" si="86"/>
        <v>#N/A</v>
      </c>
      <c r="I1405" s="67">
        <f t="shared" si="87"/>
        <v>96432.625</v>
      </c>
    </row>
    <row r="1406" spans="1:9" x14ac:dyDescent="0.6">
      <c r="A1406" s="10">
        <v>43409</v>
      </c>
      <c r="B1406" s="13" t="str">
        <f>VLOOKUP(A1406,_holidays!$A$2:$B$2107,2,1)</f>
        <v>Y</v>
      </c>
      <c r="C1406" s="13" t="str">
        <f>VLOOKUP(A1406,_holidays!$A$2:$C$2107,3,1)</f>
        <v>N</v>
      </c>
      <c r="D1406" s="16">
        <v>107014.075</v>
      </c>
      <c r="E1406" s="14">
        <v>28.6</v>
      </c>
      <c r="F1406" s="67">
        <f t="shared" si="84"/>
        <v>107014.075</v>
      </c>
      <c r="G1406" s="67" t="e">
        <f t="shared" si="85"/>
        <v>#N/A</v>
      </c>
      <c r="H1406" s="67" t="e">
        <f t="shared" si="86"/>
        <v>#N/A</v>
      </c>
      <c r="I1406" s="67">
        <f t="shared" si="87"/>
        <v>107014.075</v>
      </c>
    </row>
    <row r="1407" spans="1:9" x14ac:dyDescent="0.6">
      <c r="A1407" s="19">
        <v>43410</v>
      </c>
      <c r="B1407" s="20" t="str">
        <f>VLOOKUP(A1407,_holidays!$A$2:$B$2107,2,1)</f>
        <v>Y</v>
      </c>
      <c r="C1407" s="20" t="str">
        <f>VLOOKUP(A1407,_holidays!$A$2:$C$2107,3,1)</f>
        <v>Y</v>
      </c>
      <c r="D1407" s="16">
        <v>100696.565</v>
      </c>
      <c r="E1407" s="21">
        <v>21.4</v>
      </c>
      <c r="F1407" s="67">
        <f t="shared" si="84"/>
        <v>100696.565</v>
      </c>
      <c r="G1407" s="67" t="e">
        <f t="shared" si="85"/>
        <v>#N/A</v>
      </c>
      <c r="H1407" s="67">
        <f t="shared" si="86"/>
        <v>100696.565</v>
      </c>
      <c r="I1407" s="67" t="e">
        <f t="shared" si="87"/>
        <v>#N/A</v>
      </c>
    </row>
    <row r="1408" spans="1:9" x14ac:dyDescent="0.6">
      <c r="A1408" s="10">
        <v>43411</v>
      </c>
      <c r="B1408" s="13" t="str">
        <f>VLOOKUP(A1408,_holidays!$A$2:$B$2107,2,1)</f>
        <v>Y</v>
      </c>
      <c r="C1408" s="13" t="str">
        <f>VLOOKUP(A1408,_holidays!$A$2:$C$2107,3,1)</f>
        <v>N</v>
      </c>
      <c r="D1408" s="16">
        <v>106387.19500000001</v>
      </c>
      <c r="E1408" s="14">
        <v>17.2</v>
      </c>
      <c r="F1408" s="67">
        <f t="shared" si="84"/>
        <v>106387.19500000001</v>
      </c>
      <c r="G1408" s="67" t="e">
        <f t="shared" si="85"/>
        <v>#N/A</v>
      </c>
      <c r="H1408" s="67" t="e">
        <f t="shared" si="86"/>
        <v>#N/A</v>
      </c>
      <c r="I1408" s="67">
        <f t="shared" si="87"/>
        <v>106387.19500000001</v>
      </c>
    </row>
    <row r="1409" spans="1:9" x14ac:dyDescent="0.6">
      <c r="A1409" s="19">
        <v>43412</v>
      </c>
      <c r="B1409" s="20" t="str">
        <f>VLOOKUP(A1409,_holidays!$A$2:$B$2107,2,1)</f>
        <v>Y</v>
      </c>
      <c r="C1409" s="20" t="str">
        <f>VLOOKUP(A1409,_holidays!$A$2:$C$2107,3,1)</f>
        <v>N</v>
      </c>
      <c r="D1409" s="16">
        <v>109430.37</v>
      </c>
      <c r="E1409" s="21">
        <v>17</v>
      </c>
      <c r="F1409" s="67">
        <f t="shared" si="84"/>
        <v>109430.37</v>
      </c>
      <c r="G1409" s="67" t="e">
        <f t="shared" si="85"/>
        <v>#N/A</v>
      </c>
      <c r="H1409" s="67" t="e">
        <f t="shared" si="86"/>
        <v>#N/A</v>
      </c>
      <c r="I1409" s="67">
        <f t="shared" si="87"/>
        <v>109430.37</v>
      </c>
    </row>
    <row r="1410" spans="1:9" x14ac:dyDescent="0.6">
      <c r="A1410" s="10">
        <v>43413</v>
      </c>
      <c r="B1410" s="13" t="str">
        <f>VLOOKUP(A1410,_holidays!$A$2:$B$2107,2,1)</f>
        <v>Y</v>
      </c>
      <c r="C1410" s="13" t="str">
        <f>VLOOKUP(A1410,_holidays!$A$2:$C$2107,3,1)</f>
        <v>N</v>
      </c>
      <c r="D1410" s="16">
        <v>112506.95</v>
      </c>
      <c r="E1410" s="14">
        <v>20</v>
      </c>
      <c r="F1410" s="67">
        <f t="shared" si="84"/>
        <v>112506.95</v>
      </c>
      <c r="G1410" s="67" t="e">
        <f t="shared" si="85"/>
        <v>#N/A</v>
      </c>
      <c r="H1410" s="67" t="e">
        <f t="shared" si="86"/>
        <v>#N/A</v>
      </c>
      <c r="I1410" s="67">
        <f t="shared" si="87"/>
        <v>112506.95</v>
      </c>
    </row>
    <row r="1411" spans="1:9" x14ac:dyDescent="0.6">
      <c r="A1411" s="19">
        <v>43414</v>
      </c>
      <c r="B1411" s="20" t="str">
        <f>VLOOKUP(A1411,_holidays!$A$2:$B$2107,2,1)</f>
        <v>Y</v>
      </c>
      <c r="C1411" s="20" t="str">
        <f>VLOOKUP(A1411,_holidays!$A$2:$C$2107,3,1)</f>
        <v>N</v>
      </c>
      <c r="D1411" s="16">
        <v>100203.55</v>
      </c>
      <c r="E1411" s="21">
        <v>20.3</v>
      </c>
      <c r="F1411" s="67">
        <f t="shared" ref="F1411:F1474" si="88">IF(B1411="N",NA(),IF(B1411="Y",D1411))</f>
        <v>100203.55</v>
      </c>
      <c r="G1411" s="67" t="e">
        <f t="shared" ref="G1411:G1474" si="89">IF(B1411="N",D1411,IF(B1411="Y",NA()))</f>
        <v>#N/A</v>
      </c>
      <c r="H1411" s="67" t="e">
        <f t="shared" ref="H1411:H1474" si="90">IF(C1411="N",NA(),IF(C1411="Y",D1411))</f>
        <v>#N/A</v>
      </c>
      <c r="I1411" s="67">
        <f t="shared" ref="I1411:I1474" si="91">IF(C1411="N",D1411,IF(C1411="Y",NA()))</f>
        <v>100203.55</v>
      </c>
    </row>
    <row r="1412" spans="1:9" x14ac:dyDescent="0.6">
      <c r="A1412" s="10">
        <v>43415</v>
      </c>
      <c r="B1412" s="13" t="str">
        <f>VLOOKUP(A1412,_holidays!$A$2:$B$2107,2,1)</f>
        <v>Y</v>
      </c>
      <c r="C1412" s="13" t="str">
        <f>VLOOKUP(A1412,_holidays!$A$2:$C$2107,3,1)</f>
        <v>N</v>
      </c>
      <c r="D1412" s="16">
        <v>94602.89</v>
      </c>
      <c r="E1412" s="14">
        <v>19.600000000000001</v>
      </c>
      <c r="F1412" s="67">
        <f t="shared" si="88"/>
        <v>94602.89</v>
      </c>
      <c r="G1412" s="67" t="e">
        <f t="shared" si="89"/>
        <v>#N/A</v>
      </c>
      <c r="H1412" s="67" t="e">
        <f t="shared" si="90"/>
        <v>#N/A</v>
      </c>
      <c r="I1412" s="67">
        <f t="shared" si="91"/>
        <v>94602.89</v>
      </c>
    </row>
    <row r="1413" spans="1:9" x14ac:dyDescent="0.6">
      <c r="A1413" s="19">
        <v>43416</v>
      </c>
      <c r="B1413" s="20" t="str">
        <f>VLOOKUP(A1413,_holidays!$A$2:$B$2107,2,1)</f>
        <v>Y</v>
      </c>
      <c r="C1413" s="20" t="str">
        <f>VLOOKUP(A1413,_holidays!$A$2:$C$2107,3,1)</f>
        <v>N</v>
      </c>
      <c r="D1413" s="16">
        <v>114159.595</v>
      </c>
      <c r="E1413" s="21">
        <v>30.2</v>
      </c>
      <c r="F1413" s="67">
        <f t="shared" si="88"/>
        <v>114159.595</v>
      </c>
      <c r="G1413" s="67" t="e">
        <f t="shared" si="89"/>
        <v>#N/A</v>
      </c>
      <c r="H1413" s="67" t="e">
        <f t="shared" si="90"/>
        <v>#N/A</v>
      </c>
      <c r="I1413" s="67">
        <f t="shared" si="91"/>
        <v>114159.595</v>
      </c>
    </row>
    <row r="1414" spans="1:9" x14ac:dyDescent="0.6">
      <c r="A1414" s="10">
        <v>43417</v>
      </c>
      <c r="B1414" s="13" t="str">
        <f>VLOOKUP(A1414,_holidays!$A$2:$B$2107,2,1)</f>
        <v>Y</v>
      </c>
      <c r="C1414" s="13" t="str">
        <f>VLOOKUP(A1414,_holidays!$A$2:$C$2107,3,1)</f>
        <v>N</v>
      </c>
      <c r="D1414" s="16">
        <v>120185.265</v>
      </c>
      <c r="E1414" s="14">
        <v>30.5</v>
      </c>
      <c r="F1414" s="67">
        <f t="shared" si="88"/>
        <v>120185.265</v>
      </c>
      <c r="G1414" s="67" t="e">
        <f t="shared" si="89"/>
        <v>#N/A</v>
      </c>
      <c r="H1414" s="67" t="e">
        <f t="shared" si="90"/>
        <v>#N/A</v>
      </c>
      <c r="I1414" s="67">
        <f t="shared" si="91"/>
        <v>120185.265</v>
      </c>
    </row>
    <row r="1415" spans="1:9" x14ac:dyDescent="0.6">
      <c r="A1415" s="19">
        <v>43418</v>
      </c>
      <c r="B1415" s="20" t="str">
        <f>VLOOKUP(A1415,_holidays!$A$2:$B$2107,2,1)</f>
        <v>Y</v>
      </c>
      <c r="C1415" s="20" t="str">
        <f>VLOOKUP(A1415,_holidays!$A$2:$C$2107,3,1)</f>
        <v>N</v>
      </c>
      <c r="D1415" s="16">
        <v>116487.58</v>
      </c>
      <c r="E1415" s="21">
        <v>17.3</v>
      </c>
      <c r="F1415" s="67">
        <f t="shared" si="88"/>
        <v>116487.58</v>
      </c>
      <c r="G1415" s="67" t="e">
        <f t="shared" si="89"/>
        <v>#N/A</v>
      </c>
      <c r="H1415" s="67" t="e">
        <f t="shared" si="90"/>
        <v>#N/A</v>
      </c>
      <c r="I1415" s="67">
        <f t="shared" si="91"/>
        <v>116487.58</v>
      </c>
    </row>
    <row r="1416" spans="1:9" x14ac:dyDescent="0.6">
      <c r="A1416" s="10">
        <v>43419</v>
      </c>
      <c r="B1416" s="13" t="str">
        <f>VLOOKUP(A1416,_holidays!$A$2:$B$2107,2,1)</f>
        <v>Y</v>
      </c>
      <c r="C1416" s="13" t="str">
        <f>VLOOKUP(A1416,_holidays!$A$2:$C$2107,3,1)</f>
        <v>N</v>
      </c>
      <c r="D1416" s="16">
        <v>108628.34</v>
      </c>
      <c r="E1416" s="14">
        <v>18.100000000000001</v>
      </c>
      <c r="F1416" s="67">
        <f t="shared" si="88"/>
        <v>108628.34</v>
      </c>
      <c r="G1416" s="67" t="e">
        <f t="shared" si="89"/>
        <v>#N/A</v>
      </c>
      <c r="H1416" s="67" t="e">
        <f t="shared" si="90"/>
        <v>#N/A</v>
      </c>
      <c r="I1416" s="67">
        <f t="shared" si="91"/>
        <v>108628.34</v>
      </c>
    </row>
    <row r="1417" spans="1:9" x14ac:dyDescent="0.6">
      <c r="A1417" s="19">
        <v>43420</v>
      </c>
      <c r="B1417" s="20" t="str">
        <f>VLOOKUP(A1417,_holidays!$A$2:$B$2107,2,1)</f>
        <v>Y</v>
      </c>
      <c r="C1417" s="20" t="str">
        <f>VLOOKUP(A1417,_holidays!$A$2:$C$2107,3,1)</f>
        <v>N</v>
      </c>
      <c r="D1417" s="16">
        <v>107405.925</v>
      </c>
      <c r="E1417" s="21">
        <v>19</v>
      </c>
      <c r="F1417" s="67">
        <f t="shared" si="88"/>
        <v>107405.925</v>
      </c>
      <c r="G1417" s="67" t="e">
        <f t="shared" si="89"/>
        <v>#N/A</v>
      </c>
      <c r="H1417" s="67" t="e">
        <f t="shared" si="90"/>
        <v>#N/A</v>
      </c>
      <c r="I1417" s="67">
        <f t="shared" si="91"/>
        <v>107405.925</v>
      </c>
    </row>
    <row r="1418" spans="1:9" x14ac:dyDescent="0.6">
      <c r="A1418" s="10">
        <v>43421</v>
      </c>
      <c r="B1418" s="13" t="str">
        <f>VLOOKUP(A1418,_holidays!$A$2:$B$2107,2,1)</f>
        <v>Y</v>
      </c>
      <c r="C1418" s="13" t="str">
        <f>VLOOKUP(A1418,_holidays!$A$2:$C$2107,3,1)</f>
        <v>N</v>
      </c>
      <c r="D1418" s="16">
        <v>90498.92</v>
      </c>
      <c r="E1418" s="14">
        <v>18.100000000000001</v>
      </c>
      <c r="F1418" s="67">
        <f t="shared" si="88"/>
        <v>90498.92</v>
      </c>
      <c r="G1418" s="67" t="e">
        <f t="shared" si="89"/>
        <v>#N/A</v>
      </c>
      <c r="H1418" s="67" t="e">
        <f t="shared" si="90"/>
        <v>#N/A</v>
      </c>
      <c r="I1418" s="67">
        <f t="shared" si="91"/>
        <v>90498.92</v>
      </c>
    </row>
    <row r="1419" spans="1:9" x14ac:dyDescent="0.6">
      <c r="A1419" s="19">
        <v>43422</v>
      </c>
      <c r="B1419" s="20" t="str">
        <f>VLOOKUP(A1419,_holidays!$A$2:$B$2107,2,1)</f>
        <v>Y</v>
      </c>
      <c r="C1419" s="20" t="str">
        <f>VLOOKUP(A1419,_holidays!$A$2:$C$2107,3,1)</f>
        <v>N</v>
      </c>
      <c r="D1419" s="16">
        <v>92043.13</v>
      </c>
      <c r="E1419" s="21">
        <v>26.6</v>
      </c>
      <c r="F1419" s="67">
        <f t="shared" si="88"/>
        <v>92043.13</v>
      </c>
      <c r="G1419" s="67" t="e">
        <f t="shared" si="89"/>
        <v>#N/A</v>
      </c>
      <c r="H1419" s="67" t="e">
        <f t="shared" si="90"/>
        <v>#N/A</v>
      </c>
      <c r="I1419" s="67">
        <f t="shared" si="91"/>
        <v>92043.13</v>
      </c>
    </row>
    <row r="1420" spans="1:9" x14ac:dyDescent="0.6">
      <c r="A1420" s="10">
        <v>43423</v>
      </c>
      <c r="B1420" s="13" t="str">
        <f>VLOOKUP(A1420,_holidays!$A$2:$B$2107,2,1)</f>
        <v>Y</v>
      </c>
      <c r="C1420" s="13" t="str">
        <f>VLOOKUP(A1420,_holidays!$A$2:$C$2107,3,1)</f>
        <v>N</v>
      </c>
      <c r="D1420" s="16">
        <v>113978.535</v>
      </c>
      <c r="E1420" s="14">
        <v>30.9</v>
      </c>
      <c r="F1420" s="67">
        <f t="shared" si="88"/>
        <v>113978.535</v>
      </c>
      <c r="G1420" s="67" t="e">
        <f t="shared" si="89"/>
        <v>#N/A</v>
      </c>
      <c r="H1420" s="67" t="e">
        <f t="shared" si="90"/>
        <v>#N/A</v>
      </c>
      <c r="I1420" s="67">
        <f t="shared" si="91"/>
        <v>113978.535</v>
      </c>
    </row>
    <row r="1421" spans="1:9" x14ac:dyDescent="0.6">
      <c r="A1421" s="19">
        <v>43424</v>
      </c>
      <c r="B1421" s="20" t="str">
        <f>VLOOKUP(A1421,_holidays!$A$2:$B$2107,2,1)</f>
        <v>Y</v>
      </c>
      <c r="C1421" s="20" t="str">
        <f>VLOOKUP(A1421,_holidays!$A$2:$C$2107,3,1)</f>
        <v>N</v>
      </c>
      <c r="D1421" s="16">
        <v>118330.625</v>
      </c>
      <c r="E1421" s="21">
        <v>27.6</v>
      </c>
      <c r="F1421" s="67">
        <f t="shared" si="88"/>
        <v>118330.625</v>
      </c>
      <c r="G1421" s="67" t="e">
        <f t="shared" si="89"/>
        <v>#N/A</v>
      </c>
      <c r="H1421" s="67" t="e">
        <f t="shared" si="90"/>
        <v>#N/A</v>
      </c>
      <c r="I1421" s="67">
        <f t="shared" si="91"/>
        <v>118330.625</v>
      </c>
    </row>
    <row r="1422" spans="1:9" x14ac:dyDescent="0.6">
      <c r="A1422" s="10">
        <v>43425</v>
      </c>
      <c r="B1422" s="13" t="str">
        <f>VLOOKUP(A1422,_holidays!$A$2:$B$2107,2,1)</f>
        <v>Y</v>
      </c>
      <c r="C1422" s="13" t="str">
        <f>VLOOKUP(A1422,_holidays!$A$2:$C$2107,3,1)</f>
        <v>N</v>
      </c>
      <c r="D1422" s="16">
        <v>106618.19500000001</v>
      </c>
      <c r="E1422" s="14">
        <v>23.2</v>
      </c>
      <c r="F1422" s="67">
        <f t="shared" si="88"/>
        <v>106618.19500000001</v>
      </c>
      <c r="G1422" s="67" t="e">
        <f t="shared" si="89"/>
        <v>#N/A</v>
      </c>
      <c r="H1422" s="67" t="e">
        <f t="shared" si="90"/>
        <v>#N/A</v>
      </c>
      <c r="I1422" s="67">
        <f t="shared" si="91"/>
        <v>106618.19500000001</v>
      </c>
    </row>
    <row r="1423" spans="1:9" x14ac:dyDescent="0.6">
      <c r="A1423" s="19">
        <v>43426</v>
      </c>
      <c r="B1423" s="20" t="str">
        <f>VLOOKUP(A1423,_holidays!$A$2:$B$2107,2,1)</f>
        <v>Y</v>
      </c>
      <c r="C1423" s="20" t="str">
        <f>VLOOKUP(A1423,_holidays!$A$2:$C$2107,3,1)</f>
        <v>N</v>
      </c>
      <c r="D1423" s="16">
        <v>107278.83</v>
      </c>
      <c r="E1423" s="21">
        <v>16.399999999999999</v>
      </c>
      <c r="F1423" s="67">
        <f t="shared" si="88"/>
        <v>107278.83</v>
      </c>
      <c r="G1423" s="67" t="e">
        <f t="shared" si="89"/>
        <v>#N/A</v>
      </c>
      <c r="H1423" s="67" t="e">
        <f t="shared" si="90"/>
        <v>#N/A</v>
      </c>
      <c r="I1423" s="67">
        <f t="shared" si="91"/>
        <v>107278.83</v>
      </c>
    </row>
    <row r="1424" spans="1:9" x14ac:dyDescent="0.6">
      <c r="A1424" s="10">
        <v>43427</v>
      </c>
      <c r="B1424" s="13" t="str">
        <f>VLOOKUP(A1424,_holidays!$A$2:$B$2107,2,1)</f>
        <v>Y</v>
      </c>
      <c r="C1424" s="13" t="str">
        <f>VLOOKUP(A1424,_holidays!$A$2:$C$2107,3,1)</f>
        <v>N</v>
      </c>
      <c r="D1424" s="16">
        <v>113582.6</v>
      </c>
      <c r="E1424" s="14">
        <v>14.5</v>
      </c>
      <c r="F1424" s="67">
        <f t="shared" si="88"/>
        <v>113582.6</v>
      </c>
      <c r="G1424" s="67" t="e">
        <f t="shared" si="89"/>
        <v>#N/A</v>
      </c>
      <c r="H1424" s="67" t="e">
        <f t="shared" si="90"/>
        <v>#N/A</v>
      </c>
      <c r="I1424" s="67">
        <f t="shared" si="91"/>
        <v>113582.6</v>
      </c>
    </row>
    <row r="1425" spans="1:9" x14ac:dyDescent="0.6">
      <c r="A1425" s="19">
        <v>43428</v>
      </c>
      <c r="B1425" s="20" t="str">
        <f>VLOOKUP(A1425,_holidays!$A$2:$B$2107,2,1)</f>
        <v>Y</v>
      </c>
      <c r="C1425" s="20" t="str">
        <f>VLOOKUP(A1425,_holidays!$A$2:$C$2107,3,1)</f>
        <v>N</v>
      </c>
      <c r="D1425" s="16">
        <v>101352.12</v>
      </c>
      <c r="E1425" s="21">
        <v>16.899999999999999</v>
      </c>
      <c r="F1425" s="67">
        <f t="shared" si="88"/>
        <v>101352.12</v>
      </c>
      <c r="G1425" s="67" t="e">
        <f t="shared" si="89"/>
        <v>#N/A</v>
      </c>
      <c r="H1425" s="67" t="e">
        <f t="shared" si="90"/>
        <v>#N/A</v>
      </c>
      <c r="I1425" s="67">
        <f t="shared" si="91"/>
        <v>101352.12</v>
      </c>
    </row>
    <row r="1426" spans="1:9" x14ac:dyDescent="0.6">
      <c r="A1426" s="10">
        <v>43429</v>
      </c>
      <c r="B1426" s="13" t="str">
        <f>VLOOKUP(A1426,_holidays!$A$2:$B$2107,2,1)</f>
        <v>Y</v>
      </c>
      <c r="C1426" s="13" t="str">
        <f>VLOOKUP(A1426,_holidays!$A$2:$C$2107,3,1)</f>
        <v>N</v>
      </c>
      <c r="D1426" s="16">
        <v>96240.41</v>
      </c>
      <c r="E1426" s="14">
        <v>18.8</v>
      </c>
      <c r="F1426" s="67">
        <f t="shared" si="88"/>
        <v>96240.41</v>
      </c>
      <c r="G1426" s="67" t="e">
        <f t="shared" si="89"/>
        <v>#N/A</v>
      </c>
      <c r="H1426" s="67" t="e">
        <f t="shared" si="90"/>
        <v>#N/A</v>
      </c>
      <c r="I1426" s="67">
        <f t="shared" si="91"/>
        <v>96240.41</v>
      </c>
    </row>
    <row r="1427" spans="1:9" x14ac:dyDescent="0.6">
      <c r="A1427" s="19">
        <v>43430</v>
      </c>
      <c r="B1427" s="20" t="str">
        <f>VLOOKUP(A1427,_holidays!$A$2:$B$2107,2,1)</f>
        <v>Y</v>
      </c>
      <c r="C1427" s="20" t="str">
        <f>VLOOKUP(A1427,_holidays!$A$2:$C$2107,3,1)</f>
        <v>N</v>
      </c>
      <c r="D1427" s="16">
        <v>110547.605</v>
      </c>
      <c r="E1427" s="21">
        <v>18.600000000000001</v>
      </c>
      <c r="F1427" s="67">
        <f t="shared" si="88"/>
        <v>110547.605</v>
      </c>
      <c r="G1427" s="67" t="e">
        <f t="shared" si="89"/>
        <v>#N/A</v>
      </c>
      <c r="H1427" s="67" t="e">
        <f t="shared" si="90"/>
        <v>#N/A</v>
      </c>
      <c r="I1427" s="67">
        <f t="shared" si="91"/>
        <v>110547.605</v>
      </c>
    </row>
    <row r="1428" spans="1:9" x14ac:dyDescent="0.6">
      <c r="A1428" s="10">
        <v>43431</v>
      </c>
      <c r="B1428" s="13" t="str">
        <f>VLOOKUP(A1428,_holidays!$A$2:$B$2107,2,1)</f>
        <v>Y</v>
      </c>
      <c r="C1428" s="13" t="str">
        <f>VLOOKUP(A1428,_holidays!$A$2:$C$2107,3,1)</f>
        <v>N</v>
      </c>
      <c r="D1428" s="16">
        <v>109706.42</v>
      </c>
      <c r="E1428" s="14">
        <v>20</v>
      </c>
      <c r="F1428" s="67">
        <f t="shared" si="88"/>
        <v>109706.42</v>
      </c>
      <c r="G1428" s="67" t="e">
        <f t="shared" si="89"/>
        <v>#N/A</v>
      </c>
      <c r="H1428" s="67" t="e">
        <f t="shared" si="90"/>
        <v>#N/A</v>
      </c>
      <c r="I1428" s="67">
        <f t="shared" si="91"/>
        <v>109706.42</v>
      </c>
    </row>
    <row r="1429" spans="1:9" x14ac:dyDescent="0.6">
      <c r="A1429" s="19">
        <v>43432</v>
      </c>
      <c r="B1429" s="20" t="str">
        <f>VLOOKUP(A1429,_holidays!$A$2:$B$2107,2,1)</f>
        <v>Y</v>
      </c>
      <c r="C1429" s="20" t="str">
        <f>VLOOKUP(A1429,_holidays!$A$2:$C$2107,3,1)</f>
        <v>N</v>
      </c>
      <c r="D1429" s="16">
        <v>106684.825</v>
      </c>
      <c r="E1429" s="21">
        <v>20.8</v>
      </c>
      <c r="F1429" s="67">
        <f t="shared" si="88"/>
        <v>106684.825</v>
      </c>
      <c r="G1429" s="67" t="e">
        <f t="shared" si="89"/>
        <v>#N/A</v>
      </c>
      <c r="H1429" s="67" t="e">
        <f t="shared" si="90"/>
        <v>#N/A</v>
      </c>
      <c r="I1429" s="67">
        <f t="shared" si="91"/>
        <v>106684.825</v>
      </c>
    </row>
    <row r="1430" spans="1:9" x14ac:dyDescent="0.6">
      <c r="A1430" s="10">
        <v>43433</v>
      </c>
      <c r="B1430" s="13" t="str">
        <f>VLOOKUP(A1430,_holidays!$A$2:$B$2107,2,1)</f>
        <v>Y</v>
      </c>
      <c r="C1430" s="13" t="str">
        <f>VLOOKUP(A1430,_holidays!$A$2:$C$2107,3,1)</f>
        <v>N</v>
      </c>
      <c r="D1430" s="16">
        <v>112586.74</v>
      </c>
      <c r="E1430" s="14">
        <v>18.7</v>
      </c>
      <c r="F1430" s="67">
        <f t="shared" si="88"/>
        <v>112586.74</v>
      </c>
      <c r="G1430" s="67" t="e">
        <f t="shared" si="89"/>
        <v>#N/A</v>
      </c>
      <c r="H1430" s="67" t="e">
        <f t="shared" si="90"/>
        <v>#N/A</v>
      </c>
      <c r="I1430" s="67">
        <f t="shared" si="91"/>
        <v>112586.74</v>
      </c>
    </row>
    <row r="1431" spans="1:9" x14ac:dyDescent="0.6">
      <c r="A1431" s="19">
        <v>43434</v>
      </c>
      <c r="B1431" s="20" t="str">
        <f>VLOOKUP(A1431,_holidays!$A$2:$B$2107,2,1)</f>
        <v>Y</v>
      </c>
      <c r="C1431" s="20" t="str">
        <f>VLOOKUP(A1431,_holidays!$A$2:$C$2107,3,1)</f>
        <v>N</v>
      </c>
      <c r="D1431" s="16">
        <v>110031.82</v>
      </c>
      <c r="E1431" s="21">
        <v>20.8</v>
      </c>
      <c r="F1431" s="67">
        <f t="shared" si="88"/>
        <v>110031.82</v>
      </c>
      <c r="G1431" s="67" t="e">
        <f t="shared" si="89"/>
        <v>#N/A</v>
      </c>
      <c r="H1431" s="67" t="e">
        <f t="shared" si="90"/>
        <v>#N/A</v>
      </c>
      <c r="I1431" s="67">
        <f t="shared" si="91"/>
        <v>110031.82</v>
      </c>
    </row>
    <row r="1432" spans="1:9" x14ac:dyDescent="0.6">
      <c r="A1432" s="10">
        <v>43435</v>
      </c>
      <c r="B1432" s="13" t="str">
        <f>VLOOKUP(A1432,_holidays!$A$2:$B$2107,2,1)</f>
        <v>Y</v>
      </c>
      <c r="C1432" s="13" t="str">
        <f>VLOOKUP(A1432,_holidays!$A$2:$C$2107,3,1)</f>
        <v>N</v>
      </c>
      <c r="D1432" s="16">
        <v>100725.24</v>
      </c>
      <c r="E1432" s="14">
        <v>31.7</v>
      </c>
      <c r="F1432" s="67">
        <f t="shared" si="88"/>
        <v>100725.24</v>
      </c>
      <c r="G1432" s="67" t="e">
        <f t="shared" si="89"/>
        <v>#N/A</v>
      </c>
      <c r="H1432" s="67" t="e">
        <f t="shared" si="90"/>
        <v>#N/A</v>
      </c>
      <c r="I1432" s="67">
        <f t="shared" si="91"/>
        <v>100725.24</v>
      </c>
    </row>
    <row r="1433" spans="1:9" x14ac:dyDescent="0.6">
      <c r="A1433" s="19">
        <v>43436</v>
      </c>
      <c r="B1433" s="20" t="str">
        <f>VLOOKUP(A1433,_holidays!$A$2:$B$2107,2,1)</f>
        <v>Y</v>
      </c>
      <c r="C1433" s="20" t="str">
        <f>VLOOKUP(A1433,_holidays!$A$2:$C$2107,3,1)</f>
        <v>N</v>
      </c>
      <c r="D1433" s="16">
        <v>88903.065000000002</v>
      </c>
      <c r="E1433" s="21">
        <v>19.5</v>
      </c>
      <c r="F1433" s="67">
        <f t="shared" si="88"/>
        <v>88903.065000000002</v>
      </c>
      <c r="G1433" s="67" t="e">
        <f t="shared" si="89"/>
        <v>#N/A</v>
      </c>
      <c r="H1433" s="67" t="e">
        <f t="shared" si="90"/>
        <v>#N/A</v>
      </c>
      <c r="I1433" s="67">
        <f t="shared" si="91"/>
        <v>88903.065000000002</v>
      </c>
    </row>
    <row r="1434" spans="1:9" x14ac:dyDescent="0.6">
      <c r="A1434" s="10">
        <v>43437</v>
      </c>
      <c r="B1434" s="13" t="str">
        <f>VLOOKUP(A1434,_holidays!$A$2:$B$2107,2,1)</f>
        <v>Y</v>
      </c>
      <c r="C1434" s="13" t="str">
        <f>VLOOKUP(A1434,_holidays!$A$2:$C$2107,3,1)</f>
        <v>N</v>
      </c>
      <c r="D1434" s="16">
        <v>107666.30499999999</v>
      </c>
      <c r="E1434" s="14">
        <v>23.6</v>
      </c>
      <c r="F1434" s="67">
        <f t="shared" si="88"/>
        <v>107666.30499999999</v>
      </c>
      <c r="G1434" s="67" t="e">
        <f t="shared" si="89"/>
        <v>#N/A</v>
      </c>
      <c r="H1434" s="67" t="e">
        <f t="shared" si="90"/>
        <v>#N/A</v>
      </c>
      <c r="I1434" s="67">
        <f t="shared" si="91"/>
        <v>107666.30499999999</v>
      </c>
    </row>
    <row r="1435" spans="1:9" x14ac:dyDescent="0.6">
      <c r="A1435" s="19">
        <v>43438</v>
      </c>
      <c r="B1435" s="20" t="str">
        <f>VLOOKUP(A1435,_holidays!$A$2:$B$2107,2,1)</f>
        <v>Y</v>
      </c>
      <c r="C1435" s="20" t="str">
        <f>VLOOKUP(A1435,_holidays!$A$2:$C$2107,3,1)</f>
        <v>N</v>
      </c>
      <c r="D1435" s="16">
        <v>111718.075</v>
      </c>
      <c r="E1435" s="21">
        <v>20.5</v>
      </c>
      <c r="F1435" s="67">
        <f t="shared" si="88"/>
        <v>111718.075</v>
      </c>
      <c r="G1435" s="67" t="e">
        <f t="shared" si="89"/>
        <v>#N/A</v>
      </c>
      <c r="H1435" s="67" t="e">
        <f t="shared" si="90"/>
        <v>#N/A</v>
      </c>
      <c r="I1435" s="67">
        <f t="shared" si="91"/>
        <v>111718.075</v>
      </c>
    </row>
    <row r="1436" spans="1:9" x14ac:dyDescent="0.6">
      <c r="A1436" s="10">
        <v>43439</v>
      </c>
      <c r="B1436" s="13" t="str">
        <f>VLOOKUP(A1436,_holidays!$A$2:$B$2107,2,1)</f>
        <v>Y</v>
      </c>
      <c r="C1436" s="13" t="str">
        <f>VLOOKUP(A1436,_holidays!$A$2:$C$2107,3,1)</f>
        <v>N</v>
      </c>
      <c r="D1436" s="16">
        <v>114225.12</v>
      </c>
      <c r="E1436" s="14">
        <v>25.2</v>
      </c>
      <c r="F1436" s="67">
        <f t="shared" si="88"/>
        <v>114225.12</v>
      </c>
      <c r="G1436" s="67" t="e">
        <f t="shared" si="89"/>
        <v>#N/A</v>
      </c>
      <c r="H1436" s="67" t="e">
        <f t="shared" si="90"/>
        <v>#N/A</v>
      </c>
      <c r="I1436" s="67">
        <f t="shared" si="91"/>
        <v>114225.12</v>
      </c>
    </row>
    <row r="1437" spans="1:9" x14ac:dyDescent="0.6">
      <c r="A1437" s="19">
        <v>43440</v>
      </c>
      <c r="B1437" s="20" t="str">
        <f>VLOOKUP(A1437,_holidays!$A$2:$B$2107,2,1)</f>
        <v>Y</v>
      </c>
      <c r="C1437" s="20" t="str">
        <f>VLOOKUP(A1437,_holidays!$A$2:$C$2107,3,1)</f>
        <v>N</v>
      </c>
      <c r="D1437" s="16">
        <v>135452.26</v>
      </c>
      <c r="E1437" s="21">
        <v>35.5</v>
      </c>
      <c r="F1437" s="67">
        <f t="shared" si="88"/>
        <v>135452.26</v>
      </c>
      <c r="G1437" s="67" t="e">
        <f t="shared" si="89"/>
        <v>#N/A</v>
      </c>
      <c r="H1437" s="67" t="e">
        <f t="shared" si="90"/>
        <v>#N/A</v>
      </c>
      <c r="I1437" s="67">
        <f t="shared" si="91"/>
        <v>135452.26</v>
      </c>
    </row>
    <row r="1438" spans="1:9" x14ac:dyDescent="0.6">
      <c r="A1438" s="10">
        <v>43441</v>
      </c>
      <c r="B1438" s="13" t="str">
        <f>VLOOKUP(A1438,_holidays!$A$2:$B$2107,2,1)</f>
        <v>Y</v>
      </c>
      <c r="C1438" s="13" t="str">
        <f>VLOOKUP(A1438,_holidays!$A$2:$C$2107,3,1)</f>
        <v>N</v>
      </c>
      <c r="D1438" s="16">
        <v>156648.405</v>
      </c>
      <c r="E1438" s="14">
        <v>38</v>
      </c>
      <c r="F1438" s="67">
        <f t="shared" si="88"/>
        <v>156648.405</v>
      </c>
      <c r="G1438" s="67" t="e">
        <f t="shared" si="89"/>
        <v>#N/A</v>
      </c>
      <c r="H1438" s="67" t="e">
        <f t="shared" si="90"/>
        <v>#N/A</v>
      </c>
      <c r="I1438" s="67">
        <f t="shared" si="91"/>
        <v>156648.405</v>
      </c>
    </row>
    <row r="1439" spans="1:9" x14ac:dyDescent="0.6">
      <c r="A1439" s="19">
        <v>43442</v>
      </c>
      <c r="B1439" s="20" t="str">
        <f>VLOOKUP(A1439,_holidays!$A$2:$B$2107,2,1)</f>
        <v>Y</v>
      </c>
      <c r="C1439" s="20" t="str">
        <f>VLOOKUP(A1439,_holidays!$A$2:$C$2107,3,1)</f>
        <v>N</v>
      </c>
      <c r="D1439" s="16">
        <v>121237.47</v>
      </c>
      <c r="E1439" s="21">
        <v>30.3</v>
      </c>
      <c r="F1439" s="67">
        <f t="shared" si="88"/>
        <v>121237.47</v>
      </c>
      <c r="G1439" s="67" t="e">
        <f t="shared" si="89"/>
        <v>#N/A</v>
      </c>
      <c r="H1439" s="67" t="e">
        <f t="shared" si="90"/>
        <v>#N/A</v>
      </c>
      <c r="I1439" s="67">
        <f t="shared" si="91"/>
        <v>121237.47</v>
      </c>
    </row>
    <row r="1440" spans="1:9" x14ac:dyDescent="0.6">
      <c r="A1440" s="10">
        <v>43443</v>
      </c>
      <c r="B1440" s="13" t="str">
        <f>VLOOKUP(A1440,_holidays!$A$2:$B$2107,2,1)</f>
        <v>Y</v>
      </c>
      <c r="C1440" s="13" t="str">
        <f>VLOOKUP(A1440,_holidays!$A$2:$C$2107,3,1)</f>
        <v>N</v>
      </c>
      <c r="D1440" s="16">
        <v>102161.11500000001</v>
      </c>
      <c r="E1440" s="14">
        <v>20.100000000000001</v>
      </c>
      <c r="F1440" s="67">
        <f t="shared" si="88"/>
        <v>102161.11500000001</v>
      </c>
      <c r="G1440" s="67" t="e">
        <f t="shared" si="89"/>
        <v>#N/A</v>
      </c>
      <c r="H1440" s="67" t="e">
        <f t="shared" si="90"/>
        <v>#N/A</v>
      </c>
      <c r="I1440" s="67">
        <f t="shared" si="91"/>
        <v>102161.11500000001</v>
      </c>
    </row>
    <row r="1441" spans="1:9" x14ac:dyDescent="0.6">
      <c r="A1441" s="19">
        <v>43444</v>
      </c>
      <c r="B1441" s="20" t="str">
        <f>VLOOKUP(A1441,_holidays!$A$2:$B$2107,2,1)</f>
        <v>Y</v>
      </c>
      <c r="C1441" s="20" t="str">
        <f>VLOOKUP(A1441,_holidays!$A$2:$C$2107,3,1)</f>
        <v>N</v>
      </c>
      <c r="D1441" s="16">
        <v>110803.765</v>
      </c>
      <c r="E1441" s="21">
        <v>20.6</v>
      </c>
      <c r="F1441" s="67">
        <f t="shared" si="88"/>
        <v>110803.765</v>
      </c>
      <c r="G1441" s="67" t="e">
        <f t="shared" si="89"/>
        <v>#N/A</v>
      </c>
      <c r="H1441" s="67" t="e">
        <f t="shared" si="90"/>
        <v>#N/A</v>
      </c>
      <c r="I1441" s="67">
        <f t="shared" si="91"/>
        <v>110803.765</v>
      </c>
    </row>
    <row r="1442" spans="1:9" x14ac:dyDescent="0.6">
      <c r="A1442" s="10">
        <v>43445</v>
      </c>
      <c r="B1442" s="13" t="str">
        <f>VLOOKUP(A1442,_holidays!$A$2:$B$2107,2,1)</f>
        <v>Y</v>
      </c>
      <c r="C1442" s="13" t="str">
        <f>VLOOKUP(A1442,_holidays!$A$2:$C$2107,3,1)</f>
        <v>N</v>
      </c>
      <c r="D1442" s="16">
        <v>114413.785</v>
      </c>
      <c r="E1442" s="14">
        <v>23.6</v>
      </c>
      <c r="F1442" s="67">
        <f t="shared" si="88"/>
        <v>114413.785</v>
      </c>
      <c r="G1442" s="67" t="e">
        <f t="shared" si="89"/>
        <v>#N/A</v>
      </c>
      <c r="H1442" s="67" t="e">
        <f t="shared" si="90"/>
        <v>#N/A</v>
      </c>
      <c r="I1442" s="67">
        <f t="shared" si="91"/>
        <v>114413.785</v>
      </c>
    </row>
    <row r="1443" spans="1:9" x14ac:dyDescent="0.6">
      <c r="A1443" s="19">
        <v>43446</v>
      </c>
      <c r="B1443" s="20" t="str">
        <f>VLOOKUP(A1443,_holidays!$A$2:$B$2107,2,1)</f>
        <v>Y</v>
      </c>
      <c r="C1443" s="20" t="str">
        <f>VLOOKUP(A1443,_holidays!$A$2:$C$2107,3,1)</f>
        <v>N</v>
      </c>
      <c r="D1443" s="16">
        <v>129715.465</v>
      </c>
      <c r="E1443" s="21">
        <v>33.6</v>
      </c>
      <c r="F1443" s="67">
        <f t="shared" si="88"/>
        <v>129715.465</v>
      </c>
      <c r="G1443" s="67" t="e">
        <f t="shared" si="89"/>
        <v>#N/A</v>
      </c>
      <c r="H1443" s="67" t="e">
        <f t="shared" si="90"/>
        <v>#N/A</v>
      </c>
      <c r="I1443" s="67">
        <f t="shared" si="91"/>
        <v>129715.465</v>
      </c>
    </row>
    <row r="1444" spans="1:9" x14ac:dyDescent="0.6">
      <c r="A1444" s="10">
        <v>43447</v>
      </c>
      <c r="B1444" s="13" t="str">
        <f>VLOOKUP(A1444,_holidays!$A$2:$B$2107,2,1)</f>
        <v>Y</v>
      </c>
      <c r="C1444" s="13" t="str">
        <f>VLOOKUP(A1444,_holidays!$A$2:$C$2107,3,1)</f>
        <v>N</v>
      </c>
      <c r="D1444" s="16">
        <v>114986.33</v>
      </c>
      <c r="E1444" s="14">
        <v>21.1</v>
      </c>
      <c r="F1444" s="67">
        <f t="shared" si="88"/>
        <v>114986.33</v>
      </c>
      <c r="G1444" s="67" t="e">
        <f t="shared" si="89"/>
        <v>#N/A</v>
      </c>
      <c r="H1444" s="67" t="e">
        <f t="shared" si="90"/>
        <v>#N/A</v>
      </c>
      <c r="I1444" s="67">
        <f t="shared" si="91"/>
        <v>114986.33</v>
      </c>
    </row>
    <row r="1445" spans="1:9" x14ac:dyDescent="0.6">
      <c r="A1445" s="19">
        <v>43448</v>
      </c>
      <c r="B1445" s="20" t="str">
        <f>VLOOKUP(A1445,_holidays!$A$2:$B$2107,2,1)</f>
        <v>Y</v>
      </c>
      <c r="C1445" s="20" t="str">
        <f>VLOOKUP(A1445,_holidays!$A$2:$C$2107,3,1)</f>
        <v>N</v>
      </c>
      <c r="D1445" s="16">
        <v>110025.465</v>
      </c>
      <c r="E1445" s="21">
        <v>22.7</v>
      </c>
      <c r="F1445" s="67">
        <f t="shared" si="88"/>
        <v>110025.465</v>
      </c>
      <c r="G1445" s="67" t="e">
        <f t="shared" si="89"/>
        <v>#N/A</v>
      </c>
      <c r="H1445" s="67" t="e">
        <f t="shared" si="90"/>
        <v>#N/A</v>
      </c>
      <c r="I1445" s="67">
        <f t="shared" si="91"/>
        <v>110025.465</v>
      </c>
    </row>
    <row r="1446" spans="1:9" x14ac:dyDescent="0.6">
      <c r="A1446" s="10">
        <v>43449</v>
      </c>
      <c r="B1446" s="13" t="str">
        <f>VLOOKUP(A1446,_holidays!$A$2:$B$2107,2,1)</f>
        <v>Y</v>
      </c>
      <c r="C1446" s="13" t="str">
        <f>VLOOKUP(A1446,_holidays!$A$2:$C$2107,3,1)</f>
        <v>N</v>
      </c>
      <c r="D1446" s="16">
        <v>102577.145</v>
      </c>
      <c r="E1446" s="14">
        <v>24.8</v>
      </c>
      <c r="F1446" s="67">
        <f t="shared" si="88"/>
        <v>102577.145</v>
      </c>
      <c r="G1446" s="67" t="e">
        <f t="shared" si="89"/>
        <v>#N/A</v>
      </c>
      <c r="H1446" s="67" t="e">
        <f t="shared" si="90"/>
        <v>#N/A</v>
      </c>
      <c r="I1446" s="67">
        <f t="shared" si="91"/>
        <v>102577.145</v>
      </c>
    </row>
    <row r="1447" spans="1:9" x14ac:dyDescent="0.6">
      <c r="A1447" s="19">
        <v>43450</v>
      </c>
      <c r="B1447" s="20" t="str">
        <f>VLOOKUP(A1447,_holidays!$A$2:$B$2107,2,1)</f>
        <v>Y</v>
      </c>
      <c r="C1447" s="20" t="str">
        <f>VLOOKUP(A1447,_holidays!$A$2:$C$2107,3,1)</f>
        <v>N</v>
      </c>
      <c r="D1447" s="16">
        <v>99110.774999999994</v>
      </c>
      <c r="E1447" s="21">
        <v>23.5</v>
      </c>
      <c r="F1447" s="67">
        <f t="shared" si="88"/>
        <v>99110.774999999994</v>
      </c>
      <c r="G1447" s="67" t="e">
        <f t="shared" si="89"/>
        <v>#N/A</v>
      </c>
      <c r="H1447" s="67" t="e">
        <f t="shared" si="90"/>
        <v>#N/A</v>
      </c>
      <c r="I1447" s="67">
        <f t="shared" si="91"/>
        <v>99110.774999999994</v>
      </c>
    </row>
    <row r="1448" spans="1:9" x14ac:dyDescent="0.6">
      <c r="A1448" s="10">
        <v>43451</v>
      </c>
      <c r="B1448" s="13" t="str">
        <f>VLOOKUP(A1448,_holidays!$A$2:$B$2107,2,1)</f>
        <v>Y</v>
      </c>
      <c r="C1448" s="13" t="str">
        <f>VLOOKUP(A1448,_holidays!$A$2:$C$2107,3,1)</f>
        <v>N</v>
      </c>
      <c r="D1448" s="16">
        <v>112804.4</v>
      </c>
      <c r="E1448" s="14">
        <v>21.8</v>
      </c>
      <c r="F1448" s="67">
        <f t="shared" si="88"/>
        <v>112804.4</v>
      </c>
      <c r="G1448" s="67" t="e">
        <f t="shared" si="89"/>
        <v>#N/A</v>
      </c>
      <c r="H1448" s="67" t="e">
        <f t="shared" si="90"/>
        <v>#N/A</v>
      </c>
      <c r="I1448" s="67">
        <f t="shared" si="91"/>
        <v>112804.4</v>
      </c>
    </row>
    <row r="1449" spans="1:9" x14ac:dyDescent="0.6">
      <c r="A1449" s="19">
        <v>43452</v>
      </c>
      <c r="B1449" s="20" t="str">
        <f>VLOOKUP(A1449,_holidays!$A$2:$B$2107,2,1)</f>
        <v>Y</v>
      </c>
      <c r="C1449" s="20" t="str">
        <f>VLOOKUP(A1449,_holidays!$A$2:$C$2107,3,1)</f>
        <v>N</v>
      </c>
      <c r="D1449" s="16">
        <v>113485.105</v>
      </c>
      <c r="E1449" s="21">
        <v>20.8</v>
      </c>
      <c r="F1449" s="67">
        <f t="shared" si="88"/>
        <v>113485.105</v>
      </c>
      <c r="G1449" s="67" t="e">
        <f t="shared" si="89"/>
        <v>#N/A</v>
      </c>
      <c r="H1449" s="67" t="e">
        <f t="shared" si="90"/>
        <v>#N/A</v>
      </c>
      <c r="I1449" s="67">
        <f t="shared" si="91"/>
        <v>113485.105</v>
      </c>
    </row>
    <row r="1450" spans="1:9" x14ac:dyDescent="0.6">
      <c r="A1450" s="10">
        <v>43453</v>
      </c>
      <c r="B1450" s="13" t="str">
        <f>VLOOKUP(A1450,_holidays!$A$2:$B$2107,2,1)</f>
        <v>Y</v>
      </c>
      <c r="C1450" s="13" t="str">
        <f>VLOOKUP(A1450,_holidays!$A$2:$C$2107,3,1)</f>
        <v>N</v>
      </c>
      <c r="D1450" s="16">
        <v>119907.245</v>
      </c>
      <c r="E1450" s="14">
        <v>26.9</v>
      </c>
      <c r="F1450" s="67">
        <f t="shared" si="88"/>
        <v>119907.245</v>
      </c>
      <c r="G1450" s="67" t="e">
        <f t="shared" si="89"/>
        <v>#N/A</v>
      </c>
      <c r="H1450" s="67" t="e">
        <f t="shared" si="90"/>
        <v>#N/A</v>
      </c>
      <c r="I1450" s="67">
        <f t="shared" si="91"/>
        <v>119907.245</v>
      </c>
    </row>
    <row r="1451" spans="1:9" x14ac:dyDescent="0.6">
      <c r="A1451" s="19">
        <v>43454</v>
      </c>
      <c r="B1451" s="20" t="str">
        <f>VLOOKUP(A1451,_holidays!$A$2:$B$2107,2,1)</f>
        <v>Y</v>
      </c>
      <c r="C1451" s="20" t="str">
        <f>VLOOKUP(A1451,_holidays!$A$2:$C$2107,3,1)</f>
        <v>N</v>
      </c>
      <c r="D1451" s="16">
        <v>111880.52499999999</v>
      </c>
      <c r="E1451" s="21">
        <v>21.2</v>
      </c>
      <c r="F1451" s="67">
        <f t="shared" si="88"/>
        <v>111880.52499999999</v>
      </c>
      <c r="G1451" s="67" t="e">
        <f t="shared" si="89"/>
        <v>#N/A</v>
      </c>
      <c r="H1451" s="67" t="e">
        <f t="shared" si="90"/>
        <v>#N/A</v>
      </c>
      <c r="I1451" s="67">
        <f t="shared" si="91"/>
        <v>111880.52499999999</v>
      </c>
    </row>
    <row r="1452" spans="1:9" x14ac:dyDescent="0.6">
      <c r="A1452" s="10">
        <v>43455</v>
      </c>
      <c r="B1452" s="13" t="str">
        <f>VLOOKUP(A1452,_holidays!$A$2:$B$2107,2,1)</f>
        <v>N</v>
      </c>
      <c r="C1452" s="13" t="str">
        <f>VLOOKUP(A1452,_holidays!$A$2:$C$2107,3,1)</f>
        <v>N</v>
      </c>
      <c r="D1452" s="16">
        <v>102075.925</v>
      </c>
      <c r="E1452" s="14">
        <v>20.9</v>
      </c>
      <c r="F1452" s="67" t="e">
        <f t="shared" si="88"/>
        <v>#N/A</v>
      </c>
      <c r="G1452" s="67">
        <f t="shared" si="89"/>
        <v>102075.925</v>
      </c>
      <c r="H1452" s="67" t="e">
        <f t="shared" si="90"/>
        <v>#N/A</v>
      </c>
      <c r="I1452" s="67">
        <f t="shared" si="91"/>
        <v>102075.925</v>
      </c>
    </row>
    <row r="1453" spans="1:9" x14ac:dyDescent="0.6">
      <c r="A1453" s="19">
        <v>43456</v>
      </c>
      <c r="B1453" s="20" t="str">
        <f>VLOOKUP(A1453,_holidays!$A$2:$B$2107,2,1)</f>
        <v>N</v>
      </c>
      <c r="C1453" s="20" t="str">
        <f>VLOOKUP(A1453,_holidays!$A$2:$C$2107,3,1)</f>
        <v>N</v>
      </c>
      <c r="D1453" s="16">
        <v>92725.74</v>
      </c>
      <c r="E1453" s="21">
        <v>19.100000000000001</v>
      </c>
      <c r="F1453" s="67" t="e">
        <f t="shared" si="88"/>
        <v>#N/A</v>
      </c>
      <c r="G1453" s="67">
        <f t="shared" si="89"/>
        <v>92725.74</v>
      </c>
      <c r="H1453" s="67" t="e">
        <f t="shared" si="90"/>
        <v>#N/A</v>
      </c>
      <c r="I1453" s="67">
        <f t="shared" si="91"/>
        <v>92725.74</v>
      </c>
    </row>
    <row r="1454" spans="1:9" x14ac:dyDescent="0.6">
      <c r="A1454" s="10">
        <v>43457</v>
      </c>
      <c r="B1454" s="13" t="str">
        <f>VLOOKUP(A1454,_holidays!$A$2:$B$2107,2,1)</f>
        <v>N</v>
      </c>
      <c r="C1454" s="13" t="str">
        <f>VLOOKUP(A1454,_holidays!$A$2:$C$2107,3,1)</f>
        <v>N</v>
      </c>
      <c r="D1454" s="16">
        <v>94938.395000000004</v>
      </c>
      <c r="E1454" s="14">
        <v>26.9</v>
      </c>
      <c r="F1454" s="67" t="e">
        <f t="shared" si="88"/>
        <v>#N/A</v>
      </c>
      <c r="G1454" s="67">
        <f t="shared" si="89"/>
        <v>94938.395000000004</v>
      </c>
      <c r="H1454" s="67" t="e">
        <f t="shared" si="90"/>
        <v>#N/A</v>
      </c>
      <c r="I1454" s="67">
        <f t="shared" si="91"/>
        <v>94938.395000000004</v>
      </c>
    </row>
    <row r="1455" spans="1:9" x14ac:dyDescent="0.6">
      <c r="A1455" s="19">
        <v>43458</v>
      </c>
      <c r="B1455" s="20" t="str">
        <f>VLOOKUP(A1455,_holidays!$A$2:$B$2107,2,1)</f>
        <v>N</v>
      </c>
      <c r="C1455" s="20" t="str">
        <f>VLOOKUP(A1455,_holidays!$A$2:$C$2107,3,1)</f>
        <v>N</v>
      </c>
      <c r="D1455" s="16">
        <v>112358.815</v>
      </c>
      <c r="E1455" s="21">
        <v>34.200000000000003</v>
      </c>
      <c r="F1455" s="67" t="e">
        <f t="shared" si="88"/>
        <v>#N/A</v>
      </c>
      <c r="G1455" s="67">
        <f t="shared" si="89"/>
        <v>112358.815</v>
      </c>
      <c r="H1455" s="67" t="e">
        <f t="shared" si="90"/>
        <v>#N/A</v>
      </c>
      <c r="I1455" s="67">
        <f t="shared" si="91"/>
        <v>112358.815</v>
      </c>
    </row>
    <row r="1456" spans="1:9" x14ac:dyDescent="0.6">
      <c r="A1456" s="10">
        <v>43459</v>
      </c>
      <c r="B1456" s="13" t="str">
        <f>VLOOKUP(A1456,_holidays!$A$2:$B$2107,2,1)</f>
        <v>N</v>
      </c>
      <c r="C1456" s="13" t="str">
        <f>VLOOKUP(A1456,_holidays!$A$2:$C$2107,3,1)</f>
        <v>Y</v>
      </c>
      <c r="D1456" s="16">
        <v>98191.654999999999</v>
      </c>
      <c r="E1456" s="14">
        <v>23.9</v>
      </c>
      <c r="F1456" s="67" t="e">
        <f t="shared" si="88"/>
        <v>#N/A</v>
      </c>
      <c r="G1456" s="67">
        <f t="shared" si="89"/>
        <v>98191.654999999999</v>
      </c>
      <c r="H1456" s="67">
        <f t="shared" si="90"/>
        <v>98191.654999999999</v>
      </c>
      <c r="I1456" s="67" t="e">
        <f t="shared" si="91"/>
        <v>#N/A</v>
      </c>
    </row>
    <row r="1457" spans="1:9" x14ac:dyDescent="0.6">
      <c r="A1457" s="19">
        <v>43460</v>
      </c>
      <c r="B1457" s="20" t="str">
        <f>VLOOKUP(A1457,_holidays!$A$2:$B$2107,2,1)</f>
        <v>N</v>
      </c>
      <c r="C1457" s="20" t="str">
        <f>VLOOKUP(A1457,_holidays!$A$2:$C$2107,3,1)</f>
        <v>Y</v>
      </c>
      <c r="D1457" s="16">
        <v>100017.19500000001</v>
      </c>
      <c r="E1457" s="21">
        <v>23.8</v>
      </c>
      <c r="F1457" s="67" t="e">
        <f t="shared" si="88"/>
        <v>#N/A</v>
      </c>
      <c r="G1457" s="67">
        <f t="shared" si="89"/>
        <v>100017.19500000001</v>
      </c>
      <c r="H1457" s="67">
        <f t="shared" si="90"/>
        <v>100017.19500000001</v>
      </c>
      <c r="I1457" s="67" t="e">
        <f t="shared" si="91"/>
        <v>#N/A</v>
      </c>
    </row>
    <row r="1458" spans="1:9" x14ac:dyDescent="0.6">
      <c r="A1458" s="10">
        <v>43461</v>
      </c>
      <c r="B1458" s="13" t="str">
        <f>VLOOKUP(A1458,_holidays!$A$2:$B$2107,2,1)</f>
        <v>N</v>
      </c>
      <c r="C1458" s="13" t="str">
        <f>VLOOKUP(A1458,_holidays!$A$2:$C$2107,3,1)</f>
        <v>N</v>
      </c>
      <c r="D1458" s="16">
        <v>129749.14</v>
      </c>
      <c r="E1458" s="14">
        <v>37.4</v>
      </c>
      <c r="F1458" s="67" t="e">
        <f t="shared" si="88"/>
        <v>#N/A</v>
      </c>
      <c r="G1458" s="67">
        <f t="shared" si="89"/>
        <v>129749.14</v>
      </c>
      <c r="H1458" s="67" t="e">
        <f t="shared" si="90"/>
        <v>#N/A</v>
      </c>
      <c r="I1458" s="67">
        <f t="shared" si="91"/>
        <v>129749.14</v>
      </c>
    </row>
    <row r="1459" spans="1:9" x14ac:dyDescent="0.6">
      <c r="A1459" s="19">
        <v>43462</v>
      </c>
      <c r="B1459" s="20" t="str">
        <f>VLOOKUP(A1459,_holidays!$A$2:$B$2107,2,1)</f>
        <v>N</v>
      </c>
      <c r="C1459" s="20" t="str">
        <f>VLOOKUP(A1459,_holidays!$A$2:$C$2107,3,1)</f>
        <v>N</v>
      </c>
      <c r="D1459" s="16">
        <v>133831.375</v>
      </c>
      <c r="E1459" s="21">
        <v>36.4</v>
      </c>
      <c r="F1459" s="67" t="e">
        <f t="shared" si="88"/>
        <v>#N/A</v>
      </c>
      <c r="G1459" s="67">
        <f t="shared" si="89"/>
        <v>133831.375</v>
      </c>
      <c r="H1459" s="67" t="e">
        <f t="shared" si="90"/>
        <v>#N/A</v>
      </c>
      <c r="I1459" s="67">
        <f t="shared" si="91"/>
        <v>133831.375</v>
      </c>
    </row>
    <row r="1460" spans="1:9" x14ac:dyDescent="0.6">
      <c r="A1460" s="10">
        <v>43463</v>
      </c>
      <c r="B1460" s="13" t="str">
        <f>VLOOKUP(A1460,_holidays!$A$2:$B$2107,2,1)</f>
        <v>N</v>
      </c>
      <c r="C1460" s="13" t="str">
        <f>VLOOKUP(A1460,_holidays!$A$2:$C$2107,3,1)</f>
        <v>N</v>
      </c>
      <c r="D1460" s="16">
        <v>108290.11</v>
      </c>
      <c r="E1460" s="14">
        <v>23.9</v>
      </c>
      <c r="F1460" s="67" t="e">
        <f t="shared" si="88"/>
        <v>#N/A</v>
      </c>
      <c r="G1460" s="67">
        <f t="shared" si="89"/>
        <v>108290.11</v>
      </c>
      <c r="H1460" s="67" t="e">
        <f t="shared" si="90"/>
        <v>#N/A</v>
      </c>
      <c r="I1460" s="67">
        <f t="shared" si="91"/>
        <v>108290.11</v>
      </c>
    </row>
    <row r="1461" spans="1:9" x14ac:dyDescent="0.6">
      <c r="A1461" s="19">
        <v>43464</v>
      </c>
      <c r="B1461" s="20" t="str">
        <f>VLOOKUP(A1461,_holidays!$A$2:$B$2107,2,1)</f>
        <v>N</v>
      </c>
      <c r="C1461" s="20" t="str">
        <f>VLOOKUP(A1461,_holidays!$A$2:$C$2107,3,1)</f>
        <v>N</v>
      </c>
      <c r="D1461" s="16">
        <v>99613.865000000005</v>
      </c>
      <c r="E1461" s="21">
        <v>22.7</v>
      </c>
      <c r="F1461" s="67" t="e">
        <f t="shared" si="88"/>
        <v>#N/A</v>
      </c>
      <c r="G1461" s="67">
        <f t="shared" si="89"/>
        <v>99613.865000000005</v>
      </c>
      <c r="H1461" s="67" t="e">
        <f t="shared" si="90"/>
        <v>#N/A</v>
      </c>
      <c r="I1461" s="67">
        <f t="shared" si="91"/>
        <v>99613.865000000005</v>
      </c>
    </row>
    <row r="1462" spans="1:9" x14ac:dyDescent="0.6">
      <c r="A1462" s="10">
        <v>43465</v>
      </c>
      <c r="B1462" s="13" t="str">
        <f>VLOOKUP(A1462,_holidays!$A$2:$B$2107,2,1)</f>
        <v>N</v>
      </c>
      <c r="C1462" s="13" t="str">
        <f>VLOOKUP(A1462,_holidays!$A$2:$C$2107,3,1)</f>
        <v>N</v>
      </c>
      <c r="D1462" s="16">
        <v>103381.91499999999</v>
      </c>
      <c r="E1462" s="14">
        <v>23.5</v>
      </c>
      <c r="F1462" s="67" t="e">
        <f t="shared" si="88"/>
        <v>#N/A</v>
      </c>
      <c r="G1462" s="67">
        <f t="shared" si="89"/>
        <v>103381.91499999999</v>
      </c>
      <c r="H1462" s="67" t="e">
        <f t="shared" si="90"/>
        <v>#N/A</v>
      </c>
      <c r="I1462" s="67">
        <f t="shared" si="91"/>
        <v>103381.91499999999</v>
      </c>
    </row>
    <row r="1463" spans="1:9" x14ac:dyDescent="0.6">
      <c r="A1463" s="19">
        <v>43466</v>
      </c>
      <c r="B1463" s="20" t="str">
        <f>VLOOKUP(A1463,_holidays!$A$2:$B$2107,2,1)</f>
        <v>N</v>
      </c>
      <c r="C1463" s="20" t="str">
        <f>VLOOKUP(A1463,_holidays!$A$2:$C$2107,3,1)</f>
        <v>Y</v>
      </c>
      <c r="D1463" s="16">
        <v>98933.06</v>
      </c>
      <c r="E1463" s="21">
        <v>26.2</v>
      </c>
      <c r="F1463" s="67" t="e">
        <f t="shared" si="88"/>
        <v>#N/A</v>
      </c>
      <c r="G1463" s="67">
        <f t="shared" si="89"/>
        <v>98933.06</v>
      </c>
      <c r="H1463" s="67">
        <f t="shared" si="90"/>
        <v>98933.06</v>
      </c>
      <c r="I1463" s="67" t="e">
        <f t="shared" si="91"/>
        <v>#N/A</v>
      </c>
    </row>
    <row r="1464" spans="1:9" x14ac:dyDescent="0.6">
      <c r="A1464" s="10">
        <v>43467</v>
      </c>
      <c r="B1464" s="13" t="str">
        <f>VLOOKUP(A1464,_holidays!$A$2:$B$2107,2,1)</f>
        <v>N</v>
      </c>
      <c r="C1464" s="13" t="str">
        <f>VLOOKUP(A1464,_holidays!$A$2:$C$2107,3,1)</f>
        <v>N</v>
      </c>
      <c r="D1464" s="16">
        <v>106470.675</v>
      </c>
      <c r="E1464" s="14">
        <v>22.2</v>
      </c>
      <c r="F1464" s="67" t="e">
        <f t="shared" si="88"/>
        <v>#N/A</v>
      </c>
      <c r="G1464" s="67">
        <f t="shared" si="89"/>
        <v>106470.675</v>
      </c>
      <c r="H1464" s="67" t="e">
        <f t="shared" si="90"/>
        <v>#N/A</v>
      </c>
      <c r="I1464" s="67">
        <f t="shared" si="91"/>
        <v>106470.675</v>
      </c>
    </row>
    <row r="1465" spans="1:9" x14ac:dyDescent="0.6">
      <c r="A1465" s="19">
        <v>43468</v>
      </c>
      <c r="B1465" s="20" t="str">
        <f>VLOOKUP(A1465,_holidays!$A$2:$B$2107,2,1)</f>
        <v>N</v>
      </c>
      <c r="C1465" s="20" t="str">
        <f>VLOOKUP(A1465,_holidays!$A$2:$C$2107,3,1)</f>
        <v>N</v>
      </c>
      <c r="D1465" s="16">
        <v>118789.605</v>
      </c>
      <c r="E1465" s="21">
        <v>29.5</v>
      </c>
      <c r="F1465" s="67" t="e">
        <f t="shared" si="88"/>
        <v>#N/A</v>
      </c>
      <c r="G1465" s="67">
        <f t="shared" si="89"/>
        <v>118789.605</v>
      </c>
      <c r="H1465" s="67" t="e">
        <f t="shared" si="90"/>
        <v>#N/A</v>
      </c>
      <c r="I1465" s="67">
        <f t="shared" si="91"/>
        <v>118789.605</v>
      </c>
    </row>
    <row r="1466" spans="1:9" x14ac:dyDescent="0.6">
      <c r="A1466" s="10">
        <v>43469</v>
      </c>
      <c r="B1466" s="13" t="str">
        <f>VLOOKUP(A1466,_holidays!$A$2:$B$2107,2,1)</f>
        <v>N</v>
      </c>
      <c r="C1466" s="13" t="str">
        <f>VLOOKUP(A1466,_holidays!$A$2:$C$2107,3,1)</f>
        <v>N</v>
      </c>
      <c r="D1466" s="16">
        <v>133288.46</v>
      </c>
      <c r="E1466" s="14">
        <v>42.6</v>
      </c>
      <c r="F1466" s="67" t="e">
        <f t="shared" si="88"/>
        <v>#N/A</v>
      </c>
      <c r="G1466" s="67">
        <f t="shared" si="89"/>
        <v>133288.46</v>
      </c>
      <c r="H1466" s="67" t="e">
        <f t="shared" si="90"/>
        <v>#N/A</v>
      </c>
      <c r="I1466" s="67">
        <f t="shared" si="91"/>
        <v>133288.46</v>
      </c>
    </row>
    <row r="1467" spans="1:9" x14ac:dyDescent="0.6">
      <c r="A1467" s="19">
        <v>43470</v>
      </c>
      <c r="B1467" s="20" t="str">
        <f>VLOOKUP(A1467,_holidays!$A$2:$B$2107,2,1)</f>
        <v>N</v>
      </c>
      <c r="C1467" s="20" t="str">
        <f>VLOOKUP(A1467,_holidays!$A$2:$C$2107,3,1)</f>
        <v>N</v>
      </c>
      <c r="D1467" s="16">
        <v>97262.79</v>
      </c>
      <c r="E1467" s="21">
        <v>21.2</v>
      </c>
      <c r="F1467" s="67" t="e">
        <f t="shared" si="88"/>
        <v>#N/A</v>
      </c>
      <c r="G1467" s="67">
        <f t="shared" si="89"/>
        <v>97262.79</v>
      </c>
      <c r="H1467" s="67" t="e">
        <f t="shared" si="90"/>
        <v>#N/A</v>
      </c>
      <c r="I1467" s="67">
        <f t="shared" si="91"/>
        <v>97262.79</v>
      </c>
    </row>
    <row r="1468" spans="1:9" x14ac:dyDescent="0.6">
      <c r="A1468" s="10">
        <v>43471</v>
      </c>
      <c r="B1468" s="13" t="str">
        <f>VLOOKUP(A1468,_holidays!$A$2:$B$2107,2,1)</f>
        <v>N</v>
      </c>
      <c r="C1468" s="13" t="str">
        <f>VLOOKUP(A1468,_holidays!$A$2:$C$2107,3,1)</f>
        <v>N</v>
      </c>
      <c r="D1468" s="16">
        <v>93606.214999999997</v>
      </c>
      <c r="E1468" s="14">
        <v>22.1</v>
      </c>
      <c r="F1468" s="67" t="e">
        <f t="shared" si="88"/>
        <v>#N/A</v>
      </c>
      <c r="G1468" s="67">
        <f t="shared" si="89"/>
        <v>93606.214999999997</v>
      </c>
      <c r="H1468" s="67" t="e">
        <f t="shared" si="90"/>
        <v>#N/A</v>
      </c>
      <c r="I1468" s="67">
        <f t="shared" si="91"/>
        <v>93606.214999999997</v>
      </c>
    </row>
    <row r="1469" spans="1:9" x14ac:dyDescent="0.6">
      <c r="A1469" s="19">
        <v>43472</v>
      </c>
      <c r="B1469" s="20" t="str">
        <f>VLOOKUP(A1469,_holidays!$A$2:$B$2107,2,1)</f>
        <v>N</v>
      </c>
      <c r="C1469" s="20" t="str">
        <f>VLOOKUP(A1469,_holidays!$A$2:$C$2107,3,1)</f>
        <v>N</v>
      </c>
      <c r="D1469" s="16">
        <v>109874.9</v>
      </c>
      <c r="E1469" s="21">
        <v>23.1</v>
      </c>
      <c r="F1469" s="67" t="e">
        <f t="shared" si="88"/>
        <v>#N/A</v>
      </c>
      <c r="G1469" s="67">
        <f t="shared" si="89"/>
        <v>109874.9</v>
      </c>
      <c r="H1469" s="67" t="e">
        <f t="shared" si="90"/>
        <v>#N/A</v>
      </c>
      <c r="I1469" s="67">
        <f t="shared" si="91"/>
        <v>109874.9</v>
      </c>
    </row>
    <row r="1470" spans="1:9" x14ac:dyDescent="0.6">
      <c r="A1470" s="10">
        <v>43473</v>
      </c>
      <c r="B1470" s="13" t="str">
        <f>VLOOKUP(A1470,_holidays!$A$2:$B$2107,2,1)</f>
        <v>N</v>
      </c>
      <c r="C1470" s="13" t="str">
        <f>VLOOKUP(A1470,_holidays!$A$2:$C$2107,3,1)</f>
        <v>N</v>
      </c>
      <c r="D1470" s="16">
        <v>113446.1</v>
      </c>
      <c r="E1470" s="14">
        <v>24.1</v>
      </c>
      <c r="F1470" s="67" t="e">
        <f t="shared" si="88"/>
        <v>#N/A</v>
      </c>
      <c r="G1470" s="67">
        <f t="shared" si="89"/>
        <v>113446.1</v>
      </c>
      <c r="H1470" s="67" t="e">
        <f t="shared" si="90"/>
        <v>#N/A</v>
      </c>
      <c r="I1470" s="67">
        <f t="shared" si="91"/>
        <v>113446.1</v>
      </c>
    </row>
    <row r="1471" spans="1:9" x14ac:dyDescent="0.6">
      <c r="A1471" s="19">
        <v>43474</v>
      </c>
      <c r="B1471" s="20" t="str">
        <f>VLOOKUP(A1471,_holidays!$A$2:$B$2107,2,1)</f>
        <v>N</v>
      </c>
      <c r="C1471" s="20" t="str">
        <f>VLOOKUP(A1471,_holidays!$A$2:$C$2107,3,1)</f>
        <v>N</v>
      </c>
      <c r="D1471" s="16">
        <v>105483.435</v>
      </c>
      <c r="E1471" s="21">
        <v>20.5</v>
      </c>
      <c r="F1471" s="67" t="e">
        <f t="shared" si="88"/>
        <v>#N/A</v>
      </c>
      <c r="G1471" s="67">
        <f t="shared" si="89"/>
        <v>105483.435</v>
      </c>
      <c r="H1471" s="67" t="e">
        <f t="shared" si="90"/>
        <v>#N/A</v>
      </c>
      <c r="I1471" s="67">
        <f t="shared" si="91"/>
        <v>105483.435</v>
      </c>
    </row>
    <row r="1472" spans="1:9" x14ac:dyDescent="0.6">
      <c r="A1472" s="10">
        <v>43475</v>
      </c>
      <c r="B1472" s="13" t="str">
        <f>VLOOKUP(A1472,_holidays!$A$2:$B$2107,2,1)</f>
        <v>N</v>
      </c>
      <c r="C1472" s="13" t="str">
        <f>VLOOKUP(A1472,_holidays!$A$2:$C$2107,3,1)</f>
        <v>N</v>
      </c>
      <c r="D1472" s="16">
        <v>108078.69500000001</v>
      </c>
      <c r="E1472" s="14">
        <v>21.4</v>
      </c>
      <c r="F1472" s="67" t="e">
        <f t="shared" si="88"/>
        <v>#N/A</v>
      </c>
      <c r="G1472" s="67">
        <f t="shared" si="89"/>
        <v>108078.69500000001</v>
      </c>
      <c r="H1472" s="67" t="e">
        <f t="shared" si="90"/>
        <v>#N/A</v>
      </c>
      <c r="I1472" s="67">
        <f t="shared" si="91"/>
        <v>108078.69500000001</v>
      </c>
    </row>
    <row r="1473" spans="1:9" x14ac:dyDescent="0.6">
      <c r="A1473" s="19">
        <v>43476</v>
      </c>
      <c r="B1473" s="20" t="str">
        <f>VLOOKUP(A1473,_holidays!$A$2:$B$2107,2,1)</f>
        <v>N</v>
      </c>
      <c r="C1473" s="20" t="str">
        <f>VLOOKUP(A1473,_holidays!$A$2:$C$2107,3,1)</f>
        <v>N</v>
      </c>
      <c r="D1473" s="16">
        <v>119728.63499999999</v>
      </c>
      <c r="E1473" s="21">
        <v>30.4</v>
      </c>
      <c r="F1473" s="67" t="e">
        <f t="shared" si="88"/>
        <v>#N/A</v>
      </c>
      <c r="G1473" s="67">
        <f t="shared" si="89"/>
        <v>119728.63499999999</v>
      </c>
      <c r="H1473" s="67" t="e">
        <f t="shared" si="90"/>
        <v>#N/A</v>
      </c>
      <c r="I1473" s="67">
        <f t="shared" si="91"/>
        <v>119728.63499999999</v>
      </c>
    </row>
    <row r="1474" spans="1:9" x14ac:dyDescent="0.6">
      <c r="A1474" s="10">
        <v>43477</v>
      </c>
      <c r="B1474" s="13" t="str">
        <f>VLOOKUP(A1474,_holidays!$A$2:$B$2107,2,1)</f>
        <v>N</v>
      </c>
      <c r="C1474" s="13" t="str">
        <f>VLOOKUP(A1474,_holidays!$A$2:$C$2107,3,1)</f>
        <v>N</v>
      </c>
      <c r="D1474" s="16">
        <v>108628.96</v>
      </c>
      <c r="E1474" s="14">
        <v>24.7</v>
      </c>
      <c r="F1474" s="67" t="e">
        <f t="shared" si="88"/>
        <v>#N/A</v>
      </c>
      <c r="G1474" s="67">
        <f t="shared" si="89"/>
        <v>108628.96</v>
      </c>
      <c r="H1474" s="67" t="e">
        <f t="shared" si="90"/>
        <v>#N/A</v>
      </c>
      <c r="I1474" s="67">
        <f t="shared" si="91"/>
        <v>108628.96</v>
      </c>
    </row>
    <row r="1475" spans="1:9" x14ac:dyDescent="0.6">
      <c r="A1475" s="19">
        <v>43478</v>
      </c>
      <c r="B1475" s="20" t="str">
        <f>VLOOKUP(A1475,_holidays!$A$2:$B$2107,2,1)</f>
        <v>N</v>
      </c>
      <c r="C1475" s="20" t="str">
        <f>VLOOKUP(A1475,_holidays!$A$2:$C$2107,3,1)</f>
        <v>N</v>
      </c>
      <c r="D1475" s="16">
        <v>101853.24</v>
      </c>
      <c r="E1475" s="21">
        <v>30.5</v>
      </c>
      <c r="F1475" s="67" t="e">
        <f t="shared" ref="F1475:F1538" si="92">IF(B1475="N",NA(),IF(B1475="Y",D1475))</f>
        <v>#N/A</v>
      </c>
      <c r="G1475" s="67">
        <f t="shared" ref="G1475:G1538" si="93">IF(B1475="N",D1475,IF(B1475="Y",NA()))</f>
        <v>101853.24</v>
      </c>
      <c r="H1475" s="67" t="e">
        <f t="shared" ref="H1475:H1538" si="94">IF(C1475="N",NA(),IF(C1475="Y",D1475))</f>
        <v>#N/A</v>
      </c>
      <c r="I1475" s="67">
        <f t="shared" ref="I1475:I1538" si="95">IF(C1475="N",D1475,IF(C1475="Y",NA()))</f>
        <v>101853.24</v>
      </c>
    </row>
    <row r="1476" spans="1:9" x14ac:dyDescent="0.6">
      <c r="A1476" s="10">
        <v>43479</v>
      </c>
      <c r="B1476" s="13" t="str">
        <f>VLOOKUP(A1476,_holidays!$A$2:$B$2107,2,1)</f>
        <v>N</v>
      </c>
      <c r="C1476" s="13" t="str">
        <f>VLOOKUP(A1476,_holidays!$A$2:$C$2107,3,1)</f>
        <v>N</v>
      </c>
      <c r="D1476" s="16">
        <v>147070.535</v>
      </c>
      <c r="E1476" s="14">
        <v>32.299999999999997</v>
      </c>
      <c r="F1476" s="67" t="e">
        <f t="shared" si="92"/>
        <v>#N/A</v>
      </c>
      <c r="G1476" s="67">
        <f t="shared" si="93"/>
        <v>147070.535</v>
      </c>
      <c r="H1476" s="67" t="e">
        <f t="shared" si="94"/>
        <v>#N/A</v>
      </c>
      <c r="I1476" s="67">
        <f t="shared" si="95"/>
        <v>147070.535</v>
      </c>
    </row>
    <row r="1477" spans="1:9" x14ac:dyDescent="0.6">
      <c r="A1477" s="19">
        <v>43480</v>
      </c>
      <c r="B1477" s="20" t="str">
        <f>VLOOKUP(A1477,_holidays!$A$2:$B$2107,2,1)</f>
        <v>N</v>
      </c>
      <c r="C1477" s="20" t="str">
        <f>VLOOKUP(A1477,_holidays!$A$2:$C$2107,3,1)</f>
        <v>N</v>
      </c>
      <c r="D1477" s="16">
        <v>152496.245</v>
      </c>
      <c r="E1477" s="21">
        <v>30.4</v>
      </c>
      <c r="F1477" s="67" t="e">
        <f t="shared" si="92"/>
        <v>#N/A</v>
      </c>
      <c r="G1477" s="67">
        <f t="shared" si="93"/>
        <v>152496.245</v>
      </c>
      <c r="H1477" s="67" t="e">
        <f t="shared" si="94"/>
        <v>#N/A</v>
      </c>
      <c r="I1477" s="67">
        <f t="shared" si="95"/>
        <v>152496.245</v>
      </c>
    </row>
    <row r="1478" spans="1:9" x14ac:dyDescent="0.6">
      <c r="A1478" s="10">
        <v>43481</v>
      </c>
      <c r="B1478" s="13" t="str">
        <f>VLOOKUP(A1478,_holidays!$A$2:$B$2107,2,1)</f>
        <v>N</v>
      </c>
      <c r="C1478" s="13" t="str">
        <f>VLOOKUP(A1478,_holidays!$A$2:$C$2107,3,1)</f>
        <v>N</v>
      </c>
      <c r="D1478" s="16">
        <v>136971.755</v>
      </c>
      <c r="E1478" s="14">
        <v>26.7</v>
      </c>
      <c r="F1478" s="67" t="e">
        <f t="shared" si="92"/>
        <v>#N/A</v>
      </c>
      <c r="G1478" s="67">
        <f t="shared" si="93"/>
        <v>136971.755</v>
      </c>
      <c r="H1478" s="67" t="e">
        <f t="shared" si="94"/>
        <v>#N/A</v>
      </c>
      <c r="I1478" s="67">
        <f t="shared" si="95"/>
        <v>136971.755</v>
      </c>
    </row>
    <row r="1479" spans="1:9" x14ac:dyDescent="0.6">
      <c r="A1479" s="19">
        <v>43482</v>
      </c>
      <c r="B1479" s="20" t="str">
        <f>VLOOKUP(A1479,_holidays!$A$2:$B$2107,2,1)</f>
        <v>N</v>
      </c>
      <c r="C1479" s="20" t="str">
        <f>VLOOKUP(A1479,_holidays!$A$2:$C$2107,3,1)</f>
        <v>N</v>
      </c>
      <c r="D1479" s="16">
        <v>145211.49</v>
      </c>
      <c r="E1479" s="21">
        <v>32.5</v>
      </c>
      <c r="F1479" s="67" t="e">
        <f t="shared" si="92"/>
        <v>#N/A</v>
      </c>
      <c r="G1479" s="67">
        <f t="shared" si="93"/>
        <v>145211.49</v>
      </c>
      <c r="H1479" s="67" t="e">
        <f t="shared" si="94"/>
        <v>#N/A</v>
      </c>
      <c r="I1479" s="67">
        <f t="shared" si="95"/>
        <v>145211.49</v>
      </c>
    </row>
    <row r="1480" spans="1:9" x14ac:dyDescent="0.6">
      <c r="A1480" s="10">
        <v>43483</v>
      </c>
      <c r="B1480" s="13" t="str">
        <f>VLOOKUP(A1480,_holidays!$A$2:$B$2107,2,1)</f>
        <v>N</v>
      </c>
      <c r="C1480" s="13" t="str">
        <f>VLOOKUP(A1480,_holidays!$A$2:$C$2107,3,1)</f>
        <v>N</v>
      </c>
      <c r="D1480" s="16">
        <v>134898.21</v>
      </c>
      <c r="E1480" s="14">
        <v>28.7</v>
      </c>
      <c r="F1480" s="67" t="e">
        <f t="shared" si="92"/>
        <v>#N/A</v>
      </c>
      <c r="G1480" s="67">
        <f t="shared" si="93"/>
        <v>134898.21</v>
      </c>
      <c r="H1480" s="67" t="e">
        <f t="shared" si="94"/>
        <v>#N/A</v>
      </c>
      <c r="I1480" s="67">
        <f t="shared" si="95"/>
        <v>134898.21</v>
      </c>
    </row>
    <row r="1481" spans="1:9" x14ac:dyDescent="0.6">
      <c r="A1481" s="19">
        <v>43484</v>
      </c>
      <c r="B1481" s="20" t="str">
        <f>VLOOKUP(A1481,_holidays!$A$2:$B$2107,2,1)</f>
        <v>N</v>
      </c>
      <c r="C1481" s="20" t="str">
        <f>VLOOKUP(A1481,_holidays!$A$2:$C$2107,3,1)</f>
        <v>N</v>
      </c>
      <c r="D1481" s="16">
        <v>101692.45</v>
      </c>
      <c r="E1481" s="21">
        <v>23.5</v>
      </c>
      <c r="F1481" s="67" t="e">
        <f t="shared" si="92"/>
        <v>#N/A</v>
      </c>
      <c r="G1481" s="67">
        <f t="shared" si="93"/>
        <v>101692.45</v>
      </c>
      <c r="H1481" s="67" t="e">
        <f t="shared" si="94"/>
        <v>#N/A</v>
      </c>
      <c r="I1481" s="67">
        <f t="shared" si="95"/>
        <v>101692.45</v>
      </c>
    </row>
    <row r="1482" spans="1:9" x14ac:dyDescent="0.6">
      <c r="A1482" s="10">
        <v>43485</v>
      </c>
      <c r="B1482" s="13" t="str">
        <f>VLOOKUP(A1482,_holidays!$A$2:$B$2107,2,1)</f>
        <v>N</v>
      </c>
      <c r="C1482" s="13" t="str">
        <f>VLOOKUP(A1482,_holidays!$A$2:$C$2107,3,1)</f>
        <v>N</v>
      </c>
      <c r="D1482" s="16">
        <v>102283.13</v>
      </c>
      <c r="E1482" s="14">
        <v>22.9</v>
      </c>
      <c r="F1482" s="67" t="e">
        <f t="shared" si="92"/>
        <v>#N/A</v>
      </c>
      <c r="G1482" s="67">
        <f t="shared" si="93"/>
        <v>102283.13</v>
      </c>
      <c r="H1482" s="67" t="e">
        <f t="shared" si="94"/>
        <v>#N/A</v>
      </c>
      <c r="I1482" s="67">
        <f t="shared" si="95"/>
        <v>102283.13</v>
      </c>
    </row>
    <row r="1483" spans="1:9" x14ac:dyDescent="0.6">
      <c r="A1483" s="19">
        <v>43486</v>
      </c>
      <c r="B1483" s="20" t="str">
        <f>VLOOKUP(A1483,_holidays!$A$2:$B$2107,2,1)</f>
        <v>N</v>
      </c>
      <c r="C1483" s="20" t="str">
        <f>VLOOKUP(A1483,_holidays!$A$2:$C$2107,3,1)</f>
        <v>N</v>
      </c>
      <c r="D1483" s="16">
        <v>130517.97</v>
      </c>
      <c r="E1483" s="21">
        <v>25.1</v>
      </c>
      <c r="F1483" s="67" t="e">
        <f t="shared" si="92"/>
        <v>#N/A</v>
      </c>
      <c r="G1483" s="67">
        <f t="shared" si="93"/>
        <v>130517.97</v>
      </c>
      <c r="H1483" s="67" t="e">
        <f t="shared" si="94"/>
        <v>#N/A</v>
      </c>
      <c r="I1483" s="67">
        <f t="shared" si="95"/>
        <v>130517.97</v>
      </c>
    </row>
    <row r="1484" spans="1:9" x14ac:dyDescent="0.6">
      <c r="A1484" s="10">
        <v>43487</v>
      </c>
      <c r="B1484" s="13" t="str">
        <f>VLOOKUP(A1484,_holidays!$A$2:$B$2107,2,1)</f>
        <v>N</v>
      </c>
      <c r="C1484" s="13" t="str">
        <f>VLOOKUP(A1484,_holidays!$A$2:$C$2107,3,1)</f>
        <v>N</v>
      </c>
      <c r="D1484" s="16">
        <v>141444.78</v>
      </c>
      <c r="E1484" s="14">
        <v>26.8</v>
      </c>
      <c r="F1484" s="67" t="e">
        <f t="shared" si="92"/>
        <v>#N/A</v>
      </c>
      <c r="G1484" s="67">
        <f t="shared" si="93"/>
        <v>141444.78</v>
      </c>
      <c r="H1484" s="67" t="e">
        <f t="shared" si="94"/>
        <v>#N/A</v>
      </c>
      <c r="I1484" s="67">
        <f t="shared" si="95"/>
        <v>141444.78</v>
      </c>
    </row>
    <row r="1485" spans="1:9" x14ac:dyDescent="0.6">
      <c r="A1485" s="19">
        <v>43488</v>
      </c>
      <c r="B1485" s="20" t="str">
        <f>VLOOKUP(A1485,_holidays!$A$2:$B$2107,2,1)</f>
        <v>N</v>
      </c>
      <c r="C1485" s="20" t="str">
        <f>VLOOKUP(A1485,_holidays!$A$2:$C$2107,3,1)</f>
        <v>N</v>
      </c>
      <c r="D1485" s="16">
        <v>125501.15</v>
      </c>
      <c r="E1485" s="21">
        <v>23.9</v>
      </c>
      <c r="F1485" s="67" t="e">
        <f t="shared" si="92"/>
        <v>#N/A</v>
      </c>
      <c r="G1485" s="67">
        <f t="shared" si="93"/>
        <v>125501.15</v>
      </c>
      <c r="H1485" s="67" t="e">
        <f t="shared" si="94"/>
        <v>#N/A</v>
      </c>
      <c r="I1485" s="67">
        <f t="shared" si="95"/>
        <v>125501.15</v>
      </c>
    </row>
    <row r="1486" spans="1:9" x14ac:dyDescent="0.6">
      <c r="A1486" s="10">
        <v>43489</v>
      </c>
      <c r="B1486" s="13" t="str">
        <f>VLOOKUP(A1486,_holidays!$A$2:$B$2107,2,1)</f>
        <v>N</v>
      </c>
      <c r="C1486" s="13" t="str">
        <f>VLOOKUP(A1486,_holidays!$A$2:$C$2107,3,1)</f>
        <v>N</v>
      </c>
      <c r="D1486" s="16">
        <v>155891.345</v>
      </c>
      <c r="E1486" s="14">
        <v>40.799999999999997</v>
      </c>
      <c r="F1486" s="67" t="e">
        <f t="shared" si="92"/>
        <v>#N/A</v>
      </c>
      <c r="G1486" s="67">
        <f t="shared" si="93"/>
        <v>155891.345</v>
      </c>
      <c r="H1486" s="67" t="e">
        <f t="shared" si="94"/>
        <v>#N/A</v>
      </c>
      <c r="I1486" s="67">
        <f t="shared" si="95"/>
        <v>155891.345</v>
      </c>
    </row>
    <row r="1487" spans="1:9" x14ac:dyDescent="0.6">
      <c r="A1487" s="19">
        <v>43490</v>
      </c>
      <c r="B1487" s="20" t="str">
        <f>VLOOKUP(A1487,_holidays!$A$2:$B$2107,2,1)</f>
        <v>N</v>
      </c>
      <c r="C1487" s="20" t="str">
        <f>VLOOKUP(A1487,_holidays!$A$2:$C$2107,3,1)</f>
        <v>N</v>
      </c>
      <c r="D1487" s="16">
        <v>168894.845</v>
      </c>
      <c r="E1487" s="21">
        <v>42.8</v>
      </c>
      <c r="F1487" s="67" t="e">
        <f t="shared" si="92"/>
        <v>#N/A</v>
      </c>
      <c r="G1487" s="67">
        <f t="shared" si="93"/>
        <v>168894.845</v>
      </c>
      <c r="H1487" s="67" t="e">
        <f t="shared" si="94"/>
        <v>#N/A</v>
      </c>
      <c r="I1487" s="67">
        <f t="shared" si="95"/>
        <v>168894.845</v>
      </c>
    </row>
    <row r="1488" spans="1:9" x14ac:dyDescent="0.6">
      <c r="A1488" s="10">
        <v>43491</v>
      </c>
      <c r="B1488" s="13" t="str">
        <f>VLOOKUP(A1488,_holidays!$A$2:$B$2107,2,1)</f>
        <v>N</v>
      </c>
      <c r="C1488" s="13" t="str">
        <f>VLOOKUP(A1488,_holidays!$A$2:$C$2107,3,1)</f>
        <v>Y</v>
      </c>
      <c r="D1488" s="16">
        <v>114818.66499999999</v>
      </c>
      <c r="E1488" s="14">
        <v>26.1</v>
      </c>
      <c r="F1488" s="67" t="e">
        <f t="shared" si="92"/>
        <v>#N/A</v>
      </c>
      <c r="G1488" s="67">
        <f t="shared" si="93"/>
        <v>114818.66499999999</v>
      </c>
      <c r="H1488" s="67">
        <f t="shared" si="94"/>
        <v>114818.66499999999</v>
      </c>
      <c r="I1488" s="67" t="e">
        <f t="shared" si="95"/>
        <v>#N/A</v>
      </c>
    </row>
    <row r="1489" spans="1:9" x14ac:dyDescent="0.6">
      <c r="A1489" s="19">
        <v>43492</v>
      </c>
      <c r="B1489" s="20" t="str">
        <f>VLOOKUP(A1489,_holidays!$A$2:$B$2107,2,1)</f>
        <v>N</v>
      </c>
      <c r="C1489" s="20" t="str">
        <f>VLOOKUP(A1489,_holidays!$A$2:$C$2107,3,1)</f>
        <v>N</v>
      </c>
      <c r="D1489" s="16">
        <v>99801.574999999997</v>
      </c>
      <c r="E1489" s="21">
        <v>27.8</v>
      </c>
      <c r="F1489" s="67" t="e">
        <f t="shared" si="92"/>
        <v>#N/A</v>
      </c>
      <c r="G1489" s="67">
        <f t="shared" si="93"/>
        <v>99801.574999999997</v>
      </c>
      <c r="H1489" s="67" t="e">
        <f t="shared" si="94"/>
        <v>#N/A</v>
      </c>
      <c r="I1489" s="67">
        <f t="shared" si="95"/>
        <v>99801.574999999997</v>
      </c>
    </row>
    <row r="1490" spans="1:9" x14ac:dyDescent="0.6">
      <c r="A1490" s="10">
        <v>43493</v>
      </c>
      <c r="B1490" s="13" t="str">
        <f>VLOOKUP(A1490,_holidays!$A$2:$B$2107,2,1)</f>
        <v>N</v>
      </c>
      <c r="C1490" s="13" t="str">
        <f>VLOOKUP(A1490,_holidays!$A$2:$C$2107,3,1)</f>
        <v>Y</v>
      </c>
      <c r="D1490" s="16">
        <v>112374.63</v>
      </c>
      <c r="E1490" s="14">
        <v>34.5</v>
      </c>
      <c r="F1490" s="67" t="e">
        <f t="shared" si="92"/>
        <v>#N/A</v>
      </c>
      <c r="G1490" s="67">
        <f t="shared" si="93"/>
        <v>112374.63</v>
      </c>
      <c r="H1490" s="67">
        <f t="shared" si="94"/>
        <v>112374.63</v>
      </c>
      <c r="I1490" s="67" t="e">
        <f t="shared" si="95"/>
        <v>#N/A</v>
      </c>
    </row>
    <row r="1491" spans="1:9" x14ac:dyDescent="0.6">
      <c r="A1491" s="19">
        <v>43494</v>
      </c>
      <c r="B1491" s="20" t="str">
        <f>VLOOKUP(A1491,_holidays!$A$2:$B$2107,2,1)</f>
        <v>N</v>
      </c>
      <c r="C1491" s="20" t="str">
        <f>VLOOKUP(A1491,_holidays!$A$2:$C$2107,3,1)</f>
        <v>N</v>
      </c>
      <c r="D1491" s="16">
        <v>138455.45499999999</v>
      </c>
      <c r="E1491" s="21">
        <v>36.799999999999997</v>
      </c>
      <c r="F1491" s="67" t="e">
        <f t="shared" si="92"/>
        <v>#N/A</v>
      </c>
      <c r="G1491" s="67">
        <f t="shared" si="93"/>
        <v>138455.45499999999</v>
      </c>
      <c r="H1491" s="67" t="e">
        <f t="shared" si="94"/>
        <v>#N/A</v>
      </c>
      <c r="I1491" s="67">
        <f t="shared" si="95"/>
        <v>138455.45499999999</v>
      </c>
    </row>
    <row r="1492" spans="1:9" x14ac:dyDescent="0.6">
      <c r="A1492" s="10">
        <v>43495</v>
      </c>
      <c r="B1492" s="13" t="str">
        <f>VLOOKUP(A1492,_holidays!$A$2:$B$2107,2,1)</f>
        <v>N</v>
      </c>
      <c r="C1492" s="13" t="str">
        <f>VLOOKUP(A1492,_holidays!$A$2:$C$2107,3,1)</f>
        <v>N</v>
      </c>
      <c r="D1492" s="16">
        <v>142113.375</v>
      </c>
      <c r="E1492" s="14">
        <v>38.1</v>
      </c>
      <c r="F1492" s="67" t="e">
        <f t="shared" si="92"/>
        <v>#N/A</v>
      </c>
      <c r="G1492" s="67">
        <f t="shared" si="93"/>
        <v>142113.375</v>
      </c>
      <c r="H1492" s="67" t="e">
        <f t="shared" si="94"/>
        <v>#N/A</v>
      </c>
      <c r="I1492" s="67">
        <f t="shared" si="95"/>
        <v>142113.375</v>
      </c>
    </row>
    <row r="1493" spans="1:9" x14ac:dyDescent="0.6">
      <c r="A1493" s="19">
        <v>43496</v>
      </c>
      <c r="B1493" s="20" t="str">
        <f>VLOOKUP(A1493,_holidays!$A$2:$B$2107,2,1)</f>
        <v>Y</v>
      </c>
      <c r="C1493" s="20" t="str">
        <f>VLOOKUP(A1493,_holidays!$A$2:$C$2107,3,1)</f>
        <v>N</v>
      </c>
      <c r="D1493" s="16">
        <v>110277.21</v>
      </c>
      <c r="E1493" s="21">
        <v>21.5</v>
      </c>
      <c r="F1493" s="67">
        <f t="shared" si="92"/>
        <v>110277.21</v>
      </c>
      <c r="G1493" s="67" t="e">
        <f t="shared" si="93"/>
        <v>#N/A</v>
      </c>
      <c r="H1493" s="67" t="e">
        <f t="shared" si="94"/>
        <v>#N/A</v>
      </c>
      <c r="I1493" s="67">
        <f t="shared" si="95"/>
        <v>110277.21</v>
      </c>
    </row>
    <row r="1494" spans="1:9" x14ac:dyDescent="0.6">
      <c r="A1494" s="10">
        <v>43497</v>
      </c>
      <c r="B1494" s="13" t="str">
        <f>VLOOKUP(A1494,_holidays!$A$2:$B$2107,2,1)</f>
        <v>Y</v>
      </c>
      <c r="C1494" s="13" t="str">
        <f>VLOOKUP(A1494,_holidays!$A$2:$C$2107,3,1)</f>
        <v>N</v>
      </c>
      <c r="D1494" s="16">
        <v>104422.79</v>
      </c>
      <c r="E1494" s="14">
        <v>24.2</v>
      </c>
      <c r="F1494" s="67">
        <f t="shared" si="92"/>
        <v>104422.79</v>
      </c>
      <c r="G1494" s="67" t="e">
        <f t="shared" si="93"/>
        <v>#N/A</v>
      </c>
      <c r="H1494" s="67" t="e">
        <f t="shared" si="94"/>
        <v>#N/A</v>
      </c>
      <c r="I1494" s="67">
        <f t="shared" si="95"/>
        <v>104422.79</v>
      </c>
    </row>
    <row r="1495" spans="1:9" x14ac:dyDescent="0.6">
      <c r="A1495" s="19">
        <v>43498</v>
      </c>
      <c r="B1495" s="20" t="str">
        <f>VLOOKUP(A1495,_holidays!$A$2:$B$2107,2,1)</f>
        <v>Y</v>
      </c>
      <c r="C1495" s="20" t="str">
        <f>VLOOKUP(A1495,_holidays!$A$2:$C$2107,3,1)</f>
        <v>N</v>
      </c>
      <c r="D1495" s="16">
        <v>124749.065</v>
      </c>
      <c r="E1495" s="21">
        <v>34.4</v>
      </c>
      <c r="F1495" s="67">
        <f t="shared" si="92"/>
        <v>124749.065</v>
      </c>
      <c r="G1495" s="67" t="e">
        <f t="shared" si="93"/>
        <v>#N/A</v>
      </c>
      <c r="H1495" s="67" t="e">
        <f t="shared" si="94"/>
        <v>#N/A</v>
      </c>
      <c r="I1495" s="67">
        <f t="shared" si="95"/>
        <v>124749.065</v>
      </c>
    </row>
    <row r="1496" spans="1:9" x14ac:dyDescent="0.6">
      <c r="A1496" s="10">
        <v>43499</v>
      </c>
      <c r="B1496" s="13" t="str">
        <f>VLOOKUP(A1496,_holidays!$A$2:$B$2107,2,1)</f>
        <v>Y</v>
      </c>
      <c r="C1496" s="13" t="str">
        <f>VLOOKUP(A1496,_holidays!$A$2:$C$2107,3,1)</f>
        <v>N</v>
      </c>
      <c r="D1496" s="16">
        <v>133287.58499999999</v>
      </c>
      <c r="E1496" s="14">
        <v>38.200000000000003</v>
      </c>
      <c r="F1496" s="67">
        <f t="shared" si="92"/>
        <v>133287.58499999999</v>
      </c>
      <c r="G1496" s="67" t="e">
        <f t="shared" si="93"/>
        <v>#N/A</v>
      </c>
      <c r="H1496" s="67" t="e">
        <f t="shared" si="94"/>
        <v>#N/A</v>
      </c>
      <c r="I1496" s="67">
        <f t="shared" si="95"/>
        <v>133287.58499999999</v>
      </c>
    </row>
    <row r="1497" spans="1:9" x14ac:dyDescent="0.6">
      <c r="A1497" s="19">
        <v>43500</v>
      </c>
      <c r="B1497" s="20" t="str">
        <f>VLOOKUP(A1497,_holidays!$A$2:$B$2107,2,1)</f>
        <v>Y</v>
      </c>
      <c r="C1497" s="20" t="str">
        <f>VLOOKUP(A1497,_holidays!$A$2:$C$2107,3,1)</f>
        <v>N</v>
      </c>
      <c r="D1497" s="16">
        <v>119168.96000000001</v>
      </c>
      <c r="E1497" s="21">
        <v>22.7</v>
      </c>
      <c r="F1497" s="67">
        <f t="shared" si="92"/>
        <v>119168.96000000001</v>
      </c>
      <c r="G1497" s="67" t="e">
        <f t="shared" si="93"/>
        <v>#N/A</v>
      </c>
      <c r="H1497" s="67" t="e">
        <f t="shared" si="94"/>
        <v>#N/A</v>
      </c>
      <c r="I1497" s="67">
        <f t="shared" si="95"/>
        <v>119168.96000000001</v>
      </c>
    </row>
    <row r="1498" spans="1:9" x14ac:dyDescent="0.6">
      <c r="A1498" s="10">
        <v>43501</v>
      </c>
      <c r="B1498" s="13" t="str">
        <f>VLOOKUP(A1498,_holidays!$A$2:$B$2107,2,1)</f>
        <v>Y</v>
      </c>
      <c r="C1498" s="13" t="str">
        <f>VLOOKUP(A1498,_holidays!$A$2:$C$2107,3,1)</f>
        <v>N</v>
      </c>
      <c r="D1498" s="16">
        <v>119702.045</v>
      </c>
      <c r="E1498" s="14">
        <v>26.9</v>
      </c>
      <c r="F1498" s="67">
        <f t="shared" si="92"/>
        <v>119702.045</v>
      </c>
      <c r="G1498" s="67" t="e">
        <f t="shared" si="93"/>
        <v>#N/A</v>
      </c>
      <c r="H1498" s="67" t="e">
        <f t="shared" si="94"/>
        <v>#N/A</v>
      </c>
      <c r="I1498" s="67">
        <f t="shared" si="95"/>
        <v>119702.045</v>
      </c>
    </row>
    <row r="1499" spans="1:9" x14ac:dyDescent="0.6">
      <c r="A1499" s="19">
        <v>43502</v>
      </c>
      <c r="B1499" s="20" t="str">
        <f>VLOOKUP(A1499,_holidays!$A$2:$B$2107,2,1)</f>
        <v>Y</v>
      </c>
      <c r="C1499" s="20" t="str">
        <f>VLOOKUP(A1499,_holidays!$A$2:$C$2107,3,1)</f>
        <v>N</v>
      </c>
      <c r="D1499" s="16">
        <v>140497.815</v>
      </c>
      <c r="E1499" s="21">
        <v>34.700000000000003</v>
      </c>
      <c r="F1499" s="67">
        <f t="shared" si="92"/>
        <v>140497.815</v>
      </c>
      <c r="G1499" s="67" t="e">
        <f t="shared" si="93"/>
        <v>#N/A</v>
      </c>
      <c r="H1499" s="67" t="e">
        <f t="shared" si="94"/>
        <v>#N/A</v>
      </c>
      <c r="I1499" s="67">
        <f t="shared" si="95"/>
        <v>140497.815</v>
      </c>
    </row>
    <row r="1500" spans="1:9" x14ac:dyDescent="0.6">
      <c r="A1500" s="10">
        <v>43503</v>
      </c>
      <c r="B1500" s="13" t="str">
        <f>VLOOKUP(A1500,_holidays!$A$2:$B$2107,2,1)</f>
        <v>Y</v>
      </c>
      <c r="C1500" s="13" t="str">
        <f>VLOOKUP(A1500,_holidays!$A$2:$C$2107,3,1)</f>
        <v>N</v>
      </c>
      <c r="D1500" s="16">
        <v>141593.54500000001</v>
      </c>
      <c r="E1500" s="14">
        <v>28.3</v>
      </c>
      <c r="F1500" s="67">
        <f t="shared" si="92"/>
        <v>141593.54500000001</v>
      </c>
      <c r="G1500" s="67" t="e">
        <f t="shared" si="93"/>
        <v>#N/A</v>
      </c>
      <c r="H1500" s="67" t="e">
        <f t="shared" si="94"/>
        <v>#N/A</v>
      </c>
      <c r="I1500" s="67">
        <f t="shared" si="95"/>
        <v>141593.54500000001</v>
      </c>
    </row>
    <row r="1501" spans="1:9" x14ac:dyDescent="0.6">
      <c r="A1501" s="19">
        <v>43504</v>
      </c>
      <c r="B1501" s="20" t="str">
        <f>VLOOKUP(A1501,_holidays!$A$2:$B$2107,2,1)</f>
        <v>Y</v>
      </c>
      <c r="C1501" s="20" t="str">
        <f>VLOOKUP(A1501,_holidays!$A$2:$C$2107,3,1)</f>
        <v>N</v>
      </c>
      <c r="D1501" s="16">
        <v>117327.495</v>
      </c>
      <c r="E1501" s="21">
        <v>23.1</v>
      </c>
      <c r="F1501" s="67">
        <f t="shared" si="92"/>
        <v>117327.495</v>
      </c>
      <c r="G1501" s="67" t="e">
        <f t="shared" si="93"/>
        <v>#N/A</v>
      </c>
      <c r="H1501" s="67" t="e">
        <f t="shared" si="94"/>
        <v>#N/A</v>
      </c>
      <c r="I1501" s="67">
        <f t="shared" si="95"/>
        <v>117327.495</v>
      </c>
    </row>
    <row r="1502" spans="1:9" x14ac:dyDescent="0.6">
      <c r="A1502" s="10">
        <v>43505</v>
      </c>
      <c r="B1502" s="13" t="str">
        <f>VLOOKUP(A1502,_holidays!$A$2:$B$2107,2,1)</f>
        <v>Y</v>
      </c>
      <c r="C1502" s="13" t="str">
        <f>VLOOKUP(A1502,_holidays!$A$2:$C$2107,3,1)</f>
        <v>N</v>
      </c>
      <c r="D1502" s="16">
        <v>95668.77</v>
      </c>
      <c r="E1502" s="14">
        <v>19.7</v>
      </c>
      <c r="F1502" s="67">
        <f t="shared" si="92"/>
        <v>95668.77</v>
      </c>
      <c r="G1502" s="67" t="e">
        <f t="shared" si="93"/>
        <v>#N/A</v>
      </c>
      <c r="H1502" s="67" t="e">
        <f t="shared" si="94"/>
        <v>#N/A</v>
      </c>
      <c r="I1502" s="67">
        <f t="shared" si="95"/>
        <v>95668.77</v>
      </c>
    </row>
    <row r="1503" spans="1:9" x14ac:dyDescent="0.6">
      <c r="A1503" s="19">
        <v>43506</v>
      </c>
      <c r="B1503" s="20" t="str">
        <f>VLOOKUP(A1503,_holidays!$A$2:$B$2107,2,1)</f>
        <v>Y</v>
      </c>
      <c r="C1503" s="20" t="str">
        <f>VLOOKUP(A1503,_holidays!$A$2:$C$2107,3,1)</f>
        <v>N</v>
      </c>
      <c r="D1503" s="16">
        <v>94786.72</v>
      </c>
      <c r="E1503" s="21">
        <v>23.3</v>
      </c>
      <c r="F1503" s="67">
        <f t="shared" si="92"/>
        <v>94786.72</v>
      </c>
      <c r="G1503" s="67" t="e">
        <f t="shared" si="93"/>
        <v>#N/A</v>
      </c>
      <c r="H1503" s="67" t="e">
        <f t="shared" si="94"/>
        <v>#N/A</v>
      </c>
      <c r="I1503" s="67">
        <f t="shared" si="95"/>
        <v>94786.72</v>
      </c>
    </row>
    <row r="1504" spans="1:9" x14ac:dyDescent="0.6">
      <c r="A1504" s="10">
        <v>43507</v>
      </c>
      <c r="B1504" s="13" t="str">
        <f>VLOOKUP(A1504,_holidays!$A$2:$B$2107,2,1)</f>
        <v>Y</v>
      </c>
      <c r="C1504" s="13" t="str">
        <f>VLOOKUP(A1504,_holidays!$A$2:$C$2107,3,1)</f>
        <v>N</v>
      </c>
      <c r="D1504" s="16">
        <v>114085.645</v>
      </c>
      <c r="E1504" s="14">
        <v>27.5</v>
      </c>
      <c r="F1504" s="67">
        <f t="shared" si="92"/>
        <v>114085.645</v>
      </c>
      <c r="G1504" s="67" t="e">
        <f t="shared" si="93"/>
        <v>#N/A</v>
      </c>
      <c r="H1504" s="67" t="e">
        <f t="shared" si="94"/>
        <v>#N/A</v>
      </c>
      <c r="I1504" s="67">
        <f t="shared" si="95"/>
        <v>114085.645</v>
      </c>
    </row>
    <row r="1505" spans="1:9" x14ac:dyDescent="0.6">
      <c r="A1505" s="19">
        <v>43508</v>
      </c>
      <c r="B1505" s="20" t="str">
        <f>VLOOKUP(A1505,_holidays!$A$2:$B$2107,2,1)</f>
        <v>Y</v>
      </c>
      <c r="C1505" s="20" t="str">
        <f>VLOOKUP(A1505,_holidays!$A$2:$C$2107,3,1)</f>
        <v>N</v>
      </c>
      <c r="D1505" s="16">
        <v>107697.205</v>
      </c>
      <c r="E1505" s="21">
        <v>21.5</v>
      </c>
      <c r="F1505" s="67">
        <f t="shared" si="92"/>
        <v>107697.205</v>
      </c>
      <c r="G1505" s="67" t="e">
        <f t="shared" si="93"/>
        <v>#N/A</v>
      </c>
      <c r="H1505" s="67" t="e">
        <f t="shared" si="94"/>
        <v>#N/A</v>
      </c>
      <c r="I1505" s="67">
        <f t="shared" si="95"/>
        <v>107697.205</v>
      </c>
    </row>
    <row r="1506" spans="1:9" x14ac:dyDescent="0.6">
      <c r="A1506" s="10">
        <v>43509</v>
      </c>
      <c r="B1506" s="13" t="str">
        <f>VLOOKUP(A1506,_holidays!$A$2:$B$2107,2,1)</f>
        <v>Y</v>
      </c>
      <c r="C1506" s="13" t="str">
        <f>VLOOKUP(A1506,_holidays!$A$2:$C$2107,3,1)</f>
        <v>N</v>
      </c>
      <c r="D1506" s="16">
        <v>106692.845</v>
      </c>
      <c r="E1506" s="14">
        <v>19.2</v>
      </c>
      <c r="F1506" s="67">
        <f t="shared" si="92"/>
        <v>106692.845</v>
      </c>
      <c r="G1506" s="67" t="e">
        <f t="shared" si="93"/>
        <v>#N/A</v>
      </c>
      <c r="H1506" s="67" t="e">
        <f t="shared" si="94"/>
        <v>#N/A</v>
      </c>
      <c r="I1506" s="67">
        <f t="shared" si="95"/>
        <v>106692.845</v>
      </c>
    </row>
    <row r="1507" spans="1:9" x14ac:dyDescent="0.6">
      <c r="A1507" s="19">
        <v>43510</v>
      </c>
      <c r="B1507" s="20" t="str">
        <f>VLOOKUP(A1507,_holidays!$A$2:$B$2107,2,1)</f>
        <v>Y</v>
      </c>
      <c r="C1507" s="20" t="str">
        <f>VLOOKUP(A1507,_holidays!$A$2:$C$2107,3,1)</f>
        <v>N</v>
      </c>
      <c r="D1507" s="16">
        <v>107655.08</v>
      </c>
      <c r="E1507" s="21">
        <v>23.2</v>
      </c>
      <c r="F1507" s="67">
        <f t="shared" si="92"/>
        <v>107655.08</v>
      </c>
      <c r="G1507" s="67" t="e">
        <f t="shared" si="93"/>
        <v>#N/A</v>
      </c>
      <c r="H1507" s="67" t="e">
        <f t="shared" si="94"/>
        <v>#N/A</v>
      </c>
      <c r="I1507" s="67">
        <f t="shared" si="95"/>
        <v>107655.08</v>
      </c>
    </row>
    <row r="1508" spans="1:9" x14ac:dyDescent="0.6">
      <c r="A1508" s="10">
        <v>43511</v>
      </c>
      <c r="B1508" s="13" t="str">
        <f>VLOOKUP(A1508,_holidays!$A$2:$B$2107,2,1)</f>
        <v>Y</v>
      </c>
      <c r="C1508" s="13" t="str">
        <f>VLOOKUP(A1508,_holidays!$A$2:$C$2107,3,1)</f>
        <v>N</v>
      </c>
      <c r="D1508" s="16">
        <v>113910.46</v>
      </c>
      <c r="E1508" s="14">
        <v>22.8</v>
      </c>
      <c r="F1508" s="67">
        <f t="shared" si="92"/>
        <v>113910.46</v>
      </c>
      <c r="G1508" s="67" t="e">
        <f t="shared" si="93"/>
        <v>#N/A</v>
      </c>
      <c r="H1508" s="67" t="e">
        <f t="shared" si="94"/>
        <v>#N/A</v>
      </c>
      <c r="I1508" s="67">
        <f t="shared" si="95"/>
        <v>113910.46</v>
      </c>
    </row>
    <row r="1509" spans="1:9" x14ac:dyDescent="0.6">
      <c r="A1509" s="19">
        <v>43512</v>
      </c>
      <c r="B1509" s="20" t="str">
        <f>VLOOKUP(A1509,_holidays!$A$2:$B$2107,2,1)</f>
        <v>Y</v>
      </c>
      <c r="C1509" s="20" t="str">
        <f>VLOOKUP(A1509,_holidays!$A$2:$C$2107,3,1)</f>
        <v>N</v>
      </c>
      <c r="D1509" s="16">
        <v>106467.235</v>
      </c>
      <c r="E1509" s="21">
        <v>23.2</v>
      </c>
      <c r="F1509" s="67">
        <f t="shared" si="92"/>
        <v>106467.235</v>
      </c>
      <c r="G1509" s="67" t="e">
        <f t="shared" si="93"/>
        <v>#N/A</v>
      </c>
      <c r="H1509" s="67" t="e">
        <f t="shared" si="94"/>
        <v>#N/A</v>
      </c>
      <c r="I1509" s="67">
        <f t="shared" si="95"/>
        <v>106467.235</v>
      </c>
    </row>
    <row r="1510" spans="1:9" x14ac:dyDescent="0.6">
      <c r="A1510" s="10">
        <v>43513</v>
      </c>
      <c r="B1510" s="13" t="str">
        <f>VLOOKUP(A1510,_holidays!$A$2:$B$2107,2,1)</f>
        <v>Y</v>
      </c>
      <c r="C1510" s="13" t="str">
        <f>VLOOKUP(A1510,_holidays!$A$2:$C$2107,3,1)</f>
        <v>N</v>
      </c>
      <c r="D1510" s="16">
        <v>108470.925</v>
      </c>
      <c r="E1510" s="14">
        <v>29</v>
      </c>
      <c r="F1510" s="67">
        <f t="shared" si="92"/>
        <v>108470.925</v>
      </c>
      <c r="G1510" s="67" t="e">
        <f t="shared" si="93"/>
        <v>#N/A</v>
      </c>
      <c r="H1510" s="67" t="e">
        <f t="shared" si="94"/>
        <v>#N/A</v>
      </c>
      <c r="I1510" s="67">
        <f t="shared" si="95"/>
        <v>108470.925</v>
      </c>
    </row>
    <row r="1511" spans="1:9" x14ac:dyDescent="0.6">
      <c r="A1511" s="19">
        <v>43514</v>
      </c>
      <c r="B1511" s="20" t="str">
        <f>VLOOKUP(A1511,_holidays!$A$2:$B$2107,2,1)</f>
        <v>Y</v>
      </c>
      <c r="C1511" s="20" t="str">
        <f>VLOOKUP(A1511,_holidays!$A$2:$C$2107,3,1)</f>
        <v>N</v>
      </c>
      <c r="D1511" s="16">
        <v>116995.065</v>
      </c>
      <c r="E1511" s="21">
        <v>23.6</v>
      </c>
      <c r="F1511" s="67">
        <f t="shared" si="92"/>
        <v>116995.065</v>
      </c>
      <c r="G1511" s="67" t="e">
        <f t="shared" si="93"/>
        <v>#N/A</v>
      </c>
      <c r="H1511" s="67" t="e">
        <f t="shared" si="94"/>
        <v>#N/A</v>
      </c>
      <c r="I1511" s="67">
        <f t="shared" si="95"/>
        <v>116995.065</v>
      </c>
    </row>
    <row r="1512" spans="1:9" x14ac:dyDescent="0.6">
      <c r="A1512" s="10">
        <v>43515</v>
      </c>
      <c r="B1512" s="13" t="str">
        <f>VLOOKUP(A1512,_holidays!$A$2:$B$2107,2,1)</f>
        <v>Y</v>
      </c>
      <c r="C1512" s="13" t="str">
        <f>VLOOKUP(A1512,_holidays!$A$2:$C$2107,3,1)</f>
        <v>N</v>
      </c>
      <c r="D1512" s="16">
        <v>110531.6</v>
      </c>
      <c r="E1512" s="14">
        <v>20.2</v>
      </c>
      <c r="F1512" s="67">
        <f t="shared" si="92"/>
        <v>110531.6</v>
      </c>
      <c r="G1512" s="67" t="e">
        <f t="shared" si="93"/>
        <v>#N/A</v>
      </c>
      <c r="H1512" s="67" t="e">
        <f t="shared" si="94"/>
        <v>#N/A</v>
      </c>
      <c r="I1512" s="67">
        <f t="shared" si="95"/>
        <v>110531.6</v>
      </c>
    </row>
    <row r="1513" spans="1:9" x14ac:dyDescent="0.6">
      <c r="A1513" s="19">
        <v>43516</v>
      </c>
      <c r="B1513" s="20" t="str">
        <f>VLOOKUP(A1513,_holidays!$A$2:$B$2107,2,1)</f>
        <v>Y</v>
      </c>
      <c r="C1513" s="20" t="str">
        <f>VLOOKUP(A1513,_holidays!$A$2:$C$2107,3,1)</f>
        <v>N</v>
      </c>
      <c r="D1513" s="16">
        <v>108972.30499999999</v>
      </c>
      <c r="E1513" s="21">
        <v>23.2</v>
      </c>
      <c r="F1513" s="67">
        <f t="shared" si="92"/>
        <v>108972.30499999999</v>
      </c>
      <c r="G1513" s="67" t="e">
        <f t="shared" si="93"/>
        <v>#N/A</v>
      </c>
      <c r="H1513" s="67" t="e">
        <f t="shared" si="94"/>
        <v>#N/A</v>
      </c>
      <c r="I1513" s="67">
        <f t="shared" si="95"/>
        <v>108972.30499999999</v>
      </c>
    </row>
    <row r="1514" spans="1:9" x14ac:dyDescent="0.6">
      <c r="A1514" s="10">
        <v>43517</v>
      </c>
      <c r="B1514" s="13" t="str">
        <f>VLOOKUP(A1514,_holidays!$A$2:$B$2107,2,1)</f>
        <v>Y</v>
      </c>
      <c r="C1514" s="13" t="str">
        <f>VLOOKUP(A1514,_holidays!$A$2:$C$2107,3,1)</f>
        <v>N</v>
      </c>
      <c r="D1514" s="16">
        <v>110235.33500000001</v>
      </c>
      <c r="E1514" s="14">
        <v>20.399999999999999</v>
      </c>
      <c r="F1514" s="67">
        <f t="shared" si="92"/>
        <v>110235.33500000001</v>
      </c>
      <c r="G1514" s="67" t="e">
        <f t="shared" si="93"/>
        <v>#N/A</v>
      </c>
      <c r="H1514" s="67" t="e">
        <f t="shared" si="94"/>
        <v>#N/A</v>
      </c>
      <c r="I1514" s="67">
        <f t="shared" si="95"/>
        <v>110235.33500000001</v>
      </c>
    </row>
    <row r="1515" spans="1:9" x14ac:dyDescent="0.6">
      <c r="A1515" s="19">
        <v>43518</v>
      </c>
      <c r="B1515" s="20" t="str">
        <f>VLOOKUP(A1515,_holidays!$A$2:$B$2107,2,1)</f>
        <v>Y</v>
      </c>
      <c r="C1515" s="20" t="str">
        <f>VLOOKUP(A1515,_holidays!$A$2:$C$2107,3,1)</f>
        <v>N</v>
      </c>
      <c r="D1515" s="16">
        <v>109901.75999999999</v>
      </c>
      <c r="E1515" s="21">
        <v>21.2</v>
      </c>
      <c r="F1515" s="67">
        <f t="shared" si="92"/>
        <v>109901.75999999999</v>
      </c>
      <c r="G1515" s="67" t="e">
        <f t="shared" si="93"/>
        <v>#N/A</v>
      </c>
      <c r="H1515" s="67" t="e">
        <f t="shared" si="94"/>
        <v>#N/A</v>
      </c>
      <c r="I1515" s="67">
        <f t="shared" si="95"/>
        <v>109901.75999999999</v>
      </c>
    </row>
    <row r="1516" spans="1:9" x14ac:dyDescent="0.6">
      <c r="A1516" s="10">
        <v>43519</v>
      </c>
      <c r="B1516" s="13" t="str">
        <f>VLOOKUP(A1516,_holidays!$A$2:$B$2107,2,1)</f>
        <v>Y</v>
      </c>
      <c r="C1516" s="13" t="str">
        <f>VLOOKUP(A1516,_holidays!$A$2:$C$2107,3,1)</f>
        <v>N</v>
      </c>
      <c r="D1516" s="16">
        <v>99890.25</v>
      </c>
      <c r="E1516" s="14">
        <v>25.8</v>
      </c>
      <c r="F1516" s="67">
        <f t="shared" si="92"/>
        <v>99890.25</v>
      </c>
      <c r="G1516" s="67" t="e">
        <f t="shared" si="93"/>
        <v>#N/A</v>
      </c>
      <c r="H1516" s="67" t="e">
        <f t="shared" si="94"/>
        <v>#N/A</v>
      </c>
      <c r="I1516" s="67">
        <f t="shared" si="95"/>
        <v>99890.25</v>
      </c>
    </row>
    <row r="1517" spans="1:9" x14ac:dyDescent="0.6">
      <c r="A1517" s="19">
        <v>43520</v>
      </c>
      <c r="B1517" s="20" t="str">
        <f>VLOOKUP(A1517,_holidays!$A$2:$B$2107,2,1)</f>
        <v>Y</v>
      </c>
      <c r="C1517" s="20" t="str">
        <f>VLOOKUP(A1517,_holidays!$A$2:$C$2107,3,1)</f>
        <v>N</v>
      </c>
      <c r="D1517" s="16">
        <v>106877.86500000001</v>
      </c>
      <c r="E1517" s="21">
        <v>32.9</v>
      </c>
      <c r="F1517" s="67">
        <f t="shared" si="92"/>
        <v>106877.86500000001</v>
      </c>
      <c r="G1517" s="67" t="e">
        <f t="shared" si="93"/>
        <v>#N/A</v>
      </c>
      <c r="H1517" s="67" t="e">
        <f t="shared" si="94"/>
        <v>#N/A</v>
      </c>
      <c r="I1517" s="67">
        <f t="shared" si="95"/>
        <v>106877.86500000001</v>
      </c>
    </row>
    <row r="1518" spans="1:9" x14ac:dyDescent="0.6">
      <c r="A1518" s="10">
        <v>43521</v>
      </c>
      <c r="B1518" s="13" t="str">
        <f>VLOOKUP(A1518,_holidays!$A$2:$B$2107,2,1)</f>
        <v>Y</v>
      </c>
      <c r="C1518" s="13" t="str">
        <f>VLOOKUP(A1518,_holidays!$A$2:$C$2107,3,1)</f>
        <v>N</v>
      </c>
      <c r="D1518" s="16">
        <v>133476.60500000001</v>
      </c>
      <c r="E1518" s="14">
        <v>34.200000000000003</v>
      </c>
      <c r="F1518" s="67">
        <f t="shared" si="92"/>
        <v>133476.60500000001</v>
      </c>
      <c r="G1518" s="67" t="e">
        <f t="shared" si="93"/>
        <v>#N/A</v>
      </c>
      <c r="H1518" s="67" t="e">
        <f t="shared" si="94"/>
        <v>#N/A</v>
      </c>
      <c r="I1518" s="67">
        <f t="shared" si="95"/>
        <v>133476.60500000001</v>
      </c>
    </row>
    <row r="1519" spans="1:9" x14ac:dyDescent="0.6">
      <c r="A1519" s="19">
        <v>43522</v>
      </c>
      <c r="B1519" s="20" t="str">
        <f>VLOOKUP(A1519,_holidays!$A$2:$B$2107,2,1)</f>
        <v>Y</v>
      </c>
      <c r="C1519" s="20" t="str">
        <f>VLOOKUP(A1519,_holidays!$A$2:$C$2107,3,1)</f>
        <v>N</v>
      </c>
      <c r="D1519" s="16">
        <v>123114.11500000001</v>
      </c>
      <c r="E1519" s="21">
        <v>22.3</v>
      </c>
      <c r="F1519" s="67">
        <f t="shared" si="92"/>
        <v>123114.11500000001</v>
      </c>
      <c r="G1519" s="67" t="e">
        <f t="shared" si="93"/>
        <v>#N/A</v>
      </c>
      <c r="H1519" s="67" t="e">
        <f t="shared" si="94"/>
        <v>#N/A</v>
      </c>
      <c r="I1519" s="67">
        <f t="shared" si="95"/>
        <v>123114.11500000001</v>
      </c>
    </row>
    <row r="1520" spans="1:9" x14ac:dyDescent="0.6">
      <c r="A1520" s="10">
        <v>43523</v>
      </c>
      <c r="B1520" s="13" t="str">
        <f>VLOOKUP(A1520,_holidays!$A$2:$B$2107,2,1)</f>
        <v>Y</v>
      </c>
      <c r="C1520" s="13" t="str">
        <f>VLOOKUP(A1520,_holidays!$A$2:$C$2107,3,1)</f>
        <v>N</v>
      </c>
      <c r="D1520" s="16">
        <v>125272.27</v>
      </c>
      <c r="E1520" s="14">
        <v>25.7</v>
      </c>
      <c r="F1520" s="67">
        <f t="shared" si="92"/>
        <v>125272.27</v>
      </c>
      <c r="G1520" s="67" t="e">
        <f t="shared" si="93"/>
        <v>#N/A</v>
      </c>
      <c r="H1520" s="67" t="e">
        <f t="shared" si="94"/>
        <v>#N/A</v>
      </c>
      <c r="I1520" s="67">
        <f t="shared" si="95"/>
        <v>125272.27</v>
      </c>
    </row>
    <row r="1521" spans="1:9" x14ac:dyDescent="0.6">
      <c r="A1521" s="19">
        <v>43524</v>
      </c>
      <c r="B1521" s="20" t="str">
        <f>VLOOKUP(A1521,_holidays!$A$2:$B$2107,2,1)</f>
        <v>Y</v>
      </c>
      <c r="C1521" s="20" t="str">
        <f>VLOOKUP(A1521,_holidays!$A$2:$C$2107,3,1)</f>
        <v>N</v>
      </c>
      <c r="D1521" s="16">
        <v>150472.255</v>
      </c>
      <c r="E1521" s="21">
        <v>36.799999999999997</v>
      </c>
      <c r="F1521" s="67">
        <f t="shared" si="92"/>
        <v>150472.255</v>
      </c>
      <c r="G1521" s="67" t="e">
        <f t="shared" si="93"/>
        <v>#N/A</v>
      </c>
      <c r="H1521" s="67" t="e">
        <f t="shared" si="94"/>
        <v>#N/A</v>
      </c>
      <c r="I1521" s="67">
        <f t="shared" si="95"/>
        <v>150472.255</v>
      </c>
    </row>
    <row r="1522" spans="1:9" x14ac:dyDescent="0.6">
      <c r="A1522" s="10">
        <v>43525</v>
      </c>
      <c r="B1522" s="13" t="str">
        <f>VLOOKUP(A1522,_holidays!$A$2:$B$2107,2,1)</f>
        <v>Y</v>
      </c>
      <c r="C1522" s="13" t="str">
        <f>VLOOKUP(A1522,_holidays!$A$2:$C$2107,3,1)</f>
        <v>N</v>
      </c>
      <c r="D1522" s="16">
        <v>163682.04</v>
      </c>
      <c r="E1522" s="14">
        <v>38.1</v>
      </c>
      <c r="F1522" s="67">
        <f t="shared" si="92"/>
        <v>163682.04</v>
      </c>
      <c r="G1522" s="67" t="e">
        <f t="shared" si="93"/>
        <v>#N/A</v>
      </c>
      <c r="H1522" s="67" t="e">
        <f t="shared" si="94"/>
        <v>#N/A</v>
      </c>
      <c r="I1522" s="67">
        <f t="shared" si="95"/>
        <v>163682.04</v>
      </c>
    </row>
    <row r="1523" spans="1:9" x14ac:dyDescent="0.6">
      <c r="A1523" s="19">
        <v>43526</v>
      </c>
      <c r="B1523" s="20" t="str">
        <f>VLOOKUP(A1523,_holidays!$A$2:$B$2107,2,1)</f>
        <v>Y</v>
      </c>
      <c r="C1523" s="20" t="str">
        <f>VLOOKUP(A1523,_holidays!$A$2:$C$2107,3,1)</f>
        <v>N</v>
      </c>
      <c r="D1523" s="16">
        <v>146265.11499999999</v>
      </c>
      <c r="E1523" s="21">
        <v>36.299999999999997</v>
      </c>
      <c r="F1523" s="67">
        <f t="shared" si="92"/>
        <v>146265.11499999999</v>
      </c>
      <c r="G1523" s="67" t="e">
        <f t="shared" si="93"/>
        <v>#N/A</v>
      </c>
      <c r="H1523" s="67" t="e">
        <f t="shared" si="94"/>
        <v>#N/A</v>
      </c>
      <c r="I1523" s="67">
        <f t="shared" si="95"/>
        <v>146265.11499999999</v>
      </c>
    </row>
    <row r="1524" spans="1:9" x14ac:dyDescent="0.6">
      <c r="A1524" s="10">
        <v>43527</v>
      </c>
      <c r="B1524" s="13" t="str">
        <f>VLOOKUP(A1524,_holidays!$A$2:$B$2107,2,1)</f>
        <v>Y</v>
      </c>
      <c r="C1524" s="13" t="str">
        <f>VLOOKUP(A1524,_holidays!$A$2:$C$2107,3,1)</f>
        <v>N</v>
      </c>
      <c r="D1524" s="16">
        <v>138597.69</v>
      </c>
      <c r="E1524" s="14">
        <v>36</v>
      </c>
      <c r="F1524" s="67">
        <f t="shared" si="92"/>
        <v>138597.69</v>
      </c>
      <c r="G1524" s="67" t="e">
        <f t="shared" si="93"/>
        <v>#N/A</v>
      </c>
      <c r="H1524" s="67" t="e">
        <f t="shared" si="94"/>
        <v>#N/A</v>
      </c>
      <c r="I1524" s="67">
        <f t="shared" si="95"/>
        <v>138597.69</v>
      </c>
    </row>
    <row r="1525" spans="1:9" x14ac:dyDescent="0.6">
      <c r="A1525" s="19">
        <v>43528</v>
      </c>
      <c r="B1525" s="20" t="str">
        <f>VLOOKUP(A1525,_holidays!$A$2:$B$2107,2,1)</f>
        <v>Y</v>
      </c>
      <c r="C1525" s="20" t="str">
        <f>VLOOKUP(A1525,_holidays!$A$2:$C$2107,3,1)</f>
        <v>N</v>
      </c>
      <c r="D1525" s="16">
        <v>136528.81</v>
      </c>
      <c r="E1525" s="21">
        <v>24.6</v>
      </c>
      <c r="F1525" s="67">
        <f t="shared" si="92"/>
        <v>136528.81</v>
      </c>
      <c r="G1525" s="67" t="e">
        <f t="shared" si="93"/>
        <v>#N/A</v>
      </c>
      <c r="H1525" s="67" t="e">
        <f t="shared" si="94"/>
        <v>#N/A</v>
      </c>
      <c r="I1525" s="67">
        <f t="shared" si="95"/>
        <v>136528.81</v>
      </c>
    </row>
    <row r="1526" spans="1:9" x14ac:dyDescent="0.6">
      <c r="A1526" s="10">
        <v>43529</v>
      </c>
      <c r="B1526" s="13" t="str">
        <f>VLOOKUP(A1526,_holidays!$A$2:$B$2107,2,1)</f>
        <v>Y</v>
      </c>
      <c r="C1526" s="13" t="str">
        <f>VLOOKUP(A1526,_holidays!$A$2:$C$2107,3,1)</f>
        <v>N</v>
      </c>
      <c r="D1526" s="16">
        <v>126073.53</v>
      </c>
      <c r="E1526" s="14">
        <v>24.3</v>
      </c>
      <c r="F1526" s="67">
        <f t="shared" si="92"/>
        <v>126073.53</v>
      </c>
      <c r="G1526" s="67" t="e">
        <f t="shared" si="93"/>
        <v>#N/A</v>
      </c>
      <c r="H1526" s="67" t="e">
        <f t="shared" si="94"/>
        <v>#N/A</v>
      </c>
      <c r="I1526" s="67">
        <f t="shared" si="95"/>
        <v>126073.53</v>
      </c>
    </row>
    <row r="1527" spans="1:9" x14ac:dyDescent="0.6">
      <c r="A1527" s="19">
        <v>43530</v>
      </c>
      <c r="B1527" s="20" t="str">
        <f>VLOOKUP(A1527,_holidays!$A$2:$B$2107,2,1)</f>
        <v>Y</v>
      </c>
      <c r="C1527" s="20" t="str">
        <f>VLOOKUP(A1527,_holidays!$A$2:$C$2107,3,1)</f>
        <v>N</v>
      </c>
      <c r="D1527" s="16">
        <v>108723.61500000001</v>
      </c>
      <c r="E1527" s="21">
        <v>17.2</v>
      </c>
      <c r="F1527" s="67">
        <f t="shared" si="92"/>
        <v>108723.61500000001</v>
      </c>
      <c r="G1527" s="67" t="e">
        <f t="shared" si="93"/>
        <v>#N/A</v>
      </c>
      <c r="H1527" s="67" t="e">
        <f t="shared" si="94"/>
        <v>#N/A</v>
      </c>
      <c r="I1527" s="67">
        <f t="shared" si="95"/>
        <v>108723.61500000001</v>
      </c>
    </row>
    <row r="1528" spans="1:9" x14ac:dyDescent="0.6">
      <c r="A1528" s="10">
        <v>43531</v>
      </c>
      <c r="B1528" s="13" t="str">
        <f>VLOOKUP(A1528,_holidays!$A$2:$B$2107,2,1)</f>
        <v>Y</v>
      </c>
      <c r="C1528" s="13" t="str">
        <f>VLOOKUP(A1528,_holidays!$A$2:$C$2107,3,1)</f>
        <v>N</v>
      </c>
      <c r="D1528" s="16">
        <v>114519.86500000001</v>
      </c>
      <c r="E1528" s="14">
        <v>22.1</v>
      </c>
      <c r="F1528" s="67">
        <f t="shared" si="92"/>
        <v>114519.86500000001</v>
      </c>
      <c r="G1528" s="67" t="e">
        <f t="shared" si="93"/>
        <v>#N/A</v>
      </c>
      <c r="H1528" s="67" t="e">
        <f t="shared" si="94"/>
        <v>#N/A</v>
      </c>
      <c r="I1528" s="67">
        <f t="shared" si="95"/>
        <v>114519.86500000001</v>
      </c>
    </row>
    <row r="1529" spans="1:9" x14ac:dyDescent="0.6">
      <c r="A1529" s="19">
        <v>43532</v>
      </c>
      <c r="B1529" s="20" t="str">
        <f>VLOOKUP(A1529,_holidays!$A$2:$B$2107,2,1)</f>
        <v>Y</v>
      </c>
      <c r="C1529" s="20" t="str">
        <f>VLOOKUP(A1529,_holidays!$A$2:$C$2107,3,1)</f>
        <v>N</v>
      </c>
      <c r="D1529" s="16">
        <v>117281.2</v>
      </c>
      <c r="E1529" s="21">
        <v>26.8</v>
      </c>
      <c r="F1529" s="67">
        <f t="shared" si="92"/>
        <v>117281.2</v>
      </c>
      <c r="G1529" s="67" t="e">
        <f t="shared" si="93"/>
        <v>#N/A</v>
      </c>
      <c r="H1529" s="67" t="e">
        <f t="shared" si="94"/>
        <v>#N/A</v>
      </c>
      <c r="I1529" s="67">
        <f t="shared" si="95"/>
        <v>117281.2</v>
      </c>
    </row>
    <row r="1530" spans="1:9" x14ac:dyDescent="0.6">
      <c r="A1530" s="10">
        <v>43533</v>
      </c>
      <c r="B1530" s="13" t="str">
        <f>VLOOKUP(A1530,_holidays!$A$2:$B$2107,2,1)</f>
        <v>Y</v>
      </c>
      <c r="C1530" s="13" t="str">
        <f>VLOOKUP(A1530,_holidays!$A$2:$C$2107,3,1)</f>
        <v>N</v>
      </c>
      <c r="D1530" s="16">
        <v>106854.935</v>
      </c>
      <c r="E1530" s="14">
        <v>24.7</v>
      </c>
      <c r="F1530" s="67">
        <f t="shared" si="92"/>
        <v>106854.935</v>
      </c>
      <c r="G1530" s="67" t="e">
        <f t="shared" si="93"/>
        <v>#N/A</v>
      </c>
      <c r="H1530" s="67" t="e">
        <f t="shared" si="94"/>
        <v>#N/A</v>
      </c>
      <c r="I1530" s="67">
        <f t="shared" si="95"/>
        <v>106854.935</v>
      </c>
    </row>
    <row r="1531" spans="1:9" x14ac:dyDescent="0.6">
      <c r="A1531" s="19">
        <v>43534</v>
      </c>
      <c r="B1531" s="20" t="str">
        <f>VLOOKUP(A1531,_holidays!$A$2:$B$2107,2,1)</f>
        <v>Y</v>
      </c>
      <c r="C1531" s="20" t="str">
        <f>VLOOKUP(A1531,_holidays!$A$2:$C$2107,3,1)</f>
        <v>N</v>
      </c>
      <c r="D1531" s="16">
        <v>101994.05499999999</v>
      </c>
      <c r="E1531" s="21">
        <v>23.7</v>
      </c>
      <c r="F1531" s="67">
        <f t="shared" si="92"/>
        <v>101994.05499999999</v>
      </c>
      <c r="G1531" s="67" t="e">
        <f t="shared" si="93"/>
        <v>#N/A</v>
      </c>
      <c r="H1531" s="67" t="e">
        <f t="shared" si="94"/>
        <v>#N/A</v>
      </c>
      <c r="I1531" s="67">
        <f t="shared" si="95"/>
        <v>101994.05499999999</v>
      </c>
    </row>
    <row r="1532" spans="1:9" x14ac:dyDescent="0.6">
      <c r="A1532" s="10">
        <v>43535</v>
      </c>
      <c r="B1532" s="13" t="str">
        <f>VLOOKUP(A1532,_holidays!$A$2:$B$2107,2,1)</f>
        <v>Y</v>
      </c>
      <c r="C1532" s="13" t="str">
        <f>VLOOKUP(A1532,_holidays!$A$2:$C$2107,3,1)</f>
        <v>Y</v>
      </c>
      <c r="D1532" s="16">
        <v>103219.08</v>
      </c>
      <c r="E1532" s="14">
        <v>21.8</v>
      </c>
      <c r="F1532" s="67">
        <f t="shared" si="92"/>
        <v>103219.08</v>
      </c>
      <c r="G1532" s="67" t="e">
        <f t="shared" si="93"/>
        <v>#N/A</v>
      </c>
      <c r="H1532" s="67">
        <f t="shared" si="94"/>
        <v>103219.08</v>
      </c>
      <c r="I1532" s="67" t="e">
        <f t="shared" si="95"/>
        <v>#N/A</v>
      </c>
    </row>
    <row r="1533" spans="1:9" x14ac:dyDescent="0.6">
      <c r="A1533" s="19">
        <v>43536</v>
      </c>
      <c r="B1533" s="20" t="str">
        <f>VLOOKUP(A1533,_holidays!$A$2:$B$2107,2,1)</f>
        <v>Y</v>
      </c>
      <c r="C1533" s="20" t="str">
        <f>VLOOKUP(A1533,_holidays!$A$2:$C$2107,3,1)</f>
        <v>N</v>
      </c>
      <c r="D1533" s="16">
        <v>110086.7</v>
      </c>
      <c r="E1533" s="21">
        <v>19.2</v>
      </c>
      <c r="F1533" s="67">
        <f t="shared" si="92"/>
        <v>110086.7</v>
      </c>
      <c r="G1533" s="67" t="e">
        <f t="shared" si="93"/>
        <v>#N/A</v>
      </c>
      <c r="H1533" s="67" t="e">
        <f t="shared" si="94"/>
        <v>#N/A</v>
      </c>
      <c r="I1533" s="67">
        <f t="shared" si="95"/>
        <v>110086.7</v>
      </c>
    </row>
    <row r="1534" spans="1:9" x14ac:dyDescent="0.6">
      <c r="A1534" s="10">
        <v>43537</v>
      </c>
      <c r="B1534" s="13" t="str">
        <f>VLOOKUP(A1534,_holidays!$A$2:$B$2107,2,1)</f>
        <v>Y</v>
      </c>
      <c r="C1534" s="13" t="str">
        <f>VLOOKUP(A1534,_holidays!$A$2:$C$2107,3,1)</f>
        <v>N</v>
      </c>
      <c r="D1534" s="16">
        <v>114740.52</v>
      </c>
      <c r="E1534" s="14">
        <v>18.600000000000001</v>
      </c>
      <c r="F1534" s="67">
        <f t="shared" si="92"/>
        <v>114740.52</v>
      </c>
      <c r="G1534" s="67" t="e">
        <f t="shared" si="93"/>
        <v>#N/A</v>
      </c>
      <c r="H1534" s="67" t="e">
        <f t="shared" si="94"/>
        <v>#N/A</v>
      </c>
      <c r="I1534" s="67">
        <f t="shared" si="95"/>
        <v>114740.52</v>
      </c>
    </row>
    <row r="1535" spans="1:9" x14ac:dyDescent="0.6">
      <c r="A1535" s="19">
        <v>43538</v>
      </c>
      <c r="B1535" s="20" t="str">
        <f>VLOOKUP(A1535,_holidays!$A$2:$B$2107,2,1)</f>
        <v>Y</v>
      </c>
      <c r="C1535" s="20" t="str">
        <f>VLOOKUP(A1535,_holidays!$A$2:$C$2107,3,1)</f>
        <v>N</v>
      </c>
      <c r="D1535" s="16">
        <v>112785.78</v>
      </c>
      <c r="E1535" s="21">
        <v>20.8</v>
      </c>
      <c r="F1535" s="67">
        <f t="shared" si="92"/>
        <v>112785.78</v>
      </c>
      <c r="G1535" s="67" t="e">
        <f t="shared" si="93"/>
        <v>#N/A</v>
      </c>
      <c r="H1535" s="67" t="e">
        <f t="shared" si="94"/>
        <v>#N/A</v>
      </c>
      <c r="I1535" s="67">
        <f t="shared" si="95"/>
        <v>112785.78</v>
      </c>
    </row>
    <row r="1536" spans="1:9" x14ac:dyDescent="0.6">
      <c r="A1536" s="10">
        <v>43539</v>
      </c>
      <c r="B1536" s="13" t="str">
        <f>VLOOKUP(A1536,_holidays!$A$2:$B$2107,2,1)</f>
        <v>Y</v>
      </c>
      <c r="C1536" s="13" t="str">
        <f>VLOOKUP(A1536,_holidays!$A$2:$C$2107,3,1)</f>
        <v>N</v>
      </c>
      <c r="D1536" s="16">
        <v>111179.125</v>
      </c>
      <c r="E1536" s="14">
        <v>22.2</v>
      </c>
      <c r="F1536" s="67">
        <f t="shared" si="92"/>
        <v>111179.125</v>
      </c>
      <c r="G1536" s="67" t="e">
        <f t="shared" si="93"/>
        <v>#N/A</v>
      </c>
      <c r="H1536" s="67" t="e">
        <f t="shared" si="94"/>
        <v>#N/A</v>
      </c>
      <c r="I1536" s="67">
        <f t="shared" si="95"/>
        <v>111179.125</v>
      </c>
    </row>
    <row r="1537" spans="1:9" x14ac:dyDescent="0.6">
      <c r="A1537" s="19">
        <v>43540</v>
      </c>
      <c r="B1537" s="20" t="str">
        <f>VLOOKUP(A1537,_holidays!$A$2:$B$2107,2,1)</f>
        <v>Y</v>
      </c>
      <c r="C1537" s="20" t="str">
        <f>VLOOKUP(A1537,_holidays!$A$2:$C$2107,3,1)</f>
        <v>N</v>
      </c>
      <c r="D1537" s="16">
        <v>105119.48</v>
      </c>
      <c r="E1537" s="21">
        <v>25.6</v>
      </c>
      <c r="F1537" s="67">
        <f t="shared" si="92"/>
        <v>105119.48</v>
      </c>
      <c r="G1537" s="67" t="e">
        <f t="shared" si="93"/>
        <v>#N/A</v>
      </c>
      <c r="H1537" s="67" t="e">
        <f t="shared" si="94"/>
        <v>#N/A</v>
      </c>
      <c r="I1537" s="67">
        <f t="shared" si="95"/>
        <v>105119.48</v>
      </c>
    </row>
    <row r="1538" spans="1:9" x14ac:dyDescent="0.6">
      <c r="A1538" s="10">
        <v>43541</v>
      </c>
      <c r="B1538" s="13" t="str">
        <f>VLOOKUP(A1538,_holidays!$A$2:$B$2107,2,1)</f>
        <v>Y</v>
      </c>
      <c r="C1538" s="13" t="str">
        <f>VLOOKUP(A1538,_holidays!$A$2:$C$2107,3,1)</f>
        <v>N</v>
      </c>
      <c r="D1538" s="16">
        <v>105669.045</v>
      </c>
      <c r="E1538" s="14">
        <v>25.6</v>
      </c>
      <c r="F1538" s="67">
        <f t="shared" si="92"/>
        <v>105669.045</v>
      </c>
      <c r="G1538" s="67" t="e">
        <f t="shared" si="93"/>
        <v>#N/A</v>
      </c>
      <c r="H1538" s="67" t="e">
        <f t="shared" si="94"/>
        <v>#N/A</v>
      </c>
      <c r="I1538" s="67">
        <f t="shared" si="95"/>
        <v>105669.045</v>
      </c>
    </row>
    <row r="1539" spans="1:9" x14ac:dyDescent="0.6">
      <c r="A1539" s="19">
        <v>43542</v>
      </c>
      <c r="B1539" s="20" t="str">
        <f>VLOOKUP(A1539,_holidays!$A$2:$B$2107,2,1)</f>
        <v>Y</v>
      </c>
      <c r="C1539" s="20" t="str">
        <f>VLOOKUP(A1539,_holidays!$A$2:$C$2107,3,1)</f>
        <v>N</v>
      </c>
      <c r="D1539" s="16">
        <v>121954.38499999999</v>
      </c>
      <c r="E1539" s="21">
        <v>28.2</v>
      </c>
      <c r="F1539" s="67">
        <f t="shared" ref="F1539:F1602" si="96">IF(B1539="N",NA(),IF(B1539="Y",D1539))</f>
        <v>121954.38499999999</v>
      </c>
      <c r="G1539" s="67" t="e">
        <f t="shared" ref="G1539:G1602" si="97">IF(B1539="N",D1539,IF(B1539="Y",NA()))</f>
        <v>#N/A</v>
      </c>
      <c r="H1539" s="67" t="e">
        <f t="shared" ref="H1539:H1602" si="98">IF(C1539="N",NA(),IF(C1539="Y",D1539))</f>
        <v>#N/A</v>
      </c>
      <c r="I1539" s="67">
        <f t="shared" ref="I1539:I1602" si="99">IF(C1539="N",D1539,IF(C1539="Y",NA()))</f>
        <v>121954.38499999999</v>
      </c>
    </row>
    <row r="1540" spans="1:9" x14ac:dyDescent="0.6">
      <c r="A1540" s="10">
        <v>43543</v>
      </c>
      <c r="B1540" s="13" t="str">
        <f>VLOOKUP(A1540,_holidays!$A$2:$B$2107,2,1)</f>
        <v>Y</v>
      </c>
      <c r="C1540" s="13" t="str">
        <f>VLOOKUP(A1540,_holidays!$A$2:$C$2107,3,1)</f>
        <v>N</v>
      </c>
      <c r="D1540" s="16">
        <v>123290.83500000001</v>
      </c>
      <c r="E1540" s="14">
        <v>23.4</v>
      </c>
      <c r="F1540" s="67">
        <f t="shared" si="96"/>
        <v>123290.83500000001</v>
      </c>
      <c r="G1540" s="67" t="e">
        <f t="shared" si="97"/>
        <v>#N/A</v>
      </c>
      <c r="H1540" s="67" t="e">
        <f t="shared" si="98"/>
        <v>#N/A</v>
      </c>
      <c r="I1540" s="67">
        <f t="shared" si="99"/>
        <v>123290.83500000001</v>
      </c>
    </row>
    <row r="1541" spans="1:9" x14ac:dyDescent="0.6">
      <c r="A1541" s="19">
        <v>43544</v>
      </c>
      <c r="B1541" s="20" t="str">
        <f>VLOOKUP(A1541,_holidays!$A$2:$B$2107,2,1)</f>
        <v>Y</v>
      </c>
      <c r="C1541" s="20" t="str">
        <f>VLOOKUP(A1541,_holidays!$A$2:$C$2107,3,1)</f>
        <v>N</v>
      </c>
      <c r="D1541" s="16">
        <v>123994.3</v>
      </c>
      <c r="E1541" s="21">
        <v>23.4</v>
      </c>
      <c r="F1541" s="67">
        <f t="shared" si="96"/>
        <v>123994.3</v>
      </c>
      <c r="G1541" s="67" t="e">
        <f t="shared" si="97"/>
        <v>#N/A</v>
      </c>
      <c r="H1541" s="67" t="e">
        <f t="shared" si="98"/>
        <v>#N/A</v>
      </c>
      <c r="I1541" s="67">
        <f t="shared" si="99"/>
        <v>123994.3</v>
      </c>
    </row>
    <row r="1542" spans="1:9" x14ac:dyDescent="0.6">
      <c r="A1542" s="10">
        <v>43545</v>
      </c>
      <c r="B1542" s="13" t="str">
        <f>VLOOKUP(A1542,_holidays!$A$2:$B$2107,2,1)</f>
        <v>Y</v>
      </c>
      <c r="C1542" s="13" t="str">
        <f>VLOOKUP(A1542,_holidays!$A$2:$C$2107,3,1)</f>
        <v>N</v>
      </c>
      <c r="D1542" s="16">
        <v>124181.405</v>
      </c>
      <c r="E1542" s="14">
        <v>24.3</v>
      </c>
      <c r="F1542" s="67">
        <f t="shared" si="96"/>
        <v>124181.405</v>
      </c>
      <c r="G1542" s="67" t="e">
        <f t="shared" si="97"/>
        <v>#N/A</v>
      </c>
      <c r="H1542" s="67" t="e">
        <f t="shared" si="98"/>
        <v>#N/A</v>
      </c>
      <c r="I1542" s="67">
        <f t="shared" si="99"/>
        <v>124181.405</v>
      </c>
    </row>
    <row r="1543" spans="1:9" x14ac:dyDescent="0.6">
      <c r="A1543" s="19">
        <v>43546</v>
      </c>
      <c r="B1543" s="20" t="str">
        <f>VLOOKUP(A1543,_holidays!$A$2:$B$2107,2,1)</f>
        <v>Y</v>
      </c>
      <c r="C1543" s="20" t="str">
        <f>VLOOKUP(A1543,_holidays!$A$2:$C$2107,3,1)</f>
        <v>N</v>
      </c>
      <c r="D1543" s="16">
        <v>128305.64</v>
      </c>
      <c r="E1543" s="21">
        <v>28.6</v>
      </c>
      <c r="F1543" s="67">
        <f t="shared" si="96"/>
        <v>128305.64</v>
      </c>
      <c r="G1543" s="67" t="e">
        <f t="shared" si="97"/>
        <v>#N/A</v>
      </c>
      <c r="H1543" s="67" t="e">
        <f t="shared" si="98"/>
        <v>#N/A</v>
      </c>
      <c r="I1543" s="67">
        <f t="shared" si="99"/>
        <v>128305.64</v>
      </c>
    </row>
    <row r="1544" spans="1:9" x14ac:dyDescent="0.6">
      <c r="A1544" s="10">
        <v>43547</v>
      </c>
      <c r="B1544" s="13" t="str">
        <f>VLOOKUP(A1544,_holidays!$A$2:$B$2107,2,1)</f>
        <v>Y</v>
      </c>
      <c r="C1544" s="13" t="str">
        <f>VLOOKUP(A1544,_holidays!$A$2:$C$2107,3,1)</f>
        <v>N</v>
      </c>
      <c r="D1544" s="16">
        <v>109147.65</v>
      </c>
      <c r="E1544" s="14">
        <v>31.3</v>
      </c>
      <c r="F1544" s="67">
        <f t="shared" si="96"/>
        <v>109147.65</v>
      </c>
      <c r="G1544" s="67" t="e">
        <f t="shared" si="97"/>
        <v>#N/A</v>
      </c>
      <c r="H1544" s="67" t="e">
        <f t="shared" si="98"/>
        <v>#N/A</v>
      </c>
      <c r="I1544" s="67">
        <f t="shared" si="99"/>
        <v>109147.65</v>
      </c>
    </row>
    <row r="1545" spans="1:9" x14ac:dyDescent="0.6">
      <c r="A1545" s="19">
        <v>43548</v>
      </c>
      <c r="B1545" s="20" t="str">
        <f>VLOOKUP(A1545,_holidays!$A$2:$B$2107,2,1)</f>
        <v>Y</v>
      </c>
      <c r="C1545" s="20" t="str">
        <f>VLOOKUP(A1545,_holidays!$A$2:$C$2107,3,1)</f>
        <v>N</v>
      </c>
      <c r="D1545" s="16">
        <v>104226.83</v>
      </c>
      <c r="E1545" s="21">
        <v>29.3</v>
      </c>
      <c r="F1545" s="67">
        <f t="shared" si="96"/>
        <v>104226.83</v>
      </c>
      <c r="G1545" s="67" t="e">
        <f t="shared" si="97"/>
        <v>#N/A</v>
      </c>
      <c r="H1545" s="67" t="e">
        <f t="shared" si="98"/>
        <v>#N/A</v>
      </c>
      <c r="I1545" s="67">
        <f t="shared" si="99"/>
        <v>104226.83</v>
      </c>
    </row>
    <row r="1546" spans="1:9" x14ac:dyDescent="0.6">
      <c r="A1546" s="10">
        <v>43549</v>
      </c>
      <c r="B1546" s="13" t="str">
        <f>VLOOKUP(A1546,_holidays!$A$2:$B$2107,2,1)</f>
        <v>Y</v>
      </c>
      <c r="C1546" s="13" t="str">
        <f>VLOOKUP(A1546,_holidays!$A$2:$C$2107,3,1)</f>
        <v>N</v>
      </c>
      <c r="D1546" s="16">
        <v>107583.935</v>
      </c>
      <c r="E1546" s="14">
        <v>19</v>
      </c>
      <c r="F1546" s="67">
        <f t="shared" si="96"/>
        <v>107583.935</v>
      </c>
      <c r="G1546" s="67" t="e">
        <f t="shared" si="97"/>
        <v>#N/A</v>
      </c>
      <c r="H1546" s="67" t="e">
        <f t="shared" si="98"/>
        <v>#N/A</v>
      </c>
      <c r="I1546" s="67">
        <f t="shared" si="99"/>
        <v>107583.935</v>
      </c>
    </row>
    <row r="1547" spans="1:9" x14ac:dyDescent="0.6">
      <c r="A1547" s="19">
        <v>43550</v>
      </c>
      <c r="B1547" s="20" t="str">
        <f>VLOOKUP(A1547,_holidays!$A$2:$B$2107,2,1)</f>
        <v>Y</v>
      </c>
      <c r="C1547" s="20" t="str">
        <f>VLOOKUP(A1547,_holidays!$A$2:$C$2107,3,1)</f>
        <v>N</v>
      </c>
      <c r="D1547" s="16">
        <v>108840.18</v>
      </c>
      <c r="E1547" s="21">
        <v>20.3</v>
      </c>
      <c r="F1547" s="67">
        <f t="shared" si="96"/>
        <v>108840.18</v>
      </c>
      <c r="G1547" s="67" t="e">
        <f t="shared" si="97"/>
        <v>#N/A</v>
      </c>
      <c r="H1547" s="67" t="e">
        <f t="shared" si="98"/>
        <v>#N/A</v>
      </c>
      <c r="I1547" s="67">
        <f t="shared" si="99"/>
        <v>108840.18</v>
      </c>
    </row>
    <row r="1548" spans="1:9" x14ac:dyDescent="0.6">
      <c r="A1548" s="10">
        <v>43551</v>
      </c>
      <c r="B1548" s="13" t="str">
        <f>VLOOKUP(A1548,_holidays!$A$2:$B$2107,2,1)</f>
        <v>Y</v>
      </c>
      <c r="C1548" s="13" t="str">
        <f>VLOOKUP(A1548,_holidays!$A$2:$C$2107,3,1)</f>
        <v>N</v>
      </c>
      <c r="D1548" s="16">
        <v>113307.595</v>
      </c>
      <c r="E1548" s="14">
        <v>21.7</v>
      </c>
      <c r="F1548" s="67">
        <f t="shared" si="96"/>
        <v>113307.595</v>
      </c>
      <c r="G1548" s="67" t="e">
        <f t="shared" si="97"/>
        <v>#N/A</v>
      </c>
      <c r="H1548" s="67" t="e">
        <f t="shared" si="98"/>
        <v>#N/A</v>
      </c>
      <c r="I1548" s="67">
        <f t="shared" si="99"/>
        <v>113307.595</v>
      </c>
    </row>
    <row r="1549" spans="1:9" x14ac:dyDescent="0.6">
      <c r="A1549" s="19">
        <v>43552</v>
      </c>
      <c r="B1549" s="20" t="str">
        <f>VLOOKUP(A1549,_holidays!$A$2:$B$2107,2,1)</f>
        <v>Y</v>
      </c>
      <c r="C1549" s="20" t="str">
        <f>VLOOKUP(A1549,_holidays!$A$2:$C$2107,3,1)</f>
        <v>N</v>
      </c>
      <c r="D1549" s="16">
        <v>113923.16</v>
      </c>
      <c r="E1549" s="21">
        <v>27.9</v>
      </c>
      <c r="F1549" s="67">
        <f t="shared" si="96"/>
        <v>113923.16</v>
      </c>
      <c r="G1549" s="67" t="e">
        <f t="shared" si="97"/>
        <v>#N/A</v>
      </c>
      <c r="H1549" s="67" t="e">
        <f t="shared" si="98"/>
        <v>#N/A</v>
      </c>
      <c r="I1549" s="67">
        <f t="shared" si="99"/>
        <v>113923.16</v>
      </c>
    </row>
    <row r="1550" spans="1:9" x14ac:dyDescent="0.6">
      <c r="A1550" s="10">
        <v>43553</v>
      </c>
      <c r="B1550" s="13" t="str">
        <f>VLOOKUP(A1550,_holidays!$A$2:$B$2107,2,1)</f>
        <v>Y</v>
      </c>
      <c r="C1550" s="13" t="str">
        <f>VLOOKUP(A1550,_holidays!$A$2:$C$2107,3,1)</f>
        <v>N</v>
      </c>
      <c r="D1550" s="16">
        <v>110768.285</v>
      </c>
      <c r="E1550" s="14">
        <v>28.5</v>
      </c>
      <c r="F1550" s="67">
        <f t="shared" si="96"/>
        <v>110768.285</v>
      </c>
      <c r="G1550" s="67" t="e">
        <f t="shared" si="97"/>
        <v>#N/A</v>
      </c>
      <c r="H1550" s="67" t="e">
        <f t="shared" si="98"/>
        <v>#N/A</v>
      </c>
      <c r="I1550" s="67">
        <f t="shared" si="99"/>
        <v>110768.285</v>
      </c>
    </row>
    <row r="1551" spans="1:9" x14ac:dyDescent="0.6">
      <c r="A1551" s="19">
        <v>43554</v>
      </c>
      <c r="B1551" s="20" t="str">
        <f>VLOOKUP(A1551,_holidays!$A$2:$B$2107,2,1)</f>
        <v>Y</v>
      </c>
      <c r="C1551" s="20" t="str">
        <f>VLOOKUP(A1551,_holidays!$A$2:$C$2107,3,1)</f>
        <v>N</v>
      </c>
      <c r="D1551" s="16">
        <v>101262.655</v>
      </c>
      <c r="E1551" s="21">
        <v>15.6</v>
      </c>
      <c r="F1551" s="67">
        <f t="shared" si="96"/>
        <v>101262.655</v>
      </c>
      <c r="G1551" s="67" t="e">
        <f t="shared" si="97"/>
        <v>#N/A</v>
      </c>
      <c r="H1551" s="67" t="e">
        <f t="shared" si="98"/>
        <v>#N/A</v>
      </c>
      <c r="I1551" s="67">
        <f t="shared" si="99"/>
        <v>101262.655</v>
      </c>
    </row>
    <row r="1552" spans="1:9" x14ac:dyDescent="0.6">
      <c r="A1552" s="10">
        <v>43555</v>
      </c>
      <c r="B1552" s="13" t="str">
        <f>VLOOKUP(A1552,_holidays!$A$2:$B$2107,2,1)</f>
        <v>Y</v>
      </c>
      <c r="C1552" s="13" t="str">
        <f>VLOOKUP(A1552,_holidays!$A$2:$C$2107,3,1)</f>
        <v>N</v>
      </c>
      <c r="D1552" s="16">
        <v>101119.83500000001</v>
      </c>
      <c r="E1552" s="14">
        <v>18.5</v>
      </c>
      <c r="F1552" s="67">
        <f t="shared" si="96"/>
        <v>101119.83500000001</v>
      </c>
      <c r="G1552" s="67" t="e">
        <f t="shared" si="97"/>
        <v>#N/A</v>
      </c>
      <c r="H1552" s="67" t="e">
        <f t="shared" si="98"/>
        <v>#N/A</v>
      </c>
      <c r="I1552" s="67">
        <f t="shared" si="99"/>
        <v>101119.83500000001</v>
      </c>
    </row>
    <row r="1553" spans="1:9" x14ac:dyDescent="0.6">
      <c r="A1553" s="19">
        <v>43556</v>
      </c>
      <c r="B1553" s="20" t="str">
        <f>VLOOKUP(A1553,_holidays!$A$2:$B$2107,2,1)</f>
        <v>Y</v>
      </c>
      <c r="C1553" s="20" t="str">
        <f>VLOOKUP(A1553,_holidays!$A$2:$C$2107,3,1)</f>
        <v>N</v>
      </c>
      <c r="D1553" s="16">
        <v>116817.43</v>
      </c>
      <c r="E1553" s="21">
        <v>17.100000000000001</v>
      </c>
      <c r="F1553" s="67">
        <f t="shared" si="96"/>
        <v>116817.43</v>
      </c>
      <c r="G1553" s="67" t="e">
        <f t="shared" si="97"/>
        <v>#N/A</v>
      </c>
      <c r="H1553" s="67" t="e">
        <f t="shared" si="98"/>
        <v>#N/A</v>
      </c>
      <c r="I1553" s="67">
        <f t="shared" si="99"/>
        <v>116817.43</v>
      </c>
    </row>
    <row r="1554" spans="1:9" x14ac:dyDescent="0.6">
      <c r="A1554" s="10">
        <v>43557</v>
      </c>
      <c r="B1554" s="13" t="str">
        <f>VLOOKUP(A1554,_holidays!$A$2:$B$2107,2,1)</f>
        <v>Y</v>
      </c>
      <c r="C1554" s="13" t="str">
        <f>VLOOKUP(A1554,_holidays!$A$2:$C$2107,3,1)</f>
        <v>N</v>
      </c>
      <c r="D1554" s="16">
        <v>114927.205</v>
      </c>
      <c r="E1554" s="14">
        <v>25.9</v>
      </c>
      <c r="F1554" s="67">
        <f t="shared" si="96"/>
        <v>114927.205</v>
      </c>
      <c r="G1554" s="67" t="e">
        <f t="shared" si="97"/>
        <v>#N/A</v>
      </c>
      <c r="H1554" s="67" t="e">
        <f t="shared" si="98"/>
        <v>#N/A</v>
      </c>
      <c r="I1554" s="67">
        <f t="shared" si="99"/>
        <v>114927.205</v>
      </c>
    </row>
    <row r="1555" spans="1:9" x14ac:dyDescent="0.6">
      <c r="A1555" s="19">
        <v>43558</v>
      </c>
      <c r="B1555" s="20" t="str">
        <f>VLOOKUP(A1555,_holidays!$A$2:$B$2107,2,1)</f>
        <v>Y</v>
      </c>
      <c r="C1555" s="20" t="str">
        <f>VLOOKUP(A1555,_holidays!$A$2:$C$2107,3,1)</f>
        <v>N</v>
      </c>
      <c r="D1555" s="16">
        <v>115188.76</v>
      </c>
      <c r="E1555" s="21">
        <v>24.7</v>
      </c>
      <c r="F1555" s="67">
        <f t="shared" si="96"/>
        <v>115188.76</v>
      </c>
      <c r="G1555" s="67" t="e">
        <f t="shared" si="97"/>
        <v>#N/A</v>
      </c>
      <c r="H1555" s="67" t="e">
        <f t="shared" si="98"/>
        <v>#N/A</v>
      </c>
      <c r="I1555" s="67">
        <f t="shared" si="99"/>
        <v>115188.76</v>
      </c>
    </row>
    <row r="1556" spans="1:9" x14ac:dyDescent="0.6">
      <c r="A1556" s="10">
        <v>43559</v>
      </c>
      <c r="B1556" s="13" t="str">
        <f>VLOOKUP(A1556,_holidays!$A$2:$B$2107,2,1)</f>
        <v>Y</v>
      </c>
      <c r="C1556" s="13" t="str">
        <f>VLOOKUP(A1556,_holidays!$A$2:$C$2107,3,1)</f>
        <v>N</v>
      </c>
      <c r="D1556" s="16">
        <v>113763.83500000001</v>
      </c>
      <c r="E1556" s="14">
        <v>21.9</v>
      </c>
      <c r="F1556" s="67">
        <f t="shared" si="96"/>
        <v>113763.83500000001</v>
      </c>
      <c r="G1556" s="67" t="e">
        <f t="shared" si="97"/>
        <v>#N/A</v>
      </c>
      <c r="H1556" s="67" t="e">
        <f t="shared" si="98"/>
        <v>#N/A</v>
      </c>
      <c r="I1556" s="67">
        <f t="shared" si="99"/>
        <v>113763.83500000001</v>
      </c>
    </row>
    <row r="1557" spans="1:9" x14ac:dyDescent="0.6">
      <c r="A1557" s="19">
        <v>43560</v>
      </c>
      <c r="B1557" s="20" t="str">
        <f>VLOOKUP(A1557,_holidays!$A$2:$B$2107,2,1)</f>
        <v>N</v>
      </c>
      <c r="C1557" s="20" t="str">
        <f>VLOOKUP(A1557,_holidays!$A$2:$C$2107,3,1)</f>
        <v>N</v>
      </c>
      <c r="D1557" s="16">
        <v>111484.73</v>
      </c>
      <c r="E1557" s="21">
        <v>28.5</v>
      </c>
      <c r="F1557" s="67" t="e">
        <f t="shared" si="96"/>
        <v>#N/A</v>
      </c>
      <c r="G1557" s="67">
        <f t="shared" si="97"/>
        <v>111484.73</v>
      </c>
      <c r="H1557" s="67" t="e">
        <f t="shared" si="98"/>
        <v>#N/A</v>
      </c>
      <c r="I1557" s="67">
        <f t="shared" si="99"/>
        <v>111484.73</v>
      </c>
    </row>
    <row r="1558" spans="1:9" x14ac:dyDescent="0.6">
      <c r="A1558" s="10">
        <v>43561</v>
      </c>
      <c r="B1558" s="13" t="str">
        <f>VLOOKUP(A1558,_holidays!$A$2:$B$2107,2,1)</f>
        <v>N</v>
      </c>
      <c r="C1558" s="13" t="str">
        <f>VLOOKUP(A1558,_holidays!$A$2:$C$2107,3,1)</f>
        <v>N</v>
      </c>
      <c r="D1558" s="16">
        <v>102229.645</v>
      </c>
      <c r="E1558" s="14">
        <v>20.100000000000001</v>
      </c>
      <c r="F1558" s="67" t="e">
        <f t="shared" si="96"/>
        <v>#N/A</v>
      </c>
      <c r="G1558" s="67">
        <f t="shared" si="97"/>
        <v>102229.645</v>
      </c>
      <c r="H1558" s="67" t="e">
        <f t="shared" si="98"/>
        <v>#N/A</v>
      </c>
      <c r="I1558" s="67">
        <f t="shared" si="99"/>
        <v>102229.645</v>
      </c>
    </row>
    <row r="1559" spans="1:9" x14ac:dyDescent="0.6">
      <c r="A1559" s="19">
        <v>43562</v>
      </c>
      <c r="B1559" s="20" t="str">
        <f>VLOOKUP(A1559,_holidays!$A$2:$B$2107,2,1)</f>
        <v>N</v>
      </c>
      <c r="C1559" s="20" t="str">
        <f>VLOOKUP(A1559,_holidays!$A$2:$C$2107,3,1)</f>
        <v>N</v>
      </c>
      <c r="D1559" s="16">
        <v>93590.425000000003</v>
      </c>
      <c r="E1559" s="21">
        <v>26.5</v>
      </c>
      <c r="F1559" s="67" t="e">
        <f t="shared" si="96"/>
        <v>#N/A</v>
      </c>
      <c r="G1559" s="67">
        <f t="shared" si="97"/>
        <v>93590.425000000003</v>
      </c>
      <c r="H1559" s="67" t="e">
        <f t="shared" si="98"/>
        <v>#N/A</v>
      </c>
      <c r="I1559" s="67">
        <f t="shared" si="99"/>
        <v>93590.425000000003</v>
      </c>
    </row>
    <row r="1560" spans="1:9" x14ac:dyDescent="0.6">
      <c r="A1560" s="10">
        <v>43563</v>
      </c>
      <c r="B1560" s="13" t="str">
        <f>VLOOKUP(A1560,_holidays!$A$2:$B$2107,2,1)</f>
        <v>N</v>
      </c>
      <c r="C1560" s="13" t="str">
        <f>VLOOKUP(A1560,_holidays!$A$2:$C$2107,3,1)</f>
        <v>N</v>
      </c>
      <c r="D1560" s="16">
        <v>108543.63499999999</v>
      </c>
      <c r="E1560" s="14">
        <v>23.1</v>
      </c>
      <c r="F1560" s="67" t="e">
        <f t="shared" si="96"/>
        <v>#N/A</v>
      </c>
      <c r="G1560" s="67">
        <f t="shared" si="97"/>
        <v>108543.63499999999</v>
      </c>
      <c r="H1560" s="67" t="e">
        <f t="shared" si="98"/>
        <v>#N/A</v>
      </c>
      <c r="I1560" s="67">
        <f t="shared" si="99"/>
        <v>108543.63499999999</v>
      </c>
    </row>
    <row r="1561" spans="1:9" x14ac:dyDescent="0.6">
      <c r="A1561" s="19">
        <v>43564</v>
      </c>
      <c r="B1561" s="20" t="str">
        <f>VLOOKUP(A1561,_holidays!$A$2:$B$2107,2,1)</f>
        <v>N</v>
      </c>
      <c r="C1561" s="20" t="str">
        <f>VLOOKUP(A1561,_holidays!$A$2:$C$2107,3,1)</f>
        <v>N</v>
      </c>
      <c r="D1561" s="16">
        <v>111999.03999999999</v>
      </c>
      <c r="E1561" s="21">
        <v>16.3</v>
      </c>
      <c r="F1561" s="67" t="e">
        <f t="shared" si="96"/>
        <v>#N/A</v>
      </c>
      <c r="G1561" s="67">
        <f t="shared" si="97"/>
        <v>111999.03999999999</v>
      </c>
      <c r="H1561" s="67" t="e">
        <f t="shared" si="98"/>
        <v>#N/A</v>
      </c>
      <c r="I1561" s="67">
        <f t="shared" si="99"/>
        <v>111999.03999999999</v>
      </c>
    </row>
    <row r="1562" spans="1:9" x14ac:dyDescent="0.6">
      <c r="A1562" s="10">
        <v>43565</v>
      </c>
      <c r="B1562" s="13" t="str">
        <f>VLOOKUP(A1562,_holidays!$A$2:$B$2107,2,1)</f>
        <v>N</v>
      </c>
      <c r="C1562" s="13" t="str">
        <f>VLOOKUP(A1562,_holidays!$A$2:$C$2107,3,1)</f>
        <v>N</v>
      </c>
      <c r="D1562" s="16">
        <v>120858.98</v>
      </c>
      <c r="E1562" s="14">
        <v>15.8</v>
      </c>
      <c r="F1562" s="67" t="e">
        <f t="shared" si="96"/>
        <v>#N/A</v>
      </c>
      <c r="G1562" s="67">
        <f t="shared" si="97"/>
        <v>120858.98</v>
      </c>
      <c r="H1562" s="67" t="e">
        <f t="shared" si="98"/>
        <v>#N/A</v>
      </c>
      <c r="I1562" s="67">
        <f t="shared" si="99"/>
        <v>120858.98</v>
      </c>
    </row>
    <row r="1563" spans="1:9" x14ac:dyDescent="0.6">
      <c r="A1563" s="19">
        <v>43566</v>
      </c>
      <c r="B1563" s="20" t="str">
        <f>VLOOKUP(A1563,_holidays!$A$2:$B$2107,2,1)</f>
        <v>N</v>
      </c>
      <c r="C1563" s="20" t="str">
        <f>VLOOKUP(A1563,_holidays!$A$2:$C$2107,3,1)</f>
        <v>N</v>
      </c>
      <c r="D1563" s="16">
        <v>116890.61</v>
      </c>
      <c r="E1563" s="21">
        <v>17.3</v>
      </c>
      <c r="F1563" s="67" t="e">
        <f t="shared" si="96"/>
        <v>#N/A</v>
      </c>
      <c r="G1563" s="67">
        <f t="shared" si="97"/>
        <v>116890.61</v>
      </c>
      <c r="H1563" s="67" t="e">
        <f t="shared" si="98"/>
        <v>#N/A</v>
      </c>
      <c r="I1563" s="67">
        <f t="shared" si="99"/>
        <v>116890.61</v>
      </c>
    </row>
    <row r="1564" spans="1:9" x14ac:dyDescent="0.6">
      <c r="A1564" s="10">
        <v>43567</v>
      </c>
      <c r="B1564" s="13" t="str">
        <f>VLOOKUP(A1564,_holidays!$A$2:$B$2107,2,1)</f>
        <v>N</v>
      </c>
      <c r="C1564" s="13" t="str">
        <f>VLOOKUP(A1564,_holidays!$A$2:$C$2107,3,1)</f>
        <v>N</v>
      </c>
      <c r="D1564" s="16">
        <v>114848.77</v>
      </c>
      <c r="E1564" s="14">
        <v>24.9</v>
      </c>
      <c r="F1564" s="67" t="e">
        <f t="shared" si="96"/>
        <v>#N/A</v>
      </c>
      <c r="G1564" s="67">
        <f t="shared" si="97"/>
        <v>114848.77</v>
      </c>
      <c r="H1564" s="67" t="e">
        <f t="shared" si="98"/>
        <v>#N/A</v>
      </c>
      <c r="I1564" s="67">
        <f t="shared" si="99"/>
        <v>114848.77</v>
      </c>
    </row>
    <row r="1565" spans="1:9" x14ac:dyDescent="0.6">
      <c r="A1565" s="19">
        <v>43568</v>
      </c>
      <c r="B1565" s="20" t="str">
        <f>VLOOKUP(A1565,_holidays!$A$2:$B$2107,2,1)</f>
        <v>N</v>
      </c>
      <c r="C1565" s="20" t="str">
        <f>VLOOKUP(A1565,_holidays!$A$2:$C$2107,3,1)</f>
        <v>N</v>
      </c>
      <c r="D1565" s="16">
        <v>105963.55499999999</v>
      </c>
      <c r="E1565" s="21">
        <v>20.7</v>
      </c>
      <c r="F1565" s="67" t="e">
        <f t="shared" si="96"/>
        <v>#N/A</v>
      </c>
      <c r="G1565" s="67">
        <f t="shared" si="97"/>
        <v>105963.55499999999</v>
      </c>
      <c r="H1565" s="67" t="e">
        <f t="shared" si="98"/>
        <v>#N/A</v>
      </c>
      <c r="I1565" s="67">
        <f t="shared" si="99"/>
        <v>105963.55499999999</v>
      </c>
    </row>
    <row r="1566" spans="1:9" x14ac:dyDescent="0.6">
      <c r="A1566" s="10">
        <v>43569</v>
      </c>
      <c r="B1566" s="13" t="str">
        <f>VLOOKUP(A1566,_holidays!$A$2:$B$2107,2,1)</f>
        <v>N</v>
      </c>
      <c r="C1566" s="13" t="str">
        <f>VLOOKUP(A1566,_holidays!$A$2:$C$2107,3,1)</f>
        <v>N</v>
      </c>
      <c r="D1566" s="16">
        <v>98680</v>
      </c>
      <c r="E1566" s="14">
        <v>22.5</v>
      </c>
      <c r="F1566" s="67" t="e">
        <f t="shared" si="96"/>
        <v>#N/A</v>
      </c>
      <c r="G1566" s="67">
        <f t="shared" si="97"/>
        <v>98680</v>
      </c>
      <c r="H1566" s="67" t="e">
        <f t="shared" si="98"/>
        <v>#N/A</v>
      </c>
      <c r="I1566" s="67">
        <f t="shared" si="99"/>
        <v>98680</v>
      </c>
    </row>
    <row r="1567" spans="1:9" x14ac:dyDescent="0.6">
      <c r="A1567" s="19">
        <v>43570</v>
      </c>
      <c r="B1567" s="20" t="str">
        <f>VLOOKUP(A1567,_holidays!$A$2:$B$2107,2,1)</f>
        <v>N</v>
      </c>
      <c r="C1567" s="20" t="str">
        <f>VLOOKUP(A1567,_holidays!$A$2:$C$2107,3,1)</f>
        <v>N</v>
      </c>
      <c r="D1567" s="16">
        <v>114194.955</v>
      </c>
      <c r="E1567" s="21">
        <v>27.4</v>
      </c>
      <c r="F1567" s="67" t="e">
        <f t="shared" si="96"/>
        <v>#N/A</v>
      </c>
      <c r="G1567" s="67">
        <f t="shared" si="97"/>
        <v>114194.955</v>
      </c>
      <c r="H1567" s="67" t="e">
        <f t="shared" si="98"/>
        <v>#N/A</v>
      </c>
      <c r="I1567" s="67">
        <f t="shared" si="99"/>
        <v>114194.955</v>
      </c>
    </row>
    <row r="1568" spans="1:9" x14ac:dyDescent="0.6">
      <c r="A1568" s="10">
        <v>43571</v>
      </c>
      <c r="B1568" s="13" t="str">
        <f>VLOOKUP(A1568,_holidays!$A$2:$B$2107,2,1)</f>
        <v>N</v>
      </c>
      <c r="C1568" s="13" t="str">
        <f>VLOOKUP(A1568,_holidays!$A$2:$C$2107,3,1)</f>
        <v>N</v>
      </c>
      <c r="D1568" s="16">
        <v>115392.875</v>
      </c>
      <c r="E1568" s="14">
        <v>30.3</v>
      </c>
      <c r="F1568" s="67" t="e">
        <f t="shared" si="96"/>
        <v>#N/A</v>
      </c>
      <c r="G1568" s="67">
        <f t="shared" si="97"/>
        <v>115392.875</v>
      </c>
      <c r="H1568" s="67" t="e">
        <f t="shared" si="98"/>
        <v>#N/A</v>
      </c>
      <c r="I1568" s="67">
        <f t="shared" si="99"/>
        <v>115392.875</v>
      </c>
    </row>
    <row r="1569" spans="1:9" x14ac:dyDescent="0.6">
      <c r="A1569" s="19">
        <v>43572</v>
      </c>
      <c r="B1569" s="20" t="str">
        <f>VLOOKUP(A1569,_holidays!$A$2:$B$2107,2,1)</f>
        <v>N</v>
      </c>
      <c r="C1569" s="20" t="str">
        <f>VLOOKUP(A1569,_holidays!$A$2:$C$2107,3,1)</f>
        <v>N</v>
      </c>
      <c r="D1569" s="16">
        <v>117281.13</v>
      </c>
      <c r="E1569" s="21">
        <v>30</v>
      </c>
      <c r="F1569" s="67" t="e">
        <f t="shared" si="96"/>
        <v>#N/A</v>
      </c>
      <c r="G1569" s="67">
        <f t="shared" si="97"/>
        <v>117281.13</v>
      </c>
      <c r="H1569" s="67" t="e">
        <f t="shared" si="98"/>
        <v>#N/A</v>
      </c>
      <c r="I1569" s="67">
        <f t="shared" si="99"/>
        <v>117281.13</v>
      </c>
    </row>
    <row r="1570" spans="1:9" x14ac:dyDescent="0.6">
      <c r="A1570" s="10">
        <v>43573</v>
      </c>
      <c r="B1570" s="13" t="str">
        <f>VLOOKUP(A1570,_holidays!$A$2:$B$2107,2,1)</f>
        <v>N</v>
      </c>
      <c r="C1570" s="13" t="str">
        <f>VLOOKUP(A1570,_holidays!$A$2:$C$2107,3,1)</f>
        <v>N</v>
      </c>
      <c r="D1570" s="16">
        <v>111360.065</v>
      </c>
      <c r="E1570" s="14">
        <v>17.7</v>
      </c>
      <c r="F1570" s="67" t="e">
        <f t="shared" si="96"/>
        <v>#N/A</v>
      </c>
      <c r="G1570" s="67">
        <f t="shared" si="97"/>
        <v>111360.065</v>
      </c>
      <c r="H1570" s="67" t="e">
        <f t="shared" si="98"/>
        <v>#N/A</v>
      </c>
      <c r="I1570" s="67">
        <f t="shared" si="99"/>
        <v>111360.065</v>
      </c>
    </row>
    <row r="1571" spans="1:9" x14ac:dyDescent="0.6">
      <c r="A1571" s="19">
        <v>43574</v>
      </c>
      <c r="B1571" s="20" t="str">
        <f>VLOOKUP(A1571,_holidays!$A$2:$B$2107,2,1)</f>
        <v>N</v>
      </c>
      <c r="C1571" s="20" t="str">
        <f>VLOOKUP(A1571,_holidays!$A$2:$C$2107,3,1)</f>
        <v>Y</v>
      </c>
      <c r="D1571" s="16">
        <v>95967.404999999999</v>
      </c>
      <c r="E1571" s="21">
        <v>22.1</v>
      </c>
      <c r="F1571" s="67" t="e">
        <f t="shared" si="96"/>
        <v>#N/A</v>
      </c>
      <c r="G1571" s="67">
        <f t="shared" si="97"/>
        <v>95967.404999999999</v>
      </c>
      <c r="H1571" s="67">
        <f t="shared" si="98"/>
        <v>95967.404999999999</v>
      </c>
      <c r="I1571" s="67" t="e">
        <f t="shared" si="99"/>
        <v>#N/A</v>
      </c>
    </row>
    <row r="1572" spans="1:9" x14ac:dyDescent="0.6">
      <c r="A1572" s="10">
        <v>43575</v>
      </c>
      <c r="B1572" s="13" t="str">
        <f>VLOOKUP(A1572,_holidays!$A$2:$B$2107,2,1)</f>
        <v>N</v>
      </c>
      <c r="C1572" s="13" t="str">
        <f>VLOOKUP(A1572,_holidays!$A$2:$C$2107,3,1)</f>
        <v>Y</v>
      </c>
      <c r="D1572" s="16">
        <v>95654.36</v>
      </c>
      <c r="E1572" s="14">
        <v>30.2</v>
      </c>
      <c r="F1572" s="67" t="e">
        <f t="shared" si="96"/>
        <v>#N/A</v>
      </c>
      <c r="G1572" s="67">
        <f t="shared" si="97"/>
        <v>95654.36</v>
      </c>
      <c r="H1572" s="67">
        <f t="shared" si="98"/>
        <v>95654.36</v>
      </c>
      <c r="I1572" s="67" t="e">
        <f t="shared" si="99"/>
        <v>#N/A</v>
      </c>
    </row>
    <row r="1573" spans="1:9" x14ac:dyDescent="0.6">
      <c r="A1573" s="19">
        <v>43576</v>
      </c>
      <c r="B1573" s="20" t="str">
        <f>VLOOKUP(A1573,_holidays!$A$2:$B$2107,2,1)</f>
        <v>N</v>
      </c>
      <c r="C1573" s="20" t="str">
        <f>VLOOKUP(A1573,_holidays!$A$2:$C$2107,3,1)</f>
        <v>Y</v>
      </c>
      <c r="D1573" s="16">
        <v>94810.664999999994</v>
      </c>
      <c r="E1573" s="21">
        <v>27</v>
      </c>
      <c r="F1573" s="67" t="e">
        <f t="shared" si="96"/>
        <v>#N/A</v>
      </c>
      <c r="G1573" s="67">
        <f t="shared" si="97"/>
        <v>94810.664999999994</v>
      </c>
      <c r="H1573" s="67">
        <f t="shared" si="98"/>
        <v>94810.664999999994</v>
      </c>
      <c r="I1573" s="67" t="e">
        <f t="shared" si="99"/>
        <v>#N/A</v>
      </c>
    </row>
    <row r="1574" spans="1:9" x14ac:dyDescent="0.6">
      <c r="A1574" s="10">
        <v>43577</v>
      </c>
      <c r="B1574" s="13" t="str">
        <f>VLOOKUP(A1574,_holidays!$A$2:$B$2107,2,1)</f>
        <v>N</v>
      </c>
      <c r="C1574" s="13" t="str">
        <f>VLOOKUP(A1574,_holidays!$A$2:$C$2107,3,1)</f>
        <v>Y</v>
      </c>
      <c r="D1574" s="16">
        <v>100246.51</v>
      </c>
      <c r="E1574" s="14">
        <v>17.600000000000001</v>
      </c>
      <c r="F1574" s="67" t="e">
        <f t="shared" si="96"/>
        <v>#N/A</v>
      </c>
      <c r="G1574" s="67">
        <f t="shared" si="97"/>
        <v>100246.51</v>
      </c>
      <c r="H1574" s="67">
        <f t="shared" si="98"/>
        <v>100246.51</v>
      </c>
      <c r="I1574" s="67" t="e">
        <f t="shared" si="99"/>
        <v>#N/A</v>
      </c>
    </row>
    <row r="1575" spans="1:9" x14ac:dyDescent="0.6">
      <c r="A1575" s="19">
        <v>43578</v>
      </c>
      <c r="B1575" s="20" t="str">
        <f>VLOOKUP(A1575,_holidays!$A$2:$B$2107,2,1)</f>
        <v>N</v>
      </c>
      <c r="C1575" s="20" t="str">
        <f>VLOOKUP(A1575,_holidays!$A$2:$C$2107,3,1)</f>
        <v>N</v>
      </c>
      <c r="D1575" s="16">
        <v>114240.88499999999</v>
      </c>
      <c r="E1575" s="21">
        <v>18.5</v>
      </c>
      <c r="F1575" s="67" t="e">
        <f t="shared" si="96"/>
        <v>#N/A</v>
      </c>
      <c r="G1575" s="67">
        <f t="shared" si="97"/>
        <v>114240.88499999999</v>
      </c>
      <c r="H1575" s="67" t="e">
        <f t="shared" si="98"/>
        <v>#N/A</v>
      </c>
      <c r="I1575" s="67">
        <f t="shared" si="99"/>
        <v>114240.88499999999</v>
      </c>
    </row>
    <row r="1576" spans="1:9" x14ac:dyDescent="0.6">
      <c r="A1576" s="10">
        <v>43579</v>
      </c>
      <c r="B1576" s="13" t="str">
        <f>VLOOKUP(A1576,_holidays!$A$2:$B$2107,2,1)</f>
        <v>Y</v>
      </c>
      <c r="C1576" s="13" t="str">
        <f>VLOOKUP(A1576,_holidays!$A$2:$C$2107,3,1)</f>
        <v>N</v>
      </c>
      <c r="D1576" s="16">
        <v>113264.23</v>
      </c>
      <c r="E1576" s="14">
        <v>23.2</v>
      </c>
      <c r="F1576" s="67">
        <f t="shared" si="96"/>
        <v>113264.23</v>
      </c>
      <c r="G1576" s="67" t="e">
        <f t="shared" si="97"/>
        <v>#N/A</v>
      </c>
      <c r="H1576" s="67" t="e">
        <f t="shared" si="98"/>
        <v>#N/A</v>
      </c>
      <c r="I1576" s="67">
        <f t="shared" si="99"/>
        <v>113264.23</v>
      </c>
    </row>
    <row r="1577" spans="1:9" x14ac:dyDescent="0.6">
      <c r="A1577" s="19">
        <v>43580</v>
      </c>
      <c r="B1577" s="20" t="str">
        <f>VLOOKUP(A1577,_holidays!$A$2:$B$2107,2,1)</f>
        <v>Y</v>
      </c>
      <c r="C1577" s="20" t="str">
        <f>VLOOKUP(A1577,_holidays!$A$2:$C$2107,3,1)</f>
        <v>Y</v>
      </c>
      <c r="D1577" s="16">
        <v>98112.464999999997</v>
      </c>
      <c r="E1577" s="21">
        <v>21.5</v>
      </c>
      <c r="F1577" s="67">
        <f t="shared" si="96"/>
        <v>98112.464999999997</v>
      </c>
      <c r="G1577" s="67" t="e">
        <f t="shared" si="97"/>
        <v>#N/A</v>
      </c>
      <c r="H1577" s="67">
        <f t="shared" si="98"/>
        <v>98112.464999999997</v>
      </c>
      <c r="I1577" s="67" t="e">
        <f t="shared" si="99"/>
        <v>#N/A</v>
      </c>
    </row>
    <row r="1578" spans="1:9" x14ac:dyDescent="0.6">
      <c r="A1578" s="10">
        <v>43581</v>
      </c>
      <c r="B1578" s="13" t="str">
        <f>VLOOKUP(A1578,_holidays!$A$2:$B$2107,2,1)</f>
        <v>Y</v>
      </c>
      <c r="C1578" s="13" t="str">
        <f>VLOOKUP(A1578,_holidays!$A$2:$C$2107,3,1)</f>
        <v>N</v>
      </c>
      <c r="D1578" s="16">
        <v>107226.59</v>
      </c>
      <c r="E1578" s="14">
        <v>15.8</v>
      </c>
      <c r="F1578" s="67">
        <f t="shared" si="96"/>
        <v>107226.59</v>
      </c>
      <c r="G1578" s="67" t="e">
        <f t="shared" si="97"/>
        <v>#N/A</v>
      </c>
      <c r="H1578" s="67" t="e">
        <f t="shared" si="98"/>
        <v>#N/A</v>
      </c>
      <c r="I1578" s="67">
        <f t="shared" si="99"/>
        <v>107226.59</v>
      </c>
    </row>
    <row r="1579" spans="1:9" x14ac:dyDescent="0.6">
      <c r="A1579" s="19">
        <v>43582</v>
      </c>
      <c r="B1579" s="20" t="str">
        <f>VLOOKUP(A1579,_holidays!$A$2:$B$2107,2,1)</f>
        <v>Y</v>
      </c>
      <c r="C1579" s="20" t="str">
        <f>VLOOKUP(A1579,_holidays!$A$2:$C$2107,3,1)</f>
        <v>N</v>
      </c>
      <c r="D1579" s="16">
        <v>105374.93</v>
      </c>
      <c r="E1579" s="21">
        <v>16.2</v>
      </c>
      <c r="F1579" s="67">
        <f t="shared" si="96"/>
        <v>105374.93</v>
      </c>
      <c r="G1579" s="67" t="e">
        <f t="shared" si="97"/>
        <v>#N/A</v>
      </c>
      <c r="H1579" s="67" t="e">
        <f t="shared" si="98"/>
        <v>#N/A</v>
      </c>
      <c r="I1579" s="67">
        <f t="shared" si="99"/>
        <v>105374.93</v>
      </c>
    </row>
    <row r="1580" spans="1:9" x14ac:dyDescent="0.6">
      <c r="A1580" s="10">
        <v>43583</v>
      </c>
      <c r="B1580" s="13" t="str">
        <f>VLOOKUP(A1580,_holidays!$A$2:$B$2107,2,1)</f>
        <v>Y</v>
      </c>
      <c r="C1580" s="13" t="str">
        <f>VLOOKUP(A1580,_holidays!$A$2:$C$2107,3,1)</f>
        <v>N</v>
      </c>
      <c r="D1580" s="16">
        <v>101057.43</v>
      </c>
      <c r="E1580" s="14">
        <v>17.399999999999999</v>
      </c>
      <c r="F1580" s="67">
        <f t="shared" si="96"/>
        <v>101057.43</v>
      </c>
      <c r="G1580" s="67" t="e">
        <f t="shared" si="97"/>
        <v>#N/A</v>
      </c>
      <c r="H1580" s="67" t="e">
        <f t="shared" si="98"/>
        <v>#N/A</v>
      </c>
      <c r="I1580" s="67">
        <f t="shared" si="99"/>
        <v>101057.43</v>
      </c>
    </row>
    <row r="1581" spans="1:9" x14ac:dyDescent="0.6">
      <c r="A1581" s="19">
        <v>43584</v>
      </c>
      <c r="B1581" s="20" t="str">
        <f>VLOOKUP(A1581,_holidays!$A$2:$B$2107,2,1)</f>
        <v>Y</v>
      </c>
      <c r="C1581" s="20" t="str">
        <f>VLOOKUP(A1581,_holidays!$A$2:$C$2107,3,1)</f>
        <v>N</v>
      </c>
      <c r="D1581" s="16">
        <v>118307.52499999999</v>
      </c>
      <c r="E1581" s="21">
        <v>18.100000000000001</v>
      </c>
      <c r="F1581" s="67">
        <f t="shared" si="96"/>
        <v>118307.52499999999</v>
      </c>
      <c r="G1581" s="67" t="e">
        <f t="shared" si="97"/>
        <v>#N/A</v>
      </c>
      <c r="H1581" s="67" t="e">
        <f t="shared" si="98"/>
        <v>#N/A</v>
      </c>
      <c r="I1581" s="67">
        <f t="shared" si="99"/>
        <v>118307.52499999999</v>
      </c>
    </row>
    <row r="1582" spans="1:9" x14ac:dyDescent="0.6">
      <c r="A1582" s="10">
        <v>43585</v>
      </c>
      <c r="B1582" s="13" t="str">
        <f>VLOOKUP(A1582,_holidays!$A$2:$B$2107,2,1)</f>
        <v>Y</v>
      </c>
      <c r="C1582" s="13" t="str">
        <f>VLOOKUP(A1582,_holidays!$A$2:$C$2107,3,1)</f>
        <v>N</v>
      </c>
      <c r="D1582" s="16">
        <v>110515.6</v>
      </c>
      <c r="E1582" s="14">
        <v>23.1</v>
      </c>
      <c r="F1582" s="67">
        <f t="shared" si="96"/>
        <v>110515.6</v>
      </c>
      <c r="G1582" s="67" t="e">
        <f t="shared" si="97"/>
        <v>#N/A</v>
      </c>
      <c r="H1582" s="67" t="e">
        <f t="shared" si="98"/>
        <v>#N/A</v>
      </c>
      <c r="I1582" s="67">
        <f t="shared" si="99"/>
        <v>110515.6</v>
      </c>
    </row>
    <row r="1583" spans="1:9" x14ac:dyDescent="0.6">
      <c r="A1583" s="19">
        <v>43586</v>
      </c>
      <c r="B1583" s="20" t="str">
        <f>VLOOKUP(A1583,_holidays!$A$2:$B$2107,2,1)</f>
        <v>Y</v>
      </c>
      <c r="C1583" s="20" t="str">
        <f>VLOOKUP(A1583,_holidays!$A$2:$C$2107,3,1)</f>
        <v>N</v>
      </c>
      <c r="D1583" s="16">
        <v>111462.38499999999</v>
      </c>
      <c r="E1583" s="21">
        <v>22.8</v>
      </c>
      <c r="F1583" s="67">
        <f t="shared" si="96"/>
        <v>111462.38499999999</v>
      </c>
      <c r="G1583" s="67" t="e">
        <f t="shared" si="97"/>
        <v>#N/A</v>
      </c>
      <c r="H1583" s="67" t="e">
        <f t="shared" si="98"/>
        <v>#N/A</v>
      </c>
      <c r="I1583" s="67">
        <f t="shared" si="99"/>
        <v>111462.38499999999</v>
      </c>
    </row>
    <row r="1584" spans="1:9" x14ac:dyDescent="0.6">
      <c r="A1584" s="10">
        <v>43587</v>
      </c>
      <c r="B1584" s="13" t="str">
        <f>VLOOKUP(A1584,_holidays!$A$2:$B$2107,2,1)</f>
        <v>Y</v>
      </c>
      <c r="C1584" s="13" t="str">
        <f>VLOOKUP(A1584,_holidays!$A$2:$C$2107,3,1)</f>
        <v>N</v>
      </c>
      <c r="D1584" s="16">
        <v>112948.4</v>
      </c>
      <c r="E1584" s="14">
        <v>20.2</v>
      </c>
      <c r="F1584" s="67">
        <f t="shared" si="96"/>
        <v>112948.4</v>
      </c>
      <c r="G1584" s="67" t="e">
        <f t="shared" si="97"/>
        <v>#N/A</v>
      </c>
      <c r="H1584" s="67" t="e">
        <f t="shared" si="98"/>
        <v>#N/A</v>
      </c>
      <c r="I1584" s="67">
        <f t="shared" si="99"/>
        <v>112948.4</v>
      </c>
    </row>
    <row r="1585" spans="1:9" x14ac:dyDescent="0.6">
      <c r="A1585" s="19">
        <v>43588</v>
      </c>
      <c r="B1585" s="20" t="str">
        <f>VLOOKUP(A1585,_holidays!$A$2:$B$2107,2,1)</f>
        <v>Y</v>
      </c>
      <c r="C1585" s="20" t="str">
        <f>VLOOKUP(A1585,_holidays!$A$2:$C$2107,3,1)</f>
        <v>N</v>
      </c>
      <c r="D1585" s="16">
        <v>110902.185</v>
      </c>
      <c r="E1585" s="21">
        <v>20.7</v>
      </c>
      <c r="F1585" s="67">
        <f t="shared" si="96"/>
        <v>110902.185</v>
      </c>
      <c r="G1585" s="67" t="e">
        <f t="shared" si="97"/>
        <v>#N/A</v>
      </c>
      <c r="H1585" s="67" t="e">
        <f t="shared" si="98"/>
        <v>#N/A</v>
      </c>
      <c r="I1585" s="67">
        <f t="shared" si="99"/>
        <v>110902.185</v>
      </c>
    </row>
    <row r="1586" spans="1:9" x14ac:dyDescent="0.6">
      <c r="A1586" s="10">
        <v>43589</v>
      </c>
      <c r="B1586" s="13" t="str">
        <f>VLOOKUP(A1586,_holidays!$A$2:$B$2107,2,1)</f>
        <v>Y</v>
      </c>
      <c r="C1586" s="13" t="str">
        <f>VLOOKUP(A1586,_holidays!$A$2:$C$2107,3,1)</f>
        <v>N</v>
      </c>
      <c r="D1586" s="16">
        <v>103616.145</v>
      </c>
      <c r="E1586" s="14">
        <v>16.399999999999999</v>
      </c>
      <c r="F1586" s="67">
        <f t="shared" si="96"/>
        <v>103616.145</v>
      </c>
      <c r="G1586" s="67" t="e">
        <f t="shared" si="97"/>
        <v>#N/A</v>
      </c>
      <c r="H1586" s="67" t="e">
        <f t="shared" si="98"/>
        <v>#N/A</v>
      </c>
      <c r="I1586" s="67">
        <f t="shared" si="99"/>
        <v>103616.145</v>
      </c>
    </row>
    <row r="1587" spans="1:9" x14ac:dyDescent="0.6">
      <c r="A1587" s="19">
        <v>43590</v>
      </c>
      <c r="B1587" s="20" t="str">
        <f>VLOOKUP(A1587,_holidays!$A$2:$B$2107,2,1)</f>
        <v>Y</v>
      </c>
      <c r="C1587" s="20" t="str">
        <f>VLOOKUP(A1587,_holidays!$A$2:$C$2107,3,1)</f>
        <v>N</v>
      </c>
      <c r="D1587" s="16">
        <v>104770.705</v>
      </c>
      <c r="E1587" s="21">
        <v>16.3</v>
      </c>
      <c r="F1587" s="67">
        <f t="shared" si="96"/>
        <v>104770.705</v>
      </c>
      <c r="G1587" s="67" t="e">
        <f t="shared" si="97"/>
        <v>#N/A</v>
      </c>
      <c r="H1587" s="67" t="e">
        <f t="shared" si="98"/>
        <v>#N/A</v>
      </c>
      <c r="I1587" s="67">
        <f t="shared" si="99"/>
        <v>104770.705</v>
      </c>
    </row>
    <row r="1588" spans="1:9" x14ac:dyDescent="0.6">
      <c r="A1588" s="10">
        <v>43591</v>
      </c>
      <c r="B1588" s="13" t="str">
        <f>VLOOKUP(A1588,_holidays!$A$2:$B$2107,2,1)</f>
        <v>Y</v>
      </c>
      <c r="C1588" s="13" t="str">
        <f>VLOOKUP(A1588,_holidays!$A$2:$C$2107,3,1)</f>
        <v>N</v>
      </c>
      <c r="D1588" s="16">
        <v>121535.485</v>
      </c>
      <c r="E1588" s="14">
        <v>16.7</v>
      </c>
      <c r="F1588" s="67">
        <f t="shared" si="96"/>
        <v>121535.485</v>
      </c>
      <c r="G1588" s="67" t="e">
        <f t="shared" si="97"/>
        <v>#N/A</v>
      </c>
      <c r="H1588" s="67" t="e">
        <f t="shared" si="98"/>
        <v>#N/A</v>
      </c>
      <c r="I1588" s="67">
        <f t="shared" si="99"/>
        <v>121535.485</v>
      </c>
    </row>
    <row r="1589" spans="1:9" x14ac:dyDescent="0.6">
      <c r="A1589" s="19">
        <v>43592</v>
      </c>
      <c r="B1589" s="20" t="str">
        <f>VLOOKUP(A1589,_holidays!$A$2:$B$2107,2,1)</f>
        <v>Y</v>
      </c>
      <c r="C1589" s="20" t="str">
        <f>VLOOKUP(A1589,_holidays!$A$2:$C$2107,3,1)</f>
        <v>N</v>
      </c>
      <c r="D1589" s="16">
        <v>116318.435</v>
      </c>
      <c r="E1589" s="21">
        <v>18.7</v>
      </c>
      <c r="F1589" s="67">
        <f t="shared" si="96"/>
        <v>116318.435</v>
      </c>
      <c r="G1589" s="67" t="e">
        <f t="shared" si="97"/>
        <v>#N/A</v>
      </c>
      <c r="H1589" s="67" t="e">
        <f t="shared" si="98"/>
        <v>#N/A</v>
      </c>
      <c r="I1589" s="67">
        <f t="shared" si="99"/>
        <v>116318.435</v>
      </c>
    </row>
    <row r="1590" spans="1:9" x14ac:dyDescent="0.6">
      <c r="A1590" s="10">
        <v>43593</v>
      </c>
      <c r="B1590" s="13" t="str">
        <f>VLOOKUP(A1590,_holidays!$A$2:$B$2107,2,1)</f>
        <v>Y</v>
      </c>
      <c r="C1590" s="13" t="str">
        <f>VLOOKUP(A1590,_holidays!$A$2:$C$2107,3,1)</f>
        <v>N</v>
      </c>
      <c r="D1590" s="16">
        <v>118801.84</v>
      </c>
      <c r="E1590" s="14">
        <v>17.399999999999999</v>
      </c>
      <c r="F1590" s="67">
        <f t="shared" si="96"/>
        <v>118801.84</v>
      </c>
      <c r="G1590" s="67" t="e">
        <f t="shared" si="97"/>
        <v>#N/A</v>
      </c>
      <c r="H1590" s="67" t="e">
        <f t="shared" si="98"/>
        <v>#N/A</v>
      </c>
      <c r="I1590" s="67">
        <f t="shared" si="99"/>
        <v>118801.84</v>
      </c>
    </row>
    <row r="1591" spans="1:9" x14ac:dyDescent="0.6">
      <c r="A1591" s="19">
        <v>43594</v>
      </c>
      <c r="B1591" s="20" t="str">
        <f>VLOOKUP(A1591,_holidays!$A$2:$B$2107,2,1)</f>
        <v>Y</v>
      </c>
      <c r="C1591" s="20" t="str">
        <f>VLOOKUP(A1591,_holidays!$A$2:$C$2107,3,1)</f>
        <v>N</v>
      </c>
      <c r="D1591" s="16">
        <v>122003.33500000001</v>
      </c>
      <c r="E1591" s="21">
        <v>16.2</v>
      </c>
      <c r="F1591" s="67">
        <f t="shared" si="96"/>
        <v>122003.33500000001</v>
      </c>
      <c r="G1591" s="67" t="e">
        <f t="shared" si="97"/>
        <v>#N/A</v>
      </c>
      <c r="H1591" s="67" t="e">
        <f t="shared" si="98"/>
        <v>#N/A</v>
      </c>
      <c r="I1591" s="67">
        <f t="shared" si="99"/>
        <v>122003.33500000001</v>
      </c>
    </row>
    <row r="1592" spans="1:9" x14ac:dyDescent="0.6">
      <c r="A1592" s="10">
        <v>43595</v>
      </c>
      <c r="B1592" s="13" t="str">
        <f>VLOOKUP(A1592,_holidays!$A$2:$B$2107,2,1)</f>
        <v>Y</v>
      </c>
      <c r="C1592" s="13" t="str">
        <f>VLOOKUP(A1592,_holidays!$A$2:$C$2107,3,1)</f>
        <v>N</v>
      </c>
      <c r="D1592" s="16">
        <v>123850.86</v>
      </c>
      <c r="E1592" s="14">
        <v>14.2</v>
      </c>
      <c r="F1592" s="67">
        <f t="shared" si="96"/>
        <v>123850.86</v>
      </c>
      <c r="G1592" s="67" t="e">
        <f t="shared" si="97"/>
        <v>#N/A</v>
      </c>
      <c r="H1592" s="67" t="e">
        <f t="shared" si="98"/>
        <v>#N/A</v>
      </c>
      <c r="I1592" s="67">
        <f t="shared" si="99"/>
        <v>123850.86</v>
      </c>
    </row>
    <row r="1593" spans="1:9" x14ac:dyDescent="0.6">
      <c r="A1593" s="19">
        <v>43596</v>
      </c>
      <c r="B1593" s="20" t="str">
        <f>VLOOKUP(A1593,_holidays!$A$2:$B$2107,2,1)</f>
        <v>Y</v>
      </c>
      <c r="C1593" s="20" t="str">
        <f>VLOOKUP(A1593,_holidays!$A$2:$C$2107,3,1)</f>
        <v>N</v>
      </c>
      <c r="D1593" s="16">
        <v>113186.735</v>
      </c>
      <c r="E1593" s="21">
        <v>16.399999999999999</v>
      </c>
      <c r="F1593" s="67">
        <f t="shared" si="96"/>
        <v>113186.735</v>
      </c>
      <c r="G1593" s="67" t="e">
        <f t="shared" si="97"/>
        <v>#N/A</v>
      </c>
      <c r="H1593" s="67" t="e">
        <f t="shared" si="98"/>
        <v>#N/A</v>
      </c>
      <c r="I1593" s="67">
        <f t="shared" si="99"/>
        <v>113186.735</v>
      </c>
    </row>
    <row r="1594" spans="1:9" x14ac:dyDescent="0.6">
      <c r="A1594" s="10">
        <v>43597</v>
      </c>
      <c r="B1594" s="13" t="str">
        <f>VLOOKUP(A1594,_holidays!$A$2:$B$2107,2,1)</f>
        <v>Y</v>
      </c>
      <c r="C1594" s="13" t="str">
        <f>VLOOKUP(A1594,_holidays!$A$2:$C$2107,3,1)</f>
        <v>N</v>
      </c>
      <c r="D1594" s="16">
        <v>110416.88</v>
      </c>
      <c r="E1594" s="14">
        <v>17.7</v>
      </c>
      <c r="F1594" s="67">
        <f t="shared" si="96"/>
        <v>110416.88</v>
      </c>
      <c r="G1594" s="67" t="e">
        <f t="shared" si="97"/>
        <v>#N/A</v>
      </c>
      <c r="H1594" s="67" t="e">
        <f t="shared" si="98"/>
        <v>#N/A</v>
      </c>
      <c r="I1594" s="67">
        <f t="shared" si="99"/>
        <v>110416.88</v>
      </c>
    </row>
    <row r="1595" spans="1:9" x14ac:dyDescent="0.6">
      <c r="A1595" s="19">
        <v>43598</v>
      </c>
      <c r="B1595" s="20" t="str">
        <f>VLOOKUP(A1595,_holidays!$A$2:$B$2107,2,1)</f>
        <v>Y</v>
      </c>
      <c r="C1595" s="20" t="str">
        <f>VLOOKUP(A1595,_holidays!$A$2:$C$2107,3,1)</f>
        <v>N</v>
      </c>
      <c r="D1595" s="16">
        <v>119598.605</v>
      </c>
      <c r="E1595" s="21">
        <v>18.100000000000001</v>
      </c>
      <c r="F1595" s="67">
        <f t="shared" si="96"/>
        <v>119598.605</v>
      </c>
      <c r="G1595" s="67" t="e">
        <f t="shared" si="97"/>
        <v>#N/A</v>
      </c>
      <c r="H1595" s="67" t="e">
        <f t="shared" si="98"/>
        <v>#N/A</v>
      </c>
      <c r="I1595" s="67">
        <f t="shared" si="99"/>
        <v>119598.605</v>
      </c>
    </row>
    <row r="1596" spans="1:9" x14ac:dyDescent="0.6">
      <c r="A1596" s="10">
        <v>43599</v>
      </c>
      <c r="B1596" s="13" t="str">
        <f>VLOOKUP(A1596,_holidays!$A$2:$B$2107,2,1)</f>
        <v>Y</v>
      </c>
      <c r="C1596" s="13" t="str">
        <f>VLOOKUP(A1596,_holidays!$A$2:$C$2107,3,1)</f>
        <v>N</v>
      </c>
      <c r="D1596" s="16">
        <v>123005.31</v>
      </c>
      <c r="E1596" s="14">
        <v>20.2</v>
      </c>
      <c r="F1596" s="67">
        <f t="shared" si="96"/>
        <v>123005.31</v>
      </c>
      <c r="G1596" s="67" t="e">
        <f t="shared" si="97"/>
        <v>#N/A</v>
      </c>
      <c r="H1596" s="67" t="e">
        <f t="shared" si="98"/>
        <v>#N/A</v>
      </c>
      <c r="I1596" s="67">
        <f t="shared" si="99"/>
        <v>123005.31</v>
      </c>
    </row>
    <row r="1597" spans="1:9" x14ac:dyDescent="0.6">
      <c r="A1597" s="19">
        <v>43600</v>
      </c>
      <c r="B1597" s="20" t="str">
        <f>VLOOKUP(A1597,_holidays!$A$2:$B$2107,2,1)</f>
        <v>Y</v>
      </c>
      <c r="C1597" s="20" t="str">
        <f>VLOOKUP(A1597,_holidays!$A$2:$C$2107,3,1)</f>
        <v>N</v>
      </c>
      <c r="D1597" s="16">
        <v>126264.77499999999</v>
      </c>
      <c r="E1597" s="21">
        <v>15.8</v>
      </c>
      <c r="F1597" s="67">
        <f t="shared" si="96"/>
        <v>126264.77499999999</v>
      </c>
      <c r="G1597" s="67" t="e">
        <f t="shared" si="97"/>
        <v>#N/A</v>
      </c>
      <c r="H1597" s="67" t="e">
        <f t="shared" si="98"/>
        <v>#N/A</v>
      </c>
      <c r="I1597" s="67">
        <f t="shared" si="99"/>
        <v>126264.77499999999</v>
      </c>
    </row>
    <row r="1598" spans="1:9" x14ac:dyDescent="0.6">
      <c r="A1598" s="10">
        <v>43601</v>
      </c>
      <c r="B1598" s="13" t="str">
        <f>VLOOKUP(A1598,_holidays!$A$2:$B$2107,2,1)</f>
        <v>Y</v>
      </c>
      <c r="C1598" s="13" t="str">
        <f>VLOOKUP(A1598,_holidays!$A$2:$C$2107,3,1)</f>
        <v>N</v>
      </c>
      <c r="D1598" s="16">
        <v>127389.485</v>
      </c>
      <c r="E1598" s="14">
        <v>16.100000000000001</v>
      </c>
      <c r="F1598" s="67">
        <f t="shared" si="96"/>
        <v>127389.485</v>
      </c>
      <c r="G1598" s="67" t="e">
        <f t="shared" si="97"/>
        <v>#N/A</v>
      </c>
      <c r="H1598" s="67" t="e">
        <f t="shared" si="98"/>
        <v>#N/A</v>
      </c>
      <c r="I1598" s="67">
        <f t="shared" si="99"/>
        <v>127389.485</v>
      </c>
    </row>
    <row r="1599" spans="1:9" x14ac:dyDescent="0.6">
      <c r="A1599" s="19">
        <v>43602</v>
      </c>
      <c r="B1599" s="20" t="str">
        <f>VLOOKUP(A1599,_holidays!$A$2:$B$2107,2,1)</f>
        <v>Y</v>
      </c>
      <c r="C1599" s="20" t="str">
        <f>VLOOKUP(A1599,_holidays!$A$2:$C$2107,3,1)</f>
        <v>N</v>
      </c>
      <c r="D1599" s="16">
        <v>126934.24</v>
      </c>
      <c r="E1599" s="21">
        <v>18.600000000000001</v>
      </c>
      <c r="F1599" s="67">
        <f t="shared" si="96"/>
        <v>126934.24</v>
      </c>
      <c r="G1599" s="67" t="e">
        <f t="shared" si="97"/>
        <v>#N/A</v>
      </c>
      <c r="H1599" s="67" t="e">
        <f t="shared" si="98"/>
        <v>#N/A</v>
      </c>
      <c r="I1599" s="67">
        <f t="shared" si="99"/>
        <v>126934.24</v>
      </c>
    </row>
    <row r="1600" spans="1:9" x14ac:dyDescent="0.6">
      <c r="A1600" s="10">
        <v>43603</v>
      </c>
      <c r="B1600" s="13" t="str">
        <f>VLOOKUP(A1600,_holidays!$A$2:$B$2107,2,1)</f>
        <v>Y</v>
      </c>
      <c r="C1600" s="13" t="str">
        <f>VLOOKUP(A1600,_holidays!$A$2:$C$2107,3,1)</f>
        <v>N</v>
      </c>
      <c r="D1600" s="16">
        <v>112990.63499999999</v>
      </c>
      <c r="E1600" s="14">
        <v>21.5</v>
      </c>
      <c r="F1600" s="67">
        <f t="shared" si="96"/>
        <v>112990.63499999999</v>
      </c>
      <c r="G1600" s="67" t="e">
        <f t="shared" si="97"/>
        <v>#N/A</v>
      </c>
      <c r="H1600" s="67" t="e">
        <f t="shared" si="98"/>
        <v>#N/A</v>
      </c>
      <c r="I1600" s="67">
        <f t="shared" si="99"/>
        <v>112990.63499999999</v>
      </c>
    </row>
    <row r="1601" spans="1:9" x14ac:dyDescent="0.6">
      <c r="A1601" s="19">
        <v>43604</v>
      </c>
      <c r="B1601" s="20" t="str">
        <f>VLOOKUP(A1601,_holidays!$A$2:$B$2107,2,1)</f>
        <v>Y</v>
      </c>
      <c r="C1601" s="20" t="str">
        <f>VLOOKUP(A1601,_holidays!$A$2:$C$2107,3,1)</f>
        <v>N</v>
      </c>
      <c r="D1601" s="16">
        <v>104054.85</v>
      </c>
      <c r="E1601" s="21">
        <v>21.8</v>
      </c>
      <c r="F1601" s="67">
        <f t="shared" si="96"/>
        <v>104054.85</v>
      </c>
      <c r="G1601" s="67" t="e">
        <f t="shared" si="97"/>
        <v>#N/A</v>
      </c>
      <c r="H1601" s="67" t="e">
        <f t="shared" si="98"/>
        <v>#N/A</v>
      </c>
      <c r="I1601" s="67">
        <f t="shared" si="99"/>
        <v>104054.85</v>
      </c>
    </row>
    <row r="1602" spans="1:9" x14ac:dyDescent="0.6">
      <c r="A1602" s="10">
        <v>43605</v>
      </c>
      <c r="B1602" s="13" t="str">
        <f>VLOOKUP(A1602,_holidays!$A$2:$B$2107,2,1)</f>
        <v>Y</v>
      </c>
      <c r="C1602" s="13" t="str">
        <f>VLOOKUP(A1602,_holidays!$A$2:$C$2107,3,1)</f>
        <v>N</v>
      </c>
      <c r="D1602" s="16">
        <v>118733.42</v>
      </c>
      <c r="E1602" s="14">
        <v>19.600000000000001</v>
      </c>
      <c r="F1602" s="67">
        <f t="shared" si="96"/>
        <v>118733.42</v>
      </c>
      <c r="G1602" s="67" t="e">
        <f t="shared" si="97"/>
        <v>#N/A</v>
      </c>
      <c r="H1602" s="67" t="e">
        <f t="shared" si="98"/>
        <v>#N/A</v>
      </c>
      <c r="I1602" s="67">
        <f t="shared" si="99"/>
        <v>118733.42</v>
      </c>
    </row>
    <row r="1603" spans="1:9" x14ac:dyDescent="0.6">
      <c r="A1603" s="19">
        <v>43606</v>
      </c>
      <c r="B1603" s="20" t="str">
        <f>VLOOKUP(A1603,_holidays!$A$2:$B$2107,2,1)</f>
        <v>Y</v>
      </c>
      <c r="C1603" s="20" t="str">
        <f>VLOOKUP(A1603,_holidays!$A$2:$C$2107,3,1)</f>
        <v>N</v>
      </c>
      <c r="D1603" s="16">
        <v>121766.77</v>
      </c>
      <c r="E1603" s="21">
        <v>20.399999999999999</v>
      </c>
      <c r="F1603" s="67">
        <f t="shared" ref="F1603:F1666" si="100">IF(B1603="N",NA(),IF(B1603="Y",D1603))</f>
        <v>121766.77</v>
      </c>
      <c r="G1603" s="67" t="e">
        <f t="shared" ref="G1603:G1666" si="101">IF(B1603="N",D1603,IF(B1603="Y",NA()))</f>
        <v>#N/A</v>
      </c>
      <c r="H1603" s="67" t="e">
        <f t="shared" ref="H1603:H1666" si="102">IF(C1603="N",NA(),IF(C1603="Y",D1603))</f>
        <v>#N/A</v>
      </c>
      <c r="I1603" s="67">
        <f t="shared" ref="I1603:I1666" si="103">IF(C1603="N",D1603,IF(C1603="Y",NA()))</f>
        <v>121766.77</v>
      </c>
    </row>
    <row r="1604" spans="1:9" x14ac:dyDescent="0.6">
      <c r="A1604" s="10">
        <v>43607</v>
      </c>
      <c r="B1604" s="13" t="str">
        <f>VLOOKUP(A1604,_holidays!$A$2:$B$2107,2,1)</f>
        <v>Y</v>
      </c>
      <c r="C1604" s="13" t="str">
        <f>VLOOKUP(A1604,_holidays!$A$2:$C$2107,3,1)</f>
        <v>N</v>
      </c>
      <c r="D1604" s="16">
        <v>122015.59</v>
      </c>
      <c r="E1604" s="14">
        <v>22.3</v>
      </c>
      <c r="F1604" s="67">
        <f t="shared" si="100"/>
        <v>122015.59</v>
      </c>
      <c r="G1604" s="67" t="e">
        <f t="shared" si="101"/>
        <v>#N/A</v>
      </c>
      <c r="H1604" s="67" t="e">
        <f t="shared" si="102"/>
        <v>#N/A</v>
      </c>
      <c r="I1604" s="67">
        <f t="shared" si="103"/>
        <v>122015.59</v>
      </c>
    </row>
    <row r="1605" spans="1:9" x14ac:dyDescent="0.6">
      <c r="A1605" s="19">
        <v>43608</v>
      </c>
      <c r="B1605" s="20" t="str">
        <f>VLOOKUP(A1605,_holidays!$A$2:$B$2107,2,1)</f>
        <v>Y</v>
      </c>
      <c r="C1605" s="20" t="str">
        <f>VLOOKUP(A1605,_holidays!$A$2:$C$2107,3,1)</f>
        <v>N</v>
      </c>
      <c r="D1605" s="16">
        <v>119118.11</v>
      </c>
      <c r="E1605" s="21">
        <v>21.3</v>
      </c>
      <c r="F1605" s="67">
        <f t="shared" si="100"/>
        <v>119118.11</v>
      </c>
      <c r="G1605" s="67" t="e">
        <f t="shared" si="101"/>
        <v>#N/A</v>
      </c>
      <c r="H1605" s="67" t="e">
        <f t="shared" si="102"/>
        <v>#N/A</v>
      </c>
      <c r="I1605" s="67">
        <f t="shared" si="103"/>
        <v>119118.11</v>
      </c>
    </row>
    <row r="1606" spans="1:9" x14ac:dyDescent="0.6">
      <c r="A1606" s="10">
        <v>43609</v>
      </c>
      <c r="B1606" s="13" t="str">
        <f>VLOOKUP(A1606,_holidays!$A$2:$B$2107,2,1)</f>
        <v>Y</v>
      </c>
      <c r="C1606" s="13" t="str">
        <f>VLOOKUP(A1606,_holidays!$A$2:$C$2107,3,1)</f>
        <v>N</v>
      </c>
      <c r="D1606" s="16">
        <v>118924.765</v>
      </c>
      <c r="E1606" s="14">
        <v>20.2</v>
      </c>
      <c r="F1606" s="67">
        <f t="shared" si="100"/>
        <v>118924.765</v>
      </c>
      <c r="G1606" s="67" t="e">
        <f t="shared" si="101"/>
        <v>#N/A</v>
      </c>
      <c r="H1606" s="67" t="e">
        <f t="shared" si="102"/>
        <v>#N/A</v>
      </c>
      <c r="I1606" s="67">
        <f t="shared" si="103"/>
        <v>118924.765</v>
      </c>
    </row>
    <row r="1607" spans="1:9" x14ac:dyDescent="0.6">
      <c r="A1607" s="19">
        <v>43610</v>
      </c>
      <c r="B1607" s="20" t="str">
        <f>VLOOKUP(A1607,_holidays!$A$2:$B$2107,2,1)</f>
        <v>Y</v>
      </c>
      <c r="C1607" s="20" t="str">
        <f>VLOOKUP(A1607,_holidays!$A$2:$C$2107,3,1)</f>
        <v>N</v>
      </c>
      <c r="D1607" s="16">
        <v>104949.95</v>
      </c>
      <c r="E1607" s="21">
        <v>19.8</v>
      </c>
      <c r="F1607" s="67">
        <f t="shared" si="100"/>
        <v>104949.95</v>
      </c>
      <c r="G1607" s="67" t="e">
        <f t="shared" si="101"/>
        <v>#N/A</v>
      </c>
      <c r="H1607" s="67" t="e">
        <f t="shared" si="102"/>
        <v>#N/A</v>
      </c>
      <c r="I1607" s="67">
        <f t="shared" si="103"/>
        <v>104949.95</v>
      </c>
    </row>
    <row r="1608" spans="1:9" x14ac:dyDescent="0.6">
      <c r="A1608" s="10">
        <v>43611</v>
      </c>
      <c r="B1608" s="13" t="str">
        <f>VLOOKUP(A1608,_holidays!$A$2:$B$2107,2,1)</f>
        <v>Y</v>
      </c>
      <c r="C1608" s="13" t="str">
        <f>VLOOKUP(A1608,_holidays!$A$2:$C$2107,3,1)</f>
        <v>N</v>
      </c>
      <c r="D1608" s="16">
        <v>106153.43</v>
      </c>
      <c r="E1608" s="14">
        <v>15.1</v>
      </c>
      <c r="F1608" s="67">
        <f t="shared" si="100"/>
        <v>106153.43</v>
      </c>
      <c r="G1608" s="67" t="e">
        <f t="shared" si="101"/>
        <v>#N/A</v>
      </c>
      <c r="H1608" s="67" t="e">
        <f t="shared" si="102"/>
        <v>#N/A</v>
      </c>
      <c r="I1608" s="67">
        <f t="shared" si="103"/>
        <v>106153.43</v>
      </c>
    </row>
    <row r="1609" spans="1:9" x14ac:dyDescent="0.6">
      <c r="A1609" s="19">
        <v>43612</v>
      </c>
      <c r="B1609" s="20" t="str">
        <f>VLOOKUP(A1609,_holidays!$A$2:$B$2107,2,1)</f>
        <v>Y</v>
      </c>
      <c r="C1609" s="20" t="str">
        <f>VLOOKUP(A1609,_holidays!$A$2:$C$2107,3,1)</f>
        <v>N</v>
      </c>
      <c r="D1609" s="16">
        <v>130229.295</v>
      </c>
      <c r="E1609" s="21">
        <v>14</v>
      </c>
      <c r="F1609" s="67">
        <f t="shared" si="100"/>
        <v>130229.295</v>
      </c>
      <c r="G1609" s="67" t="e">
        <f t="shared" si="101"/>
        <v>#N/A</v>
      </c>
      <c r="H1609" s="67" t="e">
        <f t="shared" si="102"/>
        <v>#N/A</v>
      </c>
      <c r="I1609" s="67">
        <f t="shared" si="103"/>
        <v>130229.295</v>
      </c>
    </row>
    <row r="1610" spans="1:9" x14ac:dyDescent="0.6">
      <c r="A1610" s="10">
        <v>43613</v>
      </c>
      <c r="B1610" s="13" t="str">
        <f>VLOOKUP(A1610,_holidays!$A$2:$B$2107,2,1)</f>
        <v>Y</v>
      </c>
      <c r="C1610" s="13" t="str">
        <f>VLOOKUP(A1610,_holidays!$A$2:$C$2107,3,1)</f>
        <v>N</v>
      </c>
      <c r="D1610" s="16">
        <v>133799.655</v>
      </c>
      <c r="E1610" s="14">
        <v>15.7</v>
      </c>
      <c r="F1610" s="67">
        <f t="shared" si="100"/>
        <v>133799.655</v>
      </c>
      <c r="G1610" s="67" t="e">
        <f t="shared" si="101"/>
        <v>#N/A</v>
      </c>
      <c r="H1610" s="67" t="e">
        <f t="shared" si="102"/>
        <v>#N/A</v>
      </c>
      <c r="I1610" s="67">
        <f t="shared" si="103"/>
        <v>133799.655</v>
      </c>
    </row>
    <row r="1611" spans="1:9" x14ac:dyDescent="0.6">
      <c r="A1611" s="19">
        <v>43614</v>
      </c>
      <c r="B1611" s="20" t="str">
        <f>VLOOKUP(A1611,_holidays!$A$2:$B$2107,2,1)</f>
        <v>Y</v>
      </c>
      <c r="C1611" s="20" t="str">
        <f>VLOOKUP(A1611,_holidays!$A$2:$C$2107,3,1)</f>
        <v>N</v>
      </c>
      <c r="D1611" s="16">
        <v>136301.49</v>
      </c>
      <c r="E1611" s="21">
        <v>10.6</v>
      </c>
      <c r="F1611" s="67">
        <f t="shared" si="100"/>
        <v>136301.49</v>
      </c>
      <c r="G1611" s="67" t="e">
        <f t="shared" si="101"/>
        <v>#N/A</v>
      </c>
      <c r="H1611" s="67" t="e">
        <f t="shared" si="102"/>
        <v>#N/A</v>
      </c>
      <c r="I1611" s="67">
        <f t="shared" si="103"/>
        <v>136301.49</v>
      </c>
    </row>
    <row r="1612" spans="1:9" x14ac:dyDescent="0.6">
      <c r="A1612" s="10">
        <v>43615</v>
      </c>
      <c r="B1612" s="13" t="str">
        <f>VLOOKUP(A1612,_holidays!$A$2:$B$2107,2,1)</f>
        <v>Y</v>
      </c>
      <c r="C1612" s="13" t="str">
        <f>VLOOKUP(A1612,_holidays!$A$2:$C$2107,3,1)</f>
        <v>N</v>
      </c>
      <c r="D1612" s="16">
        <v>138857.13500000001</v>
      </c>
      <c r="E1612" s="14">
        <v>13.3</v>
      </c>
      <c r="F1612" s="67">
        <f t="shared" si="100"/>
        <v>138857.13500000001</v>
      </c>
      <c r="G1612" s="67" t="e">
        <f t="shared" si="101"/>
        <v>#N/A</v>
      </c>
      <c r="H1612" s="67" t="e">
        <f t="shared" si="102"/>
        <v>#N/A</v>
      </c>
      <c r="I1612" s="67">
        <f t="shared" si="103"/>
        <v>138857.13500000001</v>
      </c>
    </row>
    <row r="1613" spans="1:9" x14ac:dyDescent="0.6">
      <c r="A1613" s="19">
        <v>43616</v>
      </c>
      <c r="B1613" s="20" t="str">
        <f>VLOOKUP(A1613,_holidays!$A$2:$B$2107,2,1)</f>
        <v>Y</v>
      </c>
      <c r="C1613" s="20" t="str">
        <f>VLOOKUP(A1613,_holidays!$A$2:$C$2107,3,1)</f>
        <v>N</v>
      </c>
      <c r="D1613" s="16">
        <v>133869.14000000001</v>
      </c>
      <c r="E1613" s="21">
        <v>14.3</v>
      </c>
      <c r="F1613" s="67">
        <f t="shared" si="100"/>
        <v>133869.14000000001</v>
      </c>
      <c r="G1613" s="67" t="e">
        <f t="shared" si="101"/>
        <v>#N/A</v>
      </c>
      <c r="H1613" s="67" t="e">
        <f t="shared" si="102"/>
        <v>#N/A</v>
      </c>
      <c r="I1613" s="67">
        <f t="shared" si="103"/>
        <v>133869.14000000001</v>
      </c>
    </row>
    <row r="1614" spans="1:9" x14ac:dyDescent="0.6">
      <c r="A1614" s="10">
        <v>43617</v>
      </c>
      <c r="B1614" s="13" t="str">
        <f>VLOOKUP(A1614,_holidays!$A$2:$B$2107,2,1)</f>
        <v>Y</v>
      </c>
      <c r="C1614" s="13" t="str">
        <f>VLOOKUP(A1614,_holidays!$A$2:$C$2107,3,1)</f>
        <v>N</v>
      </c>
      <c r="D1614" s="16">
        <v>120653.435</v>
      </c>
      <c r="E1614" s="14">
        <v>14.6</v>
      </c>
      <c r="F1614" s="67">
        <f t="shared" si="100"/>
        <v>120653.435</v>
      </c>
      <c r="G1614" s="67" t="e">
        <f t="shared" si="101"/>
        <v>#N/A</v>
      </c>
      <c r="H1614" s="67" t="e">
        <f t="shared" si="102"/>
        <v>#N/A</v>
      </c>
      <c r="I1614" s="67">
        <f t="shared" si="103"/>
        <v>120653.435</v>
      </c>
    </row>
    <row r="1615" spans="1:9" x14ac:dyDescent="0.6">
      <c r="A1615" s="19">
        <v>43618</v>
      </c>
      <c r="B1615" s="20" t="str">
        <f>VLOOKUP(A1615,_holidays!$A$2:$B$2107,2,1)</f>
        <v>Y</v>
      </c>
      <c r="C1615" s="20" t="str">
        <f>VLOOKUP(A1615,_holidays!$A$2:$C$2107,3,1)</f>
        <v>N</v>
      </c>
      <c r="D1615" s="16">
        <v>118086.93</v>
      </c>
      <c r="E1615" s="21">
        <v>14.5</v>
      </c>
      <c r="F1615" s="67">
        <f t="shared" si="100"/>
        <v>118086.93</v>
      </c>
      <c r="G1615" s="67" t="e">
        <f t="shared" si="101"/>
        <v>#N/A</v>
      </c>
      <c r="H1615" s="67" t="e">
        <f t="shared" si="102"/>
        <v>#N/A</v>
      </c>
      <c r="I1615" s="67">
        <f t="shared" si="103"/>
        <v>118086.93</v>
      </c>
    </row>
    <row r="1616" spans="1:9" x14ac:dyDescent="0.6">
      <c r="A1616" s="10">
        <v>43619</v>
      </c>
      <c r="B1616" s="13" t="str">
        <f>VLOOKUP(A1616,_holidays!$A$2:$B$2107,2,1)</f>
        <v>Y</v>
      </c>
      <c r="C1616" s="13" t="str">
        <f>VLOOKUP(A1616,_holidays!$A$2:$C$2107,3,1)</f>
        <v>N</v>
      </c>
      <c r="D1616" s="16">
        <v>135437.85</v>
      </c>
      <c r="E1616" s="14">
        <v>12</v>
      </c>
      <c r="F1616" s="67">
        <f t="shared" si="100"/>
        <v>135437.85</v>
      </c>
      <c r="G1616" s="67" t="e">
        <f t="shared" si="101"/>
        <v>#N/A</v>
      </c>
      <c r="H1616" s="67" t="e">
        <f t="shared" si="102"/>
        <v>#N/A</v>
      </c>
      <c r="I1616" s="67">
        <f t="shared" si="103"/>
        <v>135437.85</v>
      </c>
    </row>
    <row r="1617" spans="1:9" x14ac:dyDescent="0.6">
      <c r="A1617" s="19">
        <v>43620</v>
      </c>
      <c r="B1617" s="20" t="str">
        <f>VLOOKUP(A1617,_holidays!$A$2:$B$2107,2,1)</f>
        <v>Y</v>
      </c>
      <c r="C1617" s="20" t="str">
        <f>VLOOKUP(A1617,_holidays!$A$2:$C$2107,3,1)</f>
        <v>N</v>
      </c>
      <c r="D1617" s="16">
        <v>136149.125</v>
      </c>
      <c r="E1617" s="21">
        <v>12.9</v>
      </c>
      <c r="F1617" s="67">
        <f t="shared" si="100"/>
        <v>136149.125</v>
      </c>
      <c r="G1617" s="67" t="e">
        <f t="shared" si="101"/>
        <v>#N/A</v>
      </c>
      <c r="H1617" s="67" t="e">
        <f t="shared" si="102"/>
        <v>#N/A</v>
      </c>
      <c r="I1617" s="67">
        <f t="shared" si="103"/>
        <v>136149.125</v>
      </c>
    </row>
    <row r="1618" spans="1:9" x14ac:dyDescent="0.6">
      <c r="A1618" s="10">
        <v>43621</v>
      </c>
      <c r="B1618" s="13" t="str">
        <f>VLOOKUP(A1618,_holidays!$A$2:$B$2107,2,1)</f>
        <v>Y</v>
      </c>
      <c r="C1618" s="13" t="str">
        <f>VLOOKUP(A1618,_holidays!$A$2:$C$2107,3,1)</f>
        <v>N</v>
      </c>
      <c r="D1618" s="16">
        <v>137844.815</v>
      </c>
      <c r="E1618" s="14">
        <v>13</v>
      </c>
      <c r="F1618" s="67">
        <f t="shared" si="100"/>
        <v>137844.815</v>
      </c>
      <c r="G1618" s="67" t="e">
        <f t="shared" si="101"/>
        <v>#N/A</v>
      </c>
      <c r="H1618" s="67" t="e">
        <f t="shared" si="102"/>
        <v>#N/A</v>
      </c>
      <c r="I1618" s="67">
        <f t="shared" si="103"/>
        <v>137844.815</v>
      </c>
    </row>
    <row r="1619" spans="1:9" x14ac:dyDescent="0.6">
      <c r="A1619" s="19">
        <v>43622</v>
      </c>
      <c r="B1619" s="20" t="str">
        <f>VLOOKUP(A1619,_holidays!$A$2:$B$2107,2,1)</f>
        <v>Y</v>
      </c>
      <c r="C1619" s="20" t="str">
        <f>VLOOKUP(A1619,_holidays!$A$2:$C$2107,3,1)</f>
        <v>N</v>
      </c>
      <c r="D1619" s="16">
        <v>134971.77499999999</v>
      </c>
      <c r="E1619" s="21">
        <v>14.8</v>
      </c>
      <c r="F1619" s="67">
        <f t="shared" si="100"/>
        <v>134971.77499999999</v>
      </c>
      <c r="G1619" s="67" t="e">
        <f t="shared" si="101"/>
        <v>#N/A</v>
      </c>
      <c r="H1619" s="67" t="e">
        <f t="shared" si="102"/>
        <v>#N/A</v>
      </c>
      <c r="I1619" s="67">
        <f t="shared" si="103"/>
        <v>134971.77499999999</v>
      </c>
    </row>
    <row r="1620" spans="1:9" x14ac:dyDescent="0.6">
      <c r="A1620" s="10">
        <v>43623</v>
      </c>
      <c r="B1620" s="13" t="str">
        <f>VLOOKUP(A1620,_holidays!$A$2:$B$2107,2,1)</f>
        <v>Y</v>
      </c>
      <c r="C1620" s="13" t="str">
        <f>VLOOKUP(A1620,_holidays!$A$2:$C$2107,3,1)</f>
        <v>N</v>
      </c>
      <c r="D1620" s="16">
        <v>132003.44</v>
      </c>
      <c r="E1620" s="14">
        <v>16.600000000000001</v>
      </c>
      <c r="F1620" s="67">
        <f t="shared" si="100"/>
        <v>132003.44</v>
      </c>
      <c r="G1620" s="67" t="e">
        <f t="shared" si="101"/>
        <v>#N/A</v>
      </c>
      <c r="H1620" s="67" t="e">
        <f t="shared" si="102"/>
        <v>#N/A</v>
      </c>
      <c r="I1620" s="67">
        <f t="shared" si="103"/>
        <v>132003.44</v>
      </c>
    </row>
    <row r="1621" spans="1:9" x14ac:dyDescent="0.6">
      <c r="A1621" s="19">
        <v>43624</v>
      </c>
      <c r="B1621" s="20" t="str">
        <f>VLOOKUP(A1621,_holidays!$A$2:$B$2107,2,1)</f>
        <v>Y</v>
      </c>
      <c r="C1621" s="20" t="str">
        <f>VLOOKUP(A1621,_holidays!$A$2:$C$2107,3,1)</f>
        <v>N</v>
      </c>
      <c r="D1621" s="16">
        <v>117243.63</v>
      </c>
      <c r="E1621" s="21">
        <v>18.7</v>
      </c>
      <c r="F1621" s="67">
        <f t="shared" si="100"/>
        <v>117243.63</v>
      </c>
      <c r="G1621" s="67" t="e">
        <f t="shared" si="101"/>
        <v>#N/A</v>
      </c>
      <c r="H1621" s="67" t="e">
        <f t="shared" si="102"/>
        <v>#N/A</v>
      </c>
      <c r="I1621" s="67">
        <f t="shared" si="103"/>
        <v>117243.63</v>
      </c>
    </row>
    <row r="1622" spans="1:9" x14ac:dyDescent="0.6">
      <c r="A1622" s="10">
        <v>43625</v>
      </c>
      <c r="B1622" s="13" t="str">
        <f>VLOOKUP(A1622,_holidays!$A$2:$B$2107,2,1)</f>
        <v>Y</v>
      </c>
      <c r="C1622" s="13" t="str">
        <f>VLOOKUP(A1622,_holidays!$A$2:$C$2107,3,1)</f>
        <v>N</v>
      </c>
      <c r="D1622" s="16">
        <v>110669.42</v>
      </c>
      <c r="E1622" s="14">
        <v>18</v>
      </c>
      <c r="F1622" s="67">
        <f t="shared" si="100"/>
        <v>110669.42</v>
      </c>
      <c r="G1622" s="67" t="e">
        <f t="shared" si="101"/>
        <v>#N/A</v>
      </c>
      <c r="H1622" s="67" t="e">
        <f t="shared" si="102"/>
        <v>#N/A</v>
      </c>
      <c r="I1622" s="67">
        <f t="shared" si="103"/>
        <v>110669.42</v>
      </c>
    </row>
    <row r="1623" spans="1:9" x14ac:dyDescent="0.6">
      <c r="A1623" s="19">
        <v>43626</v>
      </c>
      <c r="B1623" s="20" t="str">
        <f>VLOOKUP(A1623,_holidays!$A$2:$B$2107,2,1)</f>
        <v>Y</v>
      </c>
      <c r="C1623" s="20" t="str">
        <f>VLOOKUP(A1623,_holidays!$A$2:$C$2107,3,1)</f>
        <v>Y</v>
      </c>
      <c r="D1623" s="16">
        <v>108133.03</v>
      </c>
      <c r="E1623" s="21">
        <v>19.2</v>
      </c>
      <c r="F1623" s="67">
        <f t="shared" si="100"/>
        <v>108133.03</v>
      </c>
      <c r="G1623" s="67" t="e">
        <f t="shared" si="101"/>
        <v>#N/A</v>
      </c>
      <c r="H1623" s="67">
        <f t="shared" si="102"/>
        <v>108133.03</v>
      </c>
      <c r="I1623" s="67" t="e">
        <f t="shared" si="103"/>
        <v>#N/A</v>
      </c>
    </row>
    <row r="1624" spans="1:9" x14ac:dyDescent="0.6">
      <c r="A1624" s="10">
        <v>43627</v>
      </c>
      <c r="B1624" s="13" t="str">
        <f>VLOOKUP(A1624,_holidays!$A$2:$B$2107,2,1)</f>
        <v>Y</v>
      </c>
      <c r="C1624" s="13" t="str">
        <f>VLOOKUP(A1624,_holidays!$A$2:$C$2107,3,1)</f>
        <v>N</v>
      </c>
      <c r="D1624" s="16">
        <v>122760.92</v>
      </c>
      <c r="E1624" s="14">
        <v>17.899999999999999</v>
      </c>
      <c r="F1624" s="67">
        <f t="shared" si="100"/>
        <v>122760.92</v>
      </c>
      <c r="G1624" s="67" t="e">
        <f t="shared" si="101"/>
        <v>#N/A</v>
      </c>
      <c r="H1624" s="67" t="e">
        <f t="shared" si="102"/>
        <v>#N/A</v>
      </c>
      <c r="I1624" s="67">
        <f t="shared" si="103"/>
        <v>122760.92</v>
      </c>
    </row>
    <row r="1625" spans="1:9" x14ac:dyDescent="0.6">
      <c r="A1625" s="19">
        <v>43628</v>
      </c>
      <c r="B1625" s="20" t="str">
        <f>VLOOKUP(A1625,_holidays!$A$2:$B$2107,2,1)</f>
        <v>Y</v>
      </c>
      <c r="C1625" s="20" t="str">
        <f>VLOOKUP(A1625,_holidays!$A$2:$C$2107,3,1)</f>
        <v>N</v>
      </c>
      <c r="D1625" s="16">
        <v>128127.75</v>
      </c>
      <c r="E1625" s="21">
        <v>16.5</v>
      </c>
      <c r="F1625" s="67">
        <f t="shared" si="100"/>
        <v>128127.75</v>
      </c>
      <c r="G1625" s="67" t="e">
        <f t="shared" si="101"/>
        <v>#N/A</v>
      </c>
      <c r="H1625" s="67" t="e">
        <f t="shared" si="102"/>
        <v>#N/A</v>
      </c>
      <c r="I1625" s="67">
        <f t="shared" si="103"/>
        <v>128127.75</v>
      </c>
    </row>
    <row r="1626" spans="1:9" x14ac:dyDescent="0.6">
      <c r="A1626" s="10">
        <v>43629</v>
      </c>
      <c r="B1626" s="13" t="str">
        <f>VLOOKUP(A1626,_holidays!$A$2:$B$2107,2,1)</f>
        <v>Y</v>
      </c>
      <c r="C1626" s="13" t="str">
        <f>VLOOKUP(A1626,_holidays!$A$2:$C$2107,3,1)</f>
        <v>N</v>
      </c>
      <c r="D1626" s="16">
        <v>128535.19</v>
      </c>
      <c r="E1626" s="14">
        <v>17.399999999999999</v>
      </c>
      <c r="F1626" s="67">
        <f t="shared" si="100"/>
        <v>128535.19</v>
      </c>
      <c r="G1626" s="67" t="e">
        <f t="shared" si="101"/>
        <v>#N/A</v>
      </c>
      <c r="H1626" s="67" t="e">
        <f t="shared" si="102"/>
        <v>#N/A</v>
      </c>
      <c r="I1626" s="67">
        <f t="shared" si="103"/>
        <v>128535.19</v>
      </c>
    </row>
    <row r="1627" spans="1:9" x14ac:dyDescent="0.6">
      <c r="A1627" s="19">
        <v>43630</v>
      </c>
      <c r="B1627" s="20" t="str">
        <f>VLOOKUP(A1627,_holidays!$A$2:$B$2107,2,1)</f>
        <v>Y</v>
      </c>
      <c r="C1627" s="20" t="str">
        <f>VLOOKUP(A1627,_holidays!$A$2:$C$2107,3,1)</f>
        <v>N</v>
      </c>
      <c r="D1627" s="16">
        <v>128153.19500000001</v>
      </c>
      <c r="E1627" s="21">
        <v>17.3</v>
      </c>
      <c r="F1627" s="67">
        <f t="shared" si="100"/>
        <v>128153.19500000001</v>
      </c>
      <c r="G1627" s="67" t="e">
        <f t="shared" si="101"/>
        <v>#N/A</v>
      </c>
      <c r="H1627" s="67" t="e">
        <f t="shared" si="102"/>
        <v>#N/A</v>
      </c>
      <c r="I1627" s="67">
        <f t="shared" si="103"/>
        <v>128153.19500000001</v>
      </c>
    </row>
    <row r="1628" spans="1:9" x14ac:dyDescent="0.6">
      <c r="A1628" s="10">
        <v>43631</v>
      </c>
      <c r="B1628" s="13" t="str">
        <f>VLOOKUP(A1628,_holidays!$A$2:$B$2107,2,1)</f>
        <v>Y</v>
      </c>
      <c r="C1628" s="13" t="str">
        <f>VLOOKUP(A1628,_holidays!$A$2:$C$2107,3,1)</f>
        <v>N</v>
      </c>
      <c r="D1628" s="16">
        <v>121097.845</v>
      </c>
      <c r="E1628" s="14">
        <v>15.2</v>
      </c>
      <c r="F1628" s="67">
        <f t="shared" si="100"/>
        <v>121097.845</v>
      </c>
      <c r="G1628" s="67" t="e">
        <f t="shared" si="101"/>
        <v>#N/A</v>
      </c>
      <c r="H1628" s="67" t="e">
        <f t="shared" si="102"/>
        <v>#N/A</v>
      </c>
      <c r="I1628" s="67">
        <f t="shared" si="103"/>
        <v>121097.845</v>
      </c>
    </row>
    <row r="1629" spans="1:9" x14ac:dyDescent="0.6">
      <c r="A1629" s="19">
        <v>43632</v>
      </c>
      <c r="B1629" s="20" t="str">
        <f>VLOOKUP(A1629,_holidays!$A$2:$B$2107,2,1)</f>
        <v>Y</v>
      </c>
      <c r="C1629" s="20" t="str">
        <f>VLOOKUP(A1629,_holidays!$A$2:$C$2107,3,1)</f>
        <v>N</v>
      </c>
      <c r="D1629" s="16">
        <v>116811.39</v>
      </c>
      <c r="E1629" s="21">
        <v>16.7</v>
      </c>
      <c r="F1629" s="67">
        <f t="shared" si="100"/>
        <v>116811.39</v>
      </c>
      <c r="G1629" s="67" t="e">
        <f t="shared" si="101"/>
        <v>#N/A</v>
      </c>
      <c r="H1629" s="67" t="e">
        <f t="shared" si="102"/>
        <v>#N/A</v>
      </c>
      <c r="I1629" s="67">
        <f t="shared" si="103"/>
        <v>116811.39</v>
      </c>
    </row>
    <row r="1630" spans="1:9" x14ac:dyDescent="0.6">
      <c r="A1630" s="10">
        <v>43633</v>
      </c>
      <c r="B1630" s="13" t="str">
        <f>VLOOKUP(A1630,_holidays!$A$2:$B$2107,2,1)</f>
        <v>Y</v>
      </c>
      <c r="C1630" s="13" t="str">
        <f>VLOOKUP(A1630,_holidays!$A$2:$C$2107,3,1)</f>
        <v>N</v>
      </c>
      <c r="D1630" s="16">
        <v>129972.91499999999</v>
      </c>
      <c r="E1630" s="14">
        <v>17.899999999999999</v>
      </c>
      <c r="F1630" s="67">
        <f t="shared" si="100"/>
        <v>129972.91499999999</v>
      </c>
      <c r="G1630" s="67" t="e">
        <f t="shared" si="101"/>
        <v>#N/A</v>
      </c>
      <c r="H1630" s="67" t="e">
        <f t="shared" si="102"/>
        <v>#N/A</v>
      </c>
      <c r="I1630" s="67">
        <f t="shared" si="103"/>
        <v>129972.91499999999</v>
      </c>
    </row>
    <row r="1631" spans="1:9" x14ac:dyDescent="0.6">
      <c r="A1631" s="19">
        <v>43634</v>
      </c>
      <c r="B1631" s="20" t="str">
        <f>VLOOKUP(A1631,_holidays!$A$2:$B$2107,2,1)</f>
        <v>Y</v>
      </c>
      <c r="C1631" s="20" t="str">
        <f>VLOOKUP(A1631,_holidays!$A$2:$C$2107,3,1)</f>
        <v>N</v>
      </c>
      <c r="D1631" s="16">
        <v>137922.22</v>
      </c>
      <c r="E1631" s="21">
        <v>13.7</v>
      </c>
      <c r="F1631" s="67">
        <f t="shared" si="100"/>
        <v>137922.22</v>
      </c>
      <c r="G1631" s="67" t="e">
        <f t="shared" si="101"/>
        <v>#N/A</v>
      </c>
      <c r="H1631" s="67" t="e">
        <f t="shared" si="102"/>
        <v>#N/A</v>
      </c>
      <c r="I1631" s="67">
        <f t="shared" si="103"/>
        <v>137922.22</v>
      </c>
    </row>
    <row r="1632" spans="1:9" x14ac:dyDescent="0.6">
      <c r="A1632" s="10">
        <v>43635</v>
      </c>
      <c r="B1632" s="13" t="str">
        <f>VLOOKUP(A1632,_holidays!$A$2:$B$2107,2,1)</f>
        <v>Y</v>
      </c>
      <c r="C1632" s="13" t="str">
        <f>VLOOKUP(A1632,_holidays!$A$2:$C$2107,3,1)</f>
        <v>N</v>
      </c>
      <c r="D1632" s="16">
        <v>144737.12</v>
      </c>
      <c r="E1632" s="14">
        <v>11.9</v>
      </c>
      <c r="F1632" s="67">
        <f t="shared" si="100"/>
        <v>144737.12</v>
      </c>
      <c r="G1632" s="67" t="e">
        <f t="shared" si="101"/>
        <v>#N/A</v>
      </c>
      <c r="H1632" s="67" t="e">
        <f t="shared" si="102"/>
        <v>#N/A</v>
      </c>
      <c r="I1632" s="67">
        <f t="shared" si="103"/>
        <v>144737.12</v>
      </c>
    </row>
    <row r="1633" spans="1:9" x14ac:dyDescent="0.6">
      <c r="A1633" s="19">
        <v>43636</v>
      </c>
      <c r="B1633" s="20" t="str">
        <f>VLOOKUP(A1633,_holidays!$A$2:$B$2107,2,1)</f>
        <v>Y</v>
      </c>
      <c r="C1633" s="20" t="str">
        <f>VLOOKUP(A1633,_holidays!$A$2:$C$2107,3,1)</f>
        <v>N</v>
      </c>
      <c r="D1633" s="16">
        <v>148609.595</v>
      </c>
      <c r="E1633" s="21">
        <v>11.3</v>
      </c>
      <c r="F1633" s="67">
        <f t="shared" si="100"/>
        <v>148609.595</v>
      </c>
      <c r="G1633" s="67" t="e">
        <f t="shared" si="101"/>
        <v>#N/A</v>
      </c>
      <c r="H1633" s="67" t="e">
        <f t="shared" si="102"/>
        <v>#N/A</v>
      </c>
      <c r="I1633" s="67">
        <f t="shared" si="103"/>
        <v>148609.595</v>
      </c>
    </row>
    <row r="1634" spans="1:9" x14ac:dyDescent="0.6">
      <c r="A1634" s="10">
        <v>43637</v>
      </c>
      <c r="B1634" s="13" t="str">
        <f>VLOOKUP(A1634,_holidays!$A$2:$B$2107,2,1)</f>
        <v>Y</v>
      </c>
      <c r="C1634" s="13" t="str">
        <f>VLOOKUP(A1634,_holidays!$A$2:$C$2107,3,1)</f>
        <v>N</v>
      </c>
      <c r="D1634" s="16">
        <v>144504.32999999999</v>
      </c>
      <c r="E1634" s="14">
        <v>12.6</v>
      </c>
      <c r="F1634" s="67">
        <f t="shared" si="100"/>
        <v>144504.32999999999</v>
      </c>
      <c r="G1634" s="67" t="e">
        <f t="shared" si="101"/>
        <v>#N/A</v>
      </c>
      <c r="H1634" s="67" t="e">
        <f t="shared" si="102"/>
        <v>#N/A</v>
      </c>
      <c r="I1634" s="67">
        <f t="shared" si="103"/>
        <v>144504.32999999999</v>
      </c>
    </row>
    <row r="1635" spans="1:9" x14ac:dyDescent="0.6">
      <c r="A1635" s="19">
        <v>43638</v>
      </c>
      <c r="B1635" s="20" t="str">
        <f>VLOOKUP(A1635,_holidays!$A$2:$B$2107,2,1)</f>
        <v>Y</v>
      </c>
      <c r="C1635" s="20" t="str">
        <f>VLOOKUP(A1635,_holidays!$A$2:$C$2107,3,1)</f>
        <v>N</v>
      </c>
      <c r="D1635" s="16">
        <v>132829.29</v>
      </c>
      <c r="E1635" s="21">
        <v>11.8</v>
      </c>
      <c r="F1635" s="67">
        <f t="shared" si="100"/>
        <v>132829.29</v>
      </c>
      <c r="G1635" s="67" t="e">
        <f t="shared" si="101"/>
        <v>#N/A</v>
      </c>
      <c r="H1635" s="67" t="e">
        <f t="shared" si="102"/>
        <v>#N/A</v>
      </c>
      <c r="I1635" s="67">
        <f t="shared" si="103"/>
        <v>132829.29</v>
      </c>
    </row>
    <row r="1636" spans="1:9" x14ac:dyDescent="0.6">
      <c r="A1636" s="10">
        <v>43639</v>
      </c>
      <c r="B1636" s="13" t="str">
        <f>VLOOKUP(A1636,_holidays!$A$2:$B$2107,2,1)</f>
        <v>Y</v>
      </c>
      <c r="C1636" s="13" t="str">
        <f>VLOOKUP(A1636,_holidays!$A$2:$C$2107,3,1)</f>
        <v>N</v>
      </c>
      <c r="D1636" s="16">
        <v>133525.32</v>
      </c>
      <c r="E1636" s="14">
        <v>9.6</v>
      </c>
      <c r="F1636" s="67">
        <f t="shared" si="100"/>
        <v>133525.32</v>
      </c>
      <c r="G1636" s="67" t="e">
        <f t="shared" si="101"/>
        <v>#N/A</v>
      </c>
      <c r="H1636" s="67" t="e">
        <f t="shared" si="102"/>
        <v>#N/A</v>
      </c>
      <c r="I1636" s="67">
        <f t="shared" si="103"/>
        <v>133525.32</v>
      </c>
    </row>
    <row r="1637" spans="1:9" x14ac:dyDescent="0.6">
      <c r="A1637" s="19">
        <v>43640</v>
      </c>
      <c r="B1637" s="20" t="str">
        <f>VLOOKUP(A1637,_holidays!$A$2:$B$2107,2,1)</f>
        <v>Y</v>
      </c>
      <c r="C1637" s="20" t="str">
        <f>VLOOKUP(A1637,_holidays!$A$2:$C$2107,3,1)</f>
        <v>N</v>
      </c>
      <c r="D1637" s="16">
        <v>146856.79999999999</v>
      </c>
      <c r="E1637" s="21">
        <v>16</v>
      </c>
      <c r="F1637" s="67">
        <f t="shared" si="100"/>
        <v>146856.79999999999</v>
      </c>
      <c r="G1637" s="67" t="e">
        <f t="shared" si="101"/>
        <v>#N/A</v>
      </c>
      <c r="H1637" s="67" t="e">
        <f t="shared" si="102"/>
        <v>#N/A</v>
      </c>
      <c r="I1637" s="67">
        <f t="shared" si="103"/>
        <v>146856.79999999999</v>
      </c>
    </row>
    <row r="1638" spans="1:9" x14ac:dyDescent="0.6">
      <c r="A1638" s="10">
        <v>43641</v>
      </c>
      <c r="B1638" s="13" t="str">
        <f>VLOOKUP(A1638,_holidays!$A$2:$B$2107,2,1)</f>
        <v>Y</v>
      </c>
      <c r="C1638" s="13" t="str">
        <f>VLOOKUP(A1638,_holidays!$A$2:$C$2107,3,1)</f>
        <v>N</v>
      </c>
      <c r="D1638" s="16">
        <v>145807.25</v>
      </c>
      <c r="E1638" s="14">
        <v>17</v>
      </c>
      <c r="F1638" s="67">
        <f t="shared" si="100"/>
        <v>145807.25</v>
      </c>
      <c r="G1638" s="67" t="e">
        <f t="shared" si="101"/>
        <v>#N/A</v>
      </c>
      <c r="H1638" s="67" t="e">
        <f t="shared" si="102"/>
        <v>#N/A</v>
      </c>
      <c r="I1638" s="67">
        <f t="shared" si="103"/>
        <v>145807.25</v>
      </c>
    </row>
    <row r="1639" spans="1:9" x14ac:dyDescent="0.6">
      <c r="A1639" s="19">
        <v>43642</v>
      </c>
      <c r="B1639" s="20" t="str">
        <f>VLOOKUP(A1639,_holidays!$A$2:$B$2107,2,1)</f>
        <v>Y</v>
      </c>
      <c r="C1639" s="20" t="str">
        <f>VLOOKUP(A1639,_holidays!$A$2:$C$2107,3,1)</f>
        <v>N</v>
      </c>
      <c r="D1639" s="16">
        <v>139351.56</v>
      </c>
      <c r="E1639" s="21">
        <v>18</v>
      </c>
      <c r="F1639" s="67">
        <f t="shared" si="100"/>
        <v>139351.56</v>
      </c>
      <c r="G1639" s="67" t="e">
        <f t="shared" si="101"/>
        <v>#N/A</v>
      </c>
      <c r="H1639" s="67" t="e">
        <f t="shared" si="102"/>
        <v>#N/A</v>
      </c>
      <c r="I1639" s="67">
        <f t="shared" si="103"/>
        <v>139351.56</v>
      </c>
    </row>
    <row r="1640" spans="1:9" x14ac:dyDescent="0.6">
      <c r="A1640" s="10">
        <v>43643</v>
      </c>
      <c r="B1640" s="13" t="str">
        <f>VLOOKUP(A1640,_holidays!$A$2:$B$2107,2,1)</f>
        <v>Y</v>
      </c>
      <c r="C1640" s="13" t="str">
        <f>VLOOKUP(A1640,_holidays!$A$2:$C$2107,3,1)</f>
        <v>N</v>
      </c>
      <c r="D1640" s="16">
        <v>131023.66</v>
      </c>
      <c r="E1640" s="14">
        <v>17.5</v>
      </c>
      <c r="F1640" s="67">
        <f t="shared" si="100"/>
        <v>131023.66</v>
      </c>
      <c r="G1640" s="67" t="e">
        <f t="shared" si="101"/>
        <v>#N/A</v>
      </c>
      <c r="H1640" s="67" t="e">
        <f t="shared" si="102"/>
        <v>#N/A</v>
      </c>
      <c r="I1640" s="67">
        <f t="shared" si="103"/>
        <v>131023.66</v>
      </c>
    </row>
    <row r="1641" spans="1:9" x14ac:dyDescent="0.6">
      <c r="A1641" s="19">
        <v>43644</v>
      </c>
      <c r="B1641" s="20" t="str">
        <f>VLOOKUP(A1641,_holidays!$A$2:$B$2107,2,1)</f>
        <v>N</v>
      </c>
      <c r="C1641" s="20" t="str">
        <f>VLOOKUP(A1641,_holidays!$A$2:$C$2107,3,1)</f>
        <v>N</v>
      </c>
      <c r="D1641" s="16">
        <v>123546.62</v>
      </c>
      <c r="E1641" s="21">
        <v>19.5</v>
      </c>
      <c r="F1641" s="67" t="e">
        <f t="shared" si="100"/>
        <v>#N/A</v>
      </c>
      <c r="G1641" s="67">
        <f t="shared" si="101"/>
        <v>123546.62</v>
      </c>
      <c r="H1641" s="67" t="e">
        <f t="shared" si="102"/>
        <v>#N/A</v>
      </c>
      <c r="I1641" s="67">
        <f t="shared" si="103"/>
        <v>123546.62</v>
      </c>
    </row>
    <row r="1642" spans="1:9" x14ac:dyDescent="0.6">
      <c r="A1642" s="10">
        <v>43645</v>
      </c>
      <c r="B1642" s="13" t="str">
        <f>VLOOKUP(A1642,_holidays!$A$2:$B$2107,2,1)</f>
        <v>N</v>
      </c>
      <c r="C1642" s="13" t="str">
        <f>VLOOKUP(A1642,_holidays!$A$2:$C$2107,3,1)</f>
        <v>N</v>
      </c>
      <c r="D1642" s="16">
        <v>117924.13</v>
      </c>
      <c r="E1642" s="14">
        <v>17.600000000000001</v>
      </c>
      <c r="F1642" s="67" t="e">
        <f t="shared" si="100"/>
        <v>#N/A</v>
      </c>
      <c r="G1642" s="67">
        <f t="shared" si="101"/>
        <v>117924.13</v>
      </c>
      <c r="H1642" s="67" t="e">
        <f t="shared" si="102"/>
        <v>#N/A</v>
      </c>
      <c r="I1642" s="67">
        <f t="shared" si="103"/>
        <v>117924.13</v>
      </c>
    </row>
    <row r="1643" spans="1:9" x14ac:dyDescent="0.6">
      <c r="A1643" s="19">
        <v>43646</v>
      </c>
      <c r="B1643" s="20" t="str">
        <f>VLOOKUP(A1643,_holidays!$A$2:$B$2107,2,1)</f>
        <v>N</v>
      </c>
      <c r="C1643" s="20" t="str">
        <f>VLOOKUP(A1643,_holidays!$A$2:$C$2107,3,1)</f>
        <v>N</v>
      </c>
      <c r="D1643" s="16">
        <v>116150.91499999999</v>
      </c>
      <c r="E1643" s="21">
        <v>14.5</v>
      </c>
      <c r="F1643" s="67" t="e">
        <f t="shared" si="100"/>
        <v>#N/A</v>
      </c>
      <c r="G1643" s="67">
        <f t="shared" si="101"/>
        <v>116150.91499999999</v>
      </c>
      <c r="H1643" s="67" t="e">
        <f t="shared" si="102"/>
        <v>#N/A</v>
      </c>
      <c r="I1643" s="67">
        <f t="shared" si="103"/>
        <v>116150.91499999999</v>
      </c>
    </row>
    <row r="1644" spans="1:9" x14ac:dyDescent="0.6">
      <c r="A1644" s="10">
        <v>43647</v>
      </c>
      <c r="B1644" s="13" t="str">
        <f>VLOOKUP(A1644,_holidays!$A$2:$B$2107,2,1)</f>
        <v>N</v>
      </c>
      <c r="C1644" s="13" t="str">
        <f>VLOOKUP(A1644,_holidays!$A$2:$C$2107,3,1)</f>
        <v>N</v>
      </c>
      <c r="D1644" s="16">
        <v>130565.58</v>
      </c>
      <c r="E1644" s="14">
        <v>14.1</v>
      </c>
      <c r="F1644" s="67" t="e">
        <f t="shared" si="100"/>
        <v>#N/A</v>
      </c>
      <c r="G1644" s="67">
        <f t="shared" si="101"/>
        <v>130565.58</v>
      </c>
      <c r="H1644" s="67" t="e">
        <f t="shared" si="102"/>
        <v>#N/A</v>
      </c>
      <c r="I1644" s="67">
        <f t="shared" si="103"/>
        <v>130565.58</v>
      </c>
    </row>
    <row r="1645" spans="1:9" x14ac:dyDescent="0.6">
      <c r="A1645" s="19">
        <v>43648</v>
      </c>
      <c r="B1645" s="20" t="str">
        <f>VLOOKUP(A1645,_holidays!$A$2:$B$2107,2,1)</f>
        <v>N</v>
      </c>
      <c r="C1645" s="20" t="str">
        <f>VLOOKUP(A1645,_holidays!$A$2:$C$2107,3,1)</f>
        <v>N</v>
      </c>
      <c r="D1645" s="16">
        <v>135866.75</v>
      </c>
      <c r="E1645" s="21">
        <v>15.9</v>
      </c>
      <c r="F1645" s="67" t="e">
        <f t="shared" si="100"/>
        <v>#N/A</v>
      </c>
      <c r="G1645" s="67">
        <f t="shared" si="101"/>
        <v>135866.75</v>
      </c>
      <c r="H1645" s="67" t="e">
        <f t="shared" si="102"/>
        <v>#N/A</v>
      </c>
      <c r="I1645" s="67">
        <f t="shared" si="103"/>
        <v>135866.75</v>
      </c>
    </row>
    <row r="1646" spans="1:9" x14ac:dyDescent="0.6">
      <c r="A1646" s="10">
        <v>43649</v>
      </c>
      <c r="B1646" s="13" t="str">
        <f>VLOOKUP(A1646,_holidays!$A$2:$B$2107,2,1)</f>
        <v>N</v>
      </c>
      <c r="C1646" s="13" t="str">
        <f>VLOOKUP(A1646,_holidays!$A$2:$C$2107,3,1)</f>
        <v>N</v>
      </c>
      <c r="D1646" s="16">
        <v>137327.70000000001</v>
      </c>
      <c r="E1646" s="14">
        <v>13.7</v>
      </c>
      <c r="F1646" s="67" t="e">
        <f t="shared" si="100"/>
        <v>#N/A</v>
      </c>
      <c r="G1646" s="67">
        <f t="shared" si="101"/>
        <v>137327.70000000001</v>
      </c>
      <c r="H1646" s="67" t="e">
        <f t="shared" si="102"/>
        <v>#N/A</v>
      </c>
      <c r="I1646" s="67">
        <f t="shared" si="103"/>
        <v>137327.70000000001</v>
      </c>
    </row>
    <row r="1647" spans="1:9" x14ac:dyDescent="0.6">
      <c r="A1647" s="19">
        <v>43650</v>
      </c>
      <c r="B1647" s="20" t="str">
        <f>VLOOKUP(A1647,_holidays!$A$2:$B$2107,2,1)</f>
        <v>N</v>
      </c>
      <c r="C1647" s="20" t="str">
        <f>VLOOKUP(A1647,_holidays!$A$2:$C$2107,3,1)</f>
        <v>N</v>
      </c>
      <c r="D1647" s="16">
        <v>135182.72500000001</v>
      </c>
      <c r="E1647" s="21">
        <v>13.5</v>
      </c>
      <c r="F1647" s="67" t="e">
        <f t="shared" si="100"/>
        <v>#N/A</v>
      </c>
      <c r="G1647" s="67">
        <f t="shared" si="101"/>
        <v>135182.72500000001</v>
      </c>
      <c r="H1647" s="67" t="e">
        <f t="shared" si="102"/>
        <v>#N/A</v>
      </c>
      <c r="I1647" s="67">
        <f t="shared" si="103"/>
        <v>135182.72500000001</v>
      </c>
    </row>
    <row r="1648" spans="1:9" x14ac:dyDescent="0.6">
      <c r="A1648" s="10">
        <v>43651</v>
      </c>
      <c r="B1648" s="13" t="str">
        <f>VLOOKUP(A1648,_holidays!$A$2:$B$2107,2,1)</f>
        <v>N</v>
      </c>
      <c r="C1648" s="13" t="str">
        <f>VLOOKUP(A1648,_holidays!$A$2:$C$2107,3,1)</f>
        <v>N</v>
      </c>
      <c r="D1648" s="16">
        <v>132774.29500000001</v>
      </c>
      <c r="E1648" s="14">
        <v>19.100000000000001</v>
      </c>
      <c r="F1648" s="67" t="e">
        <f t="shared" si="100"/>
        <v>#N/A</v>
      </c>
      <c r="G1648" s="67">
        <f t="shared" si="101"/>
        <v>132774.29500000001</v>
      </c>
      <c r="H1648" s="67" t="e">
        <f t="shared" si="102"/>
        <v>#N/A</v>
      </c>
      <c r="I1648" s="67">
        <f t="shared" si="103"/>
        <v>132774.29500000001</v>
      </c>
    </row>
    <row r="1649" spans="1:9" x14ac:dyDescent="0.6">
      <c r="A1649" s="19">
        <v>43652</v>
      </c>
      <c r="B1649" s="20" t="str">
        <f>VLOOKUP(A1649,_holidays!$A$2:$B$2107,2,1)</f>
        <v>N</v>
      </c>
      <c r="C1649" s="20" t="str">
        <f>VLOOKUP(A1649,_holidays!$A$2:$C$2107,3,1)</f>
        <v>N</v>
      </c>
      <c r="D1649" s="16">
        <v>114660.9</v>
      </c>
      <c r="E1649" s="21">
        <v>19.399999999999999</v>
      </c>
      <c r="F1649" s="67" t="e">
        <f t="shared" si="100"/>
        <v>#N/A</v>
      </c>
      <c r="G1649" s="67">
        <f t="shared" si="101"/>
        <v>114660.9</v>
      </c>
      <c r="H1649" s="67" t="e">
        <f t="shared" si="102"/>
        <v>#N/A</v>
      </c>
      <c r="I1649" s="67">
        <f t="shared" si="103"/>
        <v>114660.9</v>
      </c>
    </row>
    <row r="1650" spans="1:9" x14ac:dyDescent="0.6">
      <c r="A1650" s="10">
        <v>43653</v>
      </c>
      <c r="B1650" s="13" t="str">
        <f>VLOOKUP(A1650,_holidays!$A$2:$B$2107,2,1)</f>
        <v>N</v>
      </c>
      <c r="C1650" s="13" t="str">
        <f>VLOOKUP(A1650,_holidays!$A$2:$C$2107,3,1)</f>
        <v>N</v>
      </c>
      <c r="D1650" s="16">
        <v>114469.88</v>
      </c>
      <c r="E1650" s="14">
        <v>18.2</v>
      </c>
      <c r="F1650" s="67" t="e">
        <f t="shared" si="100"/>
        <v>#N/A</v>
      </c>
      <c r="G1650" s="67">
        <f t="shared" si="101"/>
        <v>114469.88</v>
      </c>
      <c r="H1650" s="67" t="e">
        <f t="shared" si="102"/>
        <v>#N/A</v>
      </c>
      <c r="I1650" s="67">
        <f t="shared" si="103"/>
        <v>114469.88</v>
      </c>
    </row>
    <row r="1651" spans="1:9" x14ac:dyDescent="0.6">
      <c r="A1651" s="19">
        <v>43654</v>
      </c>
      <c r="B1651" s="20" t="str">
        <f>VLOOKUP(A1651,_holidays!$A$2:$B$2107,2,1)</f>
        <v>N</v>
      </c>
      <c r="C1651" s="20" t="str">
        <f>VLOOKUP(A1651,_holidays!$A$2:$C$2107,3,1)</f>
        <v>N</v>
      </c>
      <c r="D1651" s="16">
        <v>127307.26</v>
      </c>
      <c r="E1651" s="21">
        <v>16</v>
      </c>
      <c r="F1651" s="67" t="e">
        <f t="shared" si="100"/>
        <v>#N/A</v>
      </c>
      <c r="G1651" s="67">
        <f t="shared" si="101"/>
        <v>127307.26</v>
      </c>
      <c r="H1651" s="67" t="e">
        <f t="shared" si="102"/>
        <v>#N/A</v>
      </c>
      <c r="I1651" s="67">
        <f t="shared" si="103"/>
        <v>127307.26</v>
      </c>
    </row>
    <row r="1652" spans="1:9" x14ac:dyDescent="0.6">
      <c r="A1652" s="10">
        <v>43655</v>
      </c>
      <c r="B1652" s="13" t="str">
        <f>VLOOKUP(A1652,_holidays!$A$2:$B$2107,2,1)</f>
        <v>N</v>
      </c>
      <c r="C1652" s="13" t="str">
        <f>VLOOKUP(A1652,_holidays!$A$2:$C$2107,3,1)</f>
        <v>N</v>
      </c>
      <c r="D1652" s="16">
        <v>133803.98499999999</v>
      </c>
      <c r="E1652" s="14">
        <v>15</v>
      </c>
      <c r="F1652" s="67" t="e">
        <f t="shared" si="100"/>
        <v>#N/A</v>
      </c>
      <c r="G1652" s="67">
        <f t="shared" si="101"/>
        <v>133803.98499999999</v>
      </c>
      <c r="H1652" s="67" t="e">
        <f t="shared" si="102"/>
        <v>#N/A</v>
      </c>
      <c r="I1652" s="67">
        <f t="shared" si="103"/>
        <v>133803.98499999999</v>
      </c>
    </row>
    <row r="1653" spans="1:9" x14ac:dyDescent="0.6">
      <c r="A1653" s="19">
        <v>43656</v>
      </c>
      <c r="B1653" s="20" t="str">
        <f>VLOOKUP(A1653,_holidays!$A$2:$B$2107,2,1)</f>
        <v>N</v>
      </c>
      <c r="C1653" s="20" t="str">
        <f>VLOOKUP(A1653,_holidays!$A$2:$C$2107,3,1)</f>
        <v>N</v>
      </c>
      <c r="D1653" s="16">
        <v>127092.715</v>
      </c>
      <c r="E1653" s="21">
        <v>15.4</v>
      </c>
      <c r="F1653" s="67" t="e">
        <f t="shared" si="100"/>
        <v>#N/A</v>
      </c>
      <c r="G1653" s="67">
        <f t="shared" si="101"/>
        <v>127092.715</v>
      </c>
      <c r="H1653" s="67" t="e">
        <f t="shared" si="102"/>
        <v>#N/A</v>
      </c>
      <c r="I1653" s="67">
        <f t="shared" si="103"/>
        <v>127092.715</v>
      </c>
    </row>
    <row r="1654" spans="1:9" x14ac:dyDescent="0.6">
      <c r="A1654" s="10">
        <v>43657</v>
      </c>
      <c r="B1654" s="13" t="str">
        <f>VLOOKUP(A1654,_holidays!$A$2:$B$2107,2,1)</f>
        <v>N</v>
      </c>
      <c r="C1654" s="13" t="str">
        <f>VLOOKUP(A1654,_holidays!$A$2:$C$2107,3,1)</f>
        <v>N</v>
      </c>
      <c r="D1654" s="16">
        <v>133131.51999999999</v>
      </c>
      <c r="E1654" s="14">
        <v>14.3</v>
      </c>
      <c r="F1654" s="67" t="e">
        <f t="shared" si="100"/>
        <v>#N/A</v>
      </c>
      <c r="G1654" s="67">
        <f t="shared" si="101"/>
        <v>133131.51999999999</v>
      </c>
      <c r="H1654" s="67" t="e">
        <f t="shared" si="102"/>
        <v>#N/A</v>
      </c>
      <c r="I1654" s="67">
        <f t="shared" si="103"/>
        <v>133131.51999999999</v>
      </c>
    </row>
    <row r="1655" spans="1:9" x14ac:dyDescent="0.6">
      <c r="A1655" s="19">
        <v>43658</v>
      </c>
      <c r="B1655" s="20" t="str">
        <f>VLOOKUP(A1655,_holidays!$A$2:$B$2107,2,1)</f>
        <v>N</v>
      </c>
      <c r="C1655" s="20" t="str">
        <f>VLOOKUP(A1655,_holidays!$A$2:$C$2107,3,1)</f>
        <v>N</v>
      </c>
      <c r="D1655" s="16">
        <v>128384.14</v>
      </c>
      <c r="E1655" s="21">
        <v>15.7</v>
      </c>
      <c r="F1655" s="67" t="e">
        <f t="shared" si="100"/>
        <v>#N/A</v>
      </c>
      <c r="G1655" s="67">
        <f t="shared" si="101"/>
        <v>128384.14</v>
      </c>
      <c r="H1655" s="67" t="e">
        <f t="shared" si="102"/>
        <v>#N/A</v>
      </c>
      <c r="I1655" s="67">
        <f t="shared" si="103"/>
        <v>128384.14</v>
      </c>
    </row>
    <row r="1656" spans="1:9" x14ac:dyDescent="0.6">
      <c r="A1656" s="10">
        <v>43659</v>
      </c>
      <c r="B1656" s="13" t="str">
        <f>VLOOKUP(A1656,_holidays!$A$2:$B$2107,2,1)</f>
        <v>N</v>
      </c>
      <c r="C1656" s="13" t="str">
        <f>VLOOKUP(A1656,_holidays!$A$2:$C$2107,3,1)</f>
        <v>N</v>
      </c>
      <c r="D1656" s="16">
        <v>123954.31</v>
      </c>
      <c r="E1656" s="14">
        <v>12</v>
      </c>
      <c r="F1656" s="67" t="e">
        <f t="shared" si="100"/>
        <v>#N/A</v>
      </c>
      <c r="G1656" s="67">
        <f t="shared" si="101"/>
        <v>123954.31</v>
      </c>
      <c r="H1656" s="67" t="e">
        <f t="shared" si="102"/>
        <v>#N/A</v>
      </c>
      <c r="I1656" s="67">
        <f t="shared" si="103"/>
        <v>123954.31</v>
      </c>
    </row>
    <row r="1657" spans="1:9" x14ac:dyDescent="0.6">
      <c r="A1657" s="19">
        <v>43660</v>
      </c>
      <c r="B1657" s="20" t="str">
        <f>VLOOKUP(A1657,_holidays!$A$2:$B$2107,2,1)</f>
        <v>N</v>
      </c>
      <c r="C1657" s="20" t="str">
        <f>VLOOKUP(A1657,_holidays!$A$2:$C$2107,3,1)</f>
        <v>N</v>
      </c>
      <c r="D1657" s="16">
        <v>123740.265</v>
      </c>
      <c r="E1657" s="21">
        <v>13.1</v>
      </c>
      <c r="F1657" s="67" t="e">
        <f t="shared" si="100"/>
        <v>#N/A</v>
      </c>
      <c r="G1657" s="67">
        <f t="shared" si="101"/>
        <v>123740.265</v>
      </c>
      <c r="H1657" s="67" t="e">
        <f t="shared" si="102"/>
        <v>#N/A</v>
      </c>
      <c r="I1657" s="67">
        <f t="shared" si="103"/>
        <v>123740.265</v>
      </c>
    </row>
    <row r="1658" spans="1:9" x14ac:dyDescent="0.6">
      <c r="A1658" s="10">
        <v>43661</v>
      </c>
      <c r="B1658" s="13" t="str">
        <f>VLOOKUP(A1658,_holidays!$A$2:$B$2107,2,1)</f>
        <v>N</v>
      </c>
      <c r="C1658" s="13" t="str">
        <f>VLOOKUP(A1658,_holidays!$A$2:$C$2107,3,1)</f>
        <v>N</v>
      </c>
      <c r="D1658" s="16">
        <v>131739.20000000001</v>
      </c>
      <c r="E1658" s="14">
        <v>14.3</v>
      </c>
      <c r="F1658" s="67" t="e">
        <f t="shared" si="100"/>
        <v>#N/A</v>
      </c>
      <c r="G1658" s="67">
        <f t="shared" si="101"/>
        <v>131739.20000000001</v>
      </c>
      <c r="H1658" s="67" t="e">
        <f t="shared" si="102"/>
        <v>#N/A</v>
      </c>
      <c r="I1658" s="67">
        <f t="shared" si="103"/>
        <v>131739.20000000001</v>
      </c>
    </row>
    <row r="1659" spans="1:9" x14ac:dyDescent="0.6">
      <c r="A1659" s="19">
        <v>43662</v>
      </c>
      <c r="B1659" s="20" t="str">
        <f>VLOOKUP(A1659,_holidays!$A$2:$B$2107,2,1)</f>
        <v>Y</v>
      </c>
      <c r="C1659" s="20" t="str">
        <f>VLOOKUP(A1659,_holidays!$A$2:$C$2107,3,1)</f>
        <v>N</v>
      </c>
      <c r="D1659" s="16">
        <v>132941.76999999999</v>
      </c>
      <c r="E1659" s="21">
        <v>13.9</v>
      </c>
      <c r="F1659" s="67">
        <f t="shared" si="100"/>
        <v>132941.76999999999</v>
      </c>
      <c r="G1659" s="67" t="e">
        <f t="shared" si="101"/>
        <v>#N/A</v>
      </c>
      <c r="H1659" s="67" t="e">
        <f t="shared" si="102"/>
        <v>#N/A</v>
      </c>
      <c r="I1659" s="67">
        <f t="shared" si="103"/>
        <v>132941.76999999999</v>
      </c>
    </row>
    <row r="1660" spans="1:9" x14ac:dyDescent="0.6">
      <c r="A1660" s="10">
        <v>43663</v>
      </c>
      <c r="B1660" s="13" t="str">
        <f>VLOOKUP(A1660,_holidays!$A$2:$B$2107,2,1)</f>
        <v>Y</v>
      </c>
      <c r="C1660" s="13" t="str">
        <f>VLOOKUP(A1660,_holidays!$A$2:$C$2107,3,1)</f>
        <v>N</v>
      </c>
      <c r="D1660" s="16">
        <v>135339.82</v>
      </c>
      <c r="E1660" s="14">
        <v>13.7</v>
      </c>
      <c r="F1660" s="67">
        <f t="shared" si="100"/>
        <v>135339.82</v>
      </c>
      <c r="G1660" s="67" t="e">
        <f t="shared" si="101"/>
        <v>#N/A</v>
      </c>
      <c r="H1660" s="67" t="e">
        <f t="shared" si="102"/>
        <v>#N/A</v>
      </c>
      <c r="I1660" s="67">
        <f t="shared" si="103"/>
        <v>135339.82</v>
      </c>
    </row>
    <row r="1661" spans="1:9" x14ac:dyDescent="0.6">
      <c r="A1661" s="19">
        <v>43664</v>
      </c>
      <c r="B1661" s="20" t="str">
        <f>VLOOKUP(A1661,_holidays!$A$2:$B$2107,2,1)</f>
        <v>Y</v>
      </c>
      <c r="C1661" s="20" t="str">
        <f>VLOOKUP(A1661,_holidays!$A$2:$C$2107,3,1)</f>
        <v>N</v>
      </c>
      <c r="D1661" s="16">
        <v>134119.14000000001</v>
      </c>
      <c r="E1661" s="21">
        <v>14.3</v>
      </c>
      <c r="F1661" s="67">
        <f t="shared" si="100"/>
        <v>134119.14000000001</v>
      </c>
      <c r="G1661" s="67" t="e">
        <f t="shared" si="101"/>
        <v>#N/A</v>
      </c>
      <c r="H1661" s="67" t="e">
        <f t="shared" si="102"/>
        <v>#N/A</v>
      </c>
      <c r="I1661" s="67">
        <f t="shared" si="103"/>
        <v>134119.14000000001</v>
      </c>
    </row>
    <row r="1662" spans="1:9" x14ac:dyDescent="0.6">
      <c r="A1662" s="10">
        <v>43665</v>
      </c>
      <c r="B1662" s="13" t="str">
        <f>VLOOKUP(A1662,_holidays!$A$2:$B$2107,2,1)</f>
        <v>Y</v>
      </c>
      <c r="C1662" s="13" t="str">
        <f>VLOOKUP(A1662,_holidays!$A$2:$C$2107,3,1)</f>
        <v>N</v>
      </c>
      <c r="D1662" s="16">
        <v>132101.85999999999</v>
      </c>
      <c r="E1662" s="14">
        <v>15.7</v>
      </c>
      <c r="F1662" s="67">
        <f t="shared" si="100"/>
        <v>132101.85999999999</v>
      </c>
      <c r="G1662" s="67" t="e">
        <f t="shared" si="101"/>
        <v>#N/A</v>
      </c>
      <c r="H1662" s="67" t="e">
        <f t="shared" si="102"/>
        <v>#N/A</v>
      </c>
      <c r="I1662" s="67">
        <f t="shared" si="103"/>
        <v>132101.85999999999</v>
      </c>
    </row>
    <row r="1663" spans="1:9" x14ac:dyDescent="0.6">
      <c r="A1663" s="19">
        <v>43666</v>
      </c>
      <c r="B1663" s="20" t="str">
        <f>VLOOKUP(A1663,_holidays!$A$2:$B$2107,2,1)</f>
        <v>Y</v>
      </c>
      <c r="C1663" s="20" t="str">
        <f>VLOOKUP(A1663,_holidays!$A$2:$C$2107,3,1)</f>
        <v>N</v>
      </c>
      <c r="D1663" s="16">
        <v>111288.905</v>
      </c>
      <c r="E1663" s="21">
        <v>17.100000000000001</v>
      </c>
      <c r="F1663" s="67">
        <f t="shared" si="100"/>
        <v>111288.905</v>
      </c>
      <c r="G1663" s="67" t="e">
        <f t="shared" si="101"/>
        <v>#N/A</v>
      </c>
      <c r="H1663" s="67" t="e">
        <f t="shared" si="102"/>
        <v>#N/A</v>
      </c>
      <c r="I1663" s="67">
        <f t="shared" si="103"/>
        <v>111288.905</v>
      </c>
    </row>
    <row r="1664" spans="1:9" x14ac:dyDescent="0.6">
      <c r="A1664" s="10">
        <v>43667</v>
      </c>
      <c r="B1664" s="13" t="str">
        <f>VLOOKUP(A1664,_holidays!$A$2:$B$2107,2,1)</f>
        <v>Y</v>
      </c>
      <c r="C1664" s="13" t="str">
        <f>VLOOKUP(A1664,_holidays!$A$2:$C$2107,3,1)</f>
        <v>N</v>
      </c>
      <c r="D1664" s="16">
        <v>111293.15</v>
      </c>
      <c r="E1664" s="14">
        <v>16.600000000000001</v>
      </c>
      <c r="F1664" s="67">
        <f t="shared" si="100"/>
        <v>111293.15</v>
      </c>
      <c r="G1664" s="67" t="e">
        <f t="shared" si="101"/>
        <v>#N/A</v>
      </c>
      <c r="H1664" s="67" t="e">
        <f t="shared" si="102"/>
        <v>#N/A</v>
      </c>
      <c r="I1664" s="67">
        <f t="shared" si="103"/>
        <v>111293.15</v>
      </c>
    </row>
    <row r="1665" spans="1:9" x14ac:dyDescent="0.6">
      <c r="A1665" s="19">
        <v>43668</v>
      </c>
      <c r="B1665" s="20" t="str">
        <f>VLOOKUP(A1665,_holidays!$A$2:$B$2107,2,1)</f>
        <v>Y</v>
      </c>
      <c r="C1665" s="20" t="str">
        <f>VLOOKUP(A1665,_holidays!$A$2:$C$2107,3,1)</f>
        <v>N</v>
      </c>
      <c r="D1665" s="16">
        <v>123618.42</v>
      </c>
      <c r="E1665" s="21">
        <v>15.6</v>
      </c>
      <c r="F1665" s="67">
        <f t="shared" si="100"/>
        <v>123618.42</v>
      </c>
      <c r="G1665" s="67" t="e">
        <f t="shared" si="101"/>
        <v>#N/A</v>
      </c>
      <c r="H1665" s="67" t="e">
        <f t="shared" si="102"/>
        <v>#N/A</v>
      </c>
      <c r="I1665" s="67">
        <f t="shared" si="103"/>
        <v>123618.42</v>
      </c>
    </row>
    <row r="1666" spans="1:9" x14ac:dyDescent="0.6">
      <c r="A1666" s="10">
        <v>43669</v>
      </c>
      <c r="B1666" s="13" t="str">
        <f>VLOOKUP(A1666,_holidays!$A$2:$B$2107,2,1)</f>
        <v>Y</v>
      </c>
      <c r="C1666" s="13" t="str">
        <f>VLOOKUP(A1666,_holidays!$A$2:$C$2107,3,1)</f>
        <v>N</v>
      </c>
      <c r="D1666" s="16">
        <v>129008.62</v>
      </c>
      <c r="E1666" s="14">
        <v>15.2</v>
      </c>
      <c r="F1666" s="67">
        <f t="shared" si="100"/>
        <v>129008.62</v>
      </c>
      <c r="G1666" s="67" t="e">
        <f t="shared" si="101"/>
        <v>#N/A</v>
      </c>
      <c r="H1666" s="67" t="e">
        <f t="shared" si="102"/>
        <v>#N/A</v>
      </c>
      <c r="I1666" s="67">
        <f t="shared" si="103"/>
        <v>129008.62</v>
      </c>
    </row>
    <row r="1667" spans="1:9" x14ac:dyDescent="0.6">
      <c r="A1667" s="19">
        <v>43670</v>
      </c>
      <c r="B1667" s="20" t="str">
        <f>VLOOKUP(A1667,_holidays!$A$2:$B$2107,2,1)</f>
        <v>Y</v>
      </c>
      <c r="C1667" s="20" t="str">
        <f>VLOOKUP(A1667,_holidays!$A$2:$C$2107,3,1)</f>
        <v>N</v>
      </c>
      <c r="D1667" s="16">
        <v>135782.54500000001</v>
      </c>
      <c r="E1667" s="21">
        <v>14.4</v>
      </c>
      <c r="F1667" s="67">
        <f t="shared" ref="F1667:F1730" si="104">IF(B1667="N",NA(),IF(B1667="Y",D1667))</f>
        <v>135782.54500000001</v>
      </c>
      <c r="G1667" s="67" t="e">
        <f t="shared" ref="G1667:G1730" si="105">IF(B1667="N",D1667,IF(B1667="Y",NA()))</f>
        <v>#N/A</v>
      </c>
      <c r="H1667" s="67" t="e">
        <f t="shared" ref="H1667:H1730" si="106">IF(C1667="N",NA(),IF(C1667="Y",D1667))</f>
        <v>#N/A</v>
      </c>
      <c r="I1667" s="67">
        <f t="shared" ref="I1667:I1730" si="107">IF(C1667="N",D1667,IF(C1667="Y",NA()))</f>
        <v>135782.54500000001</v>
      </c>
    </row>
    <row r="1668" spans="1:9" x14ac:dyDescent="0.6">
      <c r="A1668" s="10">
        <v>43671</v>
      </c>
      <c r="B1668" s="13" t="str">
        <f>VLOOKUP(A1668,_holidays!$A$2:$B$2107,2,1)</f>
        <v>Y</v>
      </c>
      <c r="C1668" s="13" t="str">
        <f>VLOOKUP(A1668,_holidays!$A$2:$C$2107,3,1)</f>
        <v>N</v>
      </c>
      <c r="D1668" s="16">
        <v>132940.63</v>
      </c>
      <c r="E1668" s="14">
        <v>14.8</v>
      </c>
      <c r="F1668" s="67">
        <f t="shared" si="104"/>
        <v>132940.63</v>
      </c>
      <c r="G1668" s="67" t="e">
        <f t="shared" si="105"/>
        <v>#N/A</v>
      </c>
      <c r="H1668" s="67" t="e">
        <f t="shared" si="106"/>
        <v>#N/A</v>
      </c>
      <c r="I1668" s="67">
        <f t="shared" si="107"/>
        <v>132940.63</v>
      </c>
    </row>
    <row r="1669" spans="1:9" x14ac:dyDescent="0.6">
      <c r="A1669" s="19">
        <v>43672</v>
      </c>
      <c r="B1669" s="20" t="str">
        <f>VLOOKUP(A1669,_holidays!$A$2:$B$2107,2,1)</f>
        <v>Y</v>
      </c>
      <c r="C1669" s="20" t="str">
        <f>VLOOKUP(A1669,_holidays!$A$2:$C$2107,3,1)</f>
        <v>N</v>
      </c>
      <c r="D1669" s="16">
        <v>136493.13</v>
      </c>
      <c r="E1669" s="21">
        <v>14</v>
      </c>
      <c r="F1669" s="67">
        <f t="shared" si="104"/>
        <v>136493.13</v>
      </c>
      <c r="G1669" s="67" t="e">
        <f t="shared" si="105"/>
        <v>#N/A</v>
      </c>
      <c r="H1669" s="67" t="e">
        <f t="shared" si="106"/>
        <v>#N/A</v>
      </c>
      <c r="I1669" s="67">
        <f t="shared" si="107"/>
        <v>136493.13</v>
      </c>
    </row>
    <row r="1670" spans="1:9" x14ac:dyDescent="0.6">
      <c r="A1670" s="10">
        <v>43673</v>
      </c>
      <c r="B1670" s="13" t="str">
        <f>VLOOKUP(A1670,_holidays!$A$2:$B$2107,2,1)</f>
        <v>Y</v>
      </c>
      <c r="C1670" s="13" t="str">
        <f>VLOOKUP(A1670,_holidays!$A$2:$C$2107,3,1)</f>
        <v>N</v>
      </c>
      <c r="D1670" s="16">
        <v>121958.69</v>
      </c>
      <c r="E1670" s="14">
        <v>15.3</v>
      </c>
      <c r="F1670" s="67">
        <f t="shared" si="104"/>
        <v>121958.69</v>
      </c>
      <c r="G1670" s="67" t="e">
        <f t="shared" si="105"/>
        <v>#N/A</v>
      </c>
      <c r="H1670" s="67" t="e">
        <f t="shared" si="106"/>
        <v>#N/A</v>
      </c>
      <c r="I1670" s="67">
        <f t="shared" si="107"/>
        <v>121958.69</v>
      </c>
    </row>
    <row r="1671" spans="1:9" x14ac:dyDescent="0.6">
      <c r="A1671" s="19">
        <v>43674</v>
      </c>
      <c r="B1671" s="20" t="str">
        <f>VLOOKUP(A1671,_holidays!$A$2:$B$2107,2,1)</f>
        <v>Y</v>
      </c>
      <c r="C1671" s="20" t="str">
        <f>VLOOKUP(A1671,_holidays!$A$2:$C$2107,3,1)</f>
        <v>N</v>
      </c>
      <c r="D1671" s="16">
        <v>118413.13499999999</v>
      </c>
      <c r="E1671" s="21">
        <v>15.1</v>
      </c>
      <c r="F1671" s="67">
        <f t="shared" si="104"/>
        <v>118413.13499999999</v>
      </c>
      <c r="G1671" s="67" t="e">
        <f t="shared" si="105"/>
        <v>#N/A</v>
      </c>
      <c r="H1671" s="67" t="e">
        <f t="shared" si="106"/>
        <v>#N/A</v>
      </c>
      <c r="I1671" s="67">
        <f t="shared" si="107"/>
        <v>118413.13499999999</v>
      </c>
    </row>
    <row r="1672" spans="1:9" x14ac:dyDescent="0.6">
      <c r="A1672" s="10">
        <v>43675</v>
      </c>
      <c r="B1672" s="13" t="str">
        <f>VLOOKUP(A1672,_holidays!$A$2:$B$2107,2,1)</f>
        <v>Y</v>
      </c>
      <c r="C1672" s="13" t="str">
        <f>VLOOKUP(A1672,_holidays!$A$2:$C$2107,3,1)</f>
        <v>N</v>
      </c>
      <c r="D1672" s="16">
        <v>133205.18</v>
      </c>
      <c r="E1672" s="14">
        <v>14.6</v>
      </c>
      <c r="F1672" s="67">
        <f t="shared" si="104"/>
        <v>133205.18</v>
      </c>
      <c r="G1672" s="67" t="e">
        <f t="shared" si="105"/>
        <v>#N/A</v>
      </c>
      <c r="H1672" s="67" t="e">
        <f t="shared" si="106"/>
        <v>#N/A</v>
      </c>
      <c r="I1672" s="67">
        <f t="shared" si="107"/>
        <v>133205.18</v>
      </c>
    </row>
    <row r="1673" spans="1:9" x14ac:dyDescent="0.6">
      <c r="A1673" s="19">
        <v>43676</v>
      </c>
      <c r="B1673" s="20" t="str">
        <f>VLOOKUP(A1673,_holidays!$A$2:$B$2107,2,1)</f>
        <v>Y</v>
      </c>
      <c r="C1673" s="20" t="str">
        <f>VLOOKUP(A1673,_holidays!$A$2:$C$2107,3,1)</f>
        <v>N</v>
      </c>
      <c r="D1673" s="16">
        <v>138858.04500000001</v>
      </c>
      <c r="E1673" s="21">
        <v>12.5</v>
      </c>
      <c r="F1673" s="67">
        <f t="shared" si="104"/>
        <v>138858.04500000001</v>
      </c>
      <c r="G1673" s="67" t="e">
        <f t="shared" si="105"/>
        <v>#N/A</v>
      </c>
      <c r="H1673" s="67" t="e">
        <f t="shared" si="106"/>
        <v>#N/A</v>
      </c>
      <c r="I1673" s="67">
        <f t="shared" si="107"/>
        <v>138858.04500000001</v>
      </c>
    </row>
    <row r="1674" spans="1:9" x14ac:dyDescent="0.6">
      <c r="A1674" s="10">
        <v>43677</v>
      </c>
      <c r="B1674" s="13" t="str">
        <f>VLOOKUP(A1674,_holidays!$A$2:$B$2107,2,1)</f>
        <v>Y</v>
      </c>
      <c r="C1674" s="13" t="str">
        <f>VLOOKUP(A1674,_holidays!$A$2:$C$2107,3,1)</f>
        <v>N</v>
      </c>
      <c r="D1674" s="16">
        <v>140275.82999999999</v>
      </c>
      <c r="E1674" s="14">
        <v>12.5</v>
      </c>
      <c r="F1674" s="67">
        <f t="shared" si="104"/>
        <v>140275.82999999999</v>
      </c>
      <c r="G1674" s="67" t="e">
        <f t="shared" si="105"/>
        <v>#N/A</v>
      </c>
      <c r="H1674" s="67" t="e">
        <f t="shared" si="106"/>
        <v>#N/A</v>
      </c>
      <c r="I1674" s="67">
        <f t="shared" si="107"/>
        <v>140275.82999999999</v>
      </c>
    </row>
    <row r="1675" spans="1:9" x14ac:dyDescent="0.6">
      <c r="A1675" s="19">
        <v>43678</v>
      </c>
      <c r="B1675" s="20" t="str">
        <f>VLOOKUP(A1675,_holidays!$A$2:$B$2107,2,1)</f>
        <v>Y</v>
      </c>
      <c r="C1675" s="20" t="str">
        <f>VLOOKUP(A1675,_holidays!$A$2:$C$2107,3,1)</f>
        <v>N</v>
      </c>
      <c r="D1675" s="16">
        <v>137651.13500000001</v>
      </c>
      <c r="E1675" s="21">
        <v>13.8</v>
      </c>
      <c r="F1675" s="67">
        <f t="shared" si="104"/>
        <v>137651.13500000001</v>
      </c>
      <c r="G1675" s="67" t="e">
        <f t="shared" si="105"/>
        <v>#N/A</v>
      </c>
      <c r="H1675" s="67" t="e">
        <f t="shared" si="106"/>
        <v>#N/A</v>
      </c>
      <c r="I1675" s="67">
        <f t="shared" si="107"/>
        <v>137651.13500000001</v>
      </c>
    </row>
    <row r="1676" spans="1:9" x14ac:dyDescent="0.6">
      <c r="A1676" s="10">
        <v>43679</v>
      </c>
      <c r="B1676" s="13" t="str">
        <f>VLOOKUP(A1676,_holidays!$A$2:$B$2107,2,1)</f>
        <v>Y</v>
      </c>
      <c r="C1676" s="13" t="str">
        <f>VLOOKUP(A1676,_holidays!$A$2:$C$2107,3,1)</f>
        <v>N</v>
      </c>
      <c r="D1676" s="16">
        <v>135633.89000000001</v>
      </c>
      <c r="E1676" s="14">
        <v>12.7</v>
      </c>
      <c r="F1676" s="67">
        <f t="shared" si="104"/>
        <v>135633.89000000001</v>
      </c>
      <c r="G1676" s="67" t="e">
        <f t="shared" si="105"/>
        <v>#N/A</v>
      </c>
      <c r="H1676" s="67" t="e">
        <f t="shared" si="106"/>
        <v>#N/A</v>
      </c>
      <c r="I1676" s="67">
        <f t="shared" si="107"/>
        <v>135633.89000000001</v>
      </c>
    </row>
    <row r="1677" spans="1:9" x14ac:dyDescent="0.6">
      <c r="A1677" s="19">
        <v>43680</v>
      </c>
      <c r="B1677" s="20" t="str">
        <f>VLOOKUP(A1677,_holidays!$A$2:$B$2107,2,1)</f>
        <v>Y</v>
      </c>
      <c r="C1677" s="20" t="str">
        <f>VLOOKUP(A1677,_holidays!$A$2:$C$2107,3,1)</f>
        <v>N</v>
      </c>
      <c r="D1677" s="16">
        <v>119933.7</v>
      </c>
      <c r="E1677" s="21">
        <v>13.9</v>
      </c>
      <c r="F1677" s="67">
        <f t="shared" si="104"/>
        <v>119933.7</v>
      </c>
      <c r="G1677" s="67" t="e">
        <f t="shared" si="105"/>
        <v>#N/A</v>
      </c>
      <c r="H1677" s="67" t="e">
        <f t="shared" si="106"/>
        <v>#N/A</v>
      </c>
      <c r="I1677" s="67">
        <f t="shared" si="107"/>
        <v>119933.7</v>
      </c>
    </row>
    <row r="1678" spans="1:9" x14ac:dyDescent="0.6">
      <c r="A1678" s="10">
        <v>43681</v>
      </c>
      <c r="B1678" s="13" t="str">
        <f>VLOOKUP(A1678,_holidays!$A$2:$B$2107,2,1)</f>
        <v>Y</v>
      </c>
      <c r="C1678" s="13" t="str">
        <f>VLOOKUP(A1678,_holidays!$A$2:$C$2107,3,1)</f>
        <v>N</v>
      </c>
      <c r="D1678" s="16">
        <v>120350.215</v>
      </c>
      <c r="E1678" s="14">
        <v>13.1</v>
      </c>
      <c r="F1678" s="67">
        <f t="shared" si="104"/>
        <v>120350.215</v>
      </c>
      <c r="G1678" s="67" t="e">
        <f t="shared" si="105"/>
        <v>#N/A</v>
      </c>
      <c r="H1678" s="67" t="e">
        <f t="shared" si="106"/>
        <v>#N/A</v>
      </c>
      <c r="I1678" s="67">
        <f t="shared" si="107"/>
        <v>120350.215</v>
      </c>
    </row>
    <row r="1679" spans="1:9" x14ac:dyDescent="0.6">
      <c r="A1679" s="19">
        <v>43682</v>
      </c>
      <c r="B1679" s="20" t="str">
        <f>VLOOKUP(A1679,_holidays!$A$2:$B$2107,2,1)</f>
        <v>Y</v>
      </c>
      <c r="C1679" s="20" t="str">
        <f>VLOOKUP(A1679,_holidays!$A$2:$C$2107,3,1)</f>
        <v>N</v>
      </c>
      <c r="D1679" s="16">
        <v>125652.05499999999</v>
      </c>
      <c r="E1679" s="21">
        <v>15.8</v>
      </c>
      <c r="F1679" s="67">
        <f t="shared" si="104"/>
        <v>125652.05499999999</v>
      </c>
      <c r="G1679" s="67" t="e">
        <f t="shared" si="105"/>
        <v>#N/A</v>
      </c>
      <c r="H1679" s="67" t="e">
        <f t="shared" si="106"/>
        <v>#N/A</v>
      </c>
      <c r="I1679" s="67">
        <f t="shared" si="107"/>
        <v>125652.05499999999</v>
      </c>
    </row>
    <row r="1680" spans="1:9" x14ac:dyDescent="0.6">
      <c r="A1680" s="10">
        <v>43683</v>
      </c>
      <c r="B1680" s="13" t="str">
        <f>VLOOKUP(A1680,_holidays!$A$2:$B$2107,2,1)</f>
        <v>Y</v>
      </c>
      <c r="C1680" s="13" t="str">
        <f>VLOOKUP(A1680,_holidays!$A$2:$C$2107,3,1)</f>
        <v>N</v>
      </c>
      <c r="D1680" s="16">
        <v>132120.39000000001</v>
      </c>
      <c r="E1680" s="14">
        <v>13.5</v>
      </c>
      <c r="F1680" s="67">
        <f t="shared" si="104"/>
        <v>132120.39000000001</v>
      </c>
      <c r="G1680" s="67" t="e">
        <f t="shared" si="105"/>
        <v>#N/A</v>
      </c>
      <c r="H1680" s="67" t="e">
        <f t="shared" si="106"/>
        <v>#N/A</v>
      </c>
      <c r="I1680" s="67">
        <f t="shared" si="107"/>
        <v>132120.39000000001</v>
      </c>
    </row>
    <row r="1681" spans="1:9" x14ac:dyDescent="0.6">
      <c r="A1681" s="19">
        <v>43684</v>
      </c>
      <c r="B1681" s="20" t="str">
        <f>VLOOKUP(A1681,_holidays!$A$2:$B$2107,2,1)</f>
        <v>Y</v>
      </c>
      <c r="C1681" s="20" t="str">
        <f>VLOOKUP(A1681,_holidays!$A$2:$C$2107,3,1)</f>
        <v>N</v>
      </c>
      <c r="D1681" s="16">
        <v>136315.38</v>
      </c>
      <c r="E1681" s="21">
        <v>14.1</v>
      </c>
      <c r="F1681" s="67">
        <f t="shared" si="104"/>
        <v>136315.38</v>
      </c>
      <c r="G1681" s="67" t="e">
        <f t="shared" si="105"/>
        <v>#N/A</v>
      </c>
      <c r="H1681" s="67" t="e">
        <f t="shared" si="106"/>
        <v>#N/A</v>
      </c>
      <c r="I1681" s="67">
        <f t="shared" si="107"/>
        <v>136315.38</v>
      </c>
    </row>
    <row r="1682" spans="1:9" x14ac:dyDescent="0.6">
      <c r="A1682" s="10">
        <v>43685</v>
      </c>
      <c r="B1682" s="13" t="str">
        <f>VLOOKUP(A1682,_holidays!$A$2:$B$2107,2,1)</f>
        <v>Y</v>
      </c>
      <c r="C1682" s="13" t="str">
        <f>VLOOKUP(A1682,_holidays!$A$2:$C$2107,3,1)</f>
        <v>N</v>
      </c>
      <c r="D1682" s="16">
        <v>133004.73000000001</v>
      </c>
      <c r="E1682" s="14">
        <v>13.9</v>
      </c>
      <c r="F1682" s="67">
        <f t="shared" si="104"/>
        <v>133004.73000000001</v>
      </c>
      <c r="G1682" s="67" t="e">
        <f t="shared" si="105"/>
        <v>#N/A</v>
      </c>
      <c r="H1682" s="67" t="e">
        <f t="shared" si="106"/>
        <v>#N/A</v>
      </c>
      <c r="I1682" s="67">
        <f t="shared" si="107"/>
        <v>133004.73000000001</v>
      </c>
    </row>
    <row r="1683" spans="1:9" x14ac:dyDescent="0.6">
      <c r="A1683" s="19">
        <v>43686</v>
      </c>
      <c r="B1683" s="20" t="str">
        <f>VLOOKUP(A1683,_holidays!$A$2:$B$2107,2,1)</f>
        <v>Y</v>
      </c>
      <c r="C1683" s="20" t="str">
        <f>VLOOKUP(A1683,_holidays!$A$2:$C$2107,3,1)</f>
        <v>N</v>
      </c>
      <c r="D1683" s="16">
        <v>142555.10500000001</v>
      </c>
      <c r="E1683" s="21">
        <v>10.1</v>
      </c>
      <c r="F1683" s="67">
        <f t="shared" si="104"/>
        <v>142555.10500000001</v>
      </c>
      <c r="G1683" s="67" t="e">
        <f t="shared" si="105"/>
        <v>#N/A</v>
      </c>
      <c r="H1683" s="67" t="e">
        <f t="shared" si="106"/>
        <v>#N/A</v>
      </c>
      <c r="I1683" s="67">
        <f t="shared" si="107"/>
        <v>142555.10500000001</v>
      </c>
    </row>
    <row r="1684" spans="1:9" x14ac:dyDescent="0.6">
      <c r="A1684" s="10">
        <v>43687</v>
      </c>
      <c r="B1684" s="13" t="str">
        <f>VLOOKUP(A1684,_holidays!$A$2:$B$2107,2,1)</f>
        <v>Y</v>
      </c>
      <c r="C1684" s="13" t="str">
        <f>VLOOKUP(A1684,_holidays!$A$2:$C$2107,3,1)</f>
        <v>N</v>
      </c>
      <c r="D1684" s="16">
        <v>128554.605</v>
      </c>
      <c r="E1684" s="14">
        <v>12.5</v>
      </c>
      <c r="F1684" s="67">
        <f t="shared" si="104"/>
        <v>128554.605</v>
      </c>
      <c r="G1684" s="67" t="e">
        <f t="shared" si="105"/>
        <v>#N/A</v>
      </c>
      <c r="H1684" s="67" t="e">
        <f t="shared" si="106"/>
        <v>#N/A</v>
      </c>
      <c r="I1684" s="67">
        <f t="shared" si="107"/>
        <v>128554.605</v>
      </c>
    </row>
    <row r="1685" spans="1:9" x14ac:dyDescent="0.6">
      <c r="A1685" s="19">
        <v>43688</v>
      </c>
      <c r="B1685" s="20" t="str">
        <f>VLOOKUP(A1685,_holidays!$A$2:$B$2107,2,1)</f>
        <v>Y</v>
      </c>
      <c r="C1685" s="20" t="str">
        <f>VLOOKUP(A1685,_holidays!$A$2:$C$2107,3,1)</f>
        <v>N</v>
      </c>
      <c r="D1685" s="16">
        <v>121028.325</v>
      </c>
      <c r="E1685" s="21">
        <v>12.9</v>
      </c>
      <c r="F1685" s="67">
        <f t="shared" si="104"/>
        <v>121028.325</v>
      </c>
      <c r="G1685" s="67" t="e">
        <f t="shared" si="105"/>
        <v>#N/A</v>
      </c>
      <c r="H1685" s="67" t="e">
        <f t="shared" si="106"/>
        <v>#N/A</v>
      </c>
      <c r="I1685" s="67">
        <f t="shared" si="107"/>
        <v>121028.325</v>
      </c>
    </row>
    <row r="1686" spans="1:9" x14ac:dyDescent="0.6">
      <c r="A1686" s="10">
        <v>43689</v>
      </c>
      <c r="B1686" s="13" t="str">
        <f>VLOOKUP(A1686,_holidays!$A$2:$B$2107,2,1)</f>
        <v>Y</v>
      </c>
      <c r="C1686" s="13" t="str">
        <f>VLOOKUP(A1686,_holidays!$A$2:$C$2107,3,1)</f>
        <v>N</v>
      </c>
      <c r="D1686" s="16">
        <v>136683.4</v>
      </c>
      <c r="E1686" s="14">
        <v>12</v>
      </c>
      <c r="F1686" s="67">
        <f t="shared" si="104"/>
        <v>136683.4</v>
      </c>
      <c r="G1686" s="67" t="e">
        <f t="shared" si="105"/>
        <v>#N/A</v>
      </c>
      <c r="H1686" s="67" t="e">
        <f t="shared" si="106"/>
        <v>#N/A</v>
      </c>
      <c r="I1686" s="67">
        <f t="shared" si="107"/>
        <v>136683.4</v>
      </c>
    </row>
    <row r="1687" spans="1:9" x14ac:dyDescent="0.6">
      <c r="A1687" s="19">
        <v>43690</v>
      </c>
      <c r="B1687" s="20" t="str">
        <f>VLOOKUP(A1687,_holidays!$A$2:$B$2107,2,1)</f>
        <v>Y</v>
      </c>
      <c r="C1687" s="20" t="str">
        <f>VLOOKUP(A1687,_holidays!$A$2:$C$2107,3,1)</f>
        <v>N</v>
      </c>
      <c r="D1687" s="16">
        <v>141474.26500000001</v>
      </c>
      <c r="E1687" s="21">
        <v>13.1</v>
      </c>
      <c r="F1687" s="67">
        <f t="shared" si="104"/>
        <v>141474.26500000001</v>
      </c>
      <c r="G1687" s="67" t="e">
        <f t="shared" si="105"/>
        <v>#N/A</v>
      </c>
      <c r="H1687" s="67" t="e">
        <f t="shared" si="106"/>
        <v>#N/A</v>
      </c>
      <c r="I1687" s="67">
        <f t="shared" si="107"/>
        <v>141474.26500000001</v>
      </c>
    </row>
    <row r="1688" spans="1:9" x14ac:dyDescent="0.6">
      <c r="A1688" s="10">
        <v>43691</v>
      </c>
      <c r="B1688" s="13" t="str">
        <f>VLOOKUP(A1688,_holidays!$A$2:$B$2107,2,1)</f>
        <v>Y</v>
      </c>
      <c r="C1688" s="13" t="str">
        <f>VLOOKUP(A1688,_holidays!$A$2:$C$2107,3,1)</f>
        <v>N</v>
      </c>
      <c r="D1688" s="16">
        <v>134681.435</v>
      </c>
      <c r="E1688" s="14">
        <v>13.8</v>
      </c>
      <c r="F1688" s="67">
        <f t="shared" si="104"/>
        <v>134681.435</v>
      </c>
      <c r="G1688" s="67" t="e">
        <f t="shared" si="105"/>
        <v>#N/A</v>
      </c>
      <c r="H1688" s="67" t="e">
        <f t="shared" si="106"/>
        <v>#N/A</v>
      </c>
      <c r="I1688" s="67">
        <f t="shared" si="107"/>
        <v>134681.435</v>
      </c>
    </row>
    <row r="1689" spans="1:9" x14ac:dyDescent="0.6">
      <c r="A1689" s="19">
        <v>43692</v>
      </c>
      <c r="B1689" s="20" t="str">
        <f>VLOOKUP(A1689,_holidays!$A$2:$B$2107,2,1)</f>
        <v>Y</v>
      </c>
      <c r="C1689" s="20" t="str">
        <f>VLOOKUP(A1689,_holidays!$A$2:$C$2107,3,1)</f>
        <v>N</v>
      </c>
      <c r="D1689" s="16">
        <v>128119.715</v>
      </c>
      <c r="E1689" s="21">
        <v>16.2</v>
      </c>
      <c r="F1689" s="67">
        <f t="shared" si="104"/>
        <v>128119.715</v>
      </c>
      <c r="G1689" s="67" t="e">
        <f t="shared" si="105"/>
        <v>#N/A</v>
      </c>
      <c r="H1689" s="67" t="e">
        <f t="shared" si="106"/>
        <v>#N/A</v>
      </c>
      <c r="I1689" s="67">
        <f t="shared" si="107"/>
        <v>128119.715</v>
      </c>
    </row>
    <row r="1690" spans="1:9" x14ac:dyDescent="0.6">
      <c r="A1690" s="10">
        <v>43693</v>
      </c>
      <c r="B1690" s="13" t="str">
        <f>VLOOKUP(A1690,_holidays!$A$2:$B$2107,2,1)</f>
        <v>Y</v>
      </c>
      <c r="C1690" s="13" t="str">
        <f>VLOOKUP(A1690,_holidays!$A$2:$C$2107,3,1)</f>
        <v>N</v>
      </c>
      <c r="D1690" s="16">
        <v>129781.155</v>
      </c>
      <c r="E1690" s="14">
        <v>16.899999999999999</v>
      </c>
      <c r="F1690" s="67">
        <f t="shared" si="104"/>
        <v>129781.155</v>
      </c>
      <c r="G1690" s="67" t="e">
        <f t="shared" si="105"/>
        <v>#N/A</v>
      </c>
      <c r="H1690" s="67" t="e">
        <f t="shared" si="106"/>
        <v>#N/A</v>
      </c>
      <c r="I1690" s="67">
        <f t="shared" si="107"/>
        <v>129781.155</v>
      </c>
    </row>
    <row r="1691" spans="1:9" x14ac:dyDescent="0.6">
      <c r="A1691" s="19">
        <v>43694</v>
      </c>
      <c r="B1691" s="20" t="str">
        <f>VLOOKUP(A1691,_holidays!$A$2:$B$2107,2,1)</f>
        <v>Y</v>
      </c>
      <c r="C1691" s="20" t="str">
        <f>VLOOKUP(A1691,_holidays!$A$2:$C$2107,3,1)</f>
        <v>N</v>
      </c>
      <c r="D1691" s="16">
        <v>115460.6</v>
      </c>
      <c r="E1691" s="21">
        <v>16.5</v>
      </c>
      <c r="F1691" s="67">
        <f t="shared" si="104"/>
        <v>115460.6</v>
      </c>
      <c r="G1691" s="67" t="e">
        <f t="shared" si="105"/>
        <v>#N/A</v>
      </c>
      <c r="H1691" s="67" t="e">
        <f t="shared" si="106"/>
        <v>#N/A</v>
      </c>
      <c r="I1691" s="67">
        <f t="shared" si="107"/>
        <v>115460.6</v>
      </c>
    </row>
    <row r="1692" spans="1:9" x14ac:dyDescent="0.6">
      <c r="A1692" s="10">
        <v>43695</v>
      </c>
      <c r="B1692" s="13" t="str">
        <f>VLOOKUP(A1692,_holidays!$A$2:$B$2107,2,1)</f>
        <v>Y</v>
      </c>
      <c r="C1692" s="13" t="str">
        <f>VLOOKUP(A1692,_holidays!$A$2:$C$2107,3,1)</f>
        <v>N</v>
      </c>
      <c r="D1692" s="16">
        <v>110816.375</v>
      </c>
      <c r="E1692" s="14">
        <v>19.399999999999999</v>
      </c>
      <c r="F1692" s="67">
        <f t="shared" si="104"/>
        <v>110816.375</v>
      </c>
      <c r="G1692" s="67" t="e">
        <f t="shared" si="105"/>
        <v>#N/A</v>
      </c>
      <c r="H1692" s="67" t="e">
        <f t="shared" si="106"/>
        <v>#N/A</v>
      </c>
      <c r="I1692" s="67">
        <f t="shared" si="107"/>
        <v>110816.375</v>
      </c>
    </row>
    <row r="1693" spans="1:9" x14ac:dyDescent="0.6">
      <c r="A1693" s="19">
        <v>43696</v>
      </c>
      <c r="B1693" s="20" t="str">
        <f>VLOOKUP(A1693,_holidays!$A$2:$B$2107,2,1)</f>
        <v>Y</v>
      </c>
      <c r="C1693" s="20" t="str">
        <f>VLOOKUP(A1693,_holidays!$A$2:$C$2107,3,1)</f>
        <v>N</v>
      </c>
      <c r="D1693" s="16">
        <v>131067.25</v>
      </c>
      <c r="E1693" s="21">
        <v>12.3</v>
      </c>
      <c r="F1693" s="67">
        <f t="shared" si="104"/>
        <v>131067.25</v>
      </c>
      <c r="G1693" s="67" t="e">
        <f t="shared" si="105"/>
        <v>#N/A</v>
      </c>
      <c r="H1693" s="67" t="e">
        <f t="shared" si="106"/>
        <v>#N/A</v>
      </c>
      <c r="I1693" s="67">
        <f t="shared" si="107"/>
        <v>131067.25</v>
      </c>
    </row>
    <row r="1694" spans="1:9" x14ac:dyDescent="0.6">
      <c r="A1694" s="10">
        <v>43697</v>
      </c>
      <c r="B1694" s="13" t="str">
        <f>VLOOKUP(A1694,_holidays!$A$2:$B$2107,2,1)</f>
        <v>Y</v>
      </c>
      <c r="C1694" s="13" t="str">
        <f>VLOOKUP(A1694,_holidays!$A$2:$C$2107,3,1)</f>
        <v>N</v>
      </c>
      <c r="D1694" s="16">
        <v>131438.54999999999</v>
      </c>
      <c r="E1694" s="14">
        <v>17</v>
      </c>
      <c r="F1694" s="67">
        <f t="shared" si="104"/>
        <v>131438.54999999999</v>
      </c>
      <c r="G1694" s="67" t="e">
        <f t="shared" si="105"/>
        <v>#N/A</v>
      </c>
      <c r="H1694" s="67" t="e">
        <f t="shared" si="106"/>
        <v>#N/A</v>
      </c>
      <c r="I1694" s="67">
        <f t="shared" si="107"/>
        <v>131438.54999999999</v>
      </c>
    </row>
    <row r="1695" spans="1:9" x14ac:dyDescent="0.6">
      <c r="A1695" s="19">
        <v>43698</v>
      </c>
      <c r="B1695" s="20" t="str">
        <f>VLOOKUP(A1695,_holidays!$A$2:$B$2107,2,1)</f>
        <v>Y</v>
      </c>
      <c r="C1695" s="20" t="str">
        <f>VLOOKUP(A1695,_holidays!$A$2:$C$2107,3,1)</f>
        <v>N</v>
      </c>
      <c r="D1695" s="16">
        <v>120747.08</v>
      </c>
      <c r="E1695" s="21">
        <v>16.600000000000001</v>
      </c>
      <c r="F1695" s="67">
        <f t="shared" si="104"/>
        <v>120747.08</v>
      </c>
      <c r="G1695" s="67" t="e">
        <f t="shared" si="105"/>
        <v>#N/A</v>
      </c>
      <c r="H1695" s="67" t="e">
        <f t="shared" si="106"/>
        <v>#N/A</v>
      </c>
      <c r="I1695" s="67">
        <f t="shared" si="107"/>
        <v>120747.08</v>
      </c>
    </row>
    <row r="1696" spans="1:9" x14ac:dyDescent="0.6">
      <c r="A1696" s="10">
        <v>43699</v>
      </c>
      <c r="B1696" s="13" t="str">
        <f>VLOOKUP(A1696,_holidays!$A$2:$B$2107,2,1)</f>
        <v>Y</v>
      </c>
      <c r="C1696" s="13" t="str">
        <f>VLOOKUP(A1696,_holidays!$A$2:$C$2107,3,1)</f>
        <v>N</v>
      </c>
      <c r="D1696" s="16">
        <v>127697.99</v>
      </c>
      <c r="E1696" s="14">
        <v>13</v>
      </c>
      <c r="F1696" s="67">
        <f t="shared" si="104"/>
        <v>127697.99</v>
      </c>
      <c r="G1696" s="67" t="e">
        <f t="shared" si="105"/>
        <v>#N/A</v>
      </c>
      <c r="H1696" s="67" t="e">
        <f t="shared" si="106"/>
        <v>#N/A</v>
      </c>
      <c r="I1696" s="67">
        <f t="shared" si="107"/>
        <v>127697.99</v>
      </c>
    </row>
    <row r="1697" spans="1:9" x14ac:dyDescent="0.6">
      <c r="A1697" s="19">
        <v>43700</v>
      </c>
      <c r="B1697" s="20" t="str">
        <f>VLOOKUP(A1697,_holidays!$A$2:$B$2107,2,1)</f>
        <v>Y</v>
      </c>
      <c r="C1697" s="20" t="str">
        <f>VLOOKUP(A1697,_holidays!$A$2:$C$2107,3,1)</f>
        <v>N</v>
      </c>
      <c r="D1697" s="16">
        <v>126763.36500000001</v>
      </c>
      <c r="E1697" s="21">
        <v>15.1</v>
      </c>
      <c r="F1697" s="67">
        <f t="shared" si="104"/>
        <v>126763.36500000001</v>
      </c>
      <c r="G1697" s="67" t="e">
        <f t="shared" si="105"/>
        <v>#N/A</v>
      </c>
      <c r="H1697" s="67" t="e">
        <f t="shared" si="106"/>
        <v>#N/A</v>
      </c>
      <c r="I1697" s="67">
        <f t="shared" si="107"/>
        <v>126763.36500000001</v>
      </c>
    </row>
    <row r="1698" spans="1:9" x14ac:dyDescent="0.6">
      <c r="A1698" s="10">
        <v>43701</v>
      </c>
      <c r="B1698" s="13" t="str">
        <f>VLOOKUP(A1698,_holidays!$A$2:$B$2107,2,1)</f>
        <v>Y</v>
      </c>
      <c r="C1698" s="13" t="str">
        <f>VLOOKUP(A1698,_holidays!$A$2:$C$2107,3,1)</f>
        <v>N</v>
      </c>
      <c r="D1698" s="16">
        <v>107303.47500000001</v>
      </c>
      <c r="E1698" s="14">
        <v>18</v>
      </c>
      <c r="F1698" s="67">
        <f t="shared" si="104"/>
        <v>107303.47500000001</v>
      </c>
      <c r="G1698" s="67" t="e">
        <f t="shared" si="105"/>
        <v>#N/A</v>
      </c>
      <c r="H1698" s="67" t="e">
        <f t="shared" si="106"/>
        <v>#N/A</v>
      </c>
      <c r="I1698" s="67">
        <f t="shared" si="107"/>
        <v>107303.47500000001</v>
      </c>
    </row>
    <row r="1699" spans="1:9" x14ac:dyDescent="0.6">
      <c r="A1699" s="19">
        <v>43702</v>
      </c>
      <c r="B1699" s="20" t="str">
        <f>VLOOKUP(A1699,_holidays!$A$2:$B$2107,2,1)</f>
        <v>Y</v>
      </c>
      <c r="C1699" s="20" t="str">
        <f>VLOOKUP(A1699,_holidays!$A$2:$C$2107,3,1)</f>
        <v>N</v>
      </c>
      <c r="D1699" s="16">
        <v>113980.3</v>
      </c>
      <c r="E1699" s="21">
        <v>12.9</v>
      </c>
      <c r="F1699" s="67">
        <f t="shared" si="104"/>
        <v>113980.3</v>
      </c>
      <c r="G1699" s="67" t="e">
        <f t="shared" si="105"/>
        <v>#N/A</v>
      </c>
      <c r="H1699" s="67" t="e">
        <f t="shared" si="106"/>
        <v>#N/A</v>
      </c>
      <c r="I1699" s="67">
        <f t="shared" si="107"/>
        <v>113980.3</v>
      </c>
    </row>
    <row r="1700" spans="1:9" x14ac:dyDescent="0.6">
      <c r="A1700" s="10">
        <v>43703</v>
      </c>
      <c r="B1700" s="13" t="str">
        <f>VLOOKUP(A1700,_holidays!$A$2:$B$2107,2,1)</f>
        <v>Y</v>
      </c>
      <c r="C1700" s="13" t="str">
        <f>VLOOKUP(A1700,_holidays!$A$2:$C$2107,3,1)</f>
        <v>N</v>
      </c>
      <c r="D1700" s="16">
        <v>132704.36499999999</v>
      </c>
      <c r="E1700" s="14">
        <v>14.4</v>
      </c>
      <c r="F1700" s="67">
        <f t="shared" si="104"/>
        <v>132704.36499999999</v>
      </c>
      <c r="G1700" s="67" t="e">
        <f t="shared" si="105"/>
        <v>#N/A</v>
      </c>
      <c r="H1700" s="67" t="e">
        <f t="shared" si="106"/>
        <v>#N/A</v>
      </c>
      <c r="I1700" s="67">
        <f t="shared" si="107"/>
        <v>132704.36499999999</v>
      </c>
    </row>
    <row r="1701" spans="1:9" x14ac:dyDescent="0.6">
      <c r="A1701" s="19">
        <v>43704</v>
      </c>
      <c r="B1701" s="20" t="str">
        <f>VLOOKUP(A1701,_holidays!$A$2:$B$2107,2,1)</f>
        <v>Y</v>
      </c>
      <c r="C1701" s="20" t="str">
        <f>VLOOKUP(A1701,_holidays!$A$2:$C$2107,3,1)</f>
        <v>N</v>
      </c>
      <c r="D1701" s="16">
        <v>130964.88499999999</v>
      </c>
      <c r="E1701" s="21">
        <v>15.3</v>
      </c>
      <c r="F1701" s="67">
        <f t="shared" si="104"/>
        <v>130964.88499999999</v>
      </c>
      <c r="G1701" s="67" t="e">
        <f t="shared" si="105"/>
        <v>#N/A</v>
      </c>
      <c r="H1701" s="67" t="e">
        <f t="shared" si="106"/>
        <v>#N/A</v>
      </c>
      <c r="I1701" s="67">
        <f t="shared" si="107"/>
        <v>130964.88499999999</v>
      </c>
    </row>
    <row r="1702" spans="1:9" x14ac:dyDescent="0.6">
      <c r="A1702" s="10">
        <v>43705</v>
      </c>
      <c r="B1702" s="13" t="str">
        <f>VLOOKUP(A1702,_holidays!$A$2:$B$2107,2,1)</f>
        <v>Y</v>
      </c>
      <c r="C1702" s="13" t="str">
        <f>VLOOKUP(A1702,_holidays!$A$2:$C$2107,3,1)</f>
        <v>N</v>
      </c>
      <c r="D1702" s="16">
        <v>137660.94</v>
      </c>
      <c r="E1702" s="14">
        <v>13.4</v>
      </c>
      <c r="F1702" s="67">
        <f t="shared" si="104"/>
        <v>137660.94</v>
      </c>
      <c r="G1702" s="67" t="e">
        <f t="shared" si="105"/>
        <v>#N/A</v>
      </c>
      <c r="H1702" s="67" t="e">
        <f t="shared" si="106"/>
        <v>#N/A</v>
      </c>
      <c r="I1702" s="67">
        <f t="shared" si="107"/>
        <v>137660.94</v>
      </c>
    </row>
    <row r="1703" spans="1:9" x14ac:dyDescent="0.6">
      <c r="A1703" s="19">
        <v>43706</v>
      </c>
      <c r="B1703" s="20" t="str">
        <f>VLOOKUP(A1703,_holidays!$A$2:$B$2107,2,1)</f>
        <v>Y</v>
      </c>
      <c r="C1703" s="20" t="str">
        <f>VLOOKUP(A1703,_holidays!$A$2:$C$2107,3,1)</f>
        <v>N</v>
      </c>
      <c r="D1703" s="16">
        <v>134233.345</v>
      </c>
      <c r="E1703" s="21">
        <v>13</v>
      </c>
      <c r="F1703" s="67">
        <f t="shared" si="104"/>
        <v>134233.345</v>
      </c>
      <c r="G1703" s="67" t="e">
        <f t="shared" si="105"/>
        <v>#N/A</v>
      </c>
      <c r="H1703" s="67" t="e">
        <f t="shared" si="106"/>
        <v>#N/A</v>
      </c>
      <c r="I1703" s="67">
        <f t="shared" si="107"/>
        <v>134233.345</v>
      </c>
    </row>
    <row r="1704" spans="1:9" x14ac:dyDescent="0.6">
      <c r="A1704" s="10">
        <v>43707</v>
      </c>
      <c r="B1704" s="13" t="str">
        <f>VLOOKUP(A1704,_holidays!$A$2:$B$2107,2,1)</f>
        <v>Y</v>
      </c>
      <c r="C1704" s="13" t="str">
        <f>VLOOKUP(A1704,_holidays!$A$2:$C$2107,3,1)</f>
        <v>N</v>
      </c>
      <c r="D1704" s="16">
        <v>131871.07999999999</v>
      </c>
      <c r="E1704" s="14">
        <v>15.3</v>
      </c>
      <c r="F1704" s="67">
        <f t="shared" si="104"/>
        <v>131871.07999999999</v>
      </c>
      <c r="G1704" s="67" t="e">
        <f t="shared" si="105"/>
        <v>#N/A</v>
      </c>
      <c r="H1704" s="67" t="e">
        <f t="shared" si="106"/>
        <v>#N/A</v>
      </c>
      <c r="I1704" s="67">
        <f t="shared" si="107"/>
        <v>131871.07999999999</v>
      </c>
    </row>
    <row r="1705" spans="1:9" x14ac:dyDescent="0.6">
      <c r="A1705" s="19">
        <v>43708</v>
      </c>
      <c r="B1705" s="20" t="str">
        <f>VLOOKUP(A1705,_holidays!$A$2:$B$2107,2,1)</f>
        <v>Y</v>
      </c>
      <c r="C1705" s="20" t="str">
        <f>VLOOKUP(A1705,_holidays!$A$2:$C$2107,3,1)</f>
        <v>N</v>
      </c>
      <c r="D1705" s="16">
        <v>107616.03</v>
      </c>
      <c r="E1705" s="21">
        <v>18.2</v>
      </c>
      <c r="F1705" s="67">
        <f t="shared" si="104"/>
        <v>107616.03</v>
      </c>
      <c r="G1705" s="67" t="e">
        <f t="shared" si="105"/>
        <v>#N/A</v>
      </c>
      <c r="H1705" s="67" t="e">
        <f t="shared" si="106"/>
        <v>#N/A</v>
      </c>
      <c r="I1705" s="67">
        <f t="shared" si="107"/>
        <v>107616.03</v>
      </c>
    </row>
    <row r="1706" spans="1:9" x14ac:dyDescent="0.6">
      <c r="A1706" s="10">
        <v>43709</v>
      </c>
      <c r="B1706" s="13" t="str">
        <f>VLOOKUP(A1706,_holidays!$A$2:$B$2107,2,1)</f>
        <v>Y</v>
      </c>
      <c r="C1706" s="13" t="str">
        <f>VLOOKUP(A1706,_holidays!$A$2:$C$2107,3,1)</f>
        <v>N</v>
      </c>
      <c r="D1706" s="16">
        <v>106779.47500000001</v>
      </c>
      <c r="E1706" s="14">
        <v>19.600000000000001</v>
      </c>
      <c r="F1706" s="67">
        <f t="shared" si="104"/>
        <v>106779.47500000001</v>
      </c>
      <c r="G1706" s="67" t="e">
        <f t="shared" si="105"/>
        <v>#N/A</v>
      </c>
      <c r="H1706" s="67" t="e">
        <f t="shared" si="106"/>
        <v>#N/A</v>
      </c>
      <c r="I1706" s="67">
        <f t="shared" si="107"/>
        <v>106779.47500000001</v>
      </c>
    </row>
    <row r="1707" spans="1:9" x14ac:dyDescent="0.6">
      <c r="A1707" s="19">
        <v>43710</v>
      </c>
      <c r="B1707" s="20" t="str">
        <f>VLOOKUP(A1707,_holidays!$A$2:$B$2107,2,1)</f>
        <v>Y</v>
      </c>
      <c r="C1707" s="20" t="str">
        <f>VLOOKUP(A1707,_holidays!$A$2:$C$2107,3,1)</f>
        <v>N</v>
      </c>
      <c r="D1707" s="16">
        <v>121697.38</v>
      </c>
      <c r="E1707" s="21">
        <v>17.600000000000001</v>
      </c>
      <c r="F1707" s="67">
        <f t="shared" si="104"/>
        <v>121697.38</v>
      </c>
      <c r="G1707" s="67" t="e">
        <f t="shared" si="105"/>
        <v>#N/A</v>
      </c>
      <c r="H1707" s="67" t="e">
        <f t="shared" si="106"/>
        <v>#N/A</v>
      </c>
      <c r="I1707" s="67">
        <f t="shared" si="107"/>
        <v>121697.38</v>
      </c>
    </row>
    <row r="1708" spans="1:9" x14ac:dyDescent="0.6">
      <c r="A1708" s="10">
        <v>43711</v>
      </c>
      <c r="B1708" s="13" t="str">
        <f>VLOOKUP(A1708,_holidays!$A$2:$B$2107,2,1)</f>
        <v>Y</v>
      </c>
      <c r="C1708" s="13" t="str">
        <f>VLOOKUP(A1708,_holidays!$A$2:$C$2107,3,1)</f>
        <v>N</v>
      </c>
      <c r="D1708" s="16">
        <v>118871.215</v>
      </c>
      <c r="E1708" s="14">
        <v>19.600000000000001</v>
      </c>
      <c r="F1708" s="67">
        <f t="shared" si="104"/>
        <v>118871.215</v>
      </c>
      <c r="G1708" s="67" t="e">
        <f t="shared" si="105"/>
        <v>#N/A</v>
      </c>
      <c r="H1708" s="67" t="e">
        <f t="shared" si="106"/>
        <v>#N/A</v>
      </c>
      <c r="I1708" s="67">
        <f t="shared" si="107"/>
        <v>118871.215</v>
      </c>
    </row>
    <row r="1709" spans="1:9" x14ac:dyDescent="0.6">
      <c r="A1709" s="19">
        <v>43712</v>
      </c>
      <c r="B1709" s="20" t="str">
        <f>VLOOKUP(A1709,_holidays!$A$2:$B$2107,2,1)</f>
        <v>Y</v>
      </c>
      <c r="C1709" s="20" t="str">
        <f>VLOOKUP(A1709,_holidays!$A$2:$C$2107,3,1)</f>
        <v>N</v>
      </c>
      <c r="D1709" s="16">
        <v>122652.81</v>
      </c>
      <c r="E1709" s="21">
        <v>18.7</v>
      </c>
      <c r="F1709" s="67">
        <f t="shared" si="104"/>
        <v>122652.81</v>
      </c>
      <c r="G1709" s="67" t="e">
        <f t="shared" si="105"/>
        <v>#N/A</v>
      </c>
      <c r="H1709" s="67" t="e">
        <f t="shared" si="106"/>
        <v>#N/A</v>
      </c>
      <c r="I1709" s="67">
        <f t="shared" si="107"/>
        <v>122652.81</v>
      </c>
    </row>
    <row r="1710" spans="1:9" x14ac:dyDescent="0.6">
      <c r="A1710" s="10">
        <v>43713</v>
      </c>
      <c r="B1710" s="13" t="str">
        <f>VLOOKUP(A1710,_holidays!$A$2:$B$2107,2,1)</f>
        <v>Y</v>
      </c>
      <c r="C1710" s="13" t="str">
        <f>VLOOKUP(A1710,_holidays!$A$2:$C$2107,3,1)</f>
        <v>N</v>
      </c>
      <c r="D1710" s="16">
        <v>120223.175</v>
      </c>
      <c r="E1710" s="14">
        <v>21.2</v>
      </c>
      <c r="F1710" s="67">
        <f t="shared" si="104"/>
        <v>120223.175</v>
      </c>
      <c r="G1710" s="67" t="e">
        <f t="shared" si="105"/>
        <v>#N/A</v>
      </c>
      <c r="H1710" s="67" t="e">
        <f t="shared" si="106"/>
        <v>#N/A</v>
      </c>
      <c r="I1710" s="67">
        <f t="shared" si="107"/>
        <v>120223.175</v>
      </c>
    </row>
    <row r="1711" spans="1:9" x14ac:dyDescent="0.6">
      <c r="A1711" s="19">
        <v>43714</v>
      </c>
      <c r="B1711" s="20" t="str">
        <f>VLOOKUP(A1711,_holidays!$A$2:$B$2107,2,1)</f>
        <v>Y</v>
      </c>
      <c r="C1711" s="20" t="str">
        <f>VLOOKUP(A1711,_holidays!$A$2:$C$2107,3,1)</f>
        <v>N</v>
      </c>
      <c r="D1711" s="16">
        <v>122222.69</v>
      </c>
      <c r="E1711" s="21">
        <v>16</v>
      </c>
      <c r="F1711" s="67">
        <f t="shared" si="104"/>
        <v>122222.69</v>
      </c>
      <c r="G1711" s="67" t="e">
        <f t="shared" si="105"/>
        <v>#N/A</v>
      </c>
      <c r="H1711" s="67" t="e">
        <f t="shared" si="106"/>
        <v>#N/A</v>
      </c>
      <c r="I1711" s="67">
        <f t="shared" si="107"/>
        <v>122222.69</v>
      </c>
    </row>
    <row r="1712" spans="1:9" x14ac:dyDescent="0.6">
      <c r="A1712" s="10">
        <v>43715</v>
      </c>
      <c r="B1712" s="13" t="str">
        <f>VLOOKUP(A1712,_holidays!$A$2:$B$2107,2,1)</f>
        <v>Y</v>
      </c>
      <c r="C1712" s="13" t="str">
        <f>VLOOKUP(A1712,_holidays!$A$2:$C$2107,3,1)</f>
        <v>N</v>
      </c>
      <c r="D1712" s="16">
        <v>115200.19</v>
      </c>
      <c r="E1712" s="14">
        <v>12.9</v>
      </c>
      <c r="F1712" s="67">
        <f t="shared" si="104"/>
        <v>115200.19</v>
      </c>
      <c r="G1712" s="67" t="e">
        <f t="shared" si="105"/>
        <v>#N/A</v>
      </c>
      <c r="H1712" s="67" t="e">
        <f t="shared" si="106"/>
        <v>#N/A</v>
      </c>
      <c r="I1712" s="67">
        <f t="shared" si="107"/>
        <v>115200.19</v>
      </c>
    </row>
    <row r="1713" spans="1:9" x14ac:dyDescent="0.6">
      <c r="A1713" s="19">
        <v>43716</v>
      </c>
      <c r="B1713" s="20" t="str">
        <f>VLOOKUP(A1713,_holidays!$A$2:$B$2107,2,1)</f>
        <v>Y</v>
      </c>
      <c r="C1713" s="20" t="str">
        <f>VLOOKUP(A1713,_holidays!$A$2:$C$2107,3,1)</f>
        <v>N</v>
      </c>
      <c r="D1713" s="16">
        <v>116999.07</v>
      </c>
      <c r="E1713" s="21">
        <v>15.1</v>
      </c>
      <c r="F1713" s="67">
        <f t="shared" si="104"/>
        <v>116999.07</v>
      </c>
      <c r="G1713" s="67" t="e">
        <f t="shared" si="105"/>
        <v>#N/A</v>
      </c>
      <c r="H1713" s="67" t="e">
        <f t="shared" si="106"/>
        <v>#N/A</v>
      </c>
      <c r="I1713" s="67">
        <f t="shared" si="107"/>
        <v>116999.07</v>
      </c>
    </row>
    <row r="1714" spans="1:9" x14ac:dyDescent="0.6">
      <c r="A1714" s="10">
        <v>43717</v>
      </c>
      <c r="B1714" s="13" t="str">
        <f>VLOOKUP(A1714,_holidays!$A$2:$B$2107,2,1)</f>
        <v>Y</v>
      </c>
      <c r="C1714" s="13" t="str">
        <f>VLOOKUP(A1714,_holidays!$A$2:$C$2107,3,1)</f>
        <v>N</v>
      </c>
      <c r="D1714" s="16">
        <v>130448.11500000001</v>
      </c>
      <c r="E1714" s="14">
        <v>12.8</v>
      </c>
      <c r="F1714" s="67">
        <f t="shared" si="104"/>
        <v>130448.11500000001</v>
      </c>
      <c r="G1714" s="67" t="e">
        <f t="shared" si="105"/>
        <v>#N/A</v>
      </c>
      <c r="H1714" s="67" t="e">
        <f t="shared" si="106"/>
        <v>#N/A</v>
      </c>
      <c r="I1714" s="67">
        <f t="shared" si="107"/>
        <v>130448.11500000001</v>
      </c>
    </row>
    <row r="1715" spans="1:9" x14ac:dyDescent="0.6">
      <c r="A1715" s="19">
        <v>43718</v>
      </c>
      <c r="B1715" s="20" t="str">
        <f>VLOOKUP(A1715,_holidays!$A$2:$B$2107,2,1)</f>
        <v>Y</v>
      </c>
      <c r="C1715" s="20" t="str">
        <f>VLOOKUP(A1715,_holidays!$A$2:$C$2107,3,1)</f>
        <v>N</v>
      </c>
      <c r="D1715" s="16">
        <v>131665.01500000001</v>
      </c>
      <c r="E1715" s="21">
        <v>14.8</v>
      </c>
      <c r="F1715" s="67">
        <f t="shared" si="104"/>
        <v>131665.01500000001</v>
      </c>
      <c r="G1715" s="67" t="e">
        <f t="shared" si="105"/>
        <v>#N/A</v>
      </c>
      <c r="H1715" s="67" t="e">
        <f t="shared" si="106"/>
        <v>#N/A</v>
      </c>
      <c r="I1715" s="67">
        <f t="shared" si="107"/>
        <v>131665.01500000001</v>
      </c>
    </row>
    <row r="1716" spans="1:9" x14ac:dyDescent="0.6">
      <c r="A1716" s="10">
        <v>43719</v>
      </c>
      <c r="B1716" s="13" t="str">
        <f>VLOOKUP(A1716,_holidays!$A$2:$B$2107,2,1)</f>
        <v>Y</v>
      </c>
      <c r="C1716" s="13" t="str">
        <f>VLOOKUP(A1716,_holidays!$A$2:$C$2107,3,1)</f>
        <v>N</v>
      </c>
      <c r="D1716" s="16">
        <v>121100.045</v>
      </c>
      <c r="E1716" s="14">
        <v>20.8</v>
      </c>
      <c r="F1716" s="67">
        <f t="shared" si="104"/>
        <v>121100.045</v>
      </c>
      <c r="G1716" s="67" t="e">
        <f t="shared" si="105"/>
        <v>#N/A</v>
      </c>
      <c r="H1716" s="67" t="e">
        <f t="shared" si="106"/>
        <v>#N/A</v>
      </c>
      <c r="I1716" s="67">
        <f t="shared" si="107"/>
        <v>121100.045</v>
      </c>
    </row>
    <row r="1717" spans="1:9" x14ac:dyDescent="0.6">
      <c r="A1717" s="19">
        <v>43720</v>
      </c>
      <c r="B1717" s="20" t="str">
        <f>VLOOKUP(A1717,_holidays!$A$2:$B$2107,2,1)</f>
        <v>Y</v>
      </c>
      <c r="C1717" s="20" t="str">
        <f>VLOOKUP(A1717,_holidays!$A$2:$C$2107,3,1)</f>
        <v>N</v>
      </c>
      <c r="D1717" s="16">
        <v>118723.07</v>
      </c>
      <c r="E1717" s="21">
        <v>20.8</v>
      </c>
      <c r="F1717" s="67">
        <f t="shared" si="104"/>
        <v>118723.07</v>
      </c>
      <c r="G1717" s="67" t="e">
        <f t="shared" si="105"/>
        <v>#N/A</v>
      </c>
      <c r="H1717" s="67" t="e">
        <f t="shared" si="106"/>
        <v>#N/A</v>
      </c>
      <c r="I1717" s="67">
        <f t="shared" si="107"/>
        <v>118723.07</v>
      </c>
    </row>
    <row r="1718" spans="1:9" x14ac:dyDescent="0.6">
      <c r="A1718" s="10">
        <v>43721</v>
      </c>
      <c r="B1718" s="13" t="str">
        <f>VLOOKUP(A1718,_holidays!$A$2:$B$2107,2,1)</f>
        <v>Y</v>
      </c>
      <c r="C1718" s="13" t="str">
        <f>VLOOKUP(A1718,_holidays!$A$2:$C$2107,3,1)</f>
        <v>N</v>
      </c>
      <c r="D1718" s="16">
        <v>120349.015</v>
      </c>
      <c r="E1718" s="14">
        <v>18.600000000000001</v>
      </c>
      <c r="F1718" s="67">
        <f t="shared" si="104"/>
        <v>120349.015</v>
      </c>
      <c r="G1718" s="67" t="e">
        <f t="shared" si="105"/>
        <v>#N/A</v>
      </c>
      <c r="H1718" s="67" t="e">
        <f t="shared" si="106"/>
        <v>#N/A</v>
      </c>
      <c r="I1718" s="67">
        <f t="shared" si="107"/>
        <v>120349.015</v>
      </c>
    </row>
    <row r="1719" spans="1:9" x14ac:dyDescent="0.6">
      <c r="A1719" s="19">
        <v>43722</v>
      </c>
      <c r="B1719" s="20" t="str">
        <f>VLOOKUP(A1719,_holidays!$A$2:$B$2107,2,1)</f>
        <v>Y</v>
      </c>
      <c r="C1719" s="20" t="str">
        <f>VLOOKUP(A1719,_holidays!$A$2:$C$2107,3,1)</f>
        <v>N</v>
      </c>
      <c r="D1719" s="16">
        <v>103500.955</v>
      </c>
      <c r="E1719" s="21">
        <v>20</v>
      </c>
      <c r="F1719" s="67">
        <f t="shared" si="104"/>
        <v>103500.955</v>
      </c>
      <c r="G1719" s="67" t="e">
        <f t="shared" si="105"/>
        <v>#N/A</v>
      </c>
      <c r="H1719" s="67" t="e">
        <f t="shared" si="106"/>
        <v>#N/A</v>
      </c>
      <c r="I1719" s="67">
        <f t="shared" si="107"/>
        <v>103500.955</v>
      </c>
    </row>
    <row r="1720" spans="1:9" x14ac:dyDescent="0.6">
      <c r="A1720" s="10">
        <v>43723</v>
      </c>
      <c r="B1720" s="13" t="str">
        <f>VLOOKUP(A1720,_holidays!$A$2:$B$2107,2,1)</f>
        <v>Y</v>
      </c>
      <c r="C1720" s="13" t="str">
        <f>VLOOKUP(A1720,_holidays!$A$2:$C$2107,3,1)</f>
        <v>N</v>
      </c>
      <c r="D1720" s="16">
        <v>105149.02</v>
      </c>
      <c r="E1720" s="14">
        <v>21.8</v>
      </c>
      <c r="F1720" s="67">
        <f t="shared" si="104"/>
        <v>105149.02</v>
      </c>
      <c r="G1720" s="67" t="e">
        <f t="shared" si="105"/>
        <v>#N/A</v>
      </c>
      <c r="H1720" s="67" t="e">
        <f t="shared" si="106"/>
        <v>#N/A</v>
      </c>
      <c r="I1720" s="67">
        <f t="shared" si="107"/>
        <v>105149.02</v>
      </c>
    </row>
    <row r="1721" spans="1:9" x14ac:dyDescent="0.6">
      <c r="A1721" s="19">
        <v>43724</v>
      </c>
      <c r="B1721" s="20" t="str">
        <f>VLOOKUP(A1721,_holidays!$A$2:$B$2107,2,1)</f>
        <v>Y</v>
      </c>
      <c r="C1721" s="20" t="str">
        <f>VLOOKUP(A1721,_holidays!$A$2:$C$2107,3,1)</f>
        <v>N</v>
      </c>
      <c r="D1721" s="16">
        <v>119362.235</v>
      </c>
      <c r="E1721" s="21">
        <v>12.8</v>
      </c>
      <c r="F1721" s="67">
        <f t="shared" si="104"/>
        <v>119362.235</v>
      </c>
      <c r="G1721" s="67" t="e">
        <f t="shared" si="105"/>
        <v>#N/A</v>
      </c>
      <c r="H1721" s="67" t="e">
        <f t="shared" si="106"/>
        <v>#N/A</v>
      </c>
      <c r="I1721" s="67">
        <f t="shared" si="107"/>
        <v>119362.235</v>
      </c>
    </row>
    <row r="1722" spans="1:9" x14ac:dyDescent="0.6">
      <c r="A1722" s="10">
        <v>43725</v>
      </c>
      <c r="B1722" s="13" t="str">
        <f>VLOOKUP(A1722,_holidays!$A$2:$B$2107,2,1)</f>
        <v>Y</v>
      </c>
      <c r="C1722" s="13" t="str">
        <f>VLOOKUP(A1722,_holidays!$A$2:$C$2107,3,1)</f>
        <v>N</v>
      </c>
      <c r="D1722" s="16">
        <v>124129.44</v>
      </c>
      <c r="E1722" s="14">
        <v>14.8</v>
      </c>
      <c r="F1722" s="67">
        <f t="shared" si="104"/>
        <v>124129.44</v>
      </c>
      <c r="G1722" s="67" t="e">
        <f t="shared" si="105"/>
        <v>#N/A</v>
      </c>
      <c r="H1722" s="67" t="e">
        <f t="shared" si="106"/>
        <v>#N/A</v>
      </c>
      <c r="I1722" s="67">
        <f t="shared" si="107"/>
        <v>124129.44</v>
      </c>
    </row>
    <row r="1723" spans="1:9" x14ac:dyDescent="0.6">
      <c r="A1723" s="19">
        <v>43726</v>
      </c>
      <c r="B1723" s="20" t="str">
        <f>VLOOKUP(A1723,_holidays!$A$2:$B$2107,2,1)</f>
        <v>Y</v>
      </c>
      <c r="C1723" s="20" t="str">
        <f>VLOOKUP(A1723,_holidays!$A$2:$C$2107,3,1)</f>
        <v>N</v>
      </c>
      <c r="D1723" s="16">
        <v>119715.705</v>
      </c>
      <c r="E1723" s="21">
        <v>18.899999999999999</v>
      </c>
      <c r="F1723" s="67">
        <f t="shared" si="104"/>
        <v>119715.705</v>
      </c>
      <c r="G1723" s="67" t="e">
        <f t="shared" si="105"/>
        <v>#N/A</v>
      </c>
      <c r="H1723" s="67" t="e">
        <f t="shared" si="106"/>
        <v>#N/A</v>
      </c>
      <c r="I1723" s="67">
        <f t="shared" si="107"/>
        <v>119715.705</v>
      </c>
    </row>
    <row r="1724" spans="1:9" x14ac:dyDescent="0.6">
      <c r="A1724" s="10">
        <v>43727</v>
      </c>
      <c r="B1724" s="13" t="str">
        <f>VLOOKUP(A1724,_holidays!$A$2:$B$2107,2,1)</f>
        <v>Y</v>
      </c>
      <c r="C1724" s="13" t="str">
        <f>VLOOKUP(A1724,_holidays!$A$2:$C$2107,3,1)</f>
        <v>N</v>
      </c>
      <c r="D1724" s="16">
        <v>108102.56</v>
      </c>
      <c r="E1724" s="14">
        <v>24</v>
      </c>
      <c r="F1724" s="67">
        <f t="shared" si="104"/>
        <v>108102.56</v>
      </c>
      <c r="G1724" s="67" t="e">
        <f t="shared" si="105"/>
        <v>#N/A</v>
      </c>
      <c r="H1724" s="67" t="e">
        <f t="shared" si="106"/>
        <v>#N/A</v>
      </c>
      <c r="I1724" s="67">
        <f t="shared" si="107"/>
        <v>108102.56</v>
      </c>
    </row>
    <row r="1725" spans="1:9" x14ac:dyDescent="0.6">
      <c r="A1725" s="19">
        <v>43728</v>
      </c>
      <c r="B1725" s="20" t="str">
        <f>VLOOKUP(A1725,_holidays!$A$2:$B$2107,2,1)</f>
        <v>N</v>
      </c>
      <c r="C1725" s="20" t="str">
        <f>VLOOKUP(A1725,_holidays!$A$2:$C$2107,3,1)</f>
        <v>N</v>
      </c>
      <c r="D1725" s="16">
        <v>107222.345</v>
      </c>
      <c r="E1725" s="21">
        <v>26.2</v>
      </c>
      <c r="F1725" s="67" t="e">
        <f t="shared" si="104"/>
        <v>#N/A</v>
      </c>
      <c r="G1725" s="67">
        <f t="shared" si="105"/>
        <v>107222.345</v>
      </c>
      <c r="H1725" s="67" t="e">
        <f t="shared" si="106"/>
        <v>#N/A</v>
      </c>
      <c r="I1725" s="67">
        <f t="shared" si="107"/>
        <v>107222.345</v>
      </c>
    </row>
    <row r="1726" spans="1:9" x14ac:dyDescent="0.6">
      <c r="A1726" s="10">
        <v>43729</v>
      </c>
      <c r="B1726" s="13" t="str">
        <f>VLOOKUP(A1726,_holidays!$A$2:$B$2107,2,1)</f>
        <v>N</v>
      </c>
      <c r="C1726" s="13" t="str">
        <f>VLOOKUP(A1726,_holidays!$A$2:$C$2107,3,1)</f>
        <v>N</v>
      </c>
      <c r="D1726" s="16">
        <v>101348.35</v>
      </c>
      <c r="E1726" s="14">
        <v>19.399999999999999</v>
      </c>
      <c r="F1726" s="67" t="e">
        <f t="shared" si="104"/>
        <v>#N/A</v>
      </c>
      <c r="G1726" s="67">
        <f t="shared" si="105"/>
        <v>101348.35</v>
      </c>
      <c r="H1726" s="67" t="e">
        <f t="shared" si="106"/>
        <v>#N/A</v>
      </c>
      <c r="I1726" s="67">
        <f t="shared" si="107"/>
        <v>101348.35</v>
      </c>
    </row>
    <row r="1727" spans="1:9" x14ac:dyDescent="0.6">
      <c r="A1727" s="19">
        <v>43730</v>
      </c>
      <c r="B1727" s="20" t="str">
        <f>VLOOKUP(A1727,_holidays!$A$2:$B$2107,2,1)</f>
        <v>N</v>
      </c>
      <c r="C1727" s="20" t="str">
        <f>VLOOKUP(A1727,_holidays!$A$2:$C$2107,3,1)</f>
        <v>N</v>
      </c>
      <c r="D1727" s="16">
        <v>102386.52499999999</v>
      </c>
      <c r="E1727" s="21">
        <v>15.5</v>
      </c>
      <c r="F1727" s="67" t="e">
        <f t="shared" si="104"/>
        <v>#N/A</v>
      </c>
      <c r="G1727" s="67">
        <f t="shared" si="105"/>
        <v>102386.52499999999</v>
      </c>
      <c r="H1727" s="67" t="e">
        <f t="shared" si="106"/>
        <v>#N/A</v>
      </c>
      <c r="I1727" s="67">
        <f t="shared" si="107"/>
        <v>102386.52499999999</v>
      </c>
    </row>
    <row r="1728" spans="1:9" x14ac:dyDescent="0.6">
      <c r="A1728" s="10">
        <v>43731</v>
      </c>
      <c r="B1728" s="13" t="str">
        <f>VLOOKUP(A1728,_holidays!$A$2:$B$2107,2,1)</f>
        <v>N</v>
      </c>
      <c r="C1728" s="13" t="str">
        <f>VLOOKUP(A1728,_holidays!$A$2:$C$2107,3,1)</f>
        <v>N</v>
      </c>
      <c r="D1728" s="16">
        <v>121862.88499999999</v>
      </c>
      <c r="E1728" s="14">
        <v>15.2</v>
      </c>
      <c r="F1728" s="67" t="e">
        <f t="shared" si="104"/>
        <v>#N/A</v>
      </c>
      <c r="G1728" s="67">
        <f t="shared" si="105"/>
        <v>121862.88499999999</v>
      </c>
      <c r="H1728" s="67" t="e">
        <f t="shared" si="106"/>
        <v>#N/A</v>
      </c>
      <c r="I1728" s="67">
        <f t="shared" si="107"/>
        <v>121862.88499999999</v>
      </c>
    </row>
    <row r="1729" spans="1:9" x14ac:dyDescent="0.6">
      <c r="A1729" s="19">
        <v>43732</v>
      </c>
      <c r="B1729" s="20" t="str">
        <f>VLOOKUP(A1729,_holidays!$A$2:$B$2107,2,1)</f>
        <v>N</v>
      </c>
      <c r="C1729" s="20" t="str">
        <f>VLOOKUP(A1729,_holidays!$A$2:$C$2107,3,1)</f>
        <v>N</v>
      </c>
      <c r="D1729" s="16">
        <v>125787.33</v>
      </c>
      <c r="E1729" s="21">
        <v>15.1</v>
      </c>
      <c r="F1729" s="67" t="e">
        <f t="shared" si="104"/>
        <v>#N/A</v>
      </c>
      <c r="G1729" s="67">
        <f t="shared" si="105"/>
        <v>125787.33</v>
      </c>
      <c r="H1729" s="67" t="e">
        <f t="shared" si="106"/>
        <v>#N/A</v>
      </c>
      <c r="I1729" s="67">
        <f t="shared" si="107"/>
        <v>125787.33</v>
      </c>
    </row>
    <row r="1730" spans="1:9" x14ac:dyDescent="0.6">
      <c r="A1730" s="10">
        <v>43733</v>
      </c>
      <c r="B1730" s="13" t="str">
        <f>VLOOKUP(A1730,_holidays!$A$2:$B$2107,2,1)</f>
        <v>N</v>
      </c>
      <c r="C1730" s="13" t="str">
        <f>VLOOKUP(A1730,_holidays!$A$2:$C$2107,3,1)</f>
        <v>N</v>
      </c>
      <c r="D1730" s="16">
        <v>124302.93</v>
      </c>
      <c r="E1730" s="14">
        <v>16.600000000000001</v>
      </c>
      <c r="F1730" s="67" t="e">
        <f t="shared" si="104"/>
        <v>#N/A</v>
      </c>
      <c r="G1730" s="67">
        <f t="shared" si="105"/>
        <v>124302.93</v>
      </c>
      <c r="H1730" s="67" t="e">
        <f t="shared" si="106"/>
        <v>#N/A</v>
      </c>
      <c r="I1730" s="67">
        <f t="shared" si="107"/>
        <v>124302.93</v>
      </c>
    </row>
    <row r="1731" spans="1:9" x14ac:dyDescent="0.6">
      <c r="A1731" s="19">
        <v>43734</v>
      </c>
      <c r="B1731" s="20" t="str">
        <f>VLOOKUP(A1731,_holidays!$A$2:$B$2107,2,1)</f>
        <v>N</v>
      </c>
      <c r="C1731" s="20" t="str">
        <f>VLOOKUP(A1731,_holidays!$A$2:$C$2107,3,1)</f>
        <v>N</v>
      </c>
      <c r="D1731" s="16">
        <v>117320.175</v>
      </c>
      <c r="E1731" s="21">
        <v>20.3</v>
      </c>
      <c r="F1731" s="67" t="e">
        <f t="shared" ref="F1731:F1794" si="108">IF(B1731="N",NA(),IF(B1731="Y",D1731))</f>
        <v>#N/A</v>
      </c>
      <c r="G1731" s="67">
        <f t="shared" ref="G1731:G1794" si="109">IF(B1731="N",D1731,IF(B1731="Y",NA()))</f>
        <v>117320.175</v>
      </c>
      <c r="H1731" s="67" t="e">
        <f t="shared" ref="H1731:H1794" si="110">IF(C1731="N",NA(),IF(C1731="Y",D1731))</f>
        <v>#N/A</v>
      </c>
      <c r="I1731" s="67">
        <f t="shared" ref="I1731:I1794" si="111">IF(C1731="N",D1731,IF(C1731="Y",NA()))</f>
        <v>117320.175</v>
      </c>
    </row>
    <row r="1732" spans="1:9" x14ac:dyDescent="0.6">
      <c r="A1732" s="10">
        <v>43735</v>
      </c>
      <c r="B1732" s="13" t="str">
        <f>VLOOKUP(A1732,_holidays!$A$2:$B$2107,2,1)</f>
        <v>N</v>
      </c>
      <c r="C1732" s="13" t="str">
        <f>VLOOKUP(A1732,_holidays!$A$2:$C$2107,3,1)</f>
        <v>Y</v>
      </c>
      <c r="D1732" s="16">
        <v>106043.02</v>
      </c>
      <c r="E1732" s="14">
        <v>18.8</v>
      </c>
      <c r="F1732" s="67" t="e">
        <f t="shared" si="108"/>
        <v>#N/A</v>
      </c>
      <c r="G1732" s="67">
        <f t="shared" si="109"/>
        <v>106043.02</v>
      </c>
      <c r="H1732" s="67">
        <f t="shared" si="110"/>
        <v>106043.02</v>
      </c>
      <c r="I1732" s="67" t="e">
        <f t="shared" si="111"/>
        <v>#N/A</v>
      </c>
    </row>
    <row r="1733" spans="1:9" x14ac:dyDescent="0.6">
      <c r="A1733" s="19">
        <v>43736</v>
      </c>
      <c r="B1733" s="20" t="str">
        <f>VLOOKUP(A1733,_holidays!$A$2:$B$2107,2,1)</f>
        <v>N</v>
      </c>
      <c r="C1733" s="20" t="str">
        <f>VLOOKUP(A1733,_holidays!$A$2:$C$2107,3,1)</f>
        <v>N</v>
      </c>
      <c r="D1733" s="16">
        <v>108762.31</v>
      </c>
      <c r="E1733" s="21">
        <v>14.9</v>
      </c>
      <c r="F1733" s="67" t="e">
        <f t="shared" si="108"/>
        <v>#N/A</v>
      </c>
      <c r="G1733" s="67">
        <f t="shared" si="109"/>
        <v>108762.31</v>
      </c>
      <c r="H1733" s="67" t="e">
        <f t="shared" si="110"/>
        <v>#N/A</v>
      </c>
      <c r="I1733" s="67">
        <f t="shared" si="111"/>
        <v>108762.31</v>
      </c>
    </row>
    <row r="1734" spans="1:9" x14ac:dyDescent="0.6">
      <c r="A1734" s="10">
        <v>43737</v>
      </c>
      <c r="B1734" s="13" t="str">
        <f>VLOOKUP(A1734,_holidays!$A$2:$B$2107,2,1)</f>
        <v>N</v>
      </c>
      <c r="C1734" s="13" t="str">
        <f>VLOOKUP(A1734,_holidays!$A$2:$C$2107,3,1)</f>
        <v>N</v>
      </c>
      <c r="D1734" s="16">
        <v>104804.09</v>
      </c>
      <c r="E1734" s="14">
        <v>15.8</v>
      </c>
      <c r="F1734" s="67" t="e">
        <f t="shared" si="108"/>
        <v>#N/A</v>
      </c>
      <c r="G1734" s="67">
        <f t="shared" si="109"/>
        <v>104804.09</v>
      </c>
      <c r="H1734" s="67" t="e">
        <f t="shared" si="110"/>
        <v>#N/A</v>
      </c>
      <c r="I1734" s="67">
        <f t="shared" si="111"/>
        <v>104804.09</v>
      </c>
    </row>
    <row r="1735" spans="1:9" x14ac:dyDescent="0.6">
      <c r="A1735" s="19">
        <v>43738</v>
      </c>
      <c r="B1735" s="20" t="str">
        <f>VLOOKUP(A1735,_holidays!$A$2:$B$2107,2,1)</f>
        <v>N</v>
      </c>
      <c r="C1735" s="20" t="str">
        <f>VLOOKUP(A1735,_holidays!$A$2:$C$2107,3,1)</f>
        <v>N</v>
      </c>
      <c r="D1735" s="16">
        <v>121770.82</v>
      </c>
      <c r="E1735" s="21">
        <v>14.1</v>
      </c>
      <c r="F1735" s="67" t="e">
        <f t="shared" si="108"/>
        <v>#N/A</v>
      </c>
      <c r="G1735" s="67">
        <f t="shared" si="109"/>
        <v>121770.82</v>
      </c>
      <c r="H1735" s="67" t="e">
        <f t="shared" si="110"/>
        <v>#N/A</v>
      </c>
      <c r="I1735" s="67">
        <f t="shared" si="111"/>
        <v>121770.82</v>
      </c>
    </row>
    <row r="1736" spans="1:9" x14ac:dyDescent="0.6">
      <c r="A1736" s="10">
        <v>43739</v>
      </c>
      <c r="B1736" s="13" t="str">
        <f>VLOOKUP(A1736,_holidays!$A$2:$B$2107,2,1)</f>
        <v>N</v>
      </c>
      <c r="C1736" s="13" t="str">
        <f>VLOOKUP(A1736,_holidays!$A$2:$C$2107,3,1)</f>
        <v>N</v>
      </c>
      <c r="D1736" s="16">
        <v>117265.27499999999</v>
      </c>
      <c r="E1736" s="14">
        <v>20.5</v>
      </c>
      <c r="F1736" s="67" t="e">
        <f t="shared" si="108"/>
        <v>#N/A</v>
      </c>
      <c r="G1736" s="67">
        <f t="shared" si="109"/>
        <v>117265.27499999999</v>
      </c>
      <c r="H1736" s="67" t="e">
        <f t="shared" si="110"/>
        <v>#N/A</v>
      </c>
      <c r="I1736" s="67">
        <f t="shared" si="111"/>
        <v>117265.27499999999</v>
      </c>
    </row>
    <row r="1737" spans="1:9" x14ac:dyDescent="0.6">
      <c r="A1737" s="19">
        <v>43740</v>
      </c>
      <c r="B1737" s="20" t="str">
        <f>VLOOKUP(A1737,_holidays!$A$2:$B$2107,2,1)</f>
        <v>N</v>
      </c>
      <c r="C1737" s="20" t="str">
        <f>VLOOKUP(A1737,_holidays!$A$2:$C$2107,3,1)</f>
        <v>N</v>
      </c>
      <c r="D1737" s="16">
        <v>110760.825</v>
      </c>
      <c r="E1737" s="21">
        <v>26.5</v>
      </c>
      <c r="F1737" s="67" t="e">
        <f t="shared" si="108"/>
        <v>#N/A</v>
      </c>
      <c r="G1737" s="67">
        <f t="shared" si="109"/>
        <v>110760.825</v>
      </c>
      <c r="H1737" s="67" t="e">
        <f t="shared" si="110"/>
        <v>#N/A</v>
      </c>
      <c r="I1737" s="67">
        <f t="shared" si="111"/>
        <v>110760.825</v>
      </c>
    </row>
    <row r="1738" spans="1:9" x14ac:dyDescent="0.6">
      <c r="A1738" s="10">
        <v>43741</v>
      </c>
      <c r="B1738" s="13" t="str">
        <f>VLOOKUP(A1738,_holidays!$A$2:$B$2107,2,1)</f>
        <v>N</v>
      </c>
      <c r="C1738" s="13" t="str">
        <f>VLOOKUP(A1738,_holidays!$A$2:$C$2107,3,1)</f>
        <v>N</v>
      </c>
      <c r="D1738" s="16">
        <v>109312.85</v>
      </c>
      <c r="E1738" s="14">
        <v>29.7</v>
      </c>
      <c r="F1738" s="67" t="e">
        <f t="shared" si="108"/>
        <v>#N/A</v>
      </c>
      <c r="G1738" s="67">
        <f t="shared" si="109"/>
        <v>109312.85</v>
      </c>
      <c r="H1738" s="67" t="e">
        <f t="shared" si="110"/>
        <v>#N/A</v>
      </c>
      <c r="I1738" s="67">
        <f t="shared" si="111"/>
        <v>109312.85</v>
      </c>
    </row>
    <row r="1739" spans="1:9" x14ac:dyDescent="0.6">
      <c r="A1739" s="19">
        <v>43742</v>
      </c>
      <c r="B1739" s="20" t="str">
        <f>VLOOKUP(A1739,_holidays!$A$2:$B$2107,2,1)</f>
        <v>N</v>
      </c>
      <c r="C1739" s="20" t="str">
        <f>VLOOKUP(A1739,_holidays!$A$2:$C$2107,3,1)</f>
        <v>N</v>
      </c>
      <c r="D1739" s="16">
        <v>117512.56</v>
      </c>
      <c r="E1739" s="21">
        <v>15.2</v>
      </c>
      <c r="F1739" s="67" t="e">
        <f t="shared" si="108"/>
        <v>#N/A</v>
      </c>
      <c r="G1739" s="67">
        <f t="shared" si="109"/>
        <v>117512.56</v>
      </c>
      <c r="H1739" s="67" t="e">
        <f t="shared" si="110"/>
        <v>#N/A</v>
      </c>
      <c r="I1739" s="67">
        <f t="shared" si="111"/>
        <v>117512.56</v>
      </c>
    </row>
    <row r="1740" spans="1:9" x14ac:dyDescent="0.6">
      <c r="A1740" s="10">
        <v>43743</v>
      </c>
      <c r="B1740" s="13" t="str">
        <f>VLOOKUP(A1740,_holidays!$A$2:$B$2107,2,1)</f>
        <v>N</v>
      </c>
      <c r="C1740" s="13" t="str">
        <f>VLOOKUP(A1740,_holidays!$A$2:$C$2107,3,1)</f>
        <v>N</v>
      </c>
      <c r="D1740" s="16">
        <v>101386.01</v>
      </c>
      <c r="E1740" s="14">
        <v>24.3</v>
      </c>
      <c r="F1740" s="67" t="e">
        <f t="shared" si="108"/>
        <v>#N/A</v>
      </c>
      <c r="G1740" s="67">
        <f t="shared" si="109"/>
        <v>101386.01</v>
      </c>
      <c r="H1740" s="67" t="e">
        <f t="shared" si="110"/>
        <v>#N/A</v>
      </c>
      <c r="I1740" s="67">
        <f t="shared" si="111"/>
        <v>101386.01</v>
      </c>
    </row>
    <row r="1741" spans="1:9" x14ac:dyDescent="0.6">
      <c r="A1741" s="19">
        <v>43744</v>
      </c>
      <c r="B1741" s="20" t="str">
        <f>VLOOKUP(A1741,_holidays!$A$2:$B$2107,2,1)</f>
        <v>N</v>
      </c>
      <c r="C1741" s="20" t="str">
        <f>VLOOKUP(A1741,_holidays!$A$2:$C$2107,3,1)</f>
        <v>N</v>
      </c>
      <c r="D1741" s="16">
        <v>93011.345000000001</v>
      </c>
      <c r="E1741" s="21">
        <v>24.8</v>
      </c>
      <c r="F1741" s="67" t="e">
        <f t="shared" si="108"/>
        <v>#N/A</v>
      </c>
      <c r="G1741" s="67">
        <f t="shared" si="109"/>
        <v>93011.345000000001</v>
      </c>
      <c r="H1741" s="67" t="e">
        <f t="shared" si="110"/>
        <v>#N/A</v>
      </c>
      <c r="I1741" s="67">
        <f t="shared" si="111"/>
        <v>93011.345000000001</v>
      </c>
    </row>
    <row r="1742" spans="1:9" x14ac:dyDescent="0.6">
      <c r="A1742" s="10">
        <v>43745</v>
      </c>
      <c r="B1742" s="13" t="str">
        <f>VLOOKUP(A1742,_holidays!$A$2:$B$2107,2,1)</f>
        <v>N</v>
      </c>
      <c r="C1742" s="13" t="str">
        <f>VLOOKUP(A1742,_holidays!$A$2:$C$2107,3,1)</f>
        <v>N</v>
      </c>
      <c r="D1742" s="16">
        <v>113296.31</v>
      </c>
      <c r="E1742" s="14">
        <v>16.399999999999999</v>
      </c>
      <c r="F1742" s="67" t="e">
        <f t="shared" si="108"/>
        <v>#N/A</v>
      </c>
      <c r="G1742" s="67">
        <f t="shared" si="109"/>
        <v>113296.31</v>
      </c>
      <c r="H1742" s="67" t="e">
        <f t="shared" si="110"/>
        <v>#N/A</v>
      </c>
      <c r="I1742" s="67">
        <f t="shared" si="111"/>
        <v>113296.31</v>
      </c>
    </row>
    <row r="1743" spans="1:9" x14ac:dyDescent="0.6">
      <c r="A1743" s="19">
        <v>43746</v>
      </c>
      <c r="B1743" s="20" t="str">
        <f>VLOOKUP(A1743,_holidays!$A$2:$B$2107,2,1)</f>
        <v>Y</v>
      </c>
      <c r="C1743" s="20" t="str">
        <f>VLOOKUP(A1743,_holidays!$A$2:$C$2107,3,1)</f>
        <v>N</v>
      </c>
      <c r="D1743" s="16">
        <v>117504.77499999999</v>
      </c>
      <c r="E1743" s="21">
        <v>14.2</v>
      </c>
      <c r="F1743" s="67">
        <f t="shared" si="108"/>
        <v>117504.77499999999</v>
      </c>
      <c r="G1743" s="67" t="e">
        <f t="shared" si="109"/>
        <v>#N/A</v>
      </c>
      <c r="H1743" s="67" t="e">
        <f t="shared" si="110"/>
        <v>#N/A</v>
      </c>
      <c r="I1743" s="67">
        <f t="shared" si="111"/>
        <v>117504.77499999999</v>
      </c>
    </row>
    <row r="1744" spans="1:9" x14ac:dyDescent="0.6">
      <c r="A1744" s="10">
        <v>43747</v>
      </c>
      <c r="B1744" s="13" t="str">
        <f>VLOOKUP(A1744,_holidays!$A$2:$B$2107,2,1)</f>
        <v>Y</v>
      </c>
      <c r="C1744" s="13" t="str">
        <f>VLOOKUP(A1744,_holidays!$A$2:$C$2107,3,1)</f>
        <v>N</v>
      </c>
      <c r="D1744" s="16">
        <v>122771.82</v>
      </c>
      <c r="E1744" s="14">
        <v>15</v>
      </c>
      <c r="F1744" s="67">
        <f t="shared" si="108"/>
        <v>122771.82</v>
      </c>
      <c r="G1744" s="67" t="e">
        <f t="shared" si="109"/>
        <v>#N/A</v>
      </c>
      <c r="H1744" s="67" t="e">
        <f t="shared" si="110"/>
        <v>#N/A</v>
      </c>
      <c r="I1744" s="67">
        <f t="shared" si="111"/>
        <v>122771.82</v>
      </c>
    </row>
    <row r="1745" spans="1:9" x14ac:dyDescent="0.6">
      <c r="A1745" s="19">
        <v>43748</v>
      </c>
      <c r="B1745" s="20" t="str">
        <f>VLOOKUP(A1745,_holidays!$A$2:$B$2107,2,1)</f>
        <v>Y</v>
      </c>
      <c r="C1745" s="20" t="str">
        <f>VLOOKUP(A1745,_holidays!$A$2:$C$2107,3,1)</f>
        <v>N</v>
      </c>
      <c r="D1745" s="16">
        <v>123692.08</v>
      </c>
      <c r="E1745" s="21">
        <v>14.7</v>
      </c>
      <c r="F1745" s="67">
        <f t="shared" si="108"/>
        <v>123692.08</v>
      </c>
      <c r="G1745" s="67" t="e">
        <f t="shared" si="109"/>
        <v>#N/A</v>
      </c>
      <c r="H1745" s="67" t="e">
        <f t="shared" si="110"/>
        <v>#N/A</v>
      </c>
      <c r="I1745" s="67">
        <f t="shared" si="111"/>
        <v>123692.08</v>
      </c>
    </row>
    <row r="1746" spans="1:9" x14ac:dyDescent="0.6">
      <c r="A1746" s="10">
        <v>43749</v>
      </c>
      <c r="B1746" s="13" t="str">
        <f>VLOOKUP(A1746,_holidays!$A$2:$B$2107,2,1)</f>
        <v>Y</v>
      </c>
      <c r="C1746" s="13" t="str">
        <f>VLOOKUP(A1746,_holidays!$A$2:$C$2107,3,1)</f>
        <v>N</v>
      </c>
      <c r="D1746" s="16">
        <v>115250.505</v>
      </c>
      <c r="E1746" s="14">
        <v>18.899999999999999</v>
      </c>
      <c r="F1746" s="67">
        <f t="shared" si="108"/>
        <v>115250.505</v>
      </c>
      <c r="G1746" s="67" t="e">
        <f t="shared" si="109"/>
        <v>#N/A</v>
      </c>
      <c r="H1746" s="67" t="e">
        <f t="shared" si="110"/>
        <v>#N/A</v>
      </c>
      <c r="I1746" s="67">
        <f t="shared" si="111"/>
        <v>115250.505</v>
      </c>
    </row>
    <row r="1747" spans="1:9" x14ac:dyDescent="0.6">
      <c r="A1747" s="19">
        <v>43750</v>
      </c>
      <c r="B1747" s="20" t="str">
        <f>VLOOKUP(A1747,_holidays!$A$2:$B$2107,2,1)</f>
        <v>Y</v>
      </c>
      <c r="C1747" s="20" t="str">
        <f>VLOOKUP(A1747,_holidays!$A$2:$C$2107,3,1)</f>
        <v>N</v>
      </c>
      <c r="D1747" s="16">
        <v>101053.36500000001</v>
      </c>
      <c r="E1747" s="21">
        <v>20.399999999999999</v>
      </c>
      <c r="F1747" s="67">
        <f t="shared" si="108"/>
        <v>101053.36500000001</v>
      </c>
      <c r="G1747" s="67" t="e">
        <f t="shared" si="109"/>
        <v>#N/A</v>
      </c>
      <c r="H1747" s="67" t="e">
        <f t="shared" si="110"/>
        <v>#N/A</v>
      </c>
      <c r="I1747" s="67">
        <f t="shared" si="111"/>
        <v>101053.36500000001</v>
      </c>
    </row>
    <row r="1748" spans="1:9" x14ac:dyDescent="0.6">
      <c r="A1748" s="10">
        <v>43751</v>
      </c>
      <c r="B1748" s="13" t="str">
        <f>VLOOKUP(A1748,_holidays!$A$2:$B$2107,2,1)</f>
        <v>Y</v>
      </c>
      <c r="C1748" s="13" t="str">
        <f>VLOOKUP(A1748,_holidays!$A$2:$C$2107,3,1)</f>
        <v>N</v>
      </c>
      <c r="D1748" s="16">
        <v>94744.7</v>
      </c>
      <c r="E1748" s="14">
        <v>23.1</v>
      </c>
      <c r="F1748" s="67">
        <f t="shared" si="108"/>
        <v>94744.7</v>
      </c>
      <c r="G1748" s="67" t="e">
        <f t="shared" si="109"/>
        <v>#N/A</v>
      </c>
      <c r="H1748" s="67" t="e">
        <f t="shared" si="110"/>
        <v>#N/A</v>
      </c>
      <c r="I1748" s="67">
        <f t="shared" si="111"/>
        <v>94744.7</v>
      </c>
    </row>
    <row r="1749" spans="1:9" x14ac:dyDescent="0.6">
      <c r="A1749" s="19">
        <v>43752</v>
      </c>
      <c r="B1749" s="20" t="str">
        <f>VLOOKUP(A1749,_holidays!$A$2:$B$2107,2,1)</f>
        <v>Y</v>
      </c>
      <c r="C1749" s="20" t="str">
        <f>VLOOKUP(A1749,_holidays!$A$2:$C$2107,3,1)</f>
        <v>N</v>
      </c>
      <c r="D1749" s="16">
        <v>110290.12</v>
      </c>
      <c r="E1749" s="21">
        <v>26.7</v>
      </c>
      <c r="F1749" s="67">
        <f t="shared" si="108"/>
        <v>110290.12</v>
      </c>
      <c r="G1749" s="67" t="e">
        <f t="shared" si="109"/>
        <v>#N/A</v>
      </c>
      <c r="H1749" s="67" t="e">
        <f t="shared" si="110"/>
        <v>#N/A</v>
      </c>
      <c r="I1749" s="67">
        <f t="shared" si="111"/>
        <v>110290.12</v>
      </c>
    </row>
    <row r="1750" spans="1:9" x14ac:dyDescent="0.6">
      <c r="A1750" s="10">
        <v>43753</v>
      </c>
      <c r="B1750" s="13" t="str">
        <f>VLOOKUP(A1750,_holidays!$A$2:$B$2107,2,1)</f>
        <v>Y</v>
      </c>
      <c r="C1750" s="13" t="str">
        <f>VLOOKUP(A1750,_holidays!$A$2:$C$2107,3,1)</f>
        <v>N</v>
      </c>
      <c r="D1750" s="16">
        <v>112052.12</v>
      </c>
      <c r="E1750" s="14">
        <v>18</v>
      </c>
      <c r="F1750" s="67">
        <f t="shared" si="108"/>
        <v>112052.12</v>
      </c>
      <c r="G1750" s="67" t="e">
        <f t="shared" si="109"/>
        <v>#N/A</v>
      </c>
      <c r="H1750" s="67" t="e">
        <f t="shared" si="110"/>
        <v>#N/A</v>
      </c>
      <c r="I1750" s="67">
        <f t="shared" si="111"/>
        <v>112052.12</v>
      </c>
    </row>
    <row r="1751" spans="1:9" x14ac:dyDescent="0.6">
      <c r="A1751" s="19">
        <v>43754</v>
      </c>
      <c r="B1751" s="20" t="str">
        <f>VLOOKUP(A1751,_holidays!$A$2:$B$2107,2,1)</f>
        <v>Y</v>
      </c>
      <c r="C1751" s="20" t="str">
        <f>VLOOKUP(A1751,_holidays!$A$2:$C$2107,3,1)</f>
        <v>N</v>
      </c>
      <c r="D1751" s="16">
        <v>117533.72</v>
      </c>
      <c r="E1751" s="21">
        <v>20.399999999999999</v>
      </c>
      <c r="F1751" s="67">
        <f t="shared" si="108"/>
        <v>117533.72</v>
      </c>
      <c r="G1751" s="67" t="e">
        <f t="shared" si="109"/>
        <v>#N/A</v>
      </c>
      <c r="H1751" s="67" t="e">
        <f t="shared" si="110"/>
        <v>#N/A</v>
      </c>
      <c r="I1751" s="67">
        <f t="shared" si="111"/>
        <v>117533.72</v>
      </c>
    </row>
    <row r="1752" spans="1:9" x14ac:dyDescent="0.6">
      <c r="A1752" s="10">
        <v>43755</v>
      </c>
      <c r="B1752" s="13" t="str">
        <f>VLOOKUP(A1752,_holidays!$A$2:$B$2107,2,1)</f>
        <v>Y</v>
      </c>
      <c r="C1752" s="13" t="str">
        <f>VLOOKUP(A1752,_holidays!$A$2:$C$2107,3,1)</f>
        <v>N</v>
      </c>
      <c r="D1752" s="16">
        <v>116690.04</v>
      </c>
      <c r="E1752" s="14">
        <v>15.2</v>
      </c>
      <c r="F1752" s="67">
        <f t="shared" si="108"/>
        <v>116690.04</v>
      </c>
      <c r="G1752" s="67" t="e">
        <f t="shared" si="109"/>
        <v>#N/A</v>
      </c>
      <c r="H1752" s="67" t="e">
        <f t="shared" si="110"/>
        <v>#N/A</v>
      </c>
      <c r="I1752" s="67">
        <f t="shared" si="111"/>
        <v>116690.04</v>
      </c>
    </row>
    <row r="1753" spans="1:9" x14ac:dyDescent="0.6">
      <c r="A1753" s="19">
        <v>43756</v>
      </c>
      <c r="B1753" s="20" t="str">
        <f>VLOOKUP(A1753,_holidays!$A$2:$B$2107,2,1)</f>
        <v>Y</v>
      </c>
      <c r="C1753" s="20" t="str">
        <f>VLOOKUP(A1753,_holidays!$A$2:$C$2107,3,1)</f>
        <v>N</v>
      </c>
      <c r="D1753" s="16">
        <v>109857.485</v>
      </c>
      <c r="E1753" s="21">
        <v>22.1</v>
      </c>
      <c r="F1753" s="67">
        <f t="shared" si="108"/>
        <v>109857.485</v>
      </c>
      <c r="G1753" s="67" t="e">
        <f t="shared" si="109"/>
        <v>#N/A</v>
      </c>
      <c r="H1753" s="67" t="e">
        <f t="shared" si="110"/>
        <v>#N/A</v>
      </c>
      <c r="I1753" s="67">
        <f t="shared" si="111"/>
        <v>109857.485</v>
      </c>
    </row>
    <row r="1754" spans="1:9" x14ac:dyDescent="0.6">
      <c r="A1754" s="10">
        <v>43757</v>
      </c>
      <c r="B1754" s="13" t="str">
        <f>VLOOKUP(A1754,_holidays!$A$2:$B$2107,2,1)</f>
        <v>Y</v>
      </c>
      <c r="C1754" s="13" t="str">
        <f>VLOOKUP(A1754,_holidays!$A$2:$C$2107,3,1)</f>
        <v>N</v>
      </c>
      <c r="D1754" s="16">
        <v>102032.495</v>
      </c>
      <c r="E1754" s="14">
        <v>15.3</v>
      </c>
      <c r="F1754" s="67">
        <f t="shared" si="108"/>
        <v>102032.495</v>
      </c>
      <c r="G1754" s="67" t="e">
        <f t="shared" si="109"/>
        <v>#N/A</v>
      </c>
      <c r="H1754" s="67" t="e">
        <f t="shared" si="110"/>
        <v>#N/A</v>
      </c>
      <c r="I1754" s="67">
        <f t="shared" si="111"/>
        <v>102032.495</v>
      </c>
    </row>
    <row r="1755" spans="1:9" x14ac:dyDescent="0.6">
      <c r="A1755" s="19">
        <v>43758</v>
      </c>
      <c r="B1755" s="20" t="str">
        <f>VLOOKUP(A1755,_holidays!$A$2:$B$2107,2,1)</f>
        <v>Y</v>
      </c>
      <c r="C1755" s="20" t="str">
        <f>VLOOKUP(A1755,_holidays!$A$2:$C$2107,3,1)</f>
        <v>N</v>
      </c>
      <c r="D1755" s="16">
        <v>102684.515</v>
      </c>
      <c r="E1755" s="21">
        <v>16.399999999999999</v>
      </c>
      <c r="F1755" s="67">
        <f t="shared" si="108"/>
        <v>102684.515</v>
      </c>
      <c r="G1755" s="67" t="e">
        <f t="shared" si="109"/>
        <v>#N/A</v>
      </c>
      <c r="H1755" s="67" t="e">
        <f t="shared" si="110"/>
        <v>#N/A</v>
      </c>
      <c r="I1755" s="67">
        <f t="shared" si="111"/>
        <v>102684.515</v>
      </c>
    </row>
    <row r="1756" spans="1:9" x14ac:dyDescent="0.6">
      <c r="A1756" s="10">
        <v>43759</v>
      </c>
      <c r="B1756" s="13" t="str">
        <f>VLOOKUP(A1756,_holidays!$A$2:$B$2107,2,1)</f>
        <v>Y</v>
      </c>
      <c r="C1756" s="13" t="str">
        <f>VLOOKUP(A1756,_holidays!$A$2:$C$2107,3,1)</f>
        <v>N</v>
      </c>
      <c r="D1756" s="16">
        <v>114502.07</v>
      </c>
      <c r="E1756" s="14">
        <v>17</v>
      </c>
      <c r="F1756" s="67">
        <f t="shared" si="108"/>
        <v>114502.07</v>
      </c>
      <c r="G1756" s="67" t="e">
        <f t="shared" si="109"/>
        <v>#N/A</v>
      </c>
      <c r="H1756" s="67" t="e">
        <f t="shared" si="110"/>
        <v>#N/A</v>
      </c>
      <c r="I1756" s="67">
        <f t="shared" si="111"/>
        <v>114502.07</v>
      </c>
    </row>
    <row r="1757" spans="1:9" x14ac:dyDescent="0.6">
      <c r="A1757" s="19">
        <v>43760</v>
      </c>
      <c r="B1757" s="20" t="str">
        <f>VLOOKUP(A1757,_holidays!$A$2:$B$2107,2,1)</f>
        <v>Y</v>
      </c>
      <c r="C1757" s="20" t="str">
        <f>VLOOKUP(A1757,_holidays!$A$2:$C$2107,3,1)</f>
        <v>N</v>
      </c>
      <c r="D1757" s="16">
        <v>114108.545</v>
      </c>
      <c r="E1757" s="21">
        <v>19.600000000000001</v>
      </c>
      <c r="F1757" s="67">
        <f t="shared" si="108"/>
        <v>114108.545</v>
      </c>
      <c r="G1757" s="67" t="e">
        <f t="shared" si="109"/>
        <v>#N/A</v>
      </c>
      <c r="H1757" s="67" t="e">
        <f t="shared" si="110"/>
        <v>#N/A</v>
      </c>
      <c r="I1757" s="67">
        <f t="shared" si="111"/>
        <v>114108.545</v>
      </c>
    </row>
    <row r="1758" spans="1:9" x14ac:dyDescent="0.6">
      <c r="A1758" s="10">
        <v>43761</v>
      </c>
      <c r="B1758" s="13" t="str">
        <f>VLOOKUP(A1758,_holidays!$A$2:$B$2107,2,1)</f>
        <v>Y</v>
      </c>
      <c r="C1758" s="13" t="str">
        <f>VLOOKUP(A1758,_holidays!$A$2:$C$2107,3,1)</f>
        <v>N</v>
      </c>
      <c r="D1758" s="16">
        <v>114281.61500000001</v>
      </c>
      <c r="E1758" s="14">
        <v>27.9</v>
      </c>
      <c r="F1758" s="67">
        <f t="shared" si="108"/>
        <v>114281.61500000001</v>
      </c>
      <c r="G1758" s="67" t="e">
        <f t="shared" si="109"/>
        <v>#N/A</v>
      </c>
      <c r="H1758" s="67" t="e">
        <f t="shared" si="110"/>
        <v>#N/A</v>
      </c>
      <c r="I1758" s="67">
        <f t="shared" si="111"/>
        <v>114281.61500000001</v>
      </c>
    </row>
    <row r="1759" spans="1:9" x14ac:dyDescent="0.6">
      <c r="A1759" s="19">
        <v>43762</v>
      </c>
      <c r="B1759" s="20" t="str">
        <f>VLOOKUP(A1759,_holidays!$A$2:$B$2107,2,1)</f>
        <v>Y</v>
      </c>
      <c r="C1759" s="20" t="str">
        <f>VLOOKUP(A1759,_holidays!$A$2:$C$2107,3,1)</f>
        <v>N</v>
      </c>
      <c r="D1759" s="16">
        <v>115442.655</v>
      </c>
      <c r="E1759" s="21">
        <v>33.799999999999997</v>
      </c>
      <c r="F1759" s="67">
        <f t="shared" si="108"/>
        <v>115442.655</v>
      </c>
      <c r="G1759" s="67" t="e">
        <f t="shared" si="109"/>
        <v>#N/A</v>
      </c>
      <c r="H1759" s="67" t="e">
        <f t="shared" si="110"/>
        <v>#N/A</v>
      </c>
      <c r="I1759" s="67">
        <f t="shared" si="111"/>
        <v>115442.655</v>
      </c>
    </row>
    <row r="1760" spans="1:9" x14ac:dyDescent="0.6">
      <c r="A1760" s="10">
        <v>43763</v>
      </c>
      <c r="B1760" s="13" t="str">
        <f>VLOOKUP(A1760,_holidays!$A$2:$B$2107,2,1)</f>
        <v>Y</v>
      </c>
      <c r="C1760" s="13" t="str">
        <f>VLOOKUP(A1760,_holidays!$A$2:$C$2107,3,1)</f>
        <v>N</v>
      </c>
      <c r="D1760" s="16">
        <v>109130.77</v>
      </c>
      <c r="E1760" s="14">
        <v>21.6</v>
      </c>
      <c r="F1760" s="67">
        <f t="shared" si="108"/>
        <v>109130.77</v>
      </c>
      <c r="G1760" s="67" t="e">
        <f t="shared" si="109"/>
        <v>#N/A</v>
      </c>
      <c r="H1760" s="67" t="e">
        <f t="shared" si="110"/>
        <v>#N/A</v>
      </c>
      <c r="I1760" s="67">
        <f t="shared" si="111"/>
        <v>109130.77</v>
      </c>
    </row>
    <row r="1761" spans="1:9" x14ac:dyDescent="0.6">
      <c r="A1761" s="19">
        <v>43764</v>
      </c>
      <c r="B1761" s="20" t="str">
        <f>VLOOKUP(A1761,_holidays!$A$2:$B$2107,2,1)</f>
        <v>Y</v>
      </c>
      <c r="C1761" s="20" t="str">
        <f>VLOOKUP(A1761,_holidays!$A$2:$C$2107,3,1)</f>
        <v>N</v>
      </c>
      <c r="D1761" s="16">
        <v>96698.285000000003</v>
      </c>
      <c r="E1761" s="21">
        <v>15.5</v>
      </c>
      <c r="F1761" s="67">
        <f t="shared" si="108"/>
        <v>96698.285000000003</v>
      </c>
      <c r="G1761" s="67" t="e">
        <f t="shared" si="109"/>
        <v>#N/A</v>
      </c>
      <c r="H1761" s="67" t="e">
        <f t="shared" si="110"/>
        <v>#N/A</v>
      </c>
      <c r="I1761" s="67">
        <f t="shared" si="111"/>
        <v>96698.285000000003</v>
      </c>
    </row>
    <row r="1762" spans="1:9" x14ac:dyDescent="0.6">
      <c r="A1762" s="10">
        <v>43765</v>
      </c>
      <c r="B1762" s="13" t="str">
        <f>VLOOKUP(A1762,_holidays!$A$2:$B$2107,2,1)</f>
        <v>Y</v>
      </c>
      <c r="C1762" s="13" t="str">
        <f>VLOOKUP(A1762,_holidays!$A$2:$C$2107,3,1)</f>
        <v>N</v>
      </c>
      <c r="D1762" s="16">
        <v>102830.55499999999</v>
      </c>
      <c r="E1762" s="14">
        <v>17</v>
      </c>
      <c r="F1762" s="67">
        <f t="shared" si="108"/>
        <v>102830.55499999999</v>
      </c>
      <c r="G1762" s="67" t="e">
        <f t="shared" si="109"/>
        <v>#N/A</v>
      </c>
      <c r="H1762" s="67" t="e">
        <f t="shared" si="110"/>
        <v>#N/A</v>
      </c>
      <c r="I1762" s="67">
        <f t="shared" si="111"/>
        <v>102830.55499999999</v>
      </c>
    </row>
    <row r="1763" spans="1:9" x14ac:dyDescent="0.6">
      <c r="A1763" s="19">
        <v>43766</v>
      </c>
      <c r="B1763" s="20" t="str">
        <f>VLOOKUP(A1763,_holidays!$A$2:$B$2107,2,1)</f>
        <v>Y</v>
      </c>
      <c r="C1763" s="20" t="str">
        <f>VLOOKUP(A1763,_holidays!$A$2:$C$2107,3,1)</f>
        <v>N</v>
      </c>
      <c r="D1763" s="16">
        <v>112634.63499999999</v>
      </c>
      <c r="E1763" s="21">
        <v>21.6</v>
      </c>
      <c r="F1763" s="67">
        <f t="shared" si="108"/>
        <v>112634.63499999999</v>
      </c>
      <c r="G1763" s="67" t="e">
        <f t="shared" si="109"/>
        <v>#N/A</v>
      </c>
      <c r="H1763" s="67" t="e">
        <f t="shared" si="110"/>
        <v>#N/A</v>
      </c>
      <c r="I1763" s="67">
        <f t="shared" si="111"/>
        <v>112634.63499999999</v>
      </c>
    </row>
    <row r="1764" spans="1:9" x14ac:dyDescent="0.6">
      <c r="A1764" s="10">
        <v>43767</v>
      </c>
      <c r="B1764" s="13" t="str">
        <f>VLOOKUP(A1764,_holidays!$A$2:$B$2107,2,1)</f>
        <v>Y</v>
      </c>
      <c r="C1764" s="13" t="str">
        <f>VLOOKUP(A1764,_holidays!$A$2:$C$2107,3,1)</f>
        <v>N</v>
      </c>
      <c r="D1764" s="16">
        <v>111887.405</v>
      </c>
      <c r="E1764" s="14">
        <v>30.5</v>
      </c>
      <c r="F1764" s="67">
        <f t="shared" si="108"/>
        <v>111887.405</v>
      </c>
      <c r="G1764" s="67" t="e">
        <f t="shared" si="109"/>
        <v>#N/A</v>
      </c>
      <c r="H1764" s="67" t="e">
        <f t="shared" si="110"/>
        <v>#N/A</v>
      </c>
      <c r="I1764" s="67">
        <f t="shared" si="111"/>
        <v>111887.405</v>
      </c>
    </row>
    <row r="1765" spans="1:9" x14ac:dyDescent="0.6">
      <c r="A1765" s="19">
        <v>43768</v>
      </c>
      <c r="B1765" s="20" t="str">
        <f>VLOOKUP(A1765,_holidays!$A$2:$B$2107,2,1)</f>
        <v>Y</v>
      </c>
      <c r="C1765" s="20" t="str">
        <f>VLOOKUP(A1765,_holidays!$A$2:$C$2107,3,1)</f>
        <v>N</v>
      </c>
      <c r="D1765" s="16">
        <v>117375.73</v>
      </c>
      <c r="E1765" s="21">
        <v>25.1</v>
      </c>
      <c r="F1765" s="67">
        <f t="shared" si="108"/>
        <v>117375.73</v>
      </c>
      <c r="G1765" s="67" t="e">
        <f t="shared" si="109"/>
        <v>#N/A</v>
      </c>
      <c r="H1765" s="67" t="e">
        <f t="shared" si="110"/>
        <v>#N/A</v>
      </c>
      <c r="I1765" s="67">
        <f t="shared" si="111"/>
        <v>117375.73</v>
      </c>
    </row>
    <row r="1766" spans="1:9" x14ac:dyDescent="0.6">
      <c r="A1766" s="10">
        <v>43769</v>
      </c>
      <c r="B1766" s="13" t="str">
        <f>VLOOKUP(A1766,_holidays!$A$2:$B$2107,2,1)</f>
        <v>Y</v>
      </c>
      <c r="C1766" s="13" t="str">
        <f>VLOOKUP(A1766,_holidays!$A$2:$C$2107,3,1)</f>
        <v>N</v>
      </c>
      <c r="D1766" s="16">
        <v>121752.875</v>
      </c>
      <c r="E1766" s="14">
        <v>33.700000000000003</v>
      </c>
      <c r="F1766" s="67">
        <f t="shared" si="108"/>
        <v>121752.875</v>
      </c>
      <c r="G1766" s="67" t="e">
        <f t="shared" si="109"/>
        <v>#N/A</v>
      </c>
      <c r="H1766" s="67" t="e">
        <f t="shared" si="110"/>
        <v>#N/A</v>
      </c>
      <c r="I1766" s="67">
        <f t="shared" si="111"/>
        <v>121752.875</v>
      </c>
    </row>
    <row r="1767" spans="1:9" x14ac:dyDescent="0.6">
      <c r="A1767" s="19">
        <v>43770</v>
      </c>
      <c r="B1767" s="20" t="str">
        <f>VLOOKUP(A1767,_holidays!$A$2:$B$2107,2,1)</f>
        <v>Y</v>
      </c>
      <c r="C1767" s="20" t="str">
        <f>VLOOKUP(A1767,_holidays!$A$2:$C$2107,3,1)</f>
        <v>N</v>
      </c>
      <c r="D1767" s="16">
        <v>130510.905</v>
      </c>
      <c r="E1767" s="21">
        <v>34.299999999999997</v>
      </c>
      <c r="F1767" s="67">
        <f t="shared" si="108"/>
        <v>130510.905</v>
      </c>
      <c r="G1767" s="67" t="e">
        <f t="shared" si="109"/>
        <v>#N/A</v>
      </c>
      <c r="H1767" s="67" t="e">
        <f t="shared" si="110"/>
        <v>#N/A</v>
      </c>
      <c r="I1767" s="67">
        <f t="shared" si="111"/>
        <v>130510.905</v>
      </c>
    </row>
    <row r="1768" spans="1:9" x14ac:dyDescent="0.6">
      <c r="A1768" s="10">
        <v>43771</v>
      </c>
      <c r="B1768" s="13" t="str">
        <f>VLOOKUP(A1768,_holidays!$A$2:$B$2107,2,1)</f>
        <v>Y</v>
      </c>
      <c r="C1768" s="13" t="str">
        <f>VLOOKUP(A1768,_holidays!$A$2:$C$2107,3,1)</f>
        <v>N</v>
      </c>
      <c r="D1768" s="16">
        <v>105806.825</v>
      </c>
      <c r="E1768" s="14">
        <v>18.899999999999999</v>
      </c>
      <c r="F1768" s="67">
        <f t="shared" si="108"/>
        <v>105806.825</v>
      </c>
      <c r="G1768" s="67" t="e">
        <f t="shared" si="109"/>
        <v>#N/A</v>
      </c>
      <c r="H1768" s="67" t="e">
        <f t="shared" si="110"/>
        <v>#N/A</v>
      </c>
      <c r="I1768" s="67">
        <f t="shared" si="111"/>
        <v>105806.825</v>
      </c>
    </row>
    <row r="1769" spans="1:9" x14ac:dyDescent="0.6">
      <c r="A1769" s="19">
        <v>43772</v>
      </c>
      <c r="B1769" s="20" t="str">
        <f>VLOOKUP(A1769,_holidays!$A$2:$B$2107,2,1)</f>
        <v>Y</v>
      </c>
      <c r="C1769" s="20" t="str">
        <f>VLOOKUP(A1769,_holidays!$A$2:$C$2107,3,1)</f>
        <v>N</v>
      </c>
      <c r="D1769" s="16">
        <v>96867.014999999999</v>
      </c>
      <c r="E1769" s="21">
        <v>20.7</v>
      </c>
      <c r="F1769" s="67">
        <f t="shared" si="108"/>
        <v>96867.014999999999</v>
      </c>
      <c r="G1769" s="67" t="e">
        <f t="shared" si="109"/>
        <v>#N/A</v>
      </c>
      <c r="H1769" s="67" t="e">
        <f t="shared" si="110"/>
        <v>#N/A</v>
      </c>
      <c r="I1769" s="67">
        <f t="shared" si="111"/>
        <v>96867.014999999999</v>
      </c>
    </row>
    <row r="1770" spans="1:9" x14ac:dyDescent="0.6">
      <c r="A1770" s="10">
        <v>43773</v>
      </c>
      <c r="B1770" s="13" t="str">
        <f>VLOOKUP(A1770,_holidays!$A$2:$B$2107,2,1)</f>
        <v>Y</v>
      </c>
      <c r="C1770" s="13" t="str">
        <f>VLOOKUP(A1770,_holidays!$A$2:$C$2107,3,1)</f>
        <v>N</v>
      </c>
      <c r="D1770" s="16">
        <v>107279.84</v>
      </c>
      <c r="E1770" s="14">
        <v>16.2</v>
      </c>
      <c r="F1770" s="67">
        <f t="shared" si="108"/>
        <v>107279.84</v>
      </c>
      <c r="G1770" s="67" t="e">
        <f t="shared" si="109"/>
        <v>#N/A</v>
      </c>
      <c r="H1770" s="67" t="e">
        <f t="shared" si="110"/>
        <v>#N/A</v>
      </c>
      <c r="I1770" s="67">
        <f t="shared" si="111"/>
        <v>107279.84</v>
      </c>
    </row>
    <row r="1771" spans="1:9" x14ac:dyDescent="0.6">
      <c r="A1771" s="19">
        <v>43774</v>
      </c>
      <c r="B1771" s="20" t="str">
        <f>VLOOKUP(A1771,_holidays!$A$2:$B$2107,2,1)</f>
        <v>Y</v>
      </c>
      <c r="C1771" s="20" t="str">
        <f>VLOOKUP(A1771,_holidays!$A$2:$C$2107,3,1)</f>
        <v>Y</v>
      </c>
      <c r="D1771" s="16">
        <v>96817</v>
      </c>
      <c r="E1771" s="21">
        <v>19.600000000000001</v>
      </c>
      <c r="F1771" s="67">
        <f t="shared" si="108"/>
        <v>96817</v>
      </c>
      <c r="G1771" s="67" t="e">
        <f t="shared" si="109"/>
        <v>#N/A</v>
      </c>
      <c r="H1771" s="67">
        <f t="shared" si="110"/>
        <v>96817</v>
      </c>
      <c r="I1771" s="67" t="e">
        <f t="shared" si="111"/>
        <v>#N/A</v>
      </c>
    </row>
    <row r="1772" spans="1:9" x14ac:dyDescent="0.6">
      <c r="A1772" s="10">
        <v>43775</v>
      </c>
      <c r="B1772" s="13" t="str">
        <f>VLOOKUP(A1772,_holidays!$A$2:$B$2107,2,1)</f>
        <v>Y</v>
      </c>
      <c r="C1772" s="13" t="str">
        <f>VLOOKUP(A1772,_holidays!$A$2:$C$2107,3,1)</f>
        <v>N</v>
      </c>
      <c r="D1772" s="16">
        <v>104381.38</v>
      </c>
      <c r="E1772" s="14">
        <v>24.1</v>
      </c>
      <c r="F1772" s="67">
        <f t="shared" si="108"/>
        <v>104381.38</v>
      </c>
      <c r="G1772" s="67" t="e">
        <f t="shared" si="109"/>
        <v>#N/A</v>
      </c>
      <c r="H1772" s="67" t="e">
        <f t="shared" si="110"/>
        <v>#N/A</v>
      </c>
      <c r="I1772" s="67">
        <f t="shared" si="111"/>
        <v>104381.38</v>
      </c>
    </row>
    <row r="1773" spans="1:9" x14ac:dyDescent="0.6">
      <c r="A1773" s="19">
        <v>43776</v>
      </c>
      <c r="B1773" s="20" t="str">
        <f>VLOOKUP(A1773,_holidays!$A$2:$B$2107,2,1)</f>
        <v>Y</v>
      </c>
      <c r="C1773" s="20" t="str">
        <f>VLOOKUP(A1773,_holidays!$A$2:$C$2107,3,1)</f>
        <v>N</v>
      </c>
      <c r="D1773" s="16">
        <v>115132.64</v>
      </c>
      <c r="E1773" s="21">
        <v>17.7</v>
      </c>
      <c r="F1773" s="67">
        <f t="shared" si="108"/>
        <v>115132.64</v>
      </c>
      <c r="G1773" s="67" t="e">
        <f t="shared" si="109"/>
        <v>#N/A</v>
      </c>
      <c r="H1773" s="67" t="e">
        <f t="shared" si="110"/>
        <v>#N/A</v>
      </c>
      <c r="I1773" s="67">
        <f t="shared" si="111"/>
        <v>115132.64</v>
      </c>
    </row>
    <row r="1774" spans="1:9" x14ac:dyDescent="0.6">
      <c r="A1774" s="10">
        <v>43777</v>
      </c>
      <c r="B1774" s="13" t="str">
        <f>VLOOKUP(A1774,_holidays!$A$2:$B$2107,2,1)</f>
        <v>Y</v>
      </c>
      <c r="C1774" s="13" t="str">
        <f>VLOOKUP(A1774,_holidays!$A$2:$C$2107,3,1)</f>
        <v>N</v>
      </c>
      <c r="D1774" s="16">
        <v>113954.78</v>
      </c>
      <c r="E1774" s="14">
        <v>15</v>
      </c>
      <c r="F1774" s="67">
        <f t="shared" si="108"/>
        <v>113954.78</v>
      </c>
      <c r="G1774" s="67" t="e">
        <f t="shared" si="109"/>
        <v>#N/A</v>
      </c>
      <c r="H1774" s="67" t="e">
        <f t="shared" si="110"/>
        <v>#N/A</v>
      </c>
      <c r="I1774" s="67">
        <f t="shared" si="111"/>
        <v>113954.78</v>
      </c>
    </row>
    <row r="1775" spans="1:9" x14ac:dyDescent="0.6">
      <c r="A1775" s="19">
        <v>43778</v>
      </c>
      <c r="B1775" s="20" t="str">
        <f>VLOOKUP(A1775,_holidays!$A$2:$B$2107,2,1)</f>
        <v>Y</v>
      </c>
      <c r="C1775" s="20" t="str">
        <f>VLOOKUP(A1775,_holidays!$A$2:$C$2107,3,1)</f>
        <v>N</v>
      </c>
      <c r="D1775" s="16">
        <v>108924.79</v>
      </c>
      <c r="E1775" s="21">
        <v>14.2</v>
      </c>
      <c r="F1775" s="67">
        <f t="shared" si="108"/>
        <v>108924.79</v>
      </c>
      <c r="G1775" s="67" t="e">
        <f t="shared" si="109"/>
        <v>#N/A</v>
      </c>
      <c r="H1775" s="67" t="e">
        <f t="shared" si="110"/>
        <v>#N/A</v>
      </c>
      <c r="I1775" s="67">
        <f t="shared" si="111"/>
        <v>108924.79</v>
      </c>
    </row>
    <row r="1776" spans="1:9" x14ac:dyDescent="0.6">
      <c r="A1776" s="10">
        <v>43779</v>
      </c>
      <c r="B1776" s="13" t="str">
        <f>VLOOKUP(A1776,_holidays!$A$2:$B$2107,2,1)</f>
        <v>Y</v>
      </c>
      <c r="C1776" s="13" t="str">
        <f>VLOOKUP(A1776,_holidays!$A$2:$C$2107,3,1)</f>
        <v>N</v>
      </c>
      <c r="D1776" s="16">
        <v>101550.045</v>
      </c>
      <c r="E1776" s="14">
        <v>18.100000000000001</v>
      </c>
      <c r="F1776" s="67">
        <f t="shared" si="108"/>
        <v>101550.045</v>
      </c>
      <c r="G1776" s="67" t="e">
        <f t="shared" si="109"/>
        <v>#N/A</v>
      </c>
      <c r="H1776" s="67" t="e">
        <f t="shared" si="110"/>
        <v>#N/A</v>
      </c>
      <c r="I1776" s="67">
        <f t="shared" si="111"/>
        <v>101550.045</v>
      </c>
    </row>
    <row r="1777" spans="1:9" x14ac:dyDescent="0.6">
      <c r="A1777" s="19">
        <v>43780</v>
      </c>
      <c r="B1777" s="20" t="str">
        <f>VLOOKUP(A1777,_holidays!$A$2:$B$2107,2,1)</f>
        <v>Y</v>
      </c>
      <c r="C1777" s="20" t="str">
        <f>VLOOKUP(A1777,_holidays!$A$2:$C$2107,3,1)</f>
        <v>N</v>
      </c>
      <c r="D1777" s="16">
        <v>106758.95</v>
      </c>
      <c r="E1777" s="21">
        <v>29.6</v>
      </c>
      <c r="F1777" s="67">
        <f t="shared" si="108"/>
        <v>106758.95</v>
      </c>
      <c r="G1777" s="67" t="e">
        <f t="shared" si="109"/>
        <v>#N/A</v>
      </c>
      <c r="H1777" s="67" t="e">
        <f t="shared" si="110"/>
        <v>#N/A</v>
      </c>
      <c r="I1777" s="67">
        <f t="shared" si="111"/>
        <v>106758.95</v>
      </c>
    </row>
    <row r="1778" spans="1:9" x14ac:dyDescent="0.6">
      <c r="A1778" s="10">
        <v>43781</v>
      </c>
      <c r="B1778" s="13" t="str">
        <f>VLOOKUP(A1778,_holidays!$A$2:$B$2107,2,1)</f>
        <v>Y</v>
      </c>
      <c r="C1778" s="13" t="str">
        <f>VLOOKUP(A1778,_holidays!$A$2:$C$2107,3,1)</f>
        <v>N</v>
      </c>
      <c r="D1778" s="16">
        <v>104303.46</v>
      </c>
      <c r="E1778" s="14">
        <v>17.399999999999999</v>
      </c>
      <c r="F1778" s="67">
        <f t="shared" si="108"/>
        <v>104303.46</v>
      </c>
      <c r="G1778" s="67" t="e">
        <f t="shared" si="109"/>
        <v>#N/A</v>
      </c>
      <c r="H1778" s="67" t="e">
        <f t="shared" si="110"/>
        <v>#N/A</v>
      </c>
      <c r="I1778" s="67">
        <f t="shared" si="111"/>
        <v>104303.46</v>
      </c>
    </row>
    <row r="1779" spans="1:9" x14ac:dyDescent="0.6">
      <c r="A1779" s="19">
        <v>43782</v>
      </c>
      <c r="B1779" s="20" t="str">
        <f>VLOOKUP(A1779,_holidays!$A$2:$B$2107,2,1)</f>
        <v>Y</v>
      </c>
      <c r="C1779" s="20" t="str">
        <f>VLOOKUP(A1779,_holidays!$A$2:$C$2107,3,1)</f>
        <v>N</v>
      </c>
      <c r="D1779" s="16">
        <v>112573.54</v>
      </c>
      <c r="E1779" s="21">
        <v>17.3</v>
      </c>
      <c r="F1779" s="67">
        <f t="shared" si="108"/>
        <v>112573.54</v>
      </c>
      <c r="G1779" s="67" t="e">
        <f t="shared" si="109"/>
        <v>#N/A</v>
      </c>
      <c r="H1779" s="67" t="e">
        <f t="shared" si="110"/>
        <v>#N/A</v>
      </c>
      <c r="I1779" s="67">
        <f t="shared" si="111"/>
        <v>112573.54</v>
      </c>
    </row>
    <row r="1780" spans="1:9" x14ac:dyDescent="0.6">
      <c r="A1780" s="10">
        <v>43783</v>
      </c>
      <c r="B1780" s="13" t="str">
        <f>VLOOKUP(A1780,_holidays!$A$2:$B$2107,2,1)</f>
        <v>Y</v>
      </c>
      <c r="C1780" s="13" t="str">
        <f>VLOOKUP(A1780,_holidays!$A$2:$C$2107,3,1)</f>
        <v>N</v>
      </c>
      <c r="D1780" s="16">
        <v>109828.93</v>
      </c>
      <c r="E1780" s="14">
        <v>22.4</v>
      </c>
      <c r="F1780" s="67">
        <f t="shared" si="108"/>
        <v>109828.93</v>
      </c>
      <c r="G1780" s="67" t="e">
        <f t="shared" si="109"/>
        <v>#N/A</v>
      </c>
      <c r="H1780" s="67" t="e">
        <f t="shared" si="110"/>
        <v>#N/A</v>
      </c>
      <c r="I1780" s="67">
        <f t="shared" si="111"/>
        <v>109828.93</v>
      </c>
    </row>
    <row r="1781" spans="1:9" x14ac:dyDescent="0.6">
      <c r="A1781" s="19">
        <v>43784</v>
      </c>
      <c r="B1781" s="20" t="str">
        <f>VLOOKUP(A1781,_holidays!$A$2:$B$2107,2,1)</f>
        <v>Y</v>
      </c>
      <c r="C1781" s="20" t="str">
        <f>VLOOKUP(A1781,_holidays!$A$2:$C$2107,3,1)</f>
        <v>N</v>
      </c>
      <c r="D1781" s="16">
        <v>110954.755</v>
      </c>
      <c r="E1781" s="21">
        <v>18.5</v>
      </c>
      <c r="F1781" s="67">
        <f t="shared" si="108"/>
        <v>110954.755</v>
      </c>
      <c r="G1781" s="67" t="e">
        <f t="shared" si="109"/>
        <v>#N/A</v>
      </c>
      <c r="H1781" s="67" t="e">
        <f t="shared" si="110"/>
        <v>#N/A</v>
      </c>
      <c r="I1781" s="67">
        <f t="shared" si="111"/>
        <v>110954.755</v>
      </c>
    </row>
    <row r="1782" spans="1:9" x14ac:dyDescent="0.6">
      <c r="A1782" s="10">
        <v>43785</v>
      </c>
      <c r="B1782" s="13" t="str">
        <f>VLOOKUP(A1782,_holidays!$A$2:$B$2107,2,1)</f>
        <v>Y</v>
      </c>
      <c r="C1782" s="13" t="str">
        <f>VLOOKUP(A1782,_holidays!$A$2:$C$2107,3,1)</f>
        <v>N</v>
      </c>
      <c r="D1782" s="16">
        <v>97646.12</v>
      </c>
      <c r="E1782" s="14">
        <v>17.2</v>
      </c>
      <c r="F1782" s="67">
        <f t="shared" si="108"/>
        <v>97646.12</v>
      </c>
      <c r="G1782" s="67" t="e">
        <f t="shared" si="109"/>
        <v>#N/A</v>
      </c>
      <c r="H1782" s="67" t="e">
        <f t="shared" si="110"/>
        <v>#N/A</v>
      </c>
      <c r="I1782" s="67">
        <f t="shared" si="111"/>
        <v>97646.12</v>
      </c>
    </row>
    <row r="1783" spans="1:9" x14ac:dyDescent="0.6">
      <c r="A1783" s="19">
        <v>43786</v>
      </c>
      <c r="B1783" s="20" t="str">
        <f>VLOOKUP(A1783,_holidays!$A$2:$B$2107,2,1)</f>
        <v>Y</v>
      </c>
      <c r="C1783" s="20" t="str">
        <f>VLOOKUP(A1783,_holidays!$A$2:$C$2107,3,1)</f>
        <v>N</v>
      </c>
      <c r="D1783" s="16">
        <v>96742.49</v>
      </c>
      <c r="E1783" s="21">
        <v>16.2</v>
      </c>
      <c r="F1783" s="67">
        <f t="shared" si="108"/>
        <v>96742.49</v>
      </c>
      <c r="G1783" s="67" t="e">
        <f t="shared" si="109"/>
        <v>#N/A</v>
      </c>
      <c r="H1783" s="67" t="e">
        <f t="shared" si="110"/>
        <v>#N/A</v>
      </c>
      <c r="I1783" s="67">
        <f t="shared" si="111"/>
        <v>96742.49</v>
      </c>
    </row>
    <row r="1784" spans="1:9" x14ac:dyDescent="0.6">
      <c r="A1784" s="10">
        <v>43787</v>
      </c>
      <c r="B1784" s="13" t="str">
        <f>VLOOKUP(A1784,_holidays!$A$2:$B$2107,2,1)</f>
        <v>Y</v>
      </c>
      <c r="C1784" s="13" t="str">
        <f>VLOOKUP(A1784,_holidays!$A$2:$C$2107,3,1)</f>
        <v>N</v>
      </c>
      <c r="D1784" s="16">
        <v>109148.25</v>
      </c>
      <c r="E1784" s="14">
        <v>26.9</v>
      </c>
      <c r="F1784" s="67">
        <f t="shared" si="108"/>
        <v>109148.25</v>
      </c>
      <c r="G1784" s="67" t="e">
        <f t="shared" si="109"/>
        <v>#N/A</v>
      </c>
      <c r="H1784" s="67" t="e">
        <f t="shared" si="110"/>
        <v>#N/A</v>
      </c>
      <c r="I1784" s="67">
        <f t="shared" si="111"/>
        <v>109148.25</v>
      </c>
    </row>
    <row r="1785" spans="1:9" x14ac:dyDescent="0.6">
      <c r="A1785" s="19">
        <v>43788</v>
      </c>
      <c r="B1785" s="20" t="str">
        <f>VLOOKUP(A1785,_holidays!$A$2:$B$2107,2,1)</f>
        <v>Y</v>
      </c>
      <c r="C1785" s="20" t="str">
        <f>VLOOKUP(A1785,_holidays!$A$2:$C$2107,3,1)</f>
        <v>N</v>
      </c>
      <c r="D1785" s="16">
        <v>112033.87</v>
      </c>
      <c r="E1785" s="21">
        <v>18.600000000000001</v>
      </c>
      <c r="F1785" s="67">
        <f t="shared" si="108"/>
        <v>112033.87</v>
      </c>
      <c r="G1785" s="67" t="e">
        <f t="shared" si="109"/>
        <v>#N/A</v>
      </c>
      <c r="H1785" s="67" t="e">
        <f t="shared" si="110"/>
        <v>#N/A</v>
      </c>
      <c r="I1785" s="67">
        <f t="shared" si="111"/>
        <v>112033.87</v>
      </c>
    </row>
    <row r="1786" spans="1:9" x14ac:dyDescent="0.6">
      <c r="A1786" s="10">
        <v>43789</v>
      </c>
      <c r="B1786" s="13" t="str">
        <f>VLOOKUP(A1786,_holidays!$A$2:$B$2107,2,1)</f>
        <v>Y</v>
      </c>
      <c r="C1786" s="13" t="str">
        <f>VLOOKUP(A1786,_holidays!$A$2:$C$2107,3,1)</f>
        <v>N</v>
      </c>
      <c r="D1786" s="16">
        <v>119736.125</v>
      </c>
      <c r="E1786" s="14">
        <v>34.700000000000003</v>
      </c>
      <c r="F1786" s="67">
        <f t="shared" si="108"/>
        <v>119736.125</v>
      </c>
      <c r="G1786" s="67" t="e">
        <f t="shared" si="109"/>
        <v>#N/A</v>
      </c>
      <c r="H1786" s="67" t="e">
        <f t="shared" si="110"/>
        <v>#N/A</v>
      </c>
      <c r="I1786" s="67">
        <f t="shared" si="111"/>
        <v>119736.125</v>
      </c>
    </row>
    <row r="1787" spans="1:9" x14ac:dyDescent="0.6">
      <c r="A1787" s="19">
        <v>43790</v>
      </c>
      <c r="B1787" s="20" t="str">
        <f>VLOOKUP(A1787,_holidays!$A$2:$B$2107,2,1)</f>
        <v>Y</v>
      </c>
      <c r="C1787" s="20" t="str">
        <f>VLOOKUP(A1787,_holidays!$A$2:$C$2107,3,1)</f>
        <v>N</v>
      </c>
      <c r="D1787" s="16">
        <v>131312</v>
      </c>
      <c r="E1787" s="21">
        <v>40.9</v>
      </c>
      <c r="F1787" s="67">
        <f t="shared" si="108"/>
        <v>131312</v>
      </c>
      <c r="G1787" s="67" t="e">
        <f t="shared" si="109"/>
        <v>#N/A</v>
      </c>
      <c r="H1787" s="67" t="e">
        <f t="shared" si="110"/>
        <v>#N/A</v>
      </c>
      <c r="I1787" s="67">
        <f t="shared" si="111"/>
        <v>131312</v>
      </c>
    </row>
    <row r="1788" spans="1:9" x14ac:dyDescent="0.6">
      <c r="A1788" s="10">
        <v>43791</v>
      </c>
      <c r="B1788" s="13" t="str">
        <f>VLOOKUP(A1788,_holidays!$A$2:$B$2107,2,1)</f>
        <v>Y</v>
      </c>
      <c r="C1788" s="13" t="str">
        <f>VLOOKUP(A1788,_holidays!$A$2:$C$2107,3,1)</f>
        <v>N</v>
      </c>
      <c r="D1788" s="16">
        <v>109049.36500000001</v>
      </c>
      <c r="E1788" s="14">
        <v>20</v>
      </c>
      <c r="F1788" s="67">
        <f t="shared" si="108"/>
        <v>109049.36500000001</v>
      </c>
      <c r="G1788" s="67" t="e">
        <f t="shared" si="109"/>
        <v>#N/A</v>
      </c>
      <c r="H1788" s="67" t="e">
        <f t="shared" si="110"/>
        <v>#N/A</v>
      </c>
      <c r="I1788" s="67">
        <f t="shared" si="111"/>
        <v>109049.36500000001</v>
      </c>
    </row>
    <row r="1789" spans="1:9" x14ac:dyDescent="0.6">
      <c r="A1789" s="19">
        <v>43792</v>
      </c>
      <c r="B1789" s="20" t="str">
        <f>VLOOKUP(A1789,_holidays!$A$2:$B$2107,2,1)</f>
        <v>Y</v>
      </c>
      <c r="C1789" s="20" t="str">
        <f>VLOOKUP(A1789,_holidays!$A$2:$C$2107,3,1)</f>
        <v>N</v>
      </c>
      <c r="D1789" s="16">
        <v>97245.764999999999</v>
      </c>
      <c r="E1789" s="21">
        <v>23.8</v>
      </c>
      <c r="F1789" s="67">
        <f t="shared" si="108"/>
        <v>97245.764999999999</v>
      </c>
      <c r="G1789" s="67" t="e">
        <f t="shared" si="109"/>
        <v>#N/A</v>
      </c>
      <c r="H1789" s="67" t="e">
        <f t="shared" si="110"/>
        <v>#N/A</v>
      </c>
      <c r="I1789" s="67">
        <f t="shared" si="111"/>
        <v>97245.764999999999</v>
      </c>
    </row>
    <row r="1790" spans="1:9" x14ac:dyDescent="0.6">
      <c r="A1790" s="10">
        <v>43793</v>
      </c>
      <c r="B1790" s="13" t="str">
        <f>VLOOKUP(A1790,_holidays!$A$2:$B$2107,2,1)</f>
        <v>Y</v>
      </c>
      <c r="C1790" s="13" t="str">
        <f>VLOOKUP(A1790,_holidays!$A$2:$C$2107,3,1)</f>
        <v>N</v>
      </c>
      <c r="D1790" s="16">
        <v>96778.25</v>
      </c>
      <c r="E1790" s="14">
        <v>23.7</v>
      </c>
      <c r="F1790" s="67">
        <f t="shared" si="108"/>
        <v>96778.25</v>
      </c>
      <c r="G1790" s="67" t="e">
        <f t="shared" si="109"/>
        <v>#N/A</v>
      </c>
      <c r="H1790" s="67" t="e">
        <f t="shared" si="110"/>
        <v>#N/A</v>
      </c>
      <c r="I1790" s="67">
        <f t="shared" si="111"/>
        <v>96778.25</v>
      </c>
    </row>
    <row r="1791" spans="1:9" x14ac:dyDescent="0.6">
      <c r="A1791" s="19">
        <v>43794</v>
      </c>
      <c r="B1791" s="20" t="str">
        <f>VLOOKUP(A1791,_holidays!$A$2:$B$2107,2,1)</f>
        <v>Y</v>
      </c>
      <c r="C1791" s="20" t="str">
        <f>VLOOKUP(A1791,_holidays!$A$2:$C$2107,3,1)</f>
        <v>N</v>
      </c>
      <c r="D1791" s="16">
        <v>113899.3</v>
      </c>
      <c r="E1791" s="21">
        <v>27.4</v>
      </c>
      <c r="F1791" s="67">
        <f t="shared" si="108"/>
        <v>113899.3</v>
      </c>
      <c r="G1791" s="67" t="e">
        <f t="shared" si="109"/>
        <v>#N/A</v>
      </c>
      <c r="H1791" s="67" t="e">
        <f t="shared" si="110"/>
        <v>#N/A</v>
      </c>
      <c r="I1791" s="67">
        <f t="shared" si="111"/>
        <v>113899.3</v>
      </c>
    </row>
    <row r="1792" spans="1:9" x14ac:dyDescent="0.6">
      <c r="A1792" s="10">
        <v>43795</v>
      </c>
      <c r="B1792" s="13" t="str">
        <f>VLOOKUP(A1792,_holidays!$A$2:$B$2107,2,1)</f>
        <v>Y</v>
      </c>
      <c r="C1792" s="13" t="str">
        <f>VLOOKUP(A1792,_holidays!$A$2:$C$2107,3,1)</f>
        <v>N</v>
      </c>
      <c r="D1792" s="16">
        <v>107629.16</v>
      </c>
      <c r="E1792" s="14">
        <v>16.399999999999999</v>
      </c>
      <c r="F1792" s="67">
        <f t="shared" si="108"/>
        <v>107629.16</v>
      </c>
      <c r="G1792" s="67" t="e">
        <f t="shared" si="109"/>
        <v>#N/A</v>
      </c>
      <c r="H1792" s="67" t="e">
        <f t="shared" si="110"/>
        <v>#N/A</v>
      </c>
      <c r="I1792" s="67">
        <f t="shared" si="111"/>
        <v>107629.16</v>
      </c>
    </row>
    <row r="1793" spans="1:9" x14ac:dyDescent="0.6">
      <c r="A1793" s="19">
        <v>43796</v>
      </c>
      <c r="B1793" s="20" t="str">
        <f>VLOOKUP(A1793,_holidays!$A$2:$B$2107,2,1)</f>
        <v>Y</v>
      </c>
      <c r="C1793" s="20" t="str">
        <f>VLOOKUP(A1793,_holidays!$A$2:$C$2107,3,1)</f>
        <v>N</v>
      </c>
      <c r="D1793" s="16">
        <v>108417.69500000001</v>
      </c>
      <c r="E1793" s="21">
        <v>24.8</v>
      </c>
      <c r="F1793" s="67">
        <f t="shared" si="108"/>
        <v>108417.69500000001</v>
      </c>
      <c r="G1793" s="67" t="e">
        <f t="shared" si="109"/>
        <v>#N/A</v>
      </c>
      <c r="H1793" s="67" t="e">
        <f t="shared" si="110"/>
        <v>#N/A</v>
      </c>
      <c r="I1793" s="67">
        <f t="shared" si="111"/>
        <v>108417.69500000001</v>
      </c>
    </row>
    <row r="1794" spans="1:9" x14ac:dyDescent="0.6">
      <c r="A1794" s="10">
        <v>43797</v>
      </c>
      <c r="B1794" s="13" t="str">
        <f>VLOOKUP(A1794,_holidays!$A$2:$B$2107,2,1)</f>
        <v>Y</v>
      </c>
      <c r="C1794" s="13" t="str">
        <f>VLOOKUP(A1794,_holidays!$A$2:$C$2107,3,1)</f>
        <v>N</v>
      </c>
      <c r="D1794" s="16">
        <v>112735.875</v>
      </c>
      <c r="E1794" s="14">
        <v>21.1</v>
      </c>
      <c r="F1794" s="67">
        <f t="shared" si="108"/>
        <v>112735.875</v>
      </c>
      <c r="G1794" s="67" t="e">
        <f t="shared" si="109"/>
        <v>#N/A</v>
      </c>
      <c r="H1794" s="67" t="e">
        <f t="shared" si="110"/>
        <v>#N/A</v>
      </c>
      <c r="I1794" s="67">
        <f t="shared" si="111"/>
        <v>112735.875</v>
      </c>
    </row>
    <row r="1795" spans="1:9" x14ac:dyDescent="0.6">
      <c r="A1795" s="19">
        <v>43798</v>
      </c>
      <c r="B1795" s="20" t="str">
        <f>VLOOKUP(A1795,_holidays!$A$2:$B$2107,2,1)</f>
        <v>Y</v>
      </c>
      <c r="C1795" s="20" t="str">
        <f>VLOOKUP(A1795,_holidays!$A$2:$C$2107,3,1)</f>
        <v>N</v>
      </c>
      <c r="D1795" s="16">
        <v>114799.91</v>
      </c>
      <c r="E1795" s="21">
        <v>19.7</v>
      </c>
      <c r="F1795" s="67">
        <f t="shared" ref="F1795:F1858" si="112">IF(B1795="N",NA(),IF(B1795="Y",D1795))</f>
        <v>114799.91</v>
      </c>
      <c r="G1795" s="67" t="e">
        <f t="shared" ref="G1795:G1858" si="113">IF(B1795="N",D1795,IF(B1795="Y",NA()))</f>
        <v>#N/A</v>
      </c>
      <c r="H1795" s="67" t="e">
        <f t="shared" ref="H1795:H1858" si="114">IF(C1795="N",NA(),IF(C1795="Y",D1795))</f>
        <v>#N/A</v>
      </c>
      <c r="I1795" s="67">
        <f t="shared" ref="I1795:I1858" si="115">IF(C1795="N",D1795,IF(C1795="Y",NA()))</f>
        <v>114799.91</v>
      </c>
    </row>
    <row r="1796" spans="1:9" x14ac:dyDescent="0.6">
      <c r="A1796" s="10">
        <v>43799</v>
      </c>
      <c r="B1796" s="13" t="str">
        <f>VLOOKUP(A1796,_holidays!$A$2:$B$2107,2,1)</f>
        <v>Y</v>
      </c>
      <c r="C1796" s="13" t="str">
        <f>VLOOKUP(A1796,_holidays!$A$2:$C$2107,3,1)</f>
        <v>N</v>
      </c>
      <c r="D1796" s="16">
        <v>98959.56</v>
      </c>
      <c r="E1796" s="14">
        <v>18.399999999999999</v>
      </c>
      <c r="F1796" s="67">
        <f t="shared" si="112"/>
        <v>98959.56</v>
      </c>
      <c r="G1796" s="67" t="e">
        <f t="shared" si="113"/>
        <v>#N/A</v>
      </c>
      <c r="H1796" s="67" t="e">
        <f t="shared" si="114"/>
        <v>#N/A</v>
      </c>
      <c r="I1796" s="67">
        <f t="shared" si="115"/>
        <v>98959.56</v>
      </c>
    </row>
    <row r="1797" spans="1:9" x14ac:dyDescent="0.6">
      <c r="A1797" s="19">
        <v>43800</v>
      </c>
      <c r="B1797" s="20" t="str">
        <f>VLOOKUP(A1797,_holidays!$A$2:$B$2107,2,1)</f>
        <v>Y</v>
      </c>
      <c r="C1797" s="20" t="str">
        <f>VLOOKUP(A1797,_holidays!$A$2:$C$2107,3,1)</f>
        <v>N</v>
      </c>
      <c r="D1797" s="16">
        <v>100233.98</v>
      </c>
      <c r="E1797" s="21">
        <v>16.8</v>
      </c>
      <c r="F1797" s="67">
        <f t="shared" si="112"/>
        <v>100233.98</v>
      </c>
      <c r="G1797" s="67" t="e">
        <f t="shared" si="113"/>
        <v>#N/A</v>
      </c>
      <c r="H1797" s="67" t="e">
        <f t="shared" si="114"/>
        <v>#N/A</v>
      </c>
      <c r="I1797" s="67">
        <f t="shared" si="115"/>
        <v>100233.98</v>
      </c>
    </row>
    <row r="1798" spans="1:9" x14ac:dyDescent="0.6">
      <c r="A1798" s="10">
        <v>43801</v>
      </c>
      <c r="B1798" s="13" t="str">
        <f>VLOOKUP(A1798,_holidays!$A$2:$B$2107,2,1)</f>
        <v>Y</v>
      </c>
      <c r="C1798" s="13" t="str">
        <f>VLOOKUP(A1798,_holidays!$A$2:$C$2107,3,1)</f>
        <v>N</v>
      </c>
      <c r="D1798" s="16">
        <v>110609.4</v>
      </c>
      <c r="E1798" s="14">
        <v>15.5</v>
      </c>
      <c r="F1798" s="67">
        <f t="shared" si="112"/>
        <v>110609.4</v>
      </c>
      <c r="G1798" s="67" t="e">
        <f t="shared" si="113"/>
        <v>#N/A</v>
      </c>
      <c r="H1798" s="67" t="e">
        <f t="shared" si="114"/>
        <v>#N/A</v>
      </c>
      <c r="I1798" s="67">
        <f t="shared" si="115"/>
        <v>110609.4</v>
      </c>
    </row>
    <row r="1799" spans="1:9" x14ac:dyDescent="0.6">
      <c r="A1799" s="19">
        <v>43802</v>
      </c>
      <c r="B1799" s="20" t="str">
        <f>VLOOKUP(A1799,_holidays!$A$2:$B$2107,2,1)</f>
        <v>Y</v>
      </c>
      <c r="C1799" s="20" t="str">
        <f>VLOOKUP(A1799,_holidays!$A$2:$C$2107,3,1)</f>
        <v>N</v>
      </c>
      <c r="D1799" s="16">
        <v>109094.04</v>
      </c>
      <c r="E1799" s="21">
        <v>22.2</v>
      </c>
      <c r="F1799" s="67">
        <f t="shared" si="112"/>
        <v>109094.04</v>
      </c>
      <c r="G1799" s="67" t="e">
        <f t="shared" si="113"/>
        <v>#N/A</v>
      </c>
      <c r="H1799" s="67" t="e">
        <f t="shared" si="114"/>
        <v>#N/A</v>
      </c>
      <c r="I1799" s="67">
        <f t="shared" si="115"/>
        <v>109094.04</v>
      </c>
    </row>
    <row r="1800" spans="1:9" x14ac:dyDescent="0.6">
      <c r="A1800" s="10">
        <v>43803</v>
      </c>
      <c r="B1800" s="13" t="str">
        <f>VLOOKUP(A1800,_holidays!$A$2:$B$2107,2,1)</f>
        <v>Y</v>
      </c>
      <c r="C1800" s="13" t="str">
        <f>VLOOKUP(A1800,_holidays!$A$2:$C$2107,3,1)</f>
        <v>N</v>
      </c>
      <c r="D1800" s="16">
        <v>107400.705</v>
      </c>
      <c r="E1800" s="14">
        <v>23</v>
      </c>
      <c r="F1800" s="67">
        <f t="shared" si="112"/>
        <v>107400.705</v>
      </c>
      <c r="G1800" s="67" t="e">
        <f t="shared" si="113"/>
        <v>#N/A</v>
      </c>
      <c r="H1800" s="67" t="e">
        <f t="shared" si="114"/>
        <v>#N/A</v>
      </c>
      <c r="I1800" s="67">
        <f t="shared" si="115"/>
        <v>107400.705</v>
      </c>
    </row>
    <row r="1801" spans="1:9" x14ac:dyDescent="0.6">
      <c r="A1801" s="19">
        <v>43804</v>
      </c>
      <c r="B1801" s="20" t="str">
        <f>VLOOKUP(A1801,_holidays!$A$2:$B$2107,2,1)</f>
        <v>Y</v>
      </c>
      <c r="C1801" s="20" t="str">
        <f>VLOOKUP(A1801,_holidays!$A$2:$C$2107,3,1)</f>
        <v>N</v>
      </c>
      <c r="D1801" s="16">
        <v>107891.69</v>
      </c>
      <c r="E1801" s="21">
        <v>23.9</v>
      </c>
      <c r="F1801" s="67">
        <f t="shared" si="112"/>
        <v>107891.69</v>
      </c>
      <c r="G1801" s="67" t="e">
        <f t="shared" si="113"/>
        <v>#N/A</v>
      </c>
      <c r="H1801" s="67" t="e">
        <f t="shared" si="114"/>
        <v>#N/A</v>
      </c>
      <c r="I1801" s="67">
        <f t="shared" si="115"/>
        <v>107891.69</v>
      </c>
    </row>
    <row r="1802" spans="1:9" x14ac:dyDescent="0.6">
      <c r="A1802" s="10">
        <v>43805</v>
      </c>
      <c r="B1802" s="13" t="str">
        <f>VLOOKUP(A1802,_holidays!$A$2:$B$2107,2,1)</f>
        <v>Y</v>
      </c>
      <c r="C1802" s="13" t="str">
        <f>VLOOKUP(A1802,_holidays!$A$2:$C$2107,3,1)</f>
        <v>N</v>
      </c>
      <c r="D1802" s="16">
        <v>105028.985</v>
      </c>
      <c r="E1802" s="14">
        <v>20.8</v>
      </c>
      <c r="F1802" s="67">
        <f t="shared" si="112"/>
        <v>105028.985</v>
      </c>
      <c r="G1802" s="67" t="e">
        <f t="shared" si="113"/>
        <v>#N/A</v>
      </c>
      <c r="H1802" s="67" t="e">
        <f t="shared" si="114"/>
        <v>#N/A</v>
      </c>
      <c r="I1802" s="67">
        <f t="shared" si="115"/>
        <v>105028.985</v>
      </c>
    </row>
    <row r="1803" spans="1:9" x14ac:dyDescent="0.6">
      <c r="A1803" s="19">
        <v>43806</v>
      </c>
      <c r="B1803" s="20" t="str">
        <f>VLOOKUP(A1803,_holidays!$A$2:$B$2107,2,1)</f>
        <v>Y</v>
      </c>
      <c r="C1803" s="20" t="str">
        <f>VLOOKUP(A1803,_holidays!$A$2:$C$2107,3,1)</f>
        <v>N</v>
      </c>
      <c r="D1803" s="16">
        <v>95436.3</v>
      </c>
      <c r="E1803" s="21">
        <v>21</v>
      </c>
      <c r="F1803" s="67">
        <f t="shared" si="112"/>
        <v>95436.3</v>
      </c>
      <c r="G1803" s="67" t="e">
        <f t="shared" si="113"/>
        <v>#N/A</v>
      </c>
      <c r="H1803" s="67" t="e">
        <f t="shared" si="114"/>
        <v>#N/A</v>
      </c>
      <c r="I1803" s="67">
        <f t="shared" si="115"/>
        <v>95436.3</v>
      </c>
    </row>
    <row r="1804" spans="1:9" x14ac:dyDescent="0.6">
      <c r="A1804" s="10">
        <v>43807</v>
      </c>
      <c r="B1804" s="13" t="str">
        <f>VLOOKUP(A1804,_holidays!$A$2:$B$2107,2,1)</f>
        <v>Y</v>
      </c>
      <c r="C1804" s="13" t="str">
        <f>VLOOKUP(A1804,_holidays!$A$2:$C$2107,3,1)</f>
        <v>N</v>
      </c>
      <c r="D1804" s="16">
        <v>97577.414999999994</v>
      </c>
      <c r="E1804" s="14">
        <v>27.6</v>
      </c>
      <c r="F1804" s="67">
        <f t="shared" si="112"/>
        <v>97577.414999999994</v>
      </c>
      <c r="G1804" s="67" t="e">
        <f t="shared" si="113"/>
        <v>#N/A</v>
      </c>
      <c r="H1804" s="67" t="e">
        <f t="shared" si="114"/>
        <v>#N/A</v>
      </c>
      <c r="I1804" s="67">
        <f t="shared" si="115"/>
        <v>97577.414999999994</v>
      </c>
    </row>
    <row r="1805" spans="1:9" x14ac:dyDescent="0.6">
      <c r="A1805" s="19">
        <v>43808</v>
      </c>
      <c r="B1805" s="20" t="str">
        <f>VLOOKUP(A1805,_holidays!$A$2:$B$2107,2,1)</f>
        <v>Y</v>
      </c>
      <c r="C1805" s="20" t="str">
        <f>VLOOKUP(A1805,_holidays!$A$2:$C$2107,3,1)</f>
        <v>N</v>
      </c>
      <c r="D1805" s="16">
        <v>127910.83500000001</v>
      </c>
      <c r="E1805" s="21">
        <v>38</v>
      </c>
      <c r="F1805" s="67">
        <f t="shared" si="112"/>
        <v>127910.83500000001</v>
      </c>
      <c r="G1805" s="67" t="e">
        <f t="shared" si="113"/>
        <v>#N/A</v>
      </c>
      <c r="H1805" s="67" t="e">
        <f t="shared" si="114"/>
        <v>#N/A</v>
      </c>
      <c r="I1805" s="67">
        <f t="shared" si="115"/>
        <v>127910.83500000001</v>
      </c>
    </row>
    <row r="1806" spans="1:9" x14ac:dyDescent="0.6">
      <c r="A1806" s="10">
        <v>43809</v>
      </c>
      <c r="B1806" s="13" t="str">
        <f>VLOOKUP(A1806,_holidays!$A$2:$B$2107,2,1)</f>
        <v>Y</v>
      </c>
      <c r="C1806" s="13" t="str">
        <f>VLOOKUP(A1806,_holidays!$A$2:$C$2107,3,1)</f>
        <v>N</v>
      </c>
      <c r="D1806" s="16">
        <v>109548.62</v>
      </c>
      <c r="E1806" s="14">
        <v>17.2</v>
      </c>
      <c r="F1806" s="67">
        <f t="shared" si="112"/>
        <v>109548.62</v>
      </c>
      <c r="G1806" s="67" t="e">
        <f t="shared" si="113"/>
        <v>#N/A</v>
      </c>
      <c r="H1806" s="67" t="e">
        <f t="shared" si="114"/>
        <v>#N/A</v>
      </c>
      <c r="I1806" s="67">
        <f t="shared" si="115"/>
        <v>109548.62</v>
      </c>
    </row>
    <row r="1807" spans="1:9" x14ac:dyDescent="0.6">
      <c r="A1807" s="19">
        <v>43810</v>
      </c>
      <c r="B1807" s="20" t="str">
        <f>VLOOKUP(A1807,_holidays!$A$2:$B$2107,2,1)</f>
        <v>Y</v>
      </c>
      <c r="C1807" s="20" t="str">
        <f>VLOOKUP(A1807,_holidays!$A$2:$C$2107,3,1)</f>
        <v>N</v>
      </c>
      <c r="D1807" s="16">
        <v>109060.375</v>
      </c>
      <c r="E1807" s="21">
        <v>18.100000000000001</v>
      </c>
      <c r="F1807" s="67">
        <f t="shared" si="112"/>
        <v>109060.375</v>
      </c>
      <c r="G1807" s="67" t="e">
        <f t="shared" si="113"/>
        <v>#N/A</v>
      </c>
      <c r="H1807" s="67" t="e">
        <f t="shared" si="114"/>
        <v>#N/A</v>
      </c>
      <c r="I1807" s="67">
        <f t="shared" si="115"/>
        <v>109060.375</v>
      </c>
    </row>
    <row r="1808" spans="1:9" x14ac:dyDescent="0.6">
      <c r="A1808" s="10">
        <v>43811</v>
      </c>
      <c r="B1808" s="13" t="str">
        <f>VLOOKUP(A1808,_holidays!$A$2:$B$2107,2,1)</f>
        <v>Y</v>
      </c>
      <c r="C1808" s="13" t="str">
        <f>VLOOKUP(A1808,_holidays!$A$2:$C$2107,3,1)</f>
        <v>N</v>
      </c>
      <c r="D1808" s="16">
        <v>108599.065</v>
      </c>
      <c r="E1808" s="14">
        <v>18.399999999999999</v>
      </c>
      <c r="F1808" s="67">
        <f t="shared" si="112"/>
        <v>108599.065</v>
      </c>
      <c r="G1808" s="67" t="e">
        <f t="shared" si="113"/>
        <v>#N/A</v>
      </c>
      <c r="H1808" s="67" t="e">
        <f t="shared" si="114"/>
        <v>#N/A</v>
      </c>
      <c r="I1808" s="67">
        <f t="shared" si="115"/>
        <v>108599.065</v>
      </c>
    </row>
    <row r="1809" spans="1:9" x14ac:dyDescent="0.6">
      <c r="A1809" s="19">
        <v>43812</v>
      </c>
      <c r="B1809" s="20" t="str">
        <f>VLOOKUP(A1809,_holidays!$A$2:$B$2107,2,1)</f>
        <v>Y</v>
      </c>
      <c r="C1809" s="20" t="str">
        <f>VLOOKUP(A1809,_holidays!$A$2:$C$2107,3,1)</f>
        <v>N</v>
      </c>
      <c r="D1809" s="16">
        <v>107070.61</v>
      </c>
      <c r="E1809" s="21">
        <v>20.9</v>
      </c>
      <c r="F1809" s="67">
        <f t="shared" si="112"/>
        <v>107070.61</v>
      </c>
      <c r="G1809" s="67" t="e">
        <f t="shared" si="113"/>
        <v>#N/A</v>
      </c>
      <c r="H1809" s="67" t="e">
        <f t="shared" si="114"/>
        <v>#N/A</v>
      </c>
      <c r="I1809" s="67">
        <f t="shared" si="115"/>
        <v>107070.61</v>
      </c>
    </row>
    <row r="1810" spans="1:9" x14ac:dyDescent="0.6">
      <c r="A1810" s="10">
        <v>43813</v>
      </c>
      <c r="B1810" s="13" t="str">
        <f>VLOOKUP(A1810,_holidays!$A$2:$B$2107,2,1)</f>
        <v>Y</v>
      </c>
      <c r="C1810" s="13" t="str">
        <f>VLOOKUP(A1810,_holidays!$A$2:$C$2107,3,1)</f>
        <v>N</v>
      </c>
      <c r="D1810" s="16">
        <v>101239.235</v>
      </c>
      <c r="E1810" s="14">
        <v>20.100000000000001</v>
      </c>
      <c r="F1810" s="67">
        <f t="shared" si="112"/>
        <v>101239.235</v>
      </c>
      <c r="G1810" s="67" t="e">
        <f t="shared" si="113"/>
        <v>#N/A</v>
      </c>
      <c r="H1810" s="67" t="e">
        <f t="shared" si="114"/>
        <v>#N/A</v>
      </c>
      <c r="I1810" s="67">
        <f t="shared" si="115"/>
        <v>101239.235</v>
      </c>
    </row>
    <row r="1811" spans="1:9" x14ac:dyDescent="0.6">
      <c r="A1811" s="19">
        <v>43814</v>
      </c>
      <c r="B1811" s="20" t="str">
        <f>VLOOKUP(A1811,_holidays!$A$2:$B$2107,2,1)</f>
        <v>Y</v>
      </c>
      <c r="C1811" s="20" t="str">
        <f>VLOOKUP(A1811,_holidays!$A$2:$C$2107,3,1)</f>
        <v>N</v>
      </c>
      <c r="D1811" s="16">
        <v>98723.45</v>
      </c>
      <c r="E1811" s="21">
        <v>21.7</v>
      </c>
      <c r="F1811" s="67">
        <f t="shared" si="112"/>
        <v>98723.45</v>
      </c>
      <c r="G1811" s="67" t="e">
        <f t="shared" si="113"/>
        <v>#N/A</v>
      </c>
      <c r="H1811" s="67" t="e">
        <f t="shared" si="114"/>
        <v>#N/A</v>
      </c>
      <c r="I1811" s="67">
        <f t="shared" si="115"/>
        <v>98723.45</v>
      </c>
    </row>
    <row r="1812" spans="1:9" x14ac:dyDescent="0.6">
      <c r="A1812" s="10">
        <v>43815</v>
      </c>
      <c r="B1812" s="13" t="str">
        <f>VLOOKUP(A1812,_holidays!$A$2:$B$2107,2,1)</f>
        <v>Y</v>
      </c>
      <c r="C1812" s="13" t="str">
        <f>VLOOKUP(A1812,_holidays!$A$2:$C$2107,3,1)</f>
        <v>N</v>
      </c>
      <c r="D1812" s="16">
        <v>114400.065</v>
      </c>
      <c r="E1812" s="14">
        <v>22.6</v>
      </c>
      <c r="F1812" s="67">
        <f t="shared" si="112"/>
        <v>114400.065</v>
      </c>
      <c r="G1812" s="67" t="e">
        <f t="shared" si="113"/>
        <v>#N/A</v>
      </c>
      <c r="H1812" s="67" t="e">
        <f t="shared" si="114"/>
        <v>#N/A</v>
      </c>
      <c r="I1812" s="67">
        <f t="shared" si="115"/>
        <v>114400.065</v>
      </c>
    </row>
    <row r="1813" spans="1:9" x14ac:dyDescent="0.6">
      <c r="A1813" s="19">
        <v>43816</v>
      </c>
      <c r="B1813" s="20" t="str">
        <f>VLOOKUP(A1813,_holidays!$A$2:$B$2107,2,1)</f>
        <v>Y</v>
      </c>
      <c r="C1813" s="20" t="str">
        <f>VLOOKUP(A1813,_holidays!$A$2:$C$2107,3,1)</f>
        <v>N</v>
      </c>
      <c r="D1813" s="16">
        <v>123999.07</v>
      </c>
      <c r="E1813" s="21">
        <v>26.3</v>
      </c>
      <c r="F1813" s="67">
        <f t="shared" si="112"/>
        <v>123999.07</v>
      </c>
      <c r="G1813" s="67" t="e">
        <f t="shared" si="113"/>
        <v>#N/A</v>
      </c>
      <c r="H1813" s="67" t="e">
        <f t="shared" si="114"/>
        <v>#N/A</v>
      </c>
      <c r="I1813" s="67">
        <f t="shared" si="115"/>
        <v>123999.07</v>
      </c>
    </row>
    <row r="1814" spans="1:9" x14ac:dyDescent="0.6">
      <c r="A1814" s="10">
        <v>43817</v>
      </c>
      <c r="B1814" s="13" t="str">
        <f>VLOOKUP(A1814,_holidays!$A$2:$B$2107,2,1)</f>
        <v>Y</v>
      </c>
      <c r="C1814" s="13" t="str">
        <f>VLOOKUP(A1814,_holidays!$A$2:$C$2107,3,1)</f>
        <v>N</v>
      </c>
      <c r="D1814" s="16">
        <v>146990.89000000001</v>
      </c>
      <c r="E1814" s="14">
        <v>40.1</v>
      </c>
      <c r="F1814" s="67">
        <f t="shared" si="112"/>
        <v>146990.89000000001</v>
      </c>
      <c r="G1814" s="67" t="e">
        <f t="shared" si="113"/>
        <v>#N/A</v>
      </c>
      <c r="H1814" s="67" t="e">
        <f t="shared" si="114"/>
        <v>#N/A</v>
      </c>
      <c r="I1814" s="67">
        <f t="shared" si="115"/>
        <v>146990.89000000001</v>
      </c>
    </row>
    <row r="1815" spans="1:9" x14ac:dyDescent="0.6">
      <c r="A1815" s="19">
        <v>43818</v>
      </c>
      <c r="B1815" s="20" t="str">
        <f>VLOOKUP(A1815,_holidays!$A$2:$B$2107,2,1)</f>
        <v>Y</v>
      </c>
      <c r="C1815" s="20" t="str">
        <f>VLOOKUP(A1815,_holidays!$A$2:$C$2107,3,1)</f>
        <v>N</v>
      </c>
      <c r="D1815" s="16">
        <v>125050.61</v>
      </c>
      <c r="E1815" s="21">
        <v>23.3</v>
      </c>
      <c r="F1815" s="67">
        <f t="shared" si="112"/>
        <v>125050.61</v>
      </c>
      <c r="G1815" s="67" t="e">
        <f t="shared" si="113"/>
        <v>#N/A</v>
      </c>
      <c r="H1815" s="67" t="e">
        <f t="shared" si="114"/>
        <v>#N/A</v>
      </c>
      <c r="I1815" s="67">
        <f t="shared" si="115"/>
        <v>125050.61</v>
      </c>
    </row>
    <row r="1816" spans="1:9" x14ac:dyDescent="0.6">
      <c r="A1816" s="10">
        <v>43819</v>
      </c>
      <c r="B1816" s="13" t="str">
        <f>VLOOKUP(A1816,_holidays!$A$2:$B$2107,2,1)</f>
        <v>N</v>
      </c>
      <c r="C1816" s="13" t="str">
        <f>VLOOKUP(A1816,_holidays!$A$2:$C$2107,3,1)</f>
        <v>N</v>
      </c>
      <c r="D1816" s="16">
        <v>150553.4</v>
      </c>
      <c r="E1816" s="14">
        <v>43.5</v>
      </c>
      <c r="F1816" s="67" t="e">
        <f t="shared" si="112"/>
        <v>#N/A</v>
      </c>
      <c r="G1816" s="67">
        <f t="shared" si="113"/>
        <v>150553.4</v>
      </c>
      <c r="H1816" s="67" t="e">
        <f t="shared" si="114"/>
        <v>#N/A</v>
      </c>
      <c r="I1816" s="67">
        <f t="shared" si="115"/>
        <v>150553.4</v>
      </c>
    </row>
    <row r="1817" spans="1:9" x14ac:dyDescent="0.6">
      <c r="A1817" s="19">
        <v>43820</v>
      </c>
      <c r="B1817" s="20" t="str">
        <f>VLOOKUP(A1817,_holidays!$A$2:$B$2107,2,1)</f>
        <v>N</v>
      </c>
      <c r="C1817" s="20" t="str">
        <f>VLOOKUP(A1817,_holidays!$A$2:$C$2107,3,1)</f>
        <v>N</v>
      </c>
      <c r="D1817" s="16">
        <v>100632.47500000001</v>
      </c>
      <c r="E1817" s="21">
        <v>20.2</v>
      </c>
      <c r="F1817" s="67" t="e">
        <f t="shared" si="112"/>
        <v>#N/A</v>
      </c>
      <c r="G1817" s="67">
        <f t="shared" si="113"/>
        <v>100632.47500000001</v>
      </c>
      <c r="H1817" s="67" t="e">
        <f t="shared" si="114"/>
        <v>#N/A</v>
      </c>
      <c r="I1817" s="67">
        <f t="shared" si="115"/>
        <v>100632.47500000001</v>
      </c>
    </row>
    <row r="1818" spans="1:9" x14ac:dyDescent="0.6">
      <c r="A1818" s="10">
        <v>43821</v>
      </c>
      <c r="B1818" s="13" t="str">
        <f>VLOOKUP(A1818,_holidays!$A$2:$B$2107,2,1)</f>
        <v>N</v>
      </c>
      <c r="C1818" s="13" t="str">
        <f>VLOOKUP(A1818,_holidays!$A$2:$C$2107,3,1)</f>
        <v>N</v>
      </c>
      <c r="D1818" s="16">
        <v>90145.615000000005</v>
      </c>
      <c r="E1818" s="14">
        <v>19.600000000000001</v>
      </c>
      <c r="F1818" s="67" t="e">
        <f t="shared" si="112"/>
        <v>#N/A</v>
      </c>
      <c r="G1818" s="67">
        <f t="shared" si="113"/>
        <v>90145.615000000005</v>
      </c>
      <c r="H1818" s="67" t="e">
        <f t="shared" si="114"/>
        <v>#N/A</v>
      </c>
      <c r="I1818" s="67">
        <f t="shared" si="115"/>
        <v>90145.615000000005</v>
      </c>
    </row>
    <row r="1819" spans="1:9" x14ac:dyDescent="0.6">
      <c r="A1819" s="19">
        <v>43822</v>
      </c>
      <c r="B1819" s="20" t="str">
        <f>VLOOKUP(A1819,_holidays!$A$2:$B$2107,2,1)</f>
        <v>N</v>
      </c>
      <c r="C1819" s="20" t="str">
        <f>VLOOKUP(A1819,_holidays!$A$2:$C$2107,3,1)</f>
        <v>N</v>
      </c>
      <c r="D1819" s="16">
        <v>101818.02499999999</v>
      </c>
      <c r="E1819" s="21">
        <v>20</v>
      </c>
      <c r="F1819" s="67" t="e">
        <f t="shared" si="112"/>
        <v>#N/A</v>
      </c>
      <c r="G1819" s="67">
        <f t="shared" si="113"/>
        <v>101818.02499999999</v>
      </c>
      <c r="H1819" s="67" t="e">
        <f t="shared" si="114"/>
        <v>#N/A</v>
      </c>
      <c r="I1819" s="67">
        <f t="shared" si="115"/>
        <v>101818.02499999999</v>
      </c>
    </row>
    <row r="1820" spans="1:9" x14ac:dyDescent="0.6">
      <c r="A1820" s="10">
        <v>43823</v>
      </c>
      <c r="B1820" s="13" t="str">
        <f>VLOOKUP(A1820,_holidays!$A$2:$B$2107,2,1)</f>
        <v>N</v>
      </c>
      <c r="C1820" s="13" t="str">
        <f>VLOOKUP(A1820,_holidays!$A$2:$C$2107,3,1)</f>
        <v>N</v>
      </c>
      <c r="D1820" s="16">
        <v>102168.93</v>
      </c>
      <c r="E1820" s="14">
        <v>24.5</v>
      </c>
      <c r="F1820" s="67" t="e">
        <f t="shared" si="112"/>
        <v>#N/A</v>
      </c>
      <c r="G1820" s="67">
        <f t="shared" si="113"/>
        <v>102168.93</v>
      </c>
      <c r="H1820" s="67" t="e">
        <f t="shared" si="114"/>
        <v>#N/A</v>
      </c>
      <c r="I1820" s="67">
        <f t="shared" si="115"/>
        <v>102168.93</v>
      </c>
    </row>
    <row r="1821" spans="1:9" x14ac:dyDescent="0.6">
      <c r="A1821" s="19">
        <v>43824</v>
      </c>
      <c r="B1821" s="20" t="str">
        <f>VLOOKUP(A1821,_holidays!$A$2:$B$2107,2,1)</f>
        <v>N</v>
      </c>
      <c r="C1821" s="20" t="str">
        <f>VLOOKUP(A1821,_holidays!$A$2:$C$2107,3,1)</f>
        <v>Y</v>
      </c>
      <c r="D1821" s="16">
        <v>98312.744999999995</v>
      </c>
      <c r="E1821" s="21">
        <v>27.9</v>
      </c>
      <c r="F1821" s="67" t="e">
        <f t="shared" si="112"/>
        <v>#N/A</v>
      </c>
      <c r="G1821" s="67">
        <f t="shared" si="113"/>
        <v>98312.744999999995</v>
      </c>
      <c r="H1821" s="67">
        <f t="shared" si="114"/>
        <v>98312.744999999995</v>
      </c>
      <c r="I1821" s="67" t="e">
        <f t="shared" si="115"/>
        <v>#N/A</v>
      </c>
    </row>
    <row r="1822" spans="1:9" x14ac:dyDescent="0.6">
      <c r="A1822" s="10">
        <v>43825</v>
      </c>
      <c r="B1822" s="13" t="str">
        <f>VLOOKUP(A1822,_holidays!$A$2:$B$2107,2,1)</f>
        <v>N</v>
      </c>
      <c r="C1822" s="13" t="str">
        <f>VLOOKUP(A1822,_holidays!$A$2:$C$2107,3,1)</f>
        <v>Y</v>
      </c>
      <c r="D1822" s="16">
        <v>96120.524999999994</v>
      </c>
      <c r="E1822" s="14">
        <v>20.5</v>
      </c>
      <c r="F1822" s="67" t="e">
        <f t="shared" si="112"/>
        <v>#N/A</v>
      </c>
      <c r="G1822" s="67">
        <f t="shared" si="113"/>
        <v>96120.524999999994</v>
      </c>
      <c r="H1822" s="67">
        <f t="shared" si="114"/>
        <v>96120.524999999994</v>
      </c>
      <c r="I1822" s="67" t="e">
        <f t="shared" si="115"/>
        <v>#N/A</v>
      </c>
    </row>
    <row r="1823" spans="1:9" x14ac:dyDescent="0.6">
      <c r="A1823" s="19">
        <v>43826</v>
      </c>
      <c r="B1823" s="20" t="str">
        <f>VLOOKUP(A1823,_holidays!$A$2:$B$2107,2,1)</f>
        <v>N</v>
      </c>
      <c r="C1823" s="20" t="str">
        <f>VLOOKUP(A1823,_holidays!$A$2:$C$2107,3,1)</f>
        <v>N</v>
      </c>
      <c r="D1823" s="16">
        <v>107256.065</v>
      </c>
      <c r="E1823" s="21">
        <v>23.9</v>
      </c>
      <c r="F1823" s="67" t="e">
        <f t="shared" si="112"/>
        <v>#N/A</v>
      </c>
      <c r="G1823" s="67">
        <f t="shared" si="113"/>
        <v>107256.065</v>
      </c>
      <c r="H1823" s="67" t="e">
        <f t="shared" si="114"/>
        <v>#N/A</v>
      </c>
      <c r="I1823" s="67">
        <f t="shared" si="115"/>
        <v>107256.065</v>
      </c>
    </row>
    <row r="1824" spans="1:9" x14ac:dyDescent="0.6">
      <c r="A1824" s="10">
        <v>43827</v>
      </c>
      <c r="B1824" s="13" t="str">
        <f>VLOOKUP(A1824,_holidays!$A$2:$B$2107,2,1)</f>
        <v>N</v>
      </c>
      <c r="C1824" s="13" t="str">
        <f>VLOOKUP(A1824,_holidays!$A$2:$C$2107,3,1)</f>
        <v>N</v>
      </c>
      <c r="D1824" s="16">
        <v>113521.685</v>
      </c>
      <c r="E1824" s="14">
        <v>28.4</v>
      </c>
      <c r="F1824" s="67" t="e">
        <f t="shared" si="112"/>
        <v>#N/A</v>
      </c>
      <c r="G1824" s="67">
        <f t="shared" si="113"/>
        <v>113521.685</v>
      </c>
      <c r="H1824" s="67" t="e">
        <f t="shared" si="114"/>
        <v>#N/A</v>
      </c>
      <c r="I1824" s="67">
        <f t="shared" si="115"/>
        <v>113521.685</v>
      </c>
    </row>
    <row r="1825" spans="1:9" x14ac:dyDescent="0.6">
      <c r="A1825" s="19">
        <v>43828</v>
      </c>
      <c r="B1825" s="20" t="str">
        <f>VLOOKUP(A1825,_holidays!$A$2:$B$2107,2,1)</f>
        <v>N</v>
      </c>
      <c r="C1825" s="20" t="str">
        <f>VLOOKUP(A1825,_holidays!$A$2:$C$2107,3,1)</f>
        <v>N</v>
      </c>
      <c r="D1825" s="16">
        <v>118293.52499999999</v>
      </c>
      <c r="E1825" s="21">
        <v>33.200000000000003</v>
      </c>
      <c r="F1825" s="67" t="e">
        <f t="shared" si="112"/>
        <v>#N/A</v>
      </c>
      <c r="G1825" s="67">
        <f t="shared" si="113"/>
        <v>118293.52499999999</v>
      </c>
      <c r="H1825" s="67" t="e">
        <f t="shared" si="114"/>
        <v>#N/A</v>
      </c>
      <c r="I1825" s="67">
        <f t="shared" si="115"/>
        <v>118293.52499999999</v>
      </c>
    </row>
    <row r="1826" spans="1:9" x14ac:dyDescent="0.6">
      <c r="A1826" s="10">
        <v>43829</v>
      </c>
      <c r="B1826" s="13" t="str">
        <f>VLOOKUP(A1826,_holidays!$A$2:$B$2107,2,1)</f>
        <v>N</v>
      </c>
      <c r="C1826" s="13" t="str">
        <f>VLOOKUP(A1826,_holidays!$A$2:$C$2107,3,1)</f>
        <v>N</v>
      </c>
      <c r="D1826" s="16">
        <v>140410.125</v>
      </c>
      <c r="E1826" s="14">
        <v>40.799999999999997</v>
      </c>
      <c r="F1826" s="67" t="e">
        <f t="shared" si="112"/>
        <v>#N/A</v>
      </c>
      <c r="G1826" s="67">
        <f t="shared" si="113"/>
        <v>140410.125</v>
      </c>
      <c r="H1826" s="67" t="e">
        <f t="shared" si="114"/>
        <v>#N/A</v>
      </c>
      <c r="I1826" s="67">
        <f t="shared" si="115"/>
        <v>140410.125</v>
      </c>
    </row>
    <row r="1827" spans="1:9" x14ac:dyDescent="0.6">
      <c r="A1827" s="19">
        <v>43830</v>
      </c>
      <c r="B1827" s="20" t="str">
        <f>VLOOKUP(A1827,_holidays!$A$2:$B$2107,2,1)</f>
        <v>N</v>
      </c>
      <c r="C1827" s="20" t="str">
        <f>VLOOKUP(A1827,_holidays!$A$2:$C$2107,3,1)</f>
        <v>N</v>
      </c>
      <c r="D1827" s="16">
        <v>95410.39</v>
      </c>
      <c r="E1827" s="21">
        <v>21.2</v>
      </c>
      <c r="F1827" s="67" t="e">
        <f t="shared" si="112"/>
        <v>#N/A</v>
      </c>
      <c r="G1827" s="67">
        <f t="shared" si="113"/>
        <v>95410.39</v>
      </c>
      <c r="H1827" s="67" t="e">
        <f t="shared" si="114"/>
        <v>#N/A</v>
      </c>
      <c r="I1827" s="67">
        <f t="shared" si="115"/>
        <v>95410.39</v>
      </c>
    </row>
    <row r="1828" spans="1:9" x14ac:dyDescent="0.6">
      <c r="A1828" s="10">
        <v>43831</v>
      </c>
      <c r="B1828" s="13" t="str">
        <f>VLOOKUP(A1828,_holidays!$A$2:$B$2107,2,1)</f>
        <v>N</v>
      </c>
      <c r="C1828" s="13" t="str">
        <f>VLOOKUP(A1828,_holidays!$A$2:$C$2107,3,1)</f>
        <v>Y</v>
      </c>
      <c r="D1828" s="16">
        <v>89077.854999999996</v>
      </c>
      <c r="E1828" s="14">
        <v>24.9</v>
      </c>
      <c r="F1828" s="67" t="e">
        <f t="shared" si="112"/>
        <v>#N/A</v>
      </c>
      <c r="G1828" s="67">
        <f t="shared" si="113"/>
        <v>89077.854999999996</v>
      </c>
      <c r="H1828" s="67">
        <f t="shared" si="114"/>
        <v>89077.854999999996</v>
      </c>
      <c r="I1828" s="67" t="e">
        <f t="shared" si="115"/>
        <v>#N/A</v>
      </c>
    </row>
    <row r="1829" spans="1:9" x14ac:dyDescent="0.6">
      <c r="A1829" s="19">
        <v>43832</v>
      </c>
      <c r="B1829" s="20" t="str">
        <f>VLOOKUP(A1829,_holidays!$A$2:$B$2107,2,1)</f>
        <v>N</v>
      </c>
      <c r="C1829" s="20" t="str">
        <f>VLOOKUP(A1829,_holidays!$A$2:$C$2107,3,1)</f>
        <v>N</v>
      </c>
      <c r="D1829" s="16">
        <v>102988.185</v>
      </c>
      <c r="E1829" s="21">
        <v>25</v>
      </c>
      <c r="F1829" s="67" t="e">
        <f t="shared" si="112"/>
        <v>#N/A</v>
      </c>
      <c r="G1829" s="67">
        <f t="shared" si="113"/>
        <v>102988.185</v>
      </c>
      <c r="H1829" s="67" t="e">
        <f t="shared" si="114"/>
        <v>#N/A</v>
      </c>
      <c r="I1829" s="67">
        <f t="shared" si="115"/>
        <v>102988.185</v>
      </c>
    </row>
    <row r="1830" spans="1:9" x14ac:dyDescent="0.6">
      <c r="A1830" s="10">
        <v>43833</v>
      </c>
      <c r="B1830" s="13" t="str">
        <f>VLOOKUP(A1830,_holidays!$A$2:$B$2107,2,1)</f>
        <v>N</v>
      </c>
      <c r="C1830" s="13" t="str">
        <f>VLOOKUP(A1830,_holidays!$A$2:$C$2107,3,1)</f>
        <v>N</v>
      </c>
      <c r="D1830" s="16">
        <v>118922.215</v>
      </c>
      <c r="E1830" s="14">
        <v>36.6</v>
      </c>
      <c r="F1830" s="67" t="e">
        <f t="shared" si="112"/>
        <v>#N/A</v>
      </c>
      <c r="G1830" s="67">
        <f t="shared" si="113"/>
        <v>118922.215</v>
      </c>
      <c r="H1830" s="67" t="e">
        <f t="shared" si="114"/>
        <v>#N/A</v>
      </c>
      <c r="I1830" s="67">
        <f t="shared" si="115"/>
        <v>118922.215</v>
      </c>
    </row>
    <row r="1831" spans="1:9" x14ac:dyDescent="0.6">
      <c r="A1831" s="19">
        <v>43834</v>
      </c>
      <c r="B1831" s="20" t="str">
        <f>VLOOKUP(A1831,_holidays!$A$2:$B$2107,2,1)</f>
        <v>N</v>
      </c>
      <c r="C1831" s="20" t="str">
        <f>VLOOKUP(A1831,_holidays!$A$2:$C$2107,3,1)</f>
        <v>N</v>
      </c>
      <c r="D1831" s="16">
        <v>102245.61</v>
      </c>
      <c r="E1831" s="21">
        <v>26.8</v>
      </c>
      <c r="F1831" s="67" t="e">
        <f t="shared" si="112"/>
        <v>#N/A</v>
      </c>
      <c r="G1831" s="67">
        <f t="shared" si="113"/>
        <v>102245.61</v>
      </c>
      <c r="H1831" s="67" t="e">
        <f t="shared" si="114"/>
        <v>#N/A</v>
      </c>
      <c r="I1831" s="67">
        <f t="shared" si="115"/>
        <v>102245.61</v>
      </c>
    </row>
    <row r="1832" spans="1:9" x14ac:dyDescent="0.6">
      <c r="A1832" s="10">
        <v>43835</v>
      </c>
      <c r="B1832" s="13" t="str">
        <f>VLOOKUP(A1832,_holidays!$A$2:$B$2107,2,1)</f>
        <v>N</v>
      </c>
      <c r="C1832" s="13" t="str">
        <f>VLOOKUP(A1832,_holidays!$A$2:$C$2107,3,1)</f>
        <v>N</v>
      </c>
      <c r="D1832" s="16">
        <v>95671.2</v>
      </c>
      <c r="E1832" s="14">
        <v>16.7</v>
      </c>
      <c r="F1832" s="67" t="e">
        <f t="shared" si="112"/>
        <v>#N/A</v>
      </c>
      <c r="G1832" s="67">
        <f t="shared" si="113"/>
        <v>95671.2</v>
      </c>
      <c r="H1832" s="67" t="e">
        <f t="shared" si="114"/>
        <v>#N/A</v>
      </c>
      <c r="I1832" s="67">
        <f t="shared" si="115"/>
        <v>95671.2</v>
      </c>
    </row>
    <row r="1833" spans="1:9" x14ac:dyDescent="0.6">
      <c r="A1833" s="19">
        <v>43836</v>
      </c>
      <c r="B1833" s="20" t="str">
        <f>VLOOKUP(A1833,_holidays!$A$2:$B$2107,2,1)</f>
        <v>N</v>
      </c>
      <c r="C1833" s="20" t="str">
        <f>VLOOKUP(A1833,_holidays!$A$2:$C$2107,3,1)</f>
        <v>N</v>
      </c>
      <c r="D1833" s="16">
        <v>110253.59</v>
      </c>
      <c r="E1833" s="21">
        <v>18</v>
      </c>
      <c r="F1833" s="67" t="e">
        <f t="shared" si="112"/>
        <v>#N/A</v>
      </c>
      <c r="G1833" s="67">
        <f t="shared" si="113"/>
        <v>110253.59</v>
      </c>
      <c r="H1833" s="67" t="e">
        <f t="shared" si="114"/>
        <v>#N/A</v>
      </c>
      <c r="I1833" s="67">
        <f t="shared" si="115"/>
        <v>110253.59</v>
      </c>
    </row>
    <row r="1834" spans="1:9" x14ac:dyDescent="0.6">
      <c r="A1834" s="10">
        <v>43837</v>
      </c>
      <c r="B1834" s="13" t="str">
        <f>VLOOKUP(A1834,_holidays!$A$2:$B$2107,2,1)</f>
        <v>N</v>
      </c>
      <c r="C1834" s="13" t="str">
        <f>VLOOKUP(A1834,_holidays!$A$2:$C$2107,3,1)</f>
        <v>N</v>
      </c>
      <c r="D1834" s="16">
        <v>109336.56</v>
      </c>
      <c r="E1834" s="14">
        <v>20.100000000000001</v>
      </c>
      <c r="F1834" s="67" t="e">
        <f t="shared" si="112"/>
        <v>#N/A</v>
      </c>
      <c r="G1834" s="67">
        <f t="shared" si="113"/>
        <v>109336.56</v>
      </c>
      <c r="H1834" s="67" t="e">
        <f t="shared" si="114"/>
        <v>#N/A</v>
      </c>
      <c r="I1834" s="67">
        <f t="shared" si="115"/>
        <v>109336.56</v>
      </c>
    </row>
    <row r="1835" spans="1:9" x14ac:dyDescent="0.6">
      <c r="A1835" s="19">
        <v>43838</v>
      </c>
      <c r="B1835" s="20" t="str">
        <f>VLOOKUP(A1835,_holidays!$A$2:$B$2107,2,1)</f>
        <v>N</v>
      </c>
      <c r="C1835" s="20" t="str">
        <f>VLOOKUP(A1835,_holidays!$A$2:$C$2107,3,1)</f>
        <v>N</v>
      </c>
      <c r="D1835" s="16">
        <v>110038.625</v>
      </c>
      <c r="E1835" s="21">
        <v>23.8</v>
      </c>
      <c r="F1835" s="67" t="e">
        <f t="shared" si="112"/>
        <v>#N/A</v>
      </c>
      <c r="G1835" s="67">
        <f t="shared" si="113"/>
        <v>110038.625</v>
      </c>
      <c r="H1835" s="67" t="e">
        <f t="shared" si="114"/>
        <v>#N/A</v>
      </c>
      <c r="I1835" s="67">
        <f t="shared" si="115"/>
        <v>110038.625</v>
      </c>
    </row>
    <row r="1836" spans="1:9" x14ac:dyDescent="0.6">
      <c r="A1836" s="10">
        <v>43839</v>
      </c>
      <c r="B1836" s="13" t="str">
        <f>VLOOKUP(A1836,_holidays!$A$2:$B$2107,2,1)</f>
        <v>N</v>
      </c>
      <c r="C1836" s="13" t="str">
        <f>VLOOKUP(A1836,_holidays!$A$2:$C$2107,3,1)</f>
        <v>N</v>
      </c>
      <c r="D1836" s="16">
        <v>127365.59</v>
      </c>
      <c r="E1836" s="14">
        <v>31.9</v>
      </c>
      <c r="F1836" s="67" t="e">
        <f t="shared" si="112"/>
        <v>#N/A</v>
      </c>
      <c r="G1836" s="67">
        <f t="shared" si="113"/>
        <v>127365.59</v>
      </c>
      <c r="H1836" s="67" t="e">
        <f t="shared" si="114"/>
        <v>#N/A</v>
      </c>
      <c r="I1836" s="67">
        <f t="shared" si="115"/>
        <v>127365.59</v>
      </c>
    </row>
    <row r="1837" spans="1:9" x14ac:dyDescent="0.6">
      <c r="A1837" s="19">
        <v>43840</v>
      </c>
      <c r="B1837" s="20" t="str">
        <f>VLOOKUP(A1837,_holidays!$A$2:$B$2107,2,1)</f>
        <v>N</v>
      </c>
      <c r="C1837" s="20" t="str">
        <f>VLOOKUP(A1837,_holidays!$A$2:$C$2107,3,1)</f>
        <v>N</v>
      </c>
      <c r="D1837" s="16">
        <v>122533.88</v>
      </c>
      <c r="E1837" s="21">
        <v>32.9</v>
      </c>
      <c r="F1837" s="67" t="e">
        <f t="shared" si="112"/>
        <v>#N/A</v>
      </c>
      <c r="G1837" s="67">
        <f t="shared" si="113"/>
        <v>122533.88</v>
      </c>
      <c r="H1837" s="67" t="e">
        <f t="shared" si="114"/>
        <v>#N/A</v>
      </c>
      <c r="I1837" s="67">
        <f t="shared" si="115"/>
        <v>122533.88</v>
      </c>
    </row>
    <row r="1838" spans="1:9" x14ac:dyDescent="0.6">
      <c r="A1838" s="10">
        <v>43841</v>
      </c>
      <c r="B1838" s="13" t="str">
        <f>VLOOKUP(A1838,_holidays!$A$2:$B$2107,2,1)</f>
        <v>N</v>
      </c>
      <c r="C1838" s="13" t="str">
        <f>VLOOKUP(A1838,_holidays!$A$2:$C$2107,3,1)</f>
        <v>N</v>
      </c>
      <c r="D1838" s="16">
        <v>91886.604999999996</v>
      </c>
      <c r="E1838" s="14">
        <v>19.3</v>
      </c>
      <c r="F1838" s="67" t="e">
        <f t="shared" si="112"/>
        <v>#N/A</v>
      </c>
      <c r="G1838" s="67">
        <f t="shared" si="113"/>
        <v>91886.604999999996</v>
      </c>
      <c r="H1838" s="67" t="e">
        <f t="shared" si="114"/>
        <v>#N/A</v>
      </c>
      <c r="I1838" s="67">
        <f t="shared" si="115"/>
        <v>91886.604999999996</v>
      </c>
    </row>
    <row r="1839" spans="1:9" x14ac:dyDescent="0.6">
      <c r="A1839" s="19">
        <v>43842</v>
      </c>
      <c r="B1839" s="20" t="str">
        <f>VLOOKUP(A1839,_holidays!$A$2:$B$2107,2,1)</f>
        <v>N</v>
      </c>
      <c r="C1839" s="20" t="str">
        <f>VLOOKUP(A1839,_holidays!$A$2:$C$2107,3,1)</f>
        <v>N</v>
      </c>
      <c r="D1839" s="16">
        <v>91797.595000000001</v>
      </c>
      <c r="E1839" s="21">
        <v>19.899999999999999</v>
      </c>
      <c r="F1839" s="67" t="e">
        <f t="shared" si="112"/>
        <v>#N/A</v>
      </c>
      <c r="G1839" s="67">
        <f t="shared" si="113"/>
        <v>91797.595000000001</v>
      </c>
      <c r="H1839" s="67" t="e">
        <f t="shared" si="114"/>
        <v>#N/A</v>
      </c>
      <c r="I1839" s="67">
        <f t="shared" si="115"/>
        <v>91797.595000000001</v>
      </c>
    </row>
    <row r="1840" spans="1:9" x14ac:dyDescent="0.6">
      <c r="A1840" s="10">
        <v>43843</v>
      </c>
      <c r="B1840" s="13" t="str">
        <f>VLOOKUP(A1840,_holidays!$A$2:$B$2107,2,1)</f>
        <v>N</v>
      </c>
      <c r="C1840" s="13" t="str">
        <f>VLOOKUP(A1840,_holidays!$A$2:$C$2107,3,1)</f>
        <v>N</v>
      </c>
      <c r="D1840" s="16">
        <v>119653.94500000001</v>
      </c>
      <c r="E1840" s="14">
        <v>32.200000000000003</v>
      </c>
      <c r="F1840" s="67" t="e">
        <f t="shared" si="112"/>
        <v>#N/A</v>
      </c>
      <c r="G1840" s="67">
        <f t="shared" si="113"/>
        <v>119653.94500000001</v>
      </c>
      <c r="H1840" s="67" t="e">
        <f t="shared" si="114"/>
        <v>#N/A</v>
      </c>
      <c r="I1840" s="67">
        <f t="shared" si="115"/>
        <v>119653.94500000001</v>
      </c>
    </row>
    <row r="1841" spans="1:9" x14ac:dyDescent="0.6">
      <c r="A1841" s="19">
        <v>43844</v>
      </c>
      <c r="B1841" s="20" t="str">
        <f>VLOOKUP(A1841,_holidays!$A$2:$B$2107,2,1)</f>
        <v>N</v>
      </c>
      <c r="C1841" s="20" t="str">
        <f>VLOOKUP(A1841,_holidays!$A$2:$C$2107,3,1)</f>
        <v>N</v>
      </c>
      <c r="D1841" s="16">
        <v>137302.60500000001</v>
      </c>
      <c r="E1841" s="21">
        <v>33.799999999999997</v>
      </c>
      <c r="F1841" s="67" t="e">
        <f t="shared" si="112"/>
        <v>#N/A</v>
      </c>
      <c r="G1841" s="67">
        <f t="shared" si="113"/>
        <v>137302.60500000001</v>
      </c>
      <c r="H1841" s="67" t="e">
        <f t="shared" si="114"/>
        <v>#N/A</v>
      </c>
      <c r="I1841" s="67">
        <f t="shared" si="115"/>
        <v>137302.60500000001</v>
      </c>
    </row>
    <row r="1842" spans="1:9" x14ac:dyDescent="0.6">
      <c r="A1842" s="10">
        <v>43845</v>
      </c>
      <c r="B1842" s="13" t="str">
        <f>VLOOKUP(A1842,_holidays!$A$2:$B$2107,2,1)</f>
        <v>N</v>
      </c>
      <c r="C1842" s="13" t="str">
        <f>VLOOKUP(A1842,_holidays!$A$2:$C$2107,3,1)</f>
        <v>N</v>
      </c>
      <c r="D1842" s="16">
        <v>137408.22500000001</v>
      </c>
      <c r="E1842" s="14">
        <v>36.799999999999997</v>
      </c>
      <c r="F1842" s="67" t="e">
        <f t="shared" si="112"/>
        <v>#N/A</v>
      </c>
      <c r="G1842" s="67">
        <f t="shared" si="113"/>
        <v>137408.22500000001</v>
      </c>
      <c r="H1842" s="67" t="e">
        <f t="shared" si="114"/>
        <v>#N/A</v>
      </c>
      <c r="I1842" s="67">
        <f t="shared" si="115"/>
        <v>137408.22500000001</v>
      </c>
    </row>
    <row r="1843" spans="1:9" x14ac:dyDescent="0.6">
      <c r="A1843" s="19">
        <v>43846</v>
      </c>
      <c r="B1843" s="20" t="str">
        <f>VLOOKUP(A1843,_holidays!$A$2:$B$2107,2,1)</f>
        <v>N</v>
      </c>
      <c r="C1843" s="20" t="str">
        <f>VLOOKUP(A1843,_holidays!$A$2:$C$2107,3,1)</f>
        <v>N</v>
      </c>
      <c r="D1843" s="16">
        <v>109669.645</v>
      </c>
      <c r="E1843" s="21">
        <v>19.600000000000001</v>
      </c>
      <c r="F1843" s="67" t="e">
        <f t="shared" si="112"/>
        <v>#N/A</v>
      </c>
      <c r="G1843" s="67">
        <f t="shared" si="113"/>
        <v>109669.645</v>
      </c>
      <c r="H1843" s="67" t="e">
        <f t="shared" si="114"/>
        <v>#N/A</v>
      </c>
      <c r="I1843" s="67">
        <f t="shared" si="115"/>
        <v>109669.645</v>
      </c>
    </row>
    <row r="1844" spans="1:9" x14ac:dyDescent="0.6">
      <c r="A1844" s="10">
        <v>43847</v>
      </c>
      <c r="B1844" s="13" t="str">
        <f>VLOOKUP(A1844,_holidays!$A$2:$B$2107,2,1)</f>
        <v>N</v>
      </c>
      <c r="C1844" s="13" t="str">
        <f>VLOOKUP(A1844,_holidays!$A$2:$C$2107,3,1)</f>
        <v>N</v>
      </c>
      <c r="D1844" s="16">
        <v>108108.175</v>
      </c>
      <c r="E1844" s="14">
        <v>24.8</v>
      </c>
      <c r="F1844" s="67" t="e">
        <f t="shared" si="112"/>
        <v>#N/A</v>
      </c>
      <c r="G1844" s="67">
        <f t="shared" si="113"/>
        <v>108108.175</v>
      </c>
      <c r="H1844" s="67" t="e">
        <f t="shared" si="114"/>
        <v>#N/A</v>
      </c>
      <c r="I1844" s="67">
        <f t="shared" si="115"/>
        <v>108108.175</v>
      </c>
    </row>
    <row r="1845" spans="1:9" x14ac:dyDescent="0.6">
      <c r="A1845" s="19">
        <v>43848</v>
      </c>
      <c r="B1845" s="20" t="str">
        <f>VLOOKUP(A1845,_holidays!$A$2:$B$2107,2,1)</f>
        <v>N</v>
      </c>
      <c r="C1845" s="20" t="str">
        <f>VLOOKUP(A1845,_holidays!$A$2:$C$2107,3,1)</f>
        <v>N</v>
      </c>
      <c r="D1845" s="16">
        <v>105946.34</v>
      </c>
      <c r="E1845" s="21">
        <v>29.4</v>
      </c>
      <c r="F1845" s="67" t="e">
        <f t="shared" si="112"/>
        <v>#N/A</v>
      </c>
      <c r="G1845" s="67">
        <f t="shared" si="113"/>
        <v>105946.34</v>
      </c>
      <c r="H1845" s="67" t="e">
        <f t="shared" si="114"/>
        <v>#N/A</v>
      </c>
      <c r="I1845" s="67">
        <f t="shared" si="115"/>
        <v>105946.34</v>
      </c>
    </row>
    <row r="1846" spans="1:9" x14ac:dyDescent="0.6">
      <c r="A1846" s="10">
        <v>43849</v>
      </c>
      <c r="B1846" s="13" t="str">
        <f>VLOOKUP(A1846,_holidays!$A$2:$B$2107,2,1)</f>
        <v>N</v>
      </c>
      <c r="C1846" s="13" t="str">
        <f>VLOOKUP(A1846,_holidays!$A$2:$C$2107,3,1)</f>
        <v>N</v>
      </c>
      <c r="D1846" s="16">
        <v>106921.55499999999</v>
      </c>
      <c r="E1846" s="14">
        <v>25.5</v>
      </c>
      <c r="F1846" s="67" t="e">
        <f t="shared" si="112"/>
        <v>#N/A</v>
      </c>
      <c r="G1846" s="67">
        <f t="shared" si="113"/>
        <v>106921.55499999999</v>
      </c>
      <c r="H1846" s="67" t="e">
        <f t="shared" si="114"/>
        <v>#N/A</v>
      </c>
      <c r="I1846" s="67">
        <f t="shared" si="115"/>
        <v>106921.55499999999</v>
      </c>
    </row>
    <row r="1847" spans="1:9" x14ac:dyDescent="0.6">
      <c r="A1847" s="19">
        <v>43850</v>
      </c>
      <c r="B1847" s="20" t="str">
        <f>VLOOKUP(A1847,_holidays!$A$2:$B$2107,2,1)</f>
        <v>N</v>
      </c>
      <c r="C1847" s="20" t="str">
        <f>VLOOKUP(A1847,_holidays!$A$2:$C$2107,3,1)</f>
        <v>N</v>
      </c>
      <c r="D1847" s="16">
        <v>116291.535</v>
      </c>
      <c r="E1847" s="21">
        <v>21.8</v>
      </c>
      <c r="F1847" s="67" t="e">
        <f t="shared" si="112"/>
        <v>#N/A</v>
      </c>
      <c r="G1847" s="67">
        <f t="shared" si="113"/>
        <v>116291.535</v>
      </c>
      <c r="H1847" s="67" t="e">
        <f t="shared" si="114"/>
        <v>#N/A</v>
      </c>
      <c r="I1847" s="67">
        <f t="shared" si="115"/>
        <v>116291.535</v>
      </c>
    </row>
    <row r="1848" spans="1:9" x14ac:dyDescent="0.6">
      <c r="A1848" s="10">
        <v>43851</v>
      </c>
      <c r="B1848" s="13" t="str">
        <f>VLOOKUP(A1848,_holidays!$A$2:$B$2107,2,1)</f>
        <v>N</v>
      </c>
      <c r="C1848" s="13" t="str">
        <f>VLOOKUP(A1848,_holidays!$A$2:$C$2107,3,1)</f>
        <v>N</v>
      </c>
      <c r="D1848" s="16">
        <v>112128.19500000001</v>
      </c>
      <c r="E1848" s="14">
        <v>23.5</v>
      </c>
      <c r="F1848" s="67" t="e">
        <f t="shared" si="112"/>
        <v>#N/A</v>
      </c>
      <c r="G1848" s="67">
        <f t="shared" si="113"/>
        <v>112128.19500000001</v>
      </c>
      <c r="H1848" s="67" t="e">
        <f t="shared" si="114"/>
        <v>#N/A</v>
      </c>
      <c r="I1848" s="67">
        <f t="shared" si="115"/>
        <v>112128.19500000001</v>
      </c>
    </row>
    <row r="1849" spans="1:9" x14ac:dyDescent="0.6">
      <c r="A1849" s="19">
        <v>43852</v>
      </c>
      <c r="B1849" s="20" t="str">
        <f>VLOOKUP(A1849,_holidays!$A$2:$B$2107,2,1)</f>
        <v>N</v>
      </c>
      <c r="C1849" s="20" t="str">
        <f>VLOOKUP(A1849,_holidays!$A$2:$C$2107,3,1)</f>
        <v>N</v>
      </c>
      <c r="D1849" s="16">
        <v>119287.15</v>
      </c>
      <c r="E1849" s="21">
        <v>31.7</v>
      </c>
      <c r="F1849" s="67" t="e">
        <f t="shared" si="112"/>
        <v>#N/A</v>
      </c>
      <c r="G1849" s="67">
        <f t="shared" si="113"/>
        <v>119287.15</v>
      </c>
      <c r="H1849" s="67" t="e">
        <f t="shared" si="114"/>
        <v>#N/A</v>
      </c>
      <c r="I1849" s="67">
        <f t="shared" si="115"/>
        <v>119287.15</v>
      </c>
    </row>
    <row r="1850" spans="1:9" x14ac:dyDescent="0.6">
      <c r="A1850" s="10">
        <v>43853</v>
      </c>
      <c r="B1850" s="13" t="str">
        <f>VLOOKUP(A1850,_holidays!$A$2:$B$2107,2,1)</f>
        <v>N</v>
      </c>
      <c r="C1850" s="13" t="str">
        <f>VLOOKUP(A1850,_holidays!$A$2:$C$2107,3,1)</f>
        <v>N</v>
      </c>
      <c r="D1850" s="16">
        <v>112254.83</v>
      </c>
      <c r="E1850" s="14">
        <v>22.6</v>
      </c>
      <c r="F1850" s="67" t="e">
        <f t="shared" si="112"/>
        <v>#N/A</v>
      </c>
      <c r="G1850" s="67">
        <f t="shared" si="113"/>
        <v>112254.83</v>
      </c>
      <c r="H1850" s="67" t="e">
        <f t="shared" si="114"/>
        <v>#N/A</v>
      </c>
      <c r="I1850" s="67">
        <f t="shared" si="115"/>
        <v>112254.83</v>
      </c>
    </row>
    <row r="1851" spans="1:9" x14ac:dyDescent="0.6">
      <c r="A1851" s="19">
        <v>43854</v>
      </c>
      <c r="B1851" s="20" t="str">
        <f>VLOOKUP(A1851,_holidays!$A$2:$B$2107,2,1)</f>
        <v>N</v>
      </c>
      <c r="C1851" s="20" t="str">
        <f>VLOOKUP(A1851,_holidays!$A$2:$C$2107,3,1)</f>
        <v>N</v>
      </c>
      <c r="D1851" s="16">
        <v>109316.375</v>
      </c>
      <c r="E1851" s="21">
        <v>24.1</v>
      </c>
      <c r="F1851" s="67" t="e">
        <f t="shared" si="112"/>
        <v>#N/A</v>
      </c>
      <c r="G1851" s="67">
        <f t="shared" si="113"/>
        <v>109316.375</v>
      </c>
      <c r="H1851" s="67" t="e">
        <f t="shared" si="114"/>
        <v>#N/A</v>
      </c>
      <c r="I1851" s="67">
        <f t="shared" si="115"/>
        <v>109316.375</v>
      </c>
    </row>
    <row r="1852" spans="1:9" x14ac:dyDescent="0.6">
      <c r="A1852" s="10">
        <v>43855</v>
      </c>
      <c r="B1852" s="13" t="str">
        <f>VLOOKUP(A1852,_holidays!$A$2:$B$2107,2,1)</f>
        <v>N</v>
      </c>
      <c r="C1852" s="13" t="str">
        <f>VLOOKUP(A1852,_holidays!$A$2:$C$2107,3,1)</f>
        <v>N</v>
      </c>
      <c r="D1852" s="16">
        <v>102445.88</v>
      </c>
      <c r="E1852" s="14">
        <v>27.4</v>
      </c>
      <c r="F1852" s="67" t="e">
        <f t="shared" si="112"/>
        <v>#N/A</v>
      </c>
      <c r="G1852" s="67">
        <f t="shared" si="113"/>
        <v>102445.88</v>
      </c>
      <c r="H1852" s="67" t="e">
        <f t="shared" si="114"/>
        <v>#N/A</v>
      </c>
      <c r="I1852" s="67">
        <f t="shared" si="115"/>
        <v>102445.88</v>
      </c>
    </row>
    <row r="1853" spans="1:9" x14ac:dyDescent="0.6">
      <c r="A1853" s="19">
        <v>43856</v>
      </c>
      <c r="B1853" s="20" t="str">
        <f>VLOOKUP(A1853,_holidays!$A$2:$B$2107,2,1)</f>
        <v>N</v>
      </c>
      <c r="C1853" s="20" t="str">
        <f>VLOOKUP(A1853,_holidays!$A$2:$C$2107,3,1)</f>
        <v>Y</v>
      </c>
      <c r="D1853" s="16">
        <v>101233.205</v>
      </c>
      <c r="E1853" s="21">
        <v>23.6</v>
      </c>
      <c r="F1853" s="67" t="e">
        <f t="shared" si="112"/>
        <v>#N/A</v>
      </c>
      <c r="G1853" s="67">
        <f t="shared" si="113"/>
        <v>101233.205</v>
      </c>
      <c r="H1853" s="67">
        <f t="shared" si="114"/>
        <v>101233.205</v>
      </c>
      <c r="I1853" s="67" t="e">
        <f t="shared" si="115"/>
        <v>#N/A</v>
      </c>
    </row>
    <row r="1854" spans="1:9" x14ac:dyDescent="0.6">
      <c r="A1854" s="10">
        <v>43857</v>
      </c>
      <c r="B1854" s="13" t="str">
        <f>VLOOKUP(A1854,_holidays!$A$2:$B$2107,2,1)</f>
        <v>N</v>
      </c>
      <c r="C1854" s="13" t="str">
        <f>VLOOKUP(A1854,_holidays!$A$2:$C$2107,3,1)</f>
        <v>Y</v>
      </c>
      <c r="D1854" s="16">
        <v>103134.46</v>
      </c>
      <c r="E1854" s="14">
        <v>23.1</v>
      </c>
      <c r="F1854" s="67" t="e">
        <f t="shared" si="112"/>
        <v>#N/A</v>
      </c>
      <c r="G1854" s="67">
        <f t="shared" si="113"/>
        <v>103134.46</v>
      </c>
      <c r="H1854" s="67">
        <f t="shared" si="114"/>
        <v>103134.46</v>
      </c>
      <c r="I1854" s="67" t="e">
        <f t="shared" si="115"/>
        <v>#N/A</v>
      </c>
    </row>
    <row r="1855" spans="1:9" x14ac:dyDescent="0.6">
      <c r="A1855" s="19">
        <v>43858</v>
      </c>
      <c r="B1855" s="20" t="str">
        <f>VLOOKUP(A1855,_holidays!$A$2:$B$2107,2,1)</f>
        <v>N</v>
      </c>
      <c r="C1855" s="20" t="str">
        <f>VLOOKUP(A1855,_holidays!$A$2:$C$2107,3,1)</f>
        <v>N</v>
      </c>
      <c r="D1855" s="16">
        <v>116190.55499999999</v>
      </c>
      <c r="E1855" s="21">
        <v>25.4</v>
      </c>
      <c r="F1855" s="67" t="e">
        <f t="shared" si="112"/>
        <v>#N/A</v>
      </c>
      <c r="G1855" s="67">
        <f t="shared" si="113"/>
        <v>116190.55499999999</v>
      </c>
      <c r="H1855" s="67" t="e">
        <f t="shared" si="114"/>
        <v>#N/A</v>
      </c>
      <c r="I1855" s="67">
        <f t="shared" si="115"/>
        <v>116190.55499999999</v>
      </c>
    </row>
    <row r="1856" spans="1:9" x14ac:dyDescent="0.6">
      <c r="A1856" s="10">
        <v>43859</v>
      </c>
      <c r="B1856" s="13" t="str">
        <f>VLOOKUP(A1856,_holidays!$A$2:$B$2107,2,1)</f>
        <v>N</v>
      </c>
      <c r="C1856" s="13" t="str">
        <f>VLOOKUP(A1856,_holidays!$A$2:$C$2107,3,1)</f>
        <v>N</v>
      </c>
      <c r="D1856" s="16">
        <v>129812.91499999999</v>
      </c>
      <c r="E1856" s="14">
        <v>31.5</v>
      </c>
      <c r="F1856" s="67" t="e">
        <f t="shared" si="112"/>
        <v>#N/A</v>
      </c>
      <c r="G1856" s="67">
        <f t="shared" si="113"/>
        <v>129812.91499999999</v>
      </c>
      <c r="H1856" s="67" t="e">
        <f t="shared" si="114"/>
        <v>#N/A</v>
      </c>
      <c r="I1856" s="67">
        <f t="shared" si="115"/>
        <v>129812.91499999999</v>
      </c>
    </row>
    <row r="1857" spans="1:9" x14ac:dyDescent="0.6">
      <c r="A1857" s="19">
        <v>43860</v>
      </c>
      <c r="B1857" s="20" t="str">
        <f>VLOOKUP(A1857,_holidays!$A$2:$B$2107,2,1)</f>
        <v>Y</v>
      </c>
      <c r="C1857" s="20" t="str">
        <f>VLOOKUP(A1857,_holidays!$A$2:$C$2107,3,1)</f>
        <v>N</v>
      </c>
      <c r="D1857" s="16">
        <v>154816.49</v>
      </c>
      <c r="E1857" s="21">
        <v>39.4</v>
      </c>
      <c r="F1857" s="67">
        <f t="shared" si="112"/>
        <v>154816.49</v>
      </c>
      <c r="G1857" s="67" t="e">
        <f t="shared" si="113"/>
        <v>#N/A</v>
      </c>
      <c r="H1857" s="67" t="e">
        <f t="shared" si="114"/>
        <v>#N/A</v>
      </c>
      <c r="I1857" s="67">
        <f t="shared" si="115"/>
        <v>154816.49</v>
      </c>
    </row>
    <row r="1858" spans="1:9" x14ac:dyDescent="0.6">
      <c r="A1858" s="10">
        <v>43861</v>
      </c>
      <c r="B1858" s="13" t="str">
        <f>VLOOKUP(A1858,_holidays!$A$2:$B$2107,2,1)</f>
        <v>Y</v>
      </c>
      <c r="C1858" s="13" t="str">
        <f>VLOOKUP(A1858,_holidays!$A$2:$C$2107,3,1)</f>
        <v>N</v>
      </c>
      <c r="D1858" s="16">
        <v>170653.84</v>
      </c>
      <c r="E1858" s="14">
        <v>42.9</v>
      </c>
      <c r="F1858" s="67">
        <f t="shared" si="112"/>
        <v>170653.84</v>
      </c>
      <c r="G1858" s="67" t="e">
        <f t="shared" si="113"/>
        <v>#N/A</v>
      </c>
      <c r="H1858" s="67" t="e">
        <f t="shared" si="114"/>
        <v>#N/A</v>
      </c>
      <c r="I1858" s="67">
        <f t="shared" si="115"/>
        <v>170653.84</v>
      </c>
    </row>
    <row r="1859" spans="1:9" x14ac:dyDescent="0.6">
      <c r="A1859" s="19">
        <v>43862</v>
      </c>
      <c r="B1859" s="20" t="str">
        <f>VLOOKUP(A1859,_holidays!$A$2:$B$2107,2,1)</f>
        <v>Y</v>
      </c>
      <c r="C1859" s="20" t="str">
        <f>VLOOKUP(A1859,_holidays!$A$2:$C$2107,3,1)</f>
        <v>N</v>
      </c>
      <c r="D1859" s="16">
        <v>131856.315</v>
      </c>
      <c r="E1859" s="21">
        <v>29.3</v>
      </c>
      <c r="F1859" s="67">
        <f t="shared" ref="F1859:F1922" si="116">IF(B1859="N",NA(),IF(B1859="Y",D1859))</f>
        <v>131856.315</v>
      </c>
      <c r="G1859" s="67" t="e">
        <f t="shared" ref="G1859:G1922" si="117">IF(B1859="N",D1859,IF(B1859="Y",NA()))</f>
        <v>#N/A</v>
      </c>
      <c r="H1859" s="67" t="e">
        <f t="shared" ref="H1859:H1922" si="118">IF(C1859="N",NA(),IF(C1859="Y",D1859))</f>
        <v>#N/A</v>
      </c>
      <c r="I1859" s="67">
        <f t="shared" ref="I1859:I1922" si="119">IF(C1859="N",D1859,IF(C1859="Y",NA()))</f>
        <v>131856.315</v>
      </c>
    </row>
    <row r="1860" spans="1:9" x14ac:dyDescent="0.6">
      <c r="A1860" s="10">
        <v>43863</v>
      </c>
      <c r="B1860" s="13" t="str">
        <f>VLOOKUP(A1860,_holidays!$A$2:$B$2107,2,1)</f>
        <v>Y</v>
      </c>
      <c r="C1860" s="13" t="str">
        <f>VLOOKUP(A1860,_holidays!$A$2:$C$2107,3,1)</f>
        <v>N</v>
      </c>
      <c r="D1860" s="16">
        <v>97609.06</v>
      </c>
      <c r="E1860" s="14">
        <v>25.1</v>
      </c>
      <c r="F1860" s="67">
        <f t="shared" si="116"/>
        <v>97609.06</v>
      </c>
      <c r="G1860" s="67" t="e">
        <f t="shared" si="117"/>
        <v>#N/A</v>
      </c>
      <c r="H1860" s="67" t="e">
        <f t="shared" si="118"/>
        <v>#N/A</v>
      </c>
      <c r="I1860" s="67">
        <f t="shared" si="119"/>
        <v>97609.06</v>
      </c>
    </row>
    <row r="1861" spans="1:9" x14ac:dyDescent="0.6">
      <c r="A1861" s="19">
        <v>43864</v>
      </c>
      <c r="B1861" s="20" t="str">
        <f>VLOOKUP(A1861,_holidays!$A$2:$B$2107,2,1)</f>
        <v>Y</v>
      </c>
      <c r="C1861" s="20" t="str">
        <f>VLOOKUP(A1861,_holidays!$A$2:$C$2107,3,1)</f>
        <v>N</v>
      </c>
      <c r="D1861" s="16">
        <v>105004.91</v>
      </c>
      <c r="E1861" s="21">
        <v>17.7</v>
      </c>
      <c r="F1861" s="67">
        <f t="shared" si="116"/>
        <v>105004.91</v>
      </c>
      <c r="G1861" s="67" t="e">
        <f t="shared" si="117"/>
        <v>#N/A</v>
      </c>
      <c r="H1861" s="67" t="e">
        <f t="shared" si="118"/>
        <v>#N/A</v>
      </c>
      <c r="I1861" s="67">
        <f t="shared" si="119"/>
        <v>105004.91</v>
      </c>
    </row>
    <row r="1862" spans="1:9" x14ac:dyDescent="0.6">
      <c r="A1862" s="10">
        <v>43865</v>
      </c>
      <c r="B1862" s="13" t="str">
        <f>VLOOKUP(A1862,_holidays!$A$2:$B$2107,2,1)</f>
        <v>Y</v>
      </c>
      <c r="C1862" s="13" t="str">
        <f>VLOOKUP(A1862,_holidays!$A$2:$C$2107,3,1)</f>
        <v>N</v>
      </c>
      <c r="D1862" s="16">
        <v>107034.065</v>
      </c>
      <c r="E1862" s="14">
        <v>19.7</v>
      </c>
      <c r="F1862" s="67">
        <f t="shared" si="116"/>
        <v>107034.065</v>
      </c>
      <c r="G1862" s="67" t="e">
        <f t="shared" si="117"/>
        <v>#N/A</v>
      </c>
      <c r="H1862" s="67" t="e">
        <f t="shared" si="118"/>
        <v>#N/A</v>
      </c>
      <c r="I1862" s="67">
        <f t="shared" si="119"/>
        <v>107034.065</v>
      </c>
    </row>
    <row r="1863" spans="1:9" x14ac:dyDescent="0.6">
      <c r="A1863" s="19">
        <v>43866</v>
      </c>
      <c r="B1863" s="20" t="str">
        <f>VLOOKUP(A1863,_holidays!$A$2:$B$2107,2,1)</f>
        <v>Y</v>
      </c>
      <c r="C1863" s="20" t="str">
        <f>VLOOKUP(A1863,_holidays!$A$2:$C$2107,3,1)</f>
        <v>N</v>
      </c>
      <c r="D1863" s="16">
        <v>108988.44</v>
      </c>
      <c r="E1863" s="21">
        <v>20.100000000000001</v>
      </c>
      <c r="F1863" s="67">
        <f t="shared" si="116"/>
        <v>108988.44</v>
      </c>
      <c r="G1863" s="67" t="e">
        <f t="shared" si="117"/>
        <v>#N/A</v>
      </c>
      <c r="H1863" s="67" t="e">
        <f t="shared" si="118"/>
        <v>#N/A</v>
      </c>
      <c r="I1863" s="67">
        <f t="shared" si="119"/>
        <v>108988.44</v>
      </c>
    </row>
    <row r="1864" spans="1:9" x14ac:dyDescent="0.6">
      <c r="A1864" s="10">
        <v>43867</v>
      </c>
      <c r="B1864" s="13" t="str">
        <f>VLOOKUP(A1864,_holidays!$A$2:$B$2107,2,1)</f>
        <v>Y</v>
      </c>
      <c r="C1864" s="13" t="str">
        <f>VLOOKUP(A1864,_holidays!$A$2:$C$2107,3,1)</f>
        <v>N</v>
      </c>
      <c r="D1864" s="16">
        <v>120569.46</v>
      </c>
      <c r="E1864" s="14">
        <v>25.5</v>
      </c>
      <c r="F1864" s="67">
        <f t="shared" si="116"/>
        <v>120569.46</v>
      </c>
      <c r="G1864" s="67" t="e">
        <f t="shared" si="117"/>
        <v>#N/A</v>
      </c>
      <c r="H1864" s="67" t="e">
        <f t="shared" si="118"/>
        <v>#N/A</v>
      </c>
      <c r="I1864" s="67">
        <f t="shared" si="119"/>
        <v>120569.46</v>
      </c>
    </row>
    <row r="1865" spans="1:9" x14ac:dyDescent="0.6">
      <c r="A1865" s="19">
        <v>43868</v>
      </c>
      <c r="B1865" s="20" t="str">
        <f>VLOOKUP(A1865,_holidays!$A$2:$B$2107,2,1)</f>
        <v>Y</v>
      </c>
      <c r="C1865" s="20" t="str">
        <f>VLOOKUP(A1865,_holidays!$A$2:$C$2107,3,1)</f>
        <v>N</v>
      </c>
      <c r="D1865" s="16">
        <v>120734.85</v>
      </c>
      <c r="E1865" s="21">
        <v>23.2</v>
      </c>
      <c r="F1865" s="67">
        <f t="shared" si="116"/>
        <v>120734.85</v>
      </c>
      <c r="G1865" s="67" t="e">
        <f t="shared" si="117"/>
        <v>#N/A</v>
      </c>
      <c r="H1865" s="67" t="e">
        <f t="shared" si="118"/>
        <v>#N/A</v>
      </c>
      <c r="I1865" s="67">
        <f t="shared" si="119"/>
        <v>120734.85</v>
      </c>
    </row>
    <row r="1866" spans="1:9" x14ac:dyDescent="0.6">
      <c r="A1866" s="10">
        <v>43869</v>
      </c>
      <c r="B1866" s="13" t="str">
        <f>VLOOKUP(A1866,_holidays!$A$2:$B$2107,2,1)</f>
        <v>Y</v>
      </c>
      <c r="C1866" s="13" t="str">
        <f>VLOOKUP(A1866,_holidays!$A$2:$C$2107,3,1)</f>
        <v>N</v>
      </c>
      <c r="D1866" s="16">
        <v>107864.44500000001</v>
      </c>
      <c r="E1866" s="14">
        <v>29.4</v>
      </c>
      <c r="F1866" s="67">
        <f t="shared" si="116"/>
        <v>107864.44500000001</v>
      </c>
      <c r="G1866" s="67" t="e">
        <f t="shared" si="117"/>
        <v>#N/A</v>
      </c>
      <c r="H1866" s="67" t="e">
        <f t="shared" si="118"/>
        <v>#N/A</v>
      </c>
      <c r="I1866" s="67">
        <f t="shared" si="119"/>
        <v>107864.44500000001</v>
      </c>
    </row>
    <row r="1867" spans="1:9" x14ac:dyDescent="0.6">
      <c r="A1867" s="19">
        <v>43870</v>
      </c>
      <c r="B1867" s="20" t="str">
        <f>VLOOKUP(A1867,_holidays!$A$2:$B$2107,2,1)</f>
        <v>Y</v>
      </c>
      <c r="C1867" s="20" t="str">
        <f>VLOOKUP(A1867,_holidays!$A$2:$C$2107,3,1)</f>
        <v>N</v>
      </c>
      <c r="D1867" s="16">
        <v>103857.11</v>
      </c>
      <c r="E1867" s="21">
        <v>28.2</v>
      </c>
      <c r="F1867" s="67">
        <f t="shared" si="116"/>
        <v>103857.11</v>
      </c>
      <c r="G1867" s="67" t="e">
        <f t="shared" si="117"/>
        <v>#N/A</v>
      </c>
      <c r="H1867" s="67" t="e">
        <f t="shared" si="118"/>
        <v>#N/A</v>
      </c>
      <c r="I1867" s="67">
        <f t="shared" si="119"/>
        <v>103857.11</v>
      </c>
    </row>
    <row r="1868" spans="1:9" x14ac:dyDescent="0.6">
      <c r="A1868" s="10">
        <v>43871</v>
      </c>
      <c r="B1868" s="13" t="str">
        <f>VLOOKUP(A1868,_holidays!$A$2:$B$2107,2,1)</f>
        <v>Y</v>
      </c>
      <c r="C1868" s="13" t="str">
        <f>VLOOKUP(A1868,_holidays!$A$2:$C$2107,3,1)</f>
        <v>N</v>
      </c>
      <c r="D1868" s="16">
        <v>122975.46</v>
      </c>
      <c r="E1868" s="14">
        <v>27.7</v>
      </c>
      <c r="F1868" s="67">
        <f t="shared" si="116"/>
        <v>122975.46</v>
      </c>
      <c r="G1868" s="67" t="e">
        <f t="shared" si="117"/>
        <v>#N/A</v>
      </c>
      <c r="H1868" s="67" t="e">
        <f t="shared" si="118"/>
        <v>#N/A</v>
      </c>
      <c r="I1868" s="67">
        <f t="shared" si="119"/>
        <v>122975.46</v>
      </c>
    </row>
    <row r="1869" spans="1:9" x14ac:dyDescent="0.6">
      <c r="A1869" s="19">
        <v>43872</v>
      </c>
      <c r="B1869" s="20" t="str">
        <f>VLOOKUP(A1869,_holidays!$A$2:$B$2107,2,1)</f>
        <v>Y</v>
      </c>
      <c r="C1869" s="20" t="str">
        <f>VLOOKUP(A1869,_holidays!$A$2:$C$2107,3,1)</f>
        <v>N</v>
      </c>
      <c r="D1869" s="16">
        <v>127110.58</v>
      </c>
      <c r="E1869" s="21">
        <v>25.9</v>
      </c>
      <c r="F1869" s="67">
        <f t="shared" si="116"/>
        <v>127110.58</v>
      </c>
      <c r="G1869" s="67" t="e">
        <f t="shared" si="117"/>
        <v>#N/A</v>
      </c>
      <c r="H1869" s="67" t="e">
        <f t="shared" si="118"/>
        <v>#N/A</v>
      </c>
      <c r="I1869" s="67">
        <f t="shared" si="119"/>
        <v>127110.58</v>
      </c>
    </row>
    <row r="1870" spans="1:9" x14ac:dyDescent="0.6">
      <c r="A1870" s="10">
        <v>43873</v>
      </c>
      <c r="B1870" s="13" t="str">
        <f>VLOOKUP(A1870,_holidays!$A$2:$B$2107,2,1)</f>
        <v>Y</v>
      </c>
      <c r="C1870" s="13" t="str">
        <f>VLOOKUP(A1870,_holidays!$A$2:$C$2107,3,1)</f>
        <v>N</v>
      </c>
      <c r="D1870" s="16">
        <v>124618.565</v>
      </c>
      <c r="E1870" s="14">
        <v>27.7</v>
      </c>
      <c r="F1870" s="67">
        <f t="shared" si="116"/>
        <v>124618.565</v>
      </c>
      <c r="G1870" s="67" t="e">
        <f t="shared" si="117"/>
        <v>#N/A</v>
      </c>
      <c r="H1870" s="67" t="e">
        <f t="shared" si="118"/>
        <v>#N/A</v>
      </c>
      <c r="I1870" s="67">
        <f t="shared" si="119"/>
        <v>124618.565</v>
      </c>
    </row>
    <row r="1871" spans="1:9" x14ac:dyDescent="0.6">
      <c r="A1871" s="19">
        <v>43874</v>
      </c>
      <c r="B1871" s="20" t="str">
        <f>VLOOKUP(A1871,_holidays!$A$2:$B$2107,2,1)</f>
        <v>Y</v>
      </c>
      <c r="C1871" s="20" t="str">
        <f>VLOOKUP(A1871,_holidays!$A$2:$C$2107,3,1)</f>
        <v>N</v>
      </c>
      <c r="D1871" s="16">
        <v>139137.185</v>
      </c>
      <c r="E1871" s="21">
        <v>31.7</v>
      </c>
      <c r="F1871" s="67">
        <f t="shared" si="116"/>
        <v>139137.185</v>
      </c>
      <c r="G1871" s="67" t="e">
        <f t="shared" si="117"/>
        <v>#N/A</v>
      </c>
      <c r="H1871" s="67" t="e">
        <f t="shared" si="118"/>
        <v>#N/A</v>
      </c>
      <c r="I1871" s="67">
        <f t="shared" si="119"/>
        <v>139137.185</v>
      </c>
    </row>
    <row r="1872" spans="1:9" x14ac:dyDescent="0.6">
      <c r="A1872" s="10">
        <v>43875</v>
      </c>
      <c r="B1872" s="13" t="str">
        <f>VLOOKUP(A1872,_holidays!$A$2:$B$2107,2,1)</f>
        <v>Y</v>
      </c>
      <c r="C1872" s="13" t="str">
        <f>VLOOKUP(A1872,_holidays!$A$2:$C$2107,3,1)</f>
        <v>N</v>
      </c>
      <c r="D1872" s="16">
        <v>139855.63</v>
      </c>
      <c r="E1872" s="14">
        <v>33.700000000000003</v>
      </c>
      <c r="F1872" s="67">
        <f t="shared" si="116"/>
        <v>139855.63</v>
      </c>
      <c r="G1872" s="67" t="e">
        <f t="shared" si="117"/>
        <v>#N/A</v>
      </c>
      <c r="H1872" s="67" t="e">
        <f t="shared" si="118"/>
        <v>#N/A</v>
      </c>
      <c r="I1872" s="67">
        <f t="shared" si="119"/>
        <v>139855.63</v>
      </c>
    </row>
    <row r="1873" spans="1:9" x14ac:dyDescent="0.6">
      <c r="A1873" s="19">
        <v>43876</v>
      </c>
      <c r="B1873" s="20" t="str">
        <f>VLOOKUP(A1873,_holidays!$A$2:$B$2107,2,1)</f>
        <v>Y</v>
      </c>
      <c r="C1873" s="20" t="str">
        <f>VLOOKUP(A1873,_holidays!$A$2:$C$2107,3,1)</f>
        <v>N</v>
      </c>
      <c r="D1873" s="16">
        <v>108300.63499999999</v>
      </c>
      <c r="E1873" s="21">
        <v>19.3</v>
      </c>
      <c r="F1873" s="67">
        <f t="shared" si="116"/>
        <v>108300.63499999999</v>
      </c>
      <c r="G1873" s="67" t="e">
        <f t="shared" si="117"/>
        <v>#N/A</v>
      </c>
      <c r="H1873" s="67" t="e">
        <f t="shared" si="118"/>
        <v>#N/A</v>
      </c>
      <c r="I1873" s="67">
        <f t="shared" si="119"/>
        <v>108300.63499999999</v>
      </c>
    </row>
    <row r="1874" spans="1:9" x14ac:dyDescent="0.6">
      <c r="A1874" s="10">
        <v>43877</v>
      </c>
      <c r="B1874" s="13" t="str">
        <f>VLOOKUP(A1874,_holidays!$A$2:$B$2107,2,1)</f>
        <v>Y</v>
      </c>
      <c r="C1874" s="13" t="str">
        <f>VLOOKUP(A1874,_holidays!$A$2:$C$2107,3,1)</f>
        <v>N</v>
      </c>
      <c r="D1874" s="16">
        <v>100904.27</v>
      </c>
      <c r="E1874" s="14">
        <v>26.4</v>
      </c>
      <c r="F1874" s="67">
        <f t="shared" si="116"/>
        <v>100904.27</v>
      </c>
      <c r="G1874" s="67" t="e">
        <f t="shared" si="117"/>
        <v>#N/A</v>
      </c>
      <c r="H1874" s="67" t="e">
        <f t="shared" si="118"/>
        <v>#N/A</v>
      </c>
      <c r="I1874" s="67">
        <f t="shared" si="119"/>
        <v>100904.27</v>
      </c>
    </row>
    <row r="1875" spans="1:9" x14ac:dyDescent="0.6">
      <c r="A1875" s="19">
        <v>43878</v>
      </c>
      <c r="B1875" s="20" t="str">
        <f>VLOOKUP(A1875,_holidays!$A$2:$B$2107,2,1)</f>
        <v>Y</v>
      </c>
      <c r="C1875" s="20" t="str">
        <f>VLOOKUP(A1875,_holidays!$A$2:$C$2107,3,1)</f>
        <v>N</v>
      </c>
      <c r="D1875" s="16">
        <v>123351.845</v>
      </c>
      <c r="E1875" s="21">
        <v>25.6</v>
      </c>
      <c r="F1875" s="67">
        <f t="shared" si="116"/>
        <v>123351.845</v>
      </c>
      <c r="G1875" s="67" t="e">
        <f t="shared" si="117"/>
        <v>#N/A</v>
      </c>
      <c r="H1875" s="67" t="e">
        <f t="shared" si="118"/>
        <v>#N/A</v>
      </c>
      <c r="I1875" s="67">
        <f t="shared" si="119"/>
        <v>123351.845</v>
      </c>
    </row>
    <row r="1876" spans="1:9" x14ac:dyDescent="0.6">
      <c r="A1876" s="10">
        <v>43879</v>
      </c>
      <c r="B1876" s="13" t="str">
        <f>VLOOKUP(A1876,_holidays!$A$2:$B$2107,2,1)</f>
        <v>Y</v>
      </c>
      <c r="C1876" s="13" t="str">
        <f>VLOOKUP(A1876,_holidays!$A$2:$C$2107,3,1)</f>
        <v>N</v>
      </c>
      <c r="D1876" s="16">
        <v>119178.12</v>
      </c>
      <c r="E1876" s="14">
        <v>21.8</v>
      </c>
      <c r="F1876" s="67">
        <f t="shared" si="116"/>
        <v>119178.12</v>
      </c>
      <c r="G1876" s="67" t="e">
        <f t="shared" si="117"/>
        <v>#N/A</v>
      </c>
      <c r="H1876" s="67" t="e">
        <f t="shared" si="118"/>
        <v>#N/A</v>
      </c>
      <c r="I1876" s="67">
        <f t="shared" si="119"/>
        <v>119178.12</v>
      </c>
    </row>
    <row r="1877" spans="1:9" x14ac:dyDescent="0.6">
      <c r="A1877" s="19">
        <v>43880</v>
      </c>
      <c r="B1877" s="20" t="str">
        <f>VLOOKUP(A1877,_holidays!$A$2:$B$2107,2,1)</f>
        <v>Y</v>
      </c>
      <c r="C1877" s="20" t="str">
        <f>VLOOKUP(A1877,_holidays!$A$2:$C$2107,3,1)</f>
        <v>N</v>
      </c>
      <c r="D1877" s="16">
        <v>109375.215</v>
      </c>
      <c r="E1877" s="21">
        <v>19.7</v>
      </c>
      <c r="F1877" s="67">
        <f t="shared" si="116"/>
        <v>109375.215</v>
      </c>
      <c r="G1877" s="67" t="e">
        <f t="shared" si="117"/>
        <v>#N/A</v>
      </c>
      <c r="H1877" s="67" t="e">
        <f t="shared" si="118"/>
        <v>#N/A</v>
      </c>
      <c r="I1877" s="67">
        <f t="shared" si="119"/>
        <v>109375.215</v>
      </c>
    </row>
    <row r="1878" spans="1:9" x14ac:dyDescent="0.6">
      <c r="A1878" s="10">
        <v>43881</v>
      </c>
      <c r="B1878" s="13" t="str">
        <f>VLOOKUP(A1878,_holidays!$A$2:$B$2107,2,1)</f>
        <v>Y</v>
      </c>
      <c r="C1878" s="13" t="str">
        <f>VLOOKUP(A1878,_holidays!$A$2:$C$2107,3,1)</f>
        <v>N</v>
      </c>
      <c r="D1878" s="16">
        <v>112202.145</v>
      </c>
      <c r="E1878" s="14">
        <v>18.7</v>
      </c>
      <c r="F1878" s="67">
        <f t="shared" si="116"/>
        <v>112202.145</v>
      </c>
      <c r="G1878" s="67" t="e">
        <f t="shared" si="117"/>
        <v>#N/A</v>
      </c>
      <c r="H1878" s="67" t="e">
        <f t="shared" si="118"/>
        <v>#N/A</v>
      </c>
      <c r="I1878" s="67">
        <f t="shared" si="119"/>
        <v>112202.145</v>
      </c>
    </row>
    <row r="1879" spans="1:9" x14ac:dyDescent="0.6">
      <c r="A1879" s="19">
        <v>43882</v>
      </c>
      <c r="B1879" s="20" t="str">
        <f>VLOOKUP(A1879,_holidays!$A$2:$B$2107,2,1)</f>
        <v>Y</v>
      </c>
      <c r="C1879" s="20" t="str">
        <f>VLOOKUP(A1879,_holidays!$A$2:$C$2107,3,1)</f>
        <v>N</v>
      </c>
      <c r="D1879" s="16">
        <v>108949.05499999999</v>
      </c>
      <c r="E1879" s="21">
        <v>19.600000000000001</v>
      </c>
      <c r="F1879" s="67">
        <f t="shared" si="116"/>
        <v>108949.05499999999</v>
      </c>
      <c r="G1879" s="67" t="e">
        <f t="shared" si="117"/>
        <v>#N/A</v>
      </c>
      <c r="H1879" s="67" t="e">
        <f t="shared" si="118"/>
        <v>#N/A</v>
      </c>
      <c r="I1879" s="67">
        <f t="shared" si="119"/>
        <v>108949.05499999999</v>
      </c>
    </row>
    <row r="1880" spans="1:9" x14ac:dyDescent="0.6">
      <c r="A1880" s="10">
        <v>43883</v>
      </c>
      <c r="B1880" s="13" t="str">
        <f>VLOOKUP(A1880,_holidays!$A$2:$B$2107,2,1)</f>
        <v>Y</v>
      </c>
      <c r="C1880" s="13" t="str">
        <f>VLOOKUP(A1880,_holidays!$A$2:$C$2107,3,1)</f>
        <v>N</v>
      </c>
      <c r="D1880" s="16">
        <v>96922.02</v>
      </c>
      <c r="E1880" s="14">
        <v>21.1</v>
      </c>
      <c r="F1880" s="67">
        <f t="shared" si="116"/>
        <v>96922.02</v>
      </c>
      <c r="G1880" s="67" t="e">
        <f t="shared" si="117"/>
        <v>#N/A</v>
      </c>
      <c r="H1880" s="67" t="e">
        <f t="shared" si="118"/>
        <v>#N/A</v>
      </c>
      <c r="I1880" s="67">
        <f t="shared" si="119"/>
        <v>96922.02</v>
      </c>
    </row>
    <row r="1881" spans="1:9" x14ac:dyDescent="0.6">
      <c r="A1881" s="19">
        <v>43884</v>
      </c>
      <c r="B1881" s="20" t="str">
        <f>VLOOKUP(A1881,_holidays!$A$2:$B$2107,2,1)</f>
        <v>Y</v>
      </c>
      <c r="C1881" s="20" t="str">
        <f>VLOOKUP(A1881,_holidays!$A$2:$C$2107,3,1)</f>
        <v>N</v>
      </c>
      <c r="D1881" s="16">
        <v>106129.66499999999</v>
      </c>
      <c r="E1881" s="21">
        <v>34</v>
      </c>
      <c r="F1881" s="67">
        <f t="shared" si="116"/>
        <v>106129.66499999999</v>
      </c>
      <c r="G1881" s="67" t="e">
        <f t="shared" si="117"/>
        <v>#N/A</v>
      </c>
      <c r="H1881" s="67" t="e">
        <f t="shared" si="118"/>
        <v>#N/A</v>
      </c>
      <c r="I1881" s="67">
        <f t="shared" si="119"/>
        <v>106129.66499999999</v>
      </c>
    </row>
    <row r="1882" spans="1:9" x14ac:dyDescent="0.6">
      <c r="A1882" s="10">
        <v>43885</v>
      </c>
      <c r="B1882" s="13" t="str">
        <f>VLOOKUP(A1882,_holidays!$A$2:$B$2107,2,1)</f>
        <v>Y</v>
      </c>
      <c r="C1882" s="13" t="str">
        <f>VLOOKUP(A1882,_holidays!$A$2:$C$2107,3,1)</f>
        <v>N</v>
      </c>
      <c r="D1882" s="16">
        <v>122619.05499999999</v>
      </c>
      <c r="E1882" s="14">
        <v>23.7</v>
      </c>
      <c r="F1882" s="67">
        <f t="shared" si="116"/>
        <v>122619.05499999999</v>
      </c>
      <c r="G1882" s="67" t="e">
        <f t="shared" si="117"/>
        <v>#N/A</v>
      </c>
      <c r="H1882" s="67" t="e">
        <f t="shared" si="118"/>
        <v>#N/A</v>
      </c>
      <c r="I1882" s="67">
        <f t="shared" si="119"/>
        <v>122619.05499999999</v>
      </c>
    </row>
    <row r="1883" spans="1:9" x14ac:dyDescent="0.6">
      <c r="A1883" s="19">
        <v>43886</v>
      </c>
      <c r="B1883" s="20" t="str">
        <f>VLOOKUP(A1883,_holidays!$A$2:$B$2107,2,1)</f>
        <v>Y</v>
      </c>
      <c r="C1883" s="20" t="str">
        <f>VLOOKUP(A1883,_holidays!$A$2:$C$2107,3,1)</f>
        <v>N</v>
      </c>
      <c r="D1883" s="16">
        <v>123558.425</v>
      </c>
      <c r="E1883" s="21">
        <v>31.6</v>
      </c>
      <c r="F1883" s="67">
        <f t="shared" si="116"/>
        <v>123558.425</v>
      </c>
      <c r="G1883" s="67" t="e">
        <f t="shared" si="117"/>
        <v>#N/A</v>
      </c>
      <c r="H1883" s="67" t="e">
        <f t="shared" si="118"/>
        <v>#N/A</v>
      </c>
      <c r="I1883" s="67">
        <f t="shared" si="119"/>
        <v>123558.425</v>
      </c>
    </row>
    <row r="1884" spans="1:9" x14ac:dyDescent="0.6">
      <c r="A1884" s="10">
        <v>43887</v>
      </c>
      <c r="B1884" s="13" t="str">
        <f>VLOOKUP(A1884,_holidays!$A$2:$B$2107,2,1)</f>
        <v>Y</v>
      </c>
      <c r="C1884" s="13" t="str">
        <f>VLOOKUP(A1884,_holidays!$A$2:$C$2107,3,1)</f>
        <v>N</v>
      </c>
      <c r="D1884" s="16">
        <v>108371.125</v>
      </c>
      <c r="E1884" s="14">
        <v>19.2</v>
      </c>
      <c r="F1884" s="67">
        <f t="shared" si="116"/>
        <v>108371.125</v>
      </c>
      <c r="G1884" s="67" t="e">
        <f t="shared" si="117"/>
        <v>#N/A</v>
      </c>
      <c r="H1884" s="67" t="e">
        <f t="shared" si="118"/>
        <v>#N/A</v>
      </c>
      <c r="I1884" s="67">
        <f t="shared" si="119"/>
        <v>108371.125</v>
      </c>
    </row>
    <row r="1885" spans="1:9" x14ac:dyDescent="0.6">
      <c r="A1885" s="19">
        <v>43888</v>
      </c>
      <c r="B1885" s="20" t="str">
        <f>VLOOKUP(A1885,_holidays!$A$2:$B$2107,2,1)</f>
        <v>Y</v>
      </c>
      <c r="C1885" s="20" t="str">
        <f>VLOOKUP(A1885,_holidays!$A$2:$C$2107,3,1)</f>
        <v>N</v>
      </c>
      <c r="D1885" s="16">
        <v>108675.4</v>
      </c>
      <c r="E1885" s="21">
        <v>19.7</v>
      </c>
      <c r="F1885" s="67">
        <f t="shared" si="116"/>
        <v>108675.4</v>
      </c>
      <c r="G1885" s="67" t="e">
        <f t="shared" si="117"/>
        <v>#N/A</v>
      </c>
      <c r="H1885" s="67" t="e">
        <f t="shared" si="118"/>
        <v>#N/A</v>
      </c>
      <c r="I1885" s="67">
        <f t="shared" si="119"/>
        <v>108675.4</v>
      </c>
    </row>
    <row r="1886" spans="1:9" x14ac:dyDescent="0.6">
      <c r="A1886" s="10">
        <v>43889</v>
      </c>
      <c r="B1886" s="13" t="str">
        <f>VLOOKUP(A1886,_holidays!$A$2:$B$2107,2,1)</f>
        <v>Y</v>
      </c>
      <c r="C1886" s="13" t="str">
        <f>VLOOKUP(A1886,_holidays!$A$2:$C$2107,3,1)</f>
        <v>N</v>
      </c>
      <c r="D1886" s="16">
        <v>110006.97</v>
      </c>
      <c r="E1886" s="14">
        <v>20.100000000000001</v>
      </c>
      <c r="F1886" s="67">
        <f t="shared" si="116"/>
        <v>110006.97</v>
      </c>
      <c r="G1886" s="67" t="e">
        <f t="shared" si="117"/>
        <v>#N/A</v>
      </c>
      <c r="H1886" s="67" t="e">
        <f t="shared" si="118"/>
        <v>#N/A</v>
      </c>
      <c r="I1886" s="67">
        <f t="shared" si="119"/>
        <v>110006.97</v>
      </c>
    </row>
    <row r="1887" spans="1:9" x14ac:dyDescent="0.6">
      <c r="A1887" s="19">
        <v>43890</v>
      </c>
      <c r="B1887" s="20" t="str">
        <f>VLOOKUP(A1887,_holidays!$A$2:$B$2107,2,1)</f>
        <v>Y</v>
      </c>
      <c r="C1887" s="20" t="str">
        <f>VLOOKUP(A1887,_holidays!$A$2:$C$2107,3,1)</f>
        <v>N</v>
      </c>
      <c r="D1887" s="16">
        <v>100380.94</v>
      </c>
      <c r="E1887" s="21">
        <v>22.4</v>
      </c>
      <c r="F1887" s="67">
        <f t="shared" si="116"/>
        <v>100380.94</v>
      </c>
      <c r="G1887" s="67" t="e">
        <f t="shared" si="117"/>
        <v>#N/A</v>
      </c>
      <c r="H1887" s="67" t="e">
        <f t="shared" si="118"/>
        <v>#N/A</v>
      </c>
      <c r="I1887" s="67">
        <f t="shared" si="119"/>
        <v>100380.94</v>
      </c>
    </row>
    <row r="1888" spans="1:9" x14ac:dyDescent="0.6">
      <c r="A1888" s="10">
        <v>43891</v>
      </c>
      <c r="B1888" s="13" t="str">
        <f>VLOOKUP(A1888,_holidays!$A$2:$B$2107,2,1)</f>
        <v>Y</v>
      </c>
      <c r="C1888" s="13" t="str">
        <f>VLOOKUP(A1888,_holidays!$A$2:$C$2107,3,1)</f>
        <v>N</v>
      </c>
      <c r="D1888" s="16">
        <v>101413.145</v>
      </c>
      <c r="E1888" s="14">
        <v>32.1</v>
      </c>
      <c r="F1888" s="67">
        <f t="shared" si="116"/>
        <v>101413.145</v>
      </c>
      <c r="G1888" s="67" t="e">
        <f t="shared" si="117"/>
        <v>#N/A</v>
      </c>
      <c r="H1888" s="67" t="e">
        <f t="shared" si="118"/>
        <v>#N/A</v>
      </c>
      <c r="I1888" s="67">
        <f t="shared" si="119"/>
        <v>101413.145</v>
      </c>
    </row>
    <row r="1889" spans="1:9" x14ac:dyDescent="0.6">
      <c r="A1889" s="19">
        <v>43892</v>
      </c>
      <c r="B1889" s="20" t="str">
        <f>VLOOKUP(A1889,_holidays!$A$2:$B$2107,2,1)</f>
        <v>Y</v>
      </c>
      <c r="C1889" s="20" t="str">
        <f>VLOOKUP(A1889,_holidays!$A$2:$C$2107,3,1)</f>
        <v>N</v>
      </c>
      <c r="D1889" s="16">
        <v>106359.955</v>
      </c>
      <c r="E1889" s="21">
        <v>18.399999999999999</v>
      </c>
      <c r="F1889" s="67">
        <f t="shared" si="116"/>
        <v>106359.955</v>
      </c>
      <c r="G1889" s="67" t="e">
        <f t="shared" si="117"/>
        <v>#N/A</v>
      </c>
      <c r="H1889" s="67" t="e">
        <f t="shared" si="118"/>
        <v>#N/A</v>
      </c>
      <c r="I1889" s="67">
        <f t="shared" si="119"/>
        <v>106359.955</v>
      </c>
    </row>
    <row r="1890" spans="1:9" x14ac:dyDescent="0.6">
      <c r="A1890" s="10">
        <v>43893</v>
      </c>
      <c r="B1890" s="13" t="str">
        <f>VLOOKUP(A1890,_holidays!$A$2:$B$2107,2,1)</f>
        <v>Y</v>
      </c>
      <c r="C1890" s="13" t="str">
        <f>VLOOKUP(A1890,_holidays!$A$2:$C$2107,3,1)</f>
        <v>N</v>
      </c>
      <c r="D1890" s="16">
        <v>108746.37</v>
      </c>
      <c r="E1890" s="14">
        <v>19.5</v>
      </c>
      <c r="F1890" s="67">
        <f t="shared" si="116"/>
        <v>108746.37</v>
      </c>
      <c r="G1890" s="67" t="e">
        <f t="shared" si="117"/>
        <v>#N/A</v>
      </c>
      <c r="H1890" s="67" t="e">
        <f t="shared" si="118"/>
        <v>#N/A</v>
      </c>
      <c r="I1890" s="67">
        <f t="shared" si="119"/>
        <v>108746.37</v>
      </c>
    </row>
    <row r="1891" spans="1:9" x14ac:dyDescent="0.6">
      <c r="A1891" s="19">
        <v>43894</v>
      </c>
      <c r="B1891" s="20" t="str">
        <f>VLOOKUP(A1891,_holidays!$A$2:$B$2107,2,1)</f>
        <v>Y</v>
      </c>
      <c r="C1891" s="20" t="str">
        <f>VLOOKUP(A1891,_holidays!$A$2:$C$2107,3,1)</f>
        <v>N</v>
      </c>
      <c r="D1891" s="16">
        <v>117505.625</v>
      </c>
      <c r="E1891" s="21">
        <v>23.5</v>
      </c>
      <c r="F1891" s="67">
        <f t="shared" si="116"/>
        <v>117505.625</v>
      </c>
      <c r="G1891" s="67" t="e">
        <f t="shared" si="117"/>
        <v>#N/A</v>
      </c>
      <c r="H1891" s="67" t="e">
        <f t="shared" si="118"/>
        <v>#N/A</v>
      </c>
      <c r="I1891" s="67">
        <f t="shared" si="119"/>
        <v>117505.625</v>
      </c>
    </row>
    <row r="1892" spans="1:9" x14ac:dyDescent="0.6">
      <c r="A1892" s="10">
        <v>43895</v>
      </c>
      <c r="B1892" s="13" t="str">
        <f>VLOOKUP(A1892,_holidays!$A$2:$B$2107,2,1)</f>
        <v>Y</v>
      </c>
      <c r="C1892" s="13" t="str">
        <f>VLOOKUP(A1892,_holidays!$A$2:$C$2107,3,1)</f>
        <v>N</v>
      </c>
      <c r="D1892" s="16">
        <v>119734.63499999999</v>
      </c>
      <c r="E1892" s="14">
        <v>20.3</v>
      </c>
      <c r="F1892" s="67">
        <f t="shared" si="116"/>
        <v>119734.63499999999</v>
      </c>
      <c r="G1892" s="67" t="e">
        <f t="shared" si="117"/>
        <v>#N/A</v>
      </c>
      <c r="H1892" s="67" t="e">
        <f t="shared" si="118"/>
        <v>#N/A</v>
      </c>
      <c r="I1892" s="67">
        <f t="shared" si="119"/>
        <v>119734.63499999999</v>
      </c>
    </row>
    <row r="1893" spans="1:9" x14ac:dyDescent="0.6">
      <c r="A1893" s="19">
        <v>43896</v>
      </c>
      <c r="B1893" s="20" t="str">
        <f>VLOOKUP(A1893,_holidays!$A$2:$B$2107,2,1)</f>
        <v>Y</v>
      </c>
      <c r="C1893" s="20" t="str">
        <f>VLOOKUP(A1893,_holidays!$A$2:$C$2107,3,1)</f>
        <v>N</v>
      </c>
      <c r="D1893" s="16">
        <v>111322.325</v>
      </c>
      <c r="E1893" s="21">
        <v>19</v>
      </c>
      <c r="F1893" s="67">
        <f t="shared" si="116"/>
        <v>111322.325</v>
      </c>
      <c r="G1893" s="67" t="e">
        <f t="shared" si="117"/>
        <v>#N/A</v>
      </c>
      <c r="H1893" s="67" t="e">
        <f t="shared" si="118"/>
        <v>#N/A</v>
      </c>
      <c r="I1893" s="67">
        <f t="shared" si="119"/>
        <v>111322.325</v>
      </c>
    </row>
    <row r="1894" spans="1:9" x14ac:dyDescent="0.6">
      <c r="A1894" s="10">
        <v>43897</v>
      </c>
      <c r="B1894" s="13" t="str">
        <f>VLOOKUP(A1894,_holidays!$A$2:$B$2107,2,1)</f>
        <v>Y</v>
      </c>
      <c r="C1894" s="13" t="str">
        <f>VLOOKUP(A1894,_holidays!$A$2:$C$2107,3,1)</f>
        <v>N</v>
      </c>
      <c r="D1894" s="16">
        <v>96850.78</v>
      </c>
      <c r="E1894" s="14">
        <v>20</v>
      </c>
      <c r="F1894" s="67">
        <f t="shared" si="116"/>
        <v>96850.78</v>
      </c>
      <c r="G1894" s="67" t="e">
        <f t="shared" si="117"/>
        <v>#N/A</v>
      </c>
      <c r="H1894" s="67" t="e">
        <f t="shared" si="118"/>
        <v>#N/A</v>
      </c>
      <c r="I1894" s="67">
        <f t="shared" si="119"/>
        <v>96850.78</v>
      </c>
    </row>
    <row r="1895" spans="1:9" x14ac:dyDescent="0.6">
      <c r="A1895" s="19">
        <v>43898</v>
      </c>
      <c r="B1895" s="20" t="str">
        <f>VLOOKUP(A1895,_holidays!$A$2:$B$2107,2,1)</f>
        <v>Y</v>
      </c>
      <c r="C1895" s="20" t="str">
        <f>VLOOKUP(A1895,_holidays!$A$2:$C$2107,3,1)</f>
        <v>N</v>
      </c>
      <c r="D1895" s="16">
        <v>92553.29</v>
      </c>
      <c r="E1895" s="21">
        <v>22.4</v>
      </c>
      <c r="F1895" s="67">
        <f t="shared" si="116"/>
        <v>92553.29</v>
      </c>
      <c r="G1895" s="67" t="e">
        <f t="shared" si="117"/>
        <v>#N/A</v>
      </c>
      <c r="H1895" s="67" t="e">
        <f t="shared" si="118"/>
        <v>#N/A</v>
      </c>
      <c r="I1895" s="67">
        <f t="shared" si="119"/>
        <v>92553.29</v>
      </c>
    </row>
    <row r="1896" spans="1:9" x14ac:dyDescent="0.6">
      <c r="A1896" s="10">
        <v>43899</v>
      </c>
      <c r="B1896" s="13" t="str">
        <f>VLOOKUP(A1896,_holidays!$A$2:$B$2107,2,1)</f>
        <v>Y</v>
      </c>
      <c r="C1896" s="13" t="str">
        <f>VLOOKUP(A1896,_holidays!$A$2:$C$2107,3,1)</f>
        <v>Y</v>
      </c>
      <c r="D1896" s="16">
        <v>94641.7</v>
      </c>
      <c r="E1896" s="14">
        <v>21</v>
      </c>
      <c r="F1896" s="67">
        <f t="shared" si="116"/>
        <v>94641.7</v>
      </c>
      <c r="G1896" s="67" t="e">
        <f t="shared" si="117"/>
        <v>#N/A</v>
      </c>
      <c r="H1896" s="67">
        <f t="shared" si="118"/>
        <v>94641.7</v>
      </c>
      <c r="I1896" s="67" t="e">
        <f t="shared" si="119"/>
        <v>#N/A</v>
      </c>
    </row>
    <row r="1897" spans="1:9" x14ac:dyDescent="0.6">
      <c r="A1897" s="19">
        <v>43900</v>
      </c>
      <c r="B1897" s="20" t="str">
        <f>VLOOKUP(A1897,_holidays!$A$2:$B$2107,2,1)</f>
        <v>Y</v>
      </c>
      <c r="C1897" s="20" t="str">
        <f>VLOOKUP(A1897,_holidays!$A$2:$C$2107,3,1)</f>
        <v>N</v>
      </c>
      <c r="D1897" s="16">
        <v>112142.54</v>
      </c>
      <c r="E1897" s="21">
        <v>22.3</v>
      </c>
      <c r="F1897" s="67">
        <f t="shared" si="116"/>
        <v>112142.54</v>
      </c>
      <c r="G1897" s="67" t="e">
        <f t="shared" si="117"/>
        <v>#N/A</v>
      </c>
      <c r="H1897" s="67" t="e">
        <f t="shared" si="118"/>
        <v>#N/A</v>
      </c>
      <c r="I1897" s="67">
        <f t="shared" si="119"/>
        <v>112142.54</v>
      </c>
    </row>
    <row r="1898" spans="1:9" x14ac:dyDescent="0.6">
      <c r="A1898" s="10">
        <v>43901</v>
      </c>
      <c r="B1898" s="13" t="str">
        <f>VLOOKUP(A1898,_holidays!$A$2:$B$2107,2,1)</f>
        <v>Y</v>
      </c>
      <c r="C1898" s="13" t="str">
        <f>VLOOKUP(A1898,_holidays!$A$2:$C$2107,3,1)</f>
        <v>N</v>
      </c>
      <c r="D1898" s="16">
        <v>118830.14</v>
      </c>
      <c r="E1898" s="14">
        <v>29.5</v>
      </c>
      <c r="F1898" s="67">
        <f t="shared" si="116"/>
        <v>118830.14</v>
      </c>
      <c r="G1898" s="67" t="e">
        <f t="shared" si="117"/>
        <v>#N/A</v>
      </c>
      <c r="H1898" s="67" t="e">
        <f t="shared" si="118"/>
        <v>#N/A</v>
      </c>
      <c r="I1898" s="67">
        <f t="shared" si="119"/>
        <v>118830.14</v>
      </c>
    </row>
    <row r="1899" spans="1:9" x14ac:dyDescent="0.6">
      <c r="A1899" s="19">
        <v>43902</v>
      </c>
      <c r="B1899" s="20" t="str">
        <f>VLOOKUP(A1899,_holidays!$A$2:$B$2107,2,1)</f>
        <v>Y</v>
      </c>
      <c r="C1899" s="20" t="str">
        <f>VLOOKUP(A1899,_holidays!$A$2:$C$2107,3,1)</f>
        <v>N</v>
      </c>
      <c r="D1899" s="16">
        <v>120272.77499999999</v>
      </c>
      <c r="E1899" s="21">
        <v>29.5</v>
      </c>
      <c r="F1899" s="67">
        <f t="shared" si="116"/>
        <v>120272.77499999999</v>
      </c>
      <c r="G1899" s="67" t="e">
        <f t="shared" si="117"/>
        <v>#N/A</v>
      </c>
      <c r="H1899" s="67" t="e">
        <f t="shared" si="118"/>
        <v>#N/A</v>
      </c>
      <c r="I1899" s="67">
        <f t="shared" si="119"/>
        <v>120272.77499999999</v>
      </c>
    </row>
    <row r="1900" spans="1:9" x14ac:dyDescent="0.6">
      <c r="A1900" s="10">
        <v>43903</v>
      </c>
      <c r="B1900" s="13" t="str">
        <f>VLOOKUP(A1900,_holidays!$A$2:$B$2107,2,1)</f>
        <v>Y</v>
      </c>
      <c r="C1900" s="13" t="str">
        <f>VLOOKUP(A1900,_holidays!$A$2:$C$2107,3,1)</f>
        <v>N</v>
      </c>
      <c r="D1900" s="16">
        <v>115075.81</v>
      </c>
      <c r="E1900" s="14">
        <v>26.8</v>
      </c>
      <c r="F1900" s="67">
        <f t="shared" si="116"/>
        <v>115075.81</v>
      </c>
      <c r="G1900" s="67" t="e">
        <f t="shared" si="117"/>
        <v>#N/A</v>
      </c>
      <c r="H1900" s="67" t="e">
        <f t="shared" si="118"/>
        <v>#N/A</v>
      </c>
      <c r="I1900" s="67">
        <f t="shared" si="119"/>
        <v>115075.81</v>
      </c>
    </row>
    <row r="1901" spans="1:9" x14ac:dyDescent="0.6">
      <c r="A1901" s="19">
        <v>43904</v>
      </c>
      <c r="B1901" s="20" t="str">
        <f>VLOOKUP(A1901,_holidays!$A$2:$B$2107,2,1)</f>
        <v>Y</v>
      </c>
      <c r="C1901" s="20" t="str">
        <f>VLOOKUP(A1901,_holidays!$A$2:$C$2107,3,1)</f>
        <v>N</v>
      </c>
      <c r="D1901" s="16">
        <v>96016.19</v>
      </c>
      <c r="E1901" s="21">
        <v>17.899999999999999</v>
      </c>
      <c r="F1901" s="67">
        <f t="shared" si="116"/>
        <v>96016.19</v>
      </c>
      <c r="G1901" s="67" t="e">
        <f t="shared" si="117"/>
        <v>#N/A</v>
      </c>
      <c r="H1901" s="67" t="e">
        <f t="shared" si="118"/>
        <v>#N/A</v>
      </c>
      <c r="I1901" s="67">
        <f t="shared" si="119"/>
        <v>96016.19</v>
      </c>
    </row>
    <row r="1902" spans="1:9" x14ac:dyDescent="0.6">
      <c r="A1902" s="10">
        <v>43905</v>
      </c>
      <c r="B1902" s="13" t="str">
        <f>VLOOKUP(A1902,_holidays!$A$2:$B$2107,2,1)</f>
        <v>Y</v>
      </c>
      <c r="C1902" s="13" t="str">
        <f>VLOOKUP(A1902,_holidays!$A$2:$C$2107,3,1)</f>
        <v>N</v>
      </c>
      <c r="D1902" s="16">
        <v>97664.934999999998</v>
      </c>
      <c r="E1902" s="14">
        <v>18.8</v>
      </c>
      <c r="F1902" s="67">
        <f t="shared" si="116"/>
        <v>97664.934999999998</v>
      </c>
      <c r="G1902" s="67" t="e">
        <f t="shared" si="117"/>
        <v>#N/A</v>
      </c>
      <c r="H1902" s="67" t="e">
        <f t="shared" si="118"/>
        <v>#N/A</v>
      </c>
      <c r="I1902" s="67">
        <f t="shared" si="119"/>
        <v>97664.934999999998</v>
      </c>
    </row>
    <row r="1903" spans="1:9" x14ac:dyDescent="0.6">
      <c r="A1903" s="19">
        <v>43906</v>
      </c>
      <c r="B1903" s="20" t="str">
        <f>VLOOKUP(A1903,_holidays!$A$2:$B$2107,2,1)</f>
        <v>Y</v>
      </c>
      <c r="C1903" s="20" t="str">
        <f>VLOOKUP(A1903,_holidays!$A$2:$C$2107,3,1)</f>
        <v>N</v>
      </c>
      <c r="D1903" s="16">
        <v>110586.815</v>
      </c>
      <c r="E1903" s="21">
        <v>26.5</v>
      </c>
      <c r="F1903" s="67">
        <f t="shared" si="116"/>
        <v>110586.815</v>
      </c>
      <c r="G1903" s="67" t="e">
        <f t="shared" si="117"/>
        <v>#N/A</v>
      </c>
      <c r="H1903" s="67" t="e">
        <f t="shared" si="118"/>
        <v>#N/A</v>
      </c>
      <c r="I1903" s="67">
        <f t="shared" si="119"/>
        <v>110586.815</v>
      </c>
    </row>
    <row r="1904" spans="1:9" x14ac:dyDescent="0.6">
      <c r="A1904" s="10">
        <v>43907</v>
      </c>
      <c r="B1904" s="13" t="str">
        <f>VLOOKUP(A1904,_holidays!$A$2:$B$2107,2,1)</f>
        <v>Y</v>
      </c>
      <c r="C1904" s="13" t="str">
        <f>VLOOKUP(A1904,_holidays!$A$2:$C$2107,3,1)</f>
        <v>N</v>
      </c>
      <c r="D1904" s="16">
        <v>115254.185</v>
      </c>
      <c r="E1904" s="14">
        <v>28.2</v>
      </c>
      <c r="F1904" s="67">
        <f t="shared" si="116"/>
        <v>115254.185</v>
      </c>
      <c r="G1904" s="67" t="e">
        <f t="shared" si="117"/>
        <v>#N/A</v>
      </c>
      <c r="H1904" s="67" t="e">
        <f t="shared" si="118"/>
        <v>#N/A</v>
      </c>
      <c r="I1904" s="67">
        <f t="shared" si="119"/>
        <v>115254.185</v>
      </c>
    </row>
    <row r="1905" spans="1:9" x14ac:dyDescent="0.6">
      <c r="A1905" s="19">
        <v>43908</v>
      </c>
      <c r="B1905" s="20" t="str">
        <f>VLOOKUP(A1905,_holidays!$A$2:$B$2107,2,1)</f>
        <v>Y</v>
      </c>
      <c r="C1905" s="20" t="str">
        <f>VLOOKUP(A1905,_holidays!$A$2:$C$2107,3,1)</f>
        <v>N</v>
      </c>
      <c r="D1905" s="16">
        <v>121127.145</v>
      </c>
      <c r="E1905" s="21">
        <v>28.3</v>
      </c>
      <c r="F1905" s="67">
        <f t="shared" si="116"/>
        <v>121127.145</v>
      </c>
      <c r="G1905" s="67" t="e">
        <f t="shared" si="117"/>
        <v>#N/A</v>
      </c>
      <c r="H1905" s="67" t="e">
        <f t="shared" si="118"/>
        <v>#N/A</v>
      </c>
      <c r="I1905" s="67">
        <f t="shared" si="119"/>
        <v>121127.145</v>
      </c>
    </row>
    <row r="1906" spans="1:9" x14ac:dyDescent="0.6">
      <c r="A1906" s="10">
        <v>43909</v>
      </c>
      <c r="B1906" s="13" t="str">
        <f>VLOOKUP(A1906,_holidays!$A$2:$B$2107,2,1)</f>
        <v>Y</v>
      </c>
      <c r="C1906" s="13" t="str">
        <f>VLOOKUP(A1906,_holidays!$A$2:$C$2107,3,1)</f>
        <v>N</v>
      </c>
      <c r="D1906" s="16">
        <v>127266.86</v>
      </c>
      <c r="E1906" s="14">
        <v>30.4</v>
      </c>
      <c r="F1906" s="67">
        <f t="shared" si="116"/>
        <v>127266.86</v>
      </c>
      <c r="G1906" s="67" t="e">
        <f t="shared" si="117"/>
        <v>#N/A</v>
      </c>
      <c r="H1906" s="67" t="e">
        <f t="shared" si="118"/>
        <v>#N/A</v>
      </c>
      <c r="I1906" s="67">
        <f t="shared" si="119"/>
        <v>127266.86</v>
      </c>
    </row>
    <row r="1907" spans="1:9" x14ac:dyDescent="0.6">
      <c r="A1907" s="19">
        <v>43910</v>
      </c>
      <c r="B1907" s="20" t="str">
        <f>VLOOKUP(A1907,_holidays!$A$2:$B$2107,2,1)</f>
        <v>Y</v>
      </c>
      <c r="C1907" s="20" t="str">
        <f>VLOOKUP(A1907,_holidays!$A$2:$C$2107,3,1)</f>
        <v>N</v>
      </c>
      <c r="D1907" s="16">
        <v>111547.605</v>
      </c>
      <c r="E1907" s="21">
        <v>22.7</v>
      </c>
      <c r="F1907" s="67">
        <f t="shared" si="116"/>
        <v>111547.605</v>
      </c>
      <c r="G1907" s="67" t="e">
        <f t="shared" si="117"/>
        <v>#N/A</v>
      </c>
      <c r="H1907" s="67" t="e">
        <f t="shared" si="118"/>
        <v>#N/A</v>
      </c>
      <c r="I1907" s="67">
        <f t="shared" si="119"/>
        <v>111547.605</v>
      </c>
    </row>
    <row r="1908" spans="1:9" x14ac:dyDescent="0.6">
      <c r="A1908" s="10">
        <v>43911</v>
      </c>
      <c r="B1908" s="13" t="str">
        <f>VLOOKUP(A1908,_holidays!$A$2:$B$2107,2,1)</f>
        <v>Y</v>
      </c>
      <c r="C1908" s="13" t="str">
        <f>VLOOKUP(A1908,_holidays!$A$2:$C$2107,3,1)</f>
        <v>N</v>
      </c>
      <c r="D1908" s="16">
        <v>103999.33500000001</v>
      </c>
      <c r="E1908" s="14">
        <v>18.399999999999999</v>
      </c>
      <c r="F1908" s="67">
        <f t="shared" si="116"/>
        <v>103999.33500000001</v>
      </c>
      <c r="G1908" s="67" t="e">
        <f t="shared" si="117"/>
        <v>#N/A</v>
      </c>
      <c r="H1908" s="67" t="e">
        <f t="shared" si="118"/>
        <v>#N/A</v>
      </c>
      <c r="I1908" s="67">
        <f t="shared" si="119"/>
        <v>103999.33500000001</v>
      </c>
    </row>
    <row r="1909" spans="1:9" x14ac:dyDescent="0.6">
      <c r="A1909" s="19">
        <v>43912</v>
      </c>
      <c r="B1909" s="20" t="str">
        <f>VLOOKUP(A1909,_holidays!$A$2:$B$2107,2,1)</f>
        <v>Y</v>
      </c>
      <c r="C1909" s="20" t="str">
        <f>VLOOKUP(A1909,_holidays!$A$2:$C$2107,3,1)</f>
        <v>N</v>
      </c>
      <c r="D1909" s="16">
        <v>97449.684999999998</v>
      </c>
      <c r="E1909" s="21">
        <v>18.3</v>
      </c>
      <c r="F1909" s="67">
        <f t="shared" si="116"/>
        <v>97449.684999999998</v>
      </c>
      <c r="G1909" s="67" t="e">
        <f t="shared" si="117"/>
        <v>#N/A</v>
      </c>
      <c r="H1909" s="67" t="e">
        <f t="shared" si="118"/>
        <v>#N/A</v>
      </c>
      <c r="I1909" s="67">
        <f t="shared" si="119"/>
        <v>97449.684999999998</v>
      </c>
    </row>
    <row r="1910" spans="1:9" x14ac:dyDescent="0.6">
      <c r="A1910" s="10">
        <v>43913</v>
      </c>
      <c r="B1910" s="13" t="str">
        <f>VLOOKUP(A1910,_holidays!$A$2:$B$2107,2,1)</f>
        <v>Y</v>
      </c>
      <c r="C1910" s="13" t="str">
        <f>VLOOKUP(A1910,_holidays!$A$2:$C$2107,3,1)</f>
        <v>N</v>
      </c>
      <c r="D1910" s="16">
        <v>112906.94500000001</v>
      </c>
      <c r="E1910" s="14">
        <v>17.100000000000001</v>
      </c>
      <c r="F1910" s="67">
        <f t="shared" si="116"/>
        <v>112906.94500000001</v>
      </c>
      <c r="G1910" s="67" t="e">
        <f t="shared" si="117"/>
        <v>#N/A</v>
      </c>
      <c r="H1910" s="67" t="e">
        <f t="shared" si="118"/>
        <v>#N/A</v>
      </c>
      <c r="I1910" s="67">
        <f t="shared" si="119"/>
        <v>112906.94500000001</v>
      </c>
    </row>
    <row r="1911" spans="1:9" x14ac:dyDescent="0.6">
      <c r="A1911" s="19">
        <v>43914</v>
      </c>
      <c r="B1911" s="20" t="str">
        <f>VLOOKUP(A1911,_holidays!$A$2:$B$2107,2,1)</f>
        <v>N</v>
      </c>
      <c r="C1911" s="20" t="str">
        <f>VLOOKUP(A1911,_holidays!$A$2:$C$2107,3,1)</f>
        <v>N</v>
      </c>
      <c r="D1911" s="16">
        <v>114935.545</v>
      </c>
      <c r="E1911" s="21">
        <v>17.899999999999999</v>
      </c>
      <c r="F1911" s="67" t="e">
        <f t="shared" si="116"/>
        <v>#N/A</v>
      </c>
      <c r="G1911" s="67">
        <f t="shared" si="117"/>
        <v>114935.545</v>
      </c>
      <c r="H1911" s="67" t="e">
        <f t="shared" si="118"/>
        <v>#N/A</v>
      </c>
      <c r="I1911" s="67">
        <f t="shared" si="119"/>
        <v>114935.545</v>
      </c>
    </row>
    <row r="1912" spans="1:9" x14ac:dyDescent="0.6">
      <c r="A1912" s="10">
        <v>43915</v>
      </c>
      <c r="B1912" s="13" t="str">
        <f>VLOOKUP(A1912,_holidays!$A$2:$B$2107,2,1)</f>
        <v>N</v>
      </c>
      <c r="C1912" s="13" t="str">
        <f>VLOOKUP(A1912,_holidays!$A$2:$C$2107,3,1)</f>
        <v>N</v>
      </c>
      <c r="D1912" s="16">
        <v>113147.815</v>
      </c>
      <c r="E1912" s="14">
        <v>17.5</v>
      </c>
      <c r="F1912" s="67" t="e">
        <f t="shared" si="116"/>
        <v>#N/A</v>
      </c>
      <c r="G1912" s="67">
        <f t="shared" si="117"/>
        <v>113147.815</v>
      </c>
      <c r="H1912" s="67" t="e">
        <f t="shared" si="118"/>
        <v>#N/A</v>
      </c>
      <c r="I1912" s="67">
        <f t="shared" si="119"/>
        <v>113147.815</v>
      </c>
    </row>
    <row r="1913" spans="1:9" x14ac:dyDescent="0.6">
      <c r="A1913" s="19">
        <v>43916</v>
      </c>
      <c r="B1913" s="20" t="str">
        <f>VLOOKUP(A1913,_holidays!$A$2:$B$2107,2,1)</f>
        <v>N</v>
      </c>
      <c r="C1913" s="20" t="str">
        <f>VLOOKUP(A1913,_holidays!$A$2:$C$2107,3,1)</f>
        <v>N</v>
      </c>
      <c r="D1913" s="16">
        <v>110088.01</v>
      </c>
      <c r="E1913" s="21">
        <v>19.8</v>
      </c>
      <c r="F1913" s="67" t="e">
        <f t="shared" si="116"/>
        <v>#N/A</v>
      </c>
      <c r="G1913" s="67">
        <f t="shared" si="117"/>
        <v>110088.01</v>
      </c>
      <c r="H1913" s="67" t="e">
        <f t="shared" si="118"/>
        <v>#N/A</v>
      </c>
      <c r="I1913" s="67">
        <f t="shared" si="119"/>
        <v>110088.01</v>
      </c>
    </row>
    <row r="1914" spans="1:9" x14ac:dyDescent="0.6">
      <c r="A1914" s="10">
        <v>43917</v>
      </c>
      <c r="B1914" s="13" t="str">
        <f>VLOOKUP(A1914,_holidays!$A$2:$B$2107,2,1)</f>
        <v>N</v>
      </c>
      <c r="C1914" s="13" t="str">
        <f>VLOOKUP(A1914,_holidays!$A$2:$C$2107,3,1)</f>
        <v>N</v>
      </c>
      <c r="D1914" s="16">
        <v>111958.245</v>
      </c>
      <c r="E1914" s="14">
        <v>27.6</v>
      </c>
      <c r="F1914" s="67" t="e">
        <f t="shared" si="116"/>
        <v>#N/A</v>
      </c>
      <c r="G1914" s="67">
        <f t="shared" si="117"/>
        <v>111958.245</v>
      </c>
      <c r="H1914" s="67" t="e">
        <f t="shared" si="118"/>
        <v>#N/A</v>
      </c>
      <c r="I1914" s="67">
        <f t="shared" si="119"/>
        <v>111958.245</v>
      </c>
    </row>
    <row r="1915" spans="1:9" x14ac:dyDescent="0.6">
      <c r="A1915" s="19">
        <v>43918</v>
      </c>
      <c r="B1915" s="20" t="str">
        <f>VLOOKUP(A1915,_holidays!$A$2:$B$2107,2,1)</f>
        <v>N</v>
      </c>
      <c r="C1915" s="20" t="str">
        <f>VLOOKUP(A1915,_holidays!$A$2:$C$2107,3,1)</f>
        <v>N</v>
      </c>
      <c r="D1915" s="16">
        <v>97923.714999999997</v>
      </c>
      <c r="E1915" s="21">
        <v>27.5</v>
      </c>
      <c r="F1915" s="67" t="e">
        <f t="shared" si="116"/>
        <v>#N/A</v>
      </c>
      <c r="G1915" s="67">
        <f t="shared" si="117"/>
        <v>97923.714999999997</v>
      </c>
      <c r="H1915" s="67" t="e">
        <f t="shared" si="118"/>
        <v>#N/A</v>
      </c>
      <c r="I1915" s="67">
        <f t="shared" si="119"/>
        <v>97923.714999999997</v>
      </c>
    </row>
    <row r="1916" spans="1:9" x14ac:dyDescent="0.6">
      <c r="A1916" s="10">
        <v>43919</v>
      </c>
      <c r="B1916" s="13" t="str">
        <f>VLOOKUP(A1916,_holidays!$A$2:$B$2107,2,1)</f>
        <v>N</v>
      </c>
      <c r="C1916" s="13" t="str">
        <f>VLOOKUP(A1916,_holidays!$A$2:$C$2107,3,1)</f>
        <v>N</v>
      </c>
      <c r="D1916" s="16">
        <v>95953.205000000002</v>
      </c>
      <c r="E1916" s="14">
        <v>26.4</v>
      </c>
      <c r="F1916" s="67" t="e">
        <f t="shared" si="116"/>
        <v>#N/A</v>
      </c>
      <c r="G1916" s="67">
        <f t="shared" si="117"/>
        <v>95953.205000000002</v>
      </c>
      <c r="H1916" s="67" t="e">
        <f t="shared" si="118"/>
        <v>#N/A</v>
      </c>
      <c r="I1916" s="67">
        <f t="shared" si="119"/>
        <v>95953.205000000002</v>
      </c>
    </row>
    <row r="1917" spans="1:9" x14ac:dyDescent="0.6">
      <c r="A1917" s="19">
        <v>43920</v>
      </c>
      <c r="B1917" s="20" t="str">
        <f>VLOOKUP(A1917,_holidays!$A$2:$B$2107,2,1)</f>
        <v>N</v>
      </c>
      <c r="C1917" s="20" t="str">
        <f>VLOOKUP(A1917,_holidays!$A$2:$C$2107,3,1)</f>
        <v>N</v>
      </c>
      <c r="D1917" s="16">
        <v>107687.51</v>
      </c>
      <c r="E1917" s="21">
        <v>21.7</v>
      </c>
      <c r="F1917" s="67" t="e">
        <f t="shared" si="116"/>
        <v>#N/A</v>
      </c>
      <c r="G1917" s="67">
        <f t="shared" si="117"/>
        <v>107687.51</v>
      </c>
      <c r="H1917" s="67" t="e">
        <f t="shared" si="118"/>
        <v>#N/A</v>
      </c>
      <c r="I1917" s="67">
        <f t="shared" si="119"/>
        <v>107687.51</v>
      </c>
    </row>
    <row r="1918" spans="1:9" x14ac:dyDescent="0.6">
      <c r="A1918" s="10">
        <v>43921</v>
      </c>
      <c r="B1918" s="13" t="str">
        <f>VLOOKUP(A1918,_holidays!$A$2:$B$2107,2,1)</f>
        <v>N</v>
      </c>
      <c r="C1918" s="13" t="str">
        <f>VLOOKUP(A1918,_holidays!$A$2:$C$2107,3,1)</f>
        <v>N</v>
      </c>
      <c r="D1918" s="16">
        <v>109043.86500000001</v>
      </c>
      <c r="E1918" s="14">
        <v>21.4</v>
      </c>
      <c r="F1918" s="67" t="e">
        <f t="shared" si="116"/>
        <v>#N/A</v>
      </c>
      <c r="G1918" s="67">
        <f t="shared" si="117"/>
        <v>109043.86500000001</v>
      </c>
      <c r="H1918" s="67" t="e">
        <f t="shared" si="118"/>
        <v>#N/A</v>
      </c>
      <c r="I1918" s="67">
        <f t="shared" si="119"/>
        <v>109043.86500000001</v>
      </c>
    </row>
    <row r="1919" spans="1:9" x14ac:dyDescent="0.6">
      <c r="A1919" s="19">
        <v>43922</v>
      </c>
      <c r="B1919" s="20" t="str">
        <f>VLOOKUP(A1919,_holidays!$A$2:$B$2107,2,1)</f>
        <v>N</v>
      </c>
      <c r="C1919" s="20" t="str">
        <f>VLOOKUP(A1919,_holidays!$A$2:$C$2107,3,1)</f>
        <v>N</v>
      </c>
      <c r="D1919" s="16">
        <v>110991.625</v>
      </c>
      <c r="E1919" s="21">
        <v>23.1</v>
      </c>
      <c r="F1919" s="67" t="e">
        <f t="shared" si="116"/>
        <v>#N/A</v>
      </c>
      <c r="G1919" s="67">
        <f t="shared" si="117"/>
        <v>110991.625</v>
      </c>
      <c r="H1919" s="67" t="e">
        <f t="shared" si="118"/>
        <v>#N/A</v>
      </c>
      <c r="I1919" s="67">
        <f t="shared" si="119"/>
        <v>110991.625</v>
      </c>
    </row>
    <row r="1920" spans="1:9" x14ac:dyDescent="0.6">
      <c r="A1920" s="10">
        <v>43923</v>
      </c>
      <c r="B1920" s="13" t="str">
        <f>VLOOKUP(A1920,_holidays!$A$2:$B$2107,2,1)</f>
        <v>N</v>
      </c>
      <c r="C1920" s="13" t="str">
        <f>VLOOKUP(A1920,_holidays!$A$2:$C$2107,3,1)</f>
        <v>N</v>
      </c>
      <c r="D1920" s="16">
        <v>116302.66499999999</v>
      </c>
      <c r="E1920" s="14">
        <v>20.7</v>
      </c>
      <c r="F1920" s="67" t="e">
        <f t="shared" si="116"/>
        <v>#N/A</v>
      </c>
      <c r="G1920" s="67">
        <f t="shared" si="117"/>
        <v>116302.66499999999</v>
      </c>
      <c r="H1920" s="67" t="e">
        <f t="shared" si="118"/>
        <v>#N/A</v>
      </c>
      <c r="I1920" s="67">
        <f t="shared" si="119"/>
        <v>116302.66499999999</v>
      </c>
    </row>
    <row r="1921" spans="1:9" x14ac:dyDescent="0.6">
      <c r="A1921" s="19">
        <v>43924</v>
      </c>
      <c r="B1921" s="20" t="str">
        <f>VLOOKUP(A1921,_holidays!$A$2:$B$2107,2,1)</f>
        <v>N</v>
      </c>
      <c r="C1921" s="20" t="str">
        <f>VLOOKUP(A1921,_holidays!$A$2:$C$2107,3,1)</f>
        <v>N</v>
      </c>
      <c r="D1921" s="16">
        <v>104294.57</v>
      </c>
      <c r="E1921" s="21">
        <v>23.2</v>
      </c>
      <c r="F1921" s="67" t="e">
        <f t="shared" si="116"/>
        <v>#N/A</v>
      </c>
      <c r="G1921" s="67">
        <f t="shared" si="117"/>
        <v>104294.57</v>
      </c>
      <c r="H1921" s="67" t="e">
        <f t="shared" si="118"/>
        <v>#N/A</v>
      </c>
      <c r="I1921" s="67">
        <f t="shared" si="119"/>
        <v>104294.57</v>
      </c>
    </row>
    <row r="1922" spans="1:9" x14ac:dyDescent="0.6">
      <c r="A1922" s="10">
        <v>43925</v>
      </c>
      <c r="B1922" s="13" t="str">
        <f>VLOOKUP(A1922,_holidays!$A$2:$B$2107,2,1)</f>
        <v>N</v>
      </c>
      <c r="C1922" s="13" t="str">
        <f>VLOOKUP(A1922,_holidays!$A$2:$C$2107,3,1)</f>
        <v>N</v>
      </c>
      <c r="D1922" s="16">
        <v>101854.155</v>
      </c>
      <c r="E1922" s="14">
        <v>16.600000000000001</v>
      </c>
      <c r="F1922" s="67" t="e">
        <f t="shared" si="116"/>
        <v>#N/A</v>
      </c>
      <c r="G1922" s="67">
        <f t="shared" si="117"/>
        <v>101854.155</v>
      </c>
      <c r="H1922" s="67" t="e">
        <f t="shared" si="118"/>
        <v>#N/A</v>
      </c>
      <c r="I1922" s="67">
        <f t="shared" si="119"/>
        <v>101854.155</v>
      </c>
    </row>
    <row r="1923" spans="1:9" x14ac:dyDescent="0.6">
      <c r="A1923" s="19">
        <v>43926</v>
      </c>
      <c r="B1923" s="20" t="str">
        <f>VLOOKUP(A1923,_holidays!$A$2:$B$2107,2,1)</f>
        <v>N</v>
      </c>
      <c r="C1923" s="20" t="str">
        <f>VLOOKUP(A1923,_holidays!$A$2:$C$2107,3,1)</f>
        <v>N</v>
      </c>
      <c r="D1923" s="16">
        <v>105098.02499999999</v>
      </c>
      <c r="E1923" s="21">
        <v>16.899999999999999</v>
      </c>
      <c r="F1923" s="67" t="e">
        <f t="shared" ref="F1923:F1986" si="120">IF(B1923="N",NA(),IF(B1923="Y",D1923))</f>
        <v>#N/A</v>
      </c>
      <c r="G1923" s="67">
        <f t="shared" ref="G1923:G1986" si="121">IF(B1923="N",D1923,IF(B1923="Y",NA()))</f>
        <v>105098.02499999999</v>
      </c>
      <c r="H1923" s="67" t="e">
        <f t="shared" ref="H1923:H1986" si="122">IF(C1923="N",NA(),IF(C1923="Y",D1923))</f>
        <v>#N/A</v>
      </c>
      <c r="I1923" s="67">
        <f t="shared" ref="I1923:I1986" si="123">IF(C1923="N",D1923,IF(C1923="Y",NA()))</f>
        <v>105098.02499999999</v>
      </c>
    </row>
    <row r="1924" spans="1:9" x14ac:dyDescent="0.6">
      <c r="A1924" s="10">
        <v>43927</v>
      </c>
      <c r="B1924" s="13" t="str">
        <f>VLOOKUP(A1924,_holidays!$A$2:$B$2107,2,1)</f>
        <v>N</v>
      </c>
      <c r="C1924" s="13" t="str">
        <f>VLOOKUP(A1924,_holidays!$A$2:$C$2107,3,1)</f>
        <v>N</v>
      </c>
      <c r="D1924" s="16">
        <v>118074.565</v>
      </c>
      <c r="E1924" s="14">
        <v>16.5</v>
      </c>
      <c r="F1924" s="67" t="e">
        <f t="shared" si="120"/>
        <v>#N/A</v>
      </c>
      <c r="G1924" s="67">
        <f t="shared" si="121"/>
        <v>118074.565</v>
      </c>
      <c r="H1924" s="67" t="e">
        <f t="shared" si="122"/>
        <v>#N/A</v>
      </c>
      <c r="I1924" s="67">
        <f t="shared" si="123"/>
        <v>118074.565</v>
      </c>
    </row>
    <row r="1925" spans="1:9" x14ac:dyDescent="0.6">
      <c r="A1925" s="19">
        <v>43928</v>
      </c>
      <c r="B1925" s="20" t="str">
        <f>VLOOKUP(A1925,_holidays!$A$2:$B$2107,2,1)</f>
        <v>N</v>
      </c>
      <c r="C1925" s="20" t="str">
        <f>VLOOKUP(A1925,_holidays!$A$2:$C$2107,3,1)</f>
        <v>N</v>
      </c>
      <c r="D1925" s="16">
        <v>118404.455</v>
      </c>
      <c r="E1925" s="21">
        <v>16.399999999999999</v>
      </c>
      <c r="F1925" s="67" t="e">
        <f t="shared" si="120"/>
        <v>#N/A</v>
      </c>
      <c r="G1925" s="67">
        <f t="shared" si="121"/>
        <v>118404.455</v>
      </c>
      <c r="H1925" s="67" t="e">
        <f t="shared" si="122"/>
        <v>#N/A</v>
      </c>
      <c r="I1925" s="67">
        <f t="shared" si="123"/>
        <v>118404.455</v>
      </c>
    </row>
    <row r="1926" spans="1:9" x14ac:dyDescent="0.6">
      <c r="A1926" s="10">
        <v>43929</v>
      </c>
      <c r="B1926" s="13" t="str">
        <f>VLOOKUP(A1926,_holidays!$A$2:$B$2107,2,1)</f>
        <v>N</v>
      </c>
      <c r="C1926" s="13" t="str">
        <f>VLOOKUP(A1926,_holidays!$A$2:$C$2107,3,1)</f>
        <v>N</v>
      </c>
      <c r="D1926" s="16">
        <v>108404.01</v>
      </c>
      <c r="E1926" s="14">
        <v>18.600000000000001</v>
      </c>
      <c r="F1926" s="67" t="e">
        <f t="shared" si="120"/>
        <v>#N/A</v>
      </c>
      <c r="G1926" s="67">
        <f t="shared" si="121"/>
        <v>108404.01</v>
      </c>
      <c r="H1926" s="67" t="e">
        <f t="shared" si="122"/>
        <v>#N/A</v>
      </c>
      <c r="I1926" s="67">
        <f t="shared" si="123"/>
        <v>108404.01</v>
      </c>
    </row>
    <row r="1927" spans="1:9" x14ac:dyDescent="0.6">
      <c r="A1927" s="19">
        <v>43930</v>
      </c>
      <c r="B1927" s="20" t="str">
        <f>VLOOKUP(A1927,_holidays!$A$2:$B$2107,2,1)</f>
        <v>N</v>
      </c>
      <c r="C1927" s="20" t="str">
        <f>VLOOKUP(A1927,_holidays!$A$2:$C$2107,3,1)</f>
        <v>N</v>
      </c>
      <c r="D1927" s="16">
        <v>108587.52</v>
      </c>
      <c r="E1927" s="21">
        <v>21.2</v>
      </c>
      <c r="F1927" s="67" t="e">
        <f t="shared" si="120"/>
        <v>#N/A</v>
      </c>
      <c r="G1927" s="67">
        <f t="shared" si="121"/>
        <v>108587.52</v>
      </c>
      <c r="H1927" s="67" t="e">
        <f t="shared" si="122"/>
        <v>#N/A</v>
      </c>
      <c r="I1927" s="67">
        <f t="shared" si="123"/>
        <v>108587.52</v>
      </c>
    </row>
    <row r="1928" spans="1:9" x14ac:dyDescent="0.6">
      <c r="A1928" s="10">
        <v>43931</v>
      </c>
      <c r="B1928" s="13" t="str">
        <f>VLOOKUP(A1928,_holidays!$A$2:$B$2107,2,1)</f>
        <v>N</v>
      </c>
      <c r="C1928" s="13" t="str">
        <f>VLOOKUP(A1928,_holidays!$A$2:$C$2107,3,1)</f>
        <v>Y</v>
      </c>
      <c r="D1928" s="16">
        <v>94831.23</v>
      </c>
      <c r="E1928" s="14">
        <v>22</v>
      </c>
      <c r="F1928" s="67" t="e">
        <f t="shared" si="120"/>
        <v>#N/A</v>
      </c>
      <c r="G1928" s="67">
        <f t="shared" si="121"/>
        <v>94831.23</v>
      </c>
      <c r="H1928" s="67">
        <f t="shared" si="122"/>
        <v>94831.23</v>
      </c>
      <c r="I1928" s="67" t="e">
        <f t="shared" si="123"/>
        <v>#N/A</v>
      </c>
    </row>
    <row r="1929" spans="1:9" x14ac:dyDescent="0.6">
      <c r="A1929" s="19">
        <v>43932</v>
      </c>
      <c r="B1929" s="20" t="str">
        <f>VLOOKUP(A1929,_holidays!$A$2:$B$2107,2,1)</f>
        <v>N</v>
      </c>
      <c r="C1929" s="20" t="str">
        <f>VLOOKUP(A1929,_holidays!$A$2:$C$2107,3,1)</f>
        <v>Y</v>
      </c>
      <c r="D1929" s="16">
        <v>92097.07</v>
      </c>
      <c r="E1929" s="21">
        <v>15.7</v>
      </c>
      <c r="F1929" s="67" t="e">
        <f t="shared" si="120"/>
        <v>#N/A</v>
      </c>
      <c r="G1929" s="67">
        <f t="shared" si="121"/>
        <v>92097.07</v>
      </c>
      <c r="H1929" s="67">
        <f t="shared" si="122"/>
        <v>92097.07</v>
      </c>
      <c r="I1929" s="67" t="e">
        <f t="shared" si="123"/>
        <v>#N/A</v>
      </c>
    </row>
    <row r="1930" spans="1:9" x14ac:dyDescent="0.6">
      <c r="A1930" s="10">
        <v>43933</v>
      </c>
      <c r="B1930" s="13" t="str">
        <f>VLOOKUP(A1930,_holidays!$A$2:$B$2107,2,1)</f>
        <v>N</v>
      </c>
      <c r="C1930" s="13" t="str">
        <f>VLOOKUP(A1930,_holidays!$A$2:$C$2107,3,1)</f>
        <v>Y</v>
      </c>
      <c r="D1930" s="16">
        <v>101760.09</v>
      </c>
      <c r="E1930" s="14">
        <v>15.3</v>
      </c>
      <c r="F1930" s="67" t="e">
        <f t="shared" si="120"/>
        <v>#N/A</v>
      </c>
      <c r="G1930" s="67">
        <f t="shared" si="121"/>
        <v>101760.09</v>
      </c>
      <c r="H1930" s="67">
        <f t="shared" si="122"/>
        <v>101760.09</v>
      </c>
      <c r="I1930" s="67" t="e">
        <f t="shared" si="123"/>
        <v>#N/A</v>
      </c>
    </row>
    <row r="1931" spans="1:9" x14ac:dyDescent="0.6">
      <c r="A1931" s="19">
        <v>43934</v>
      </c>
      <c r="B1931" s="20" t="str">
        <f>VLOOKUP(A1931,_holidays!$A$2:$B$2107,2,1)</f>
        <v>N</v>
      </c>
      <c r="C1931" s="20" t="str">
        <f>VLOOKUP(A1931,_holidays!$A$2:$C$2107,3,1)</f>
        <v>Y</v>
      </c>
      <c r="D1931" s="16">
        <v>100025.9</v>
      </c>
      <c r="E1931" s="21">
        <v>18.3</v>
      </c>
      <c r="F1931" s="67" t="e">
        <f t="shared" si="120"/>
        <v>#N/A</v>
      </c>
      <c r="G1931" s="67">
        <f t="shared" si="121"/>
        <v>100025.9</v>
      </c>
      <c r="H1931" s="67">
        <f t="shared" si="122"/>
        <v>100025.9</v>
      </c>
      <c r="I1931" s="67" t="e">
        <f t="shared" si="123"/>
        <v>#N/A</v>
      </c>
    </row>
    <row r="1932" spans="1:9" x14ac:dyDescent="0.6">
      <c r="A1932" s="10">
        <v>43935</v>
      </c>
      <c r="B1932" s="13" t="str">
        <f>VLOOKUP(A1932,_holidays!$A$2:$B$2107,2,1)</f>
        <v>N</v>
      </c>
      <c r="C1932" s="13" t="str">
        <f>VLOOKUP(A1932,_holidays!$A$2:$C$2107,3,1)</f>
        <v>N</v>
      </c>
      <c r="D1932" s="16">
        <v>107849.83</v>
      </c>
      <c r="E1932" s="14">
        <v>23.4</v>
      </c>
      <c r="F1932" s="67" t="e">
        <f t="shared" si="120"/>
        <v>#N/A</v>
      </c>
      <c r="G1932" s="67">
        <f t="shared" si="121"/>
        <v>107849.83</v>
      </c>
      <c r="H1932" s="67" t="e">
        <f t="shared" si="122"/>
        <v>#N/A</v>
      </c>
      <c r="I1932" s="67">
        <f t="shared" si="123"/>
        <v>107849.83</v>
      </c>
    </row>
    <row r="1933" spans="1:9" x14ac:dyDescent="0.6">
      <c r="A1933" s="19">
        <v>43936</v>
      </c>
      <c r="B1933" s="20" t="str">
        <f>VLOOKUP(A1933,_holidays!$A$2:$B$2107,2,1)</f>
        <v>N</v>
      </c>
      <c r="C1933" s="20" t="str">
        <f>VLOOKUP(A1933,_holidays!$A$2:$C$2107,3,1)</f>
        <v>N</v>
      </c>
      <c r="D1933" s="16">
        <v>104547.34</v>
      </c>
      <c r="E1933" s="21">
        <v>23.5</v>
      </c>
      <c r="F1933" s="67" t="e">
        <f t="shared" si="120"/>
        <v>#N/A</v>
      </c>
      <c r="G1933" s="67">
        <f t="shared" si="121"/>
        <v>104547.34</v>
      </c>
      <c r="H1933" s="67" t="e">
        <f t="shared" si="122"/>
        <v>#N/A</v>
      </c>
      <c r="I1933" s="67">
        <f t="shared" si="123"/>
        <v>104547.34</v>
      </c>
    </row>
    <row r="1934" spans="1:9" x14ac:dyDescent="0.6">
      <c r="A1934" s="10">
        <v>43937</v>
      </c>
      <c r="B1934" s="13" t="str">
        <f>VLOOKUP(A1934,_holidays!$A$2:$B$2107,2,1)</f>
        <v>N</v>
      </c>
      <c r="C1934" s="13" t="str">
        <f>VLOOKUP(A1934,_holidays!$A$2:$C$2107,3,1)</f>
        <v>N</v>
      </c>
      <c r="D1934" s="16">
        <v>106527.94500000001</v>
      </c>
      <c r="E1934" s="14">
        <v>21.5</v>
      </c>
      <c r="F1934" s="67" t="e">
        <f t="shared" si="120"/>
        <v>#N/A</v>
      </c>
      <c r="G1934" s="67">
        <f t="shared" si="121"/>
        <v>106527.94500000001</v>
      </c>
      <c r="H1934" s="67" t="e">
        <f t="shared" si="122"/>
        <v>#N/A</v>
      </c>
      <c r="I1934" s="67">
        <f t="shared" si="123"/>
        <v>106527.94500000001</v>
      </c>
    </row>
    <row r="1935" spans="1:9" x14ac:dyDescent="0.6">
      <c r="A1935" s="19">
        <v>43938</v>
      </c>
      <c r="B1935" s="20" t="str">
        <f>VLOOKUP(A1935,_holidays!$A$2:$B$2107,2,1)</f>
        <v>N</v>
      </c>
      <c r="C1935" s="20" t="str">
        <f>VLOOKUP(A1935,_holidays!$A$2:$C$2107,3,1)</f>
        <v>N</v>
      </c>
      <c r="D1935" s="16">
        <v>106943.49</v>
      </c>
      <c r="E1935" s="21">
        <v>18.399999999999999</v>
      </c>
      <c r="F1935" s="67" t="e">
        <f t="shared" si="120"/>
        <v>#N/A</v>
      </c>
      <c r="G1935" s="67">
        <f t="shared" si="121"/>
        <v>106943.49</v>
      </c>
      <c r="H1935" s="67" t="e">
        <f t="shared" si="122"/>
        <v>#N/A</v>
      </c>
      <c r="I1935" s="67">
        <f t="shared" si="123"/>
        <v>106943.49</v>
      </c>
    </row>
    <row r="1936" spans="1:9" x14ac:dyDescent="0.6">
      <c r="A1936" s="10">
        <v>43939</v>
      </c>
      <c r="B1936" s="13" t="str">
        <f>VLOOKUP(A1936,_holidays!$A$2:$B$2107,2,1)</f>
        <v>N</v>
      </c>
      <c r="C1936" s="13" t="str">
        <f>VLOOKUP(A1936,_holidays!$A$2:$C$2107,3,1)</f>
        <v>N</v>
      </c>
      <c r="D1936" s="16">
        <v>106888.545</v>
      </c>
      <c r="E1936" s="14">
        <v>16.399999999999999</v>
      </c>
      <c r="F1936" s="67" t="e">
        <f t="shared" si="120"/>
        <v>#N/A</v>
      </c>
      <c r="G1936" s="67">
        <f t="shared" si="121"/>
        <v>106888.545</v>
      </c>
      <c r="H1936" s="67" t="e">
        <f t="shared" si="122"/>
        <v>#N/A</v>
      </c>
      <c r="I1936" s="67">
        <f t="shared" si="123"/>
        <v>106888.545</v>
      </c>
    </row>
    <row r="1937" spans="1:9" x14ac:dyDescent="0.6">
      <c r="A1937" s="19">
        <v>43940</v>
      </c>
      <c r="B1937" s="20" t="str">
        <f>VLOOKUP(A1937,_holidays!$A$2:$B$2107,2,1)</f>
        <v>N</v>
      </c>
      <c r="C1937" s="20" t="str">
        <f>VLOOKUP(A1937,_holidays!$A$2:$C$2107,3,1)</f>
        <v>N</v>
      </c>
      <c r="D1937" s="16">
        <v>100737.83500000001</v>
      </c>
      <c r="E1937" s="21">
        <v>19.399999999999999</v>
      </c>
      <c r="F1937" s="67" t="e">
        <f t="shared" si="120"/>
        <v>#N/A</v>
      </c>
      <c r="G1937" s="67">
        <f t="shared" si="121"/>
        <v>100737.83500000001</v>
      </c>
      <c r="H1937" s="67" t="e">
        <f t="shared" si="122"/>
        <v>#N/A</v>
      </c>
      <c r="I1937" s="67">
        <f t="shared" si="123"/>
        <v>100737.83500000001</v>
      </c>
    </row>
    <row r="1938" spans="1:9" x14ac:dyDescent="0.6">
      <c r="A1938" s="10">
        <v>43941</v>
      </c>
      <c r="B1938" s="13" t="str">
        <f>VLOOKUP(A1938,_holidays!$A$2:$B$2107,2,1)</f>
        <v>N</v>
      </c>
      <c r="C1938" s="13" t="str">
        <f>VLOOKUP(A1938,_holidays!$A$2:$C$2107,3,1)</f>
        <v>N</v>
      </c>
      <c r="D1938" s="16">
        <v>109168.595</v>
      </c>
      <c r="E1938" s="14">
        <v>20.8</v>
      </c>
      <c r="F1938" s="67" t="e">
        <f t="shared" si="120"/>
        <v>#N/A</v>
      </c>
      <c r="G1938" s="67">
        <f t="shared" si="121"/>
        <v>109168.595</v>
      </c>
      <c r="H1938" s="67" t="e">
        <f t="shared" si="122"/>
        <v>#N/A</v>
      </c>
      <c r="I1938" s="67">
        <f t="shared" si="123"/>
        <v>109168.595</v>
      </c>
    </row>
    <row r="1939" spans="1:9" x14ac:dyDescent="0.6">
      <c r="A1939" s="19">
        <v>43942</v>
      </c>
      <c r="B1939" s="20" t="str">
        <f>VLOOKUP(A1939,_holidays!$A$2:$B$2107,2,1)</f>
        <v>N</v>
      </c>
      <c r="C1939" s="20" t="str">
        <f>VLOOKUP(A1939,_holidays!$A$2:$C$2107,3,1)</f>
        <v>N</v>
      </c>
      <c r="D1939" s="16">
        <v>111417.63</v>
      </c>
      <c r="E1939" s="21">
        <v>19.600000000000001</v>
      </c>
      <c r="F1939" s="67" t="e">
        <f t="shared" si="120"/>
        <v>#N/A</v>
      </c>
      <c r="G1939" s="67">
        <f t="shared" si="121"/>
        <v>111417.63</v>
      </c>
      <c r="H1939" s="67" t="e">
        <f t="shared" si="122"/>
        <v>#N/A</v>
      </c>
      <c r="I1939" s="67">
        <f t="shared" si="123"/>
        <v>111417.63</v>
      </c>
    </row>
    <row r="1940" spans="1:9" x14ac:dyDescent="0.6">
      <c r="A1940" s="10">
        <v>43943</v>
      </c>
      <c r="B1940" s="13" t="str">
        <f>VLOOKUP(A1940,_holidays!$A$2:$B$2107,2,1)</f>
        <v>N</v>
      </c>
      <c r="C1940" s="13" t="str">
        <f>VLOOKUP(A1940,_holidays!$A$2:$C$2107,3,1)</f>
        <v>N</v>
      </c>
      <c r="D1940" s="16">
        <v>113506.01</v>
      </c>
      <c r="E1940" s="14">
        <v>18.2</v>
      </c>
      <c r="F1940" s="67" t="e">
        <f t="shared" si="120"/>
        <v>#N/A</v>
      </c>
      <c r="G1940" s="67">
        <f t="shared" si="121"/>
        <v>113506.01</v>
      </c>
      <c r="H1940" s="67" t="e">
        <f t="shared" si="122"/>
        <v>#N/A</v>
      </c>
      <c r="I1940" s="67">
        <f t="shared" si="123"/>
        <v>113506.01</v>
      </c>
    </row>
    <row r="1941" spans="1:9" x14ac:dyDescent="0.6">
      <c r="A1941" s="19">
        <v>43944</v>
      </c>
      <c r="B1941" s="20" t="str">
        <f>VLOOKUP(A1941,_holidays!$A$2:$B$2107,2,1)</f>
        <v>N</v>
      </c>
      <c r="C1941" s="20" t="str">
        <f>VLOOKUP(A1941,_holidays!$A$2:$C$2107,3,1)</f>
        <v>N</v>
      </c>
      <c r="D1941" s="16">
        <v>112872.88</v>
      </c>
      <c r="E1941" s="21">
        <v>19.7</v>
      </c>
      <c r="F1941" s="67" t="e">
        <f t="shared" si="120"/>
        <v>#N/A</v>
      </c>
      <c r="G1941" s="67">
        <f t="shared" si="121"/>
        <v>112872.88</v>
      </c>
      <c r="H1941" s="67" t="e">
        <f t="shared" si="122"/>
        <v>#N/A</v>
      </c>
      <c r="I1941" s="67">
        <f t="shared" si="123"/>
        <v>112872.88</v>
      </c>
    </row>
    <row r="1942" spans="1:9" x14ac:dyDescent="0.6">
      <c r="A1942" s="10">
        <v>43945</v>
      </c>
      <c r="B1942" s="13" t="str">
        <f>VLOOKUP(A1942,_holidays!$A$2:$B$2107,2,1)</f>
        <v>N</v>
      </c>
      <c r="C1942" s="13" t="str">
        <f>VLOOKUP(A1942,_holidays!$A$2:$C$2107,3,1)</f>
        <v>N</v>
      </c>
      <c r="D1942" s="16">
        <v>106565.295</v>
      </c>
      <c r="E1942" s="14">
        <v>22.3</v>
      </c>
      <c r="F1942" s="67" t="e">
        <f t="shared" si="120"/>
        <v>#N/A</v>
      </c>
      <c r="G1942" s="67">
        <f t="shared" si="121"/>
        <v>106565.295</v>
      </c>
      <c r="H1942" s="67" t="e">
        <f t="shared" si="122"/>
        <v>#N/A</v>
      </c>
      <c r="I1942" s="67">
        <f t="shared" si="123"/>
        <v>106565.295</v>
      </c>
    </row>
    <row r="1943" spans="1:9" x14ac:dyDescent="0.6">
      <c r="A1943" s="19">
        <v>43946</v>
      </c>
      <c r="B1943" s="20" t="str">
        <f>VLOOKUP(A1943,_holidays!$A$2:$B$2107,2,1)</f>
        <v>N</v>
      </c>
      <c r="C1943" s="20" t="str">
        <f>VLOOKUP(A1943,_holidays!$A$2:$C$2107,3,1)</f>
        <v>Y</v>
      </c>
      <c r="D1943" s="16">
        <v>96845.119999999995</v>
      </c>
      <c r="E1943" s="21">
        <v>21.7</v>
      </c>
      <c r="F1943" s="67" t="e">
        <f t="shared" si="120"/>
        <v>#N/A</v>
      </c>
      <c r="G1943" s="67">
        <f t="shared" si="121"/>
        <v>96845.119999999995</v>
      </c>
      <c r="H1943" s="67">
        <f t="shared" si="122"/>
        <v>96845.119999999995</v>
      </c>
      <c r="I1943" s="67" t="e">
        <f t="shared" si="123"/>
        <v>#N/A</v>
      </c>
    </row>
    <row r="1944" spans="1:9" x14ac:dyDescent="0.6">
      <c r="A1944" s="10">
        <v>43947</v>
      </c>
      <c r="B1944" s="13" t="str">
        <f>VLOOKUP(A1944,_holidays!$A$2:$B$2107,2,1)</f>
        <v>N</v>
      </c>
      <c r="C1944" s="13" t="str">
        <f>VLOOKUP(A1944,_holidays!$A$2:$C$2107,3,1)</f>
        <v>N</v>
      </c>
      <c r="D1944" s="16">
        <v>96572.934999999998</v>
      </c>
      <c r="E1944" s="14">
        <v>17.7</v>
      </c>
      <c r="F1944" s="67" t="e">
        <f t="shared" si="120"/>
        <v>#N/A</v>
      </c>
      <c r="G1944" s="67">
        <f t="shared" si="121"/>
        <v>96572.934999999998</v>
      </c>
      <c r="H1944" s="67" t="e">
        <f t="shared" si="122"/>
        <v>#N/A</v>
      </c>
      <c r="I1944" s="67">
        <f t="shared" si="123"/>
        <v>96572.934999999998</v>
      </c>
    </row>
    <row r="1945" spans="1:9" x14ac:dyDescent="0.6">
      <c r="A1945" s="19">
        <v>43948</v>
      </c>
      <c r="B1945" s="20" t="str">
        <f>VLOOKUP(A1945,_holidays!$A$2:$B$2107,2,1)</f>
        <v>N</v>
      </c>
      <c r="C1945" s="20" t="str">
        <f>VLOOKUP(A1945,_holidays!$A$2:$C$2107,3,1)</f>
        <v>N</v>
      </c>
      <c r="D1945" s="16">
        <v>113471.83</v>
      </c>
      <c r="E1945" s="21">
        <v>18.100000000000001</v>
      </c>
      <c r="F1945" s="67" t="e">
        <f t="shared" si="120"/>
        <v>#N/A</v>
      </c>
      <c r="G1945" s="67">
        <f t="shared" si="121"/>
        <v>113471.83</v>
      </c>
      <c r="H1945" s="67" t="e">
        <f t="shared" si="122"/>
        <v>#N/A</v>
      </c>
      <c r="I1945" s="67">
        <f t="shared" si="123"/>
        <v>113471.83</v>
      </c>
    </row>
    <row r="1946" spans="1:9" x14ac:dyDescent="0.6">
      <c r="A1946" s="10">
        <v>43949</v>
      </c>
      <c r="B1946" s="13" t="str">
        <f>VLOOKUP(A1946,_holidays!$A$2:$B$2107,2,1)</f>
        <v>N</v>
      </c>
      <c r="C1946" s="13" t="str">
        <f>VLOOKUP(A1946,_holidays!$A$2:$C$2107,3,1)</f>
        <v>N</v>
      </c>
      <c r="D1946" s="16">
        <v>112124.06</v>
      </c>
      <c r="E1946" s="14">
        <v>18.899999999999999</v>
      </c>
      <c r="F1946" s="67" t="e">
        <f t="shared" si="120"/>
        <v>#N/A</v>
      </c>
      <c r="G1946" s="67">
        <f t="shared" si="121"/>
        <v>112124.06</v>
      </c>
      <c r="H1946" s="67" t="e">
        <f t="shared" si="122"/>
        <v>#N/A</v>
      </c>
      <c r="I1946" s="67">
        <f t="shared" si="123"/>
        <v>112124.06</v>
      </c>
    </row>
    <row r="1947" spans="1:9" x14ac:dyDescent="0.6">
      <c r="A1947" s="19">
        <v>43950</v>
      </c>
      <c r="B1947" s="20" t="str">
        <f>VLOOKUP(A1947,_holidays!$A$2:$B$2107,2,1)</f>
        <v>N</v>
      </c>
      <c r="C1947" s="20" t="str">
        <f>VLOOKUP(A1947,_holidays!$A$2:$C$2107,3,1)</f>
        <v>N</v>
      </c>
      <c r="D1947" s="16">
        <v>121307.84</v>
      </c>
      <c r="E1947" s="21">
        <v>19.8</v>
      </c>
      <c r="F1947" s="67" t="e">
        <f t="shared" si="120"/>
        <v>#N/A</v>
      </c>
      <c r="G1947" s="67">
        <f t="shared" si="121"/>
        <v>121307.84</v>
      </c>
      <c r="H1947" s="67" t="e">
        <f t="shared" si="122"/>
        <v>#N/A</v>
      </c>
      <c r="I1947" s="67">
        <f t="shared" si="123"/>
        <v>121307.84</v>
      </c>
    </row>
    <row r="1948" spans="1:9" x14ac:dyDescent="0.6">
      <c r="A1948" s="10">
        <v>43951</v>
      </c>
      <c r="B1948" s="13" t="str">
        <f>VLOOKUP(A1948,_holidays!$A$2:$B$2107,2,1)</f>
        <v>N</v>
      </c>
      <c r="C1948" s="13" t="str">
        <f>VLOOKUP(A1948,_holidays!$A$2:$C$2107,3,1)</f>
        <v>N</v>
      </c>
      <c r="D1948" s="16">
        <v>121353.33</v>
      </c>
      <c r="E1948" s="14">
        <v>15.5</v>
      </c>
      <c r="F1948" s="67" t="e">
        <f t="shared" si="120"/>
        <v>#N/A</v>
      </c>
      <c r="G1948" s="67">
        <f t="shared" si="121"/>
        <v>121353.33</v>
      </c>
      <c r="H1948" s="67" t="e">
        <f t="shared" si="122"/>
        <v>#N/A</v>
      </c>
      <c r="I1948" s="67">
        <f t="shared" si="123"/>
        <v>121353.33</v>
      </c>
    </row>
    <row r="1949" spans="1:9" x14ac:dyDescent="0.6">
      <c r="A1949" s="19">
        <v>43952</v>
      </c>
      <c r="B1949" s="20" t="str">
        <f>VLOOKUP(A1949,_holidays!$A$2:$B$2107,2,1)</f>
        <v>N</v>
      </c>
      <c r="C1949" s="20" t="str">
        <f>VLOOKUP(A1949,_holidays!$A$2:$C$2107,3,1)</f>
        <v>N</v>
      </c>
      <c r="D1949" s="16">
        <v>127238.875</v>
      </c>
      <c r="E1949" s="21">
        <v>13</v>
      </c>
      <c r="F1949" s="67" t="e">
        <f t="shared" si="120"/>
        <v>#N/A</v>
      </c>
      <c r="G1949" s="67">
        <f t="shared" si="121"/>
        <v>127238.875</v>
      </c>
      <c r="H1949" s="67" t="e">
        <f t="shared" si="122"/>
        <v>#N/A</v>
      </c>
      <c r="I1949" s="67">
        <f t="shared" si="123"/>
        <v>127238.875</v>
      </c>
    </row>
    <row r="1950" spans="1:9" x14ac:dyDescent="0.6">
      <c r="A1950" s="10">
        <v>43953</v>
      </c>
      <c r="B1950" s="13" t="str">
        <f>VLOOKUP(A1950,_holidays!$A$2:$B$2107,2,1)</f>
        <v>N</v>
      </c>
      <c r="C1950" s="13" t="str">
        <f>VLOOKUP(A1950,_holidays!$A$2:$C$2107,3,1)</f>
        <v>N</v>
      </c>
      <c r="D1950" s="16">
        <v>111665.72500000001</v>
      </c>
      <c r="E1950" s="14">
        <v>14.2</v>
      </c>
      <c r="F1950" s="67" t="e">
        <f t="shared" si="120"/>
        <v>#N/A</v>
      </c>
      <c r="G1950" s="67">
        <f t="shared" si="121"/>
        <v>111665.72500000001</v>
      </c>
      <c r="H1950" s="67" t="e">
        <f t="shared" si="122"/>
        <v>#N/A</v>
      </c>
      <c r="I1950" s="67">
        <f t="shared" si="123"/>
        <v>111665.72500000001</v>
      </c>
    </row>
    <row r="1951" spans="1:9" x14ac:dyDescent="0.6">
      <c r="A1951" s="19">
        <v>43954</v>
      </c>
      <c r="B1951" s="20" t="str">
        <f>VLOOKUP(A1951,_holidays!$A$2:$B$2107,2,1)</f>
        <v>N</v>
      </c>
      <c r="C1951" s="20" t="str">
        <f>VLOOKUP(A1951,_holidays!$A$2:$C$2107,3,1)</f>
        <v>N</v>
      </c>
      <c r="D1951" s="16">
        <v>109669.355</v>
      </c>
      <c r="E1951" s="21">
        <v>15</v>
      </c>
      <c r="F1951" s="67" t="e">
        <f t="shared" si="120"/>
        <v>#N/A</v>
      </c>
      <c r="G1951" s="67">
        <f t="shared" si="121"/>
        <v>109669.355</v>
      </c>
      <c r="H1951" s="67" t="e">
        <f t="shared" si="122"/>
        <v>#N/A</v>
      </c>
      <c r="I1951" s="67">
        <f t="shared" si="123"/>
        <v>109669.355</v>
      </c>
    </row>
    <row r="1952" spans="1:9" x14ac:dyDescent="0.6">
      <c r="A1952" s="10">
        <v>43955</v>
      </c>
      <c r="B1952" s="13" t="str">
        <f>VLOOKUP(A1952,_holidays!$A$2:$B$2107,2,1)</f>
        <v>N</v>
      </c>
      <c r="C1952" s="13" t="str">
        <f>VLOOKUP(A1952,_holidays!$A$2:$C$2107,3,1)</f>
        <v>N</v>
      </c>
      <c r="D1952" s="16">
        <v>126892.26</v>
      </c>
      <c r="E1952" s="14">
        <v>14.8</v>
      </c>
      <c r="F1952" s="67" t="e">
        <f t="shared" si="120"/>
        <v>#N/A</v>
      </c>
      <c r="G1952" s="67">
        <f t="shared" si="121"/>
        <v>126892.26</v>
      </c>
      <c r="H1952" s="67" t="e">
        <f t="shared" si="122"/>
        <v>#N/A</v>
      </c>
      <c r="I1952" s="67">
        <f t="shared" si="123"/>
        <v>126892.26</v>
      </c>
    </row>
    <row r="1953" spans="1:9" x14ac:dyDescent="0.6">
      <c r="A1953" s="19">
        <v>43956</v>
      </c>
      <c r="B1953" s="20" t="str">
        <f>VLOOKUP(A1953,_holidays!$A$2:$B$2107,2,1)</f>
        <v>N</v>
      </c>
      <c r="C1953" s="20" t="str">
        <f>VLOOKUP(A1953,_holidays!$A$2:$C$2107,3,1)</f>
        <v>N</v>
      </c>
      <c r="D1953" s="16">
        <v>118839.095</v>
      </c>
      <c r="E1953" s="21">
        <v>19.5</v>
      </c>
      <c r="F1953" s="67" t="e">
        <f t="shared" si="120"/>
        <v>#N/A</v>
      </c>
      <c r="G1953" s="67">
        <f t="shared" si="121"/>
        <v>118839.095</v>
      </c>
      <c r="H1953" s="67" t="e">
        <f t="shared" si="122"/>
        <v>#N/A</v>
      </c>
      <c r="I1953" s="67">
        <f t="shared" si="123"/>
        <v>118839.095</v>
      </c>
    </row>
    <row r="1954" spans="1:9" x14ac:dyDescent="0.6">
      <c r="A1954" s="10">
        <v>43957</v>
      </c>
      <c r="B1954" s="13" t="str">
        <f>VLOOKUP(A1954,_holidays!$A$2:$B$2107,2,1)</f>
        <v>N</v>
      </c>
      <c r="C1954" s="13" t="str">
        <f>VLOOKUP(A1954,_holidays!$A$2:$C$2107,3,1)</f>
        <v>N</v>
      </c>
      <c r="D1954" s="16">
        <v>113214.27</v>
      </c>
      <c r="E1954" s="14">
        <v>20.100000000000001</v>
      </c>
      <c r="F1954" s="67" t="e">
        <f t="shared" si="120"/>
        <v>#N/A</v>
      </c>
      <c r="G1954" s="67">
        <f t="shared" si="121"/>
        <v>113214.27</v>
      </c>
      <c r="H1954" s="67" t="e">
        <f t="shared" si="122"/>
        <v>#N/A</v>
      </c>
      <c r="I1954" s="67">
        <f t="shared" si="123"/>
        <v>113214.27</v>
      </c>
    </row>
    <row r="1955" spans="1:9" x14ac:dyDescent="0.6">
      <c r="A1955" s="19">
        <v>43958</v>
      </c>
      <c r="B1955" s="20" t="str">
        <f>VLOOKUP(A1955,_holidays!$A$2:$B$2107,2,1)</f>
        <v>N</v>
      </c>
      <c r="C1955" s="20" t="str">
        <f>VLOOKUP(A1955,_holidays!$A$2:$C$2107,3,1)</f>
        <v>N</v>
      </c>
      <c r="D1955" s="16">
        <v>109642.755</v>
      </c>
      <c r="E1955" s="21">
        <v>21.1</v>
      </c>
      <c r="F1955" s="67" t="e">
        <f t="shared" si="120"/>
        <v>#N/A</v>
      </c>
      <c r="G1955" s="67">
        <f t="shared" si="121"/>
        <v>109642.755</v>
      </c>
      <c r="H1955" s="67" t="e">
        <f t="shared" si="122"/>
        <v>#N/A</v>
      </c>
      <c r="I1955" s="67">
        <f t="shared" si="123"/>
        <v>109642.755</v>
      </c>
    </row>
    <row r="1956" spans="1:9" x14ac:dyDescent="0.6">
      <c r="A1956" s="10">
        <v>43959</v>
      </c>
      <c r="B1956" s="13" t="str">
        <f>VLOOKUP(A1956,_holidays!$A$2:$B$2107,2,1)</f>
        <v>N</v>
      </c>
      <c r="C1956" s="13" t="str">
        <f>VLOOKUP(A1956,_holidays!$A$2:$C$2107,3,1)</f>
        <v>N</v>
      </c>
      <c r="D1956" s="16">
        <v>107914.05499999999</v>
      </c>
      <c r="E1956" s="14">
        <v>19.600000000000001</v>
      </c>
      <c r="F1956" s="67" t="e">
        <f t="shared" si="120"/>
        <v>#N/A</v>
      </c>
      <c r="G1956" s="67">
        <f t="shared" si="121"/>
        <v>107914.05499999999</v>
      </c>
      <c r="H1956" s="67" t="e">
        <f t="shared" si="122"/>
        <v>#N/A</v>
      </c>
      <c r="I1956" s="67">
        <f t="shared" si="123"/>
        <v>107914.05499999999</v>
      </c>
    </row>
    <row r="1957" spans="1:9" x14ac:dyDescent="0.6">
      <c r="A1957" s="19">
        <v>43960</v>
      </c>
      <c r="B1957" s="20" t="str">
        <f>VLOOKUP(A1957,_holidays!$A$2:$B$2107,2,1)</f>
        <v>N</v>
      </c>
      <c r="C1957" s="20" t="str">
        <f>VLOOKUP(A1957,_holidays!$A$2:$C$2107,3,1)</f>
        <v>N</v>
      </c>
      <c r="D1957" s="16">
        <v>107786.255</v>
      </c>
      <c r="E1957" s="21">
        <v>14</v>
      </c>
      <c r="F1957" s="67" t="e">
        <f t="shared" si="120"/>
        <v>#N/A</v>
      </c>
      <c r="G1957" s="67">
        <f t="shared" si="121"/>
        <v>107786.255</v>
      </c>
      <c r="H1957" s="67" t="e">
        <f t="shared" si="122"/>
        <v>#N/A</v>
      </c>
      <c r="I1957" s="67">
        <f t="shared" si="123"/>
        <v>107786.255</v>
      </c>
    </row>
    <row r="1958" spans="1:9" x14ac:dyDescent="0.6">
      <c r="A1958" s="10">
        <v>43961</v>
      </c>
      <c r="B1958" s="13" t="str">
        <f>VLOOKUP(A1958,_holidays!$A$2:$B$2107,2,1)</f>
        <v>N</v>
      </c>
      <c r="C1958" s="13" t="str">
        <f>VLOOKUP(A1958,_holidays!$A$2:$C$2107,3,1)</f>
        <v>N</v>
      </c>
      <c r="D1958" s="16">
        <v>107555.19</v>
      </c>
      <c r="E1958" s="14">
        <v>14.5</v>
      </c>
      <c r="F1958" s="67" t="e">
        <f t="shared" si="120"/>
        <v>#N/A</v>
      </c>
      <c r="G1958" s="67">
        <f t="shared" si="121"/>
        <v>107555.19</v>
      </c>
      <c r="H1958" s="67" t="e">
        <f t="shared" si="122"/>
        <v>#N/A</v>
      </c>
      <c r="I1958" s="67">
        <f t="shared" si="123"/>
        <v>107555.19</v>
      </c>
    </row>
    <row r="1959" spans="1:9" x14ac:dyDescent="0.6">
      <c r="A1959" s="19">
        <v>43962</v>
      </c>
      <c r="B1959" s="20" t="str">
        <f>VLOOKUP(A1959,_holidays!$A$2:$B$2107,2,1)</f>
        <v>N</v>
      </c>
      <c r="C1959" s="20" t="str">
        <f>VLOOKUP(A1959,_holidays!$A$2:$C$2107,3,1)</f>
        <v>N</v>
      </c>
      <c r="D1959" s="16">
        <v>122550.94500000001</v>
      </c>
      <c r="E1959" s="21">
        <v>17.100000000000001</v>
      </c>
      <c r="F1959" s="67" t="e">
        <f t="shared" si="120"/>
        <v>#N/A</v>
      </c>
      <c r="G1959" s="67">
        <f t="shared" si="121"/>
        <v>122550.94500000001</v>
      </c>
      <c r="H1959" s="67" t="e">
        <f t="shared" si="122"/>
        <v>#N/A</v>
      </c>
      <c r="I1959" s="67">
        <f t="shared" si="123"/>
        <v>122550.94500000001</v>
      </c>
    </row>
    <row r="1960" spans="1:9" x14ac:dyDescent="0.6">
      <c r="A1960" s="10">
        <v>43963</v>
      </c>
      <c r="B1960" s="13" t="str">
        <f>VLOOKUP(A1960,_holidays!$A$2:$B$2107,2,1)</f>
        <v>N</v>
      </c>
      <c r="C1960" s="13" t="str">
        <f>VLOOKUP(A1960,_holidays!$A$2:$C$2107,3,1)</f>
        <v>N</v>
      </c>
      <c r="D1960" s="16">
        <v>120767.795</v>
      </c>
      <c r="E1960" s="14">
        <v>14.8</v>
      </c>
      <c r="F1960" s="67" t="e">
        <f t="shared" si="120"/>
        <v>#N/A</v>
      </c>
      <c r="G1960" s="67">
        <f t="shared" si="121"/>
        <v>120767.795</v>
      </c>
      <c r="H1960" s="67" t="e">
        <f t="shared" si="122"/>
        <v>#N/A</v>
      </c>
      <c r="I1960" s="67">
        <f t="shared" si="123"/>
        <v>120767.795</v>
      </c>
    </row>
    <row r="1961" spans="1:9" x14ac:dyDescent="0.6">
      <c r="A1961" s="19">
        <v>43964</v>
      </c>
      <c r="B1961" s="20" t="str">
        <f>VLOOKUP(A1961,_holidays!$A$2:$B$2107,2,1)</f>
        <v>N</v>
      </c>
      <c r="C1961" s="20" t="str">
        <f>VLOOKUP(A1961,_holidays!$A$2:$C$2107,3,1)</f>
        <v>N</v>
      </c>
      <c r="D1961" s="16">
        <v>127145.14</v>
      </c>
      <c r="E1961" s="21">
        <v>14.5</v>
      </c>
      <c r="F1961" s="67" t="e">
        <f t="shared" si="120"/>
        <v>#N/A</v>
      </c>
      <c r="G1961" s="67">
        <f t="shared" si="121"/>
        <v>127145.14</v>
      </c>
      <c r="H1961" s="67" t="e">
        <f t="shared" si="122"/>
        <v>#N/A</v>
      </c>
      <c r="I1961" s="67">
        <f t="shared" si="123"/>
        <v>127145.14</v>
      </c>
    </row>
    <row r="1962" spans="1:9" x14ac:dyDescent="0.6">
      <c r="A1962" s="10">
        <v>43965</v>
      </c>
      <c r="B1962" s="13" t="str">
        <f>VLOOKUP(A1962,_holidays!$A$2:$B$2107,2,1)</f>
        <v>N</v>
      </c>
      <c r="C1962" s="13" t="str">
        <f>VLOOKUP(A1962,_holidays!$A$2:$C$2107,3,1)</f>
        <v>N</v>
      </c>
      <c r="D1962" s="16">
        <v>129285.09</v>
      </c>
      <c r="E1962" s="14">
        <v>14.7</v>
      </c>
      <c r="F1962" s="67" t="e">
        <f t="shared" si="120"/>
        <v>#N/A</v>
      </c>
      <c r="G1962" s="67">
        <f t="shared" si="121"/>
        <v>129285.09</v>
      </c>
      <c r="H1962" s="67" t="e">
        <f t="shared" si="122"/>
        <v>#N/A</v>
      </c>
      <c r="I1962" s="67">
        <f t="shared" si="123"/>
        <v>129285.09</v>
      </c>
    </row>
    <row r="1963" spans="1:9" x14ac:dyDescent="0.6">
      <c r="A1963" s="19">
        <v>43966</v>
      </c>
      <c r="B1963" s="20" t="str">
        <f>VLOOKUP(A1963,_holidays!$A$2:$B$2107,2,1)</f>
        <v>N</v>
      </c>
      <c r="C1963" s="20" t="str">
        <f>VLOOKUP(A1963,_holidays!$A$2:$C$2107,3,1)</f>
        <v>N</v>
      </c>
      <c r="D1963" s="16">
        <v>129112.45</v>
      </c>
      <c r="E1963" s="21">
        <v>15.3</v>
      </c>
      <c r="F1963" s="67" t="e">
        <f t="shared" si="120"/>
        <v>#N/A</v>
      </c>
      <c r="G1963" s="67">
        <f t="shared" si="121"/>
        <v>129112.45</v>
      </c>
      <c r="H1963" s="67" t="e">
        <f t="shared" si="122"/>
        <v>#N/A</v>
      </c>
      <c r="I1963" s="67">
        <f t="shared" si="123"/>
        <v>129112.45</v>
      </c>
    </row>
    <row r="1964" spans="1:9" x14ac:dyDescent="0.6">
      <c r="A1964" s="10">
        <v>43967</v>
      </c>
      <c r="B1964" s="13" t="str">
        <f>VLOOKUP(A1964,_holidays!$A$2:$B$2107,2,1)</f>
        <v>N</v>
      </c>
      <c r="C1964" s="13" t="str">
        <f>VLOOKUP(A1964,_holidays!$A$2:$C$2107,3,1)</f>
        <v>N</v>
      </c>
      <c r="D1964" s="16">
        <v>110420.89</v>
      </c>
      <c r="E1964" s="14">
        <v>18</v>
      </c>
      <c r="F1964" s="67" t="e">
        <f t="shared" si="120"/>
        <v>#N/A</v>
      </c>
      <c r="G1964" s="67">
        <f t="shared" si="121"/>
        <v>110420.89</v>
      </c>
      <c r="H1964" s="67" t="e">
        <f t="shared" si="122"/>
        <v>#N/A</v>
      </c>
      <c r="I1964" s="67">
        <f t="shared" si="123"/>
        <v>110420.89</v>
      </c>
    </row>
    <row r="1965" spans="1:9" x14ac:dyDescent="0.6">
      <c r="A1965" s="19">
        <v>43968</v>
      </c>
      <c r="B1965" s="20" t="str">
        <f>VLOOKUP(A1965,_holidays!$A$2:$B$2107,2,1)</f>
        <v>N</v>
      </c>
      <c r="C1965" s="20" t="str">
        <f>VLOOKUP(A1965,_holidays!$A$2:$C$2107,3,1)</f>
        <v>N</v>
      </c>
      <c r="D1965" s="16">
        <v>109774.425</v>
      </c>
      <c r="E1965" s="21">
        <v>18.5</v>
      </c>
      <c r="F1965" s="67" t="e">
        <f t="shared" si="120"/>
        <v>#N/A</v>
      </c>
      <c r="G1965" s="67">
        <f t="shared" si="121"/>
        <v>109774.425</v>
      </c>
      <c r="H1965" s="67" t="e">
        <f t="shared" si="122"/>
        <v>#N/A</v>
      </c>
      <c r="I1965" s="67">
        <f t="shared" si="123"/>
        <v>109774.425</v>
      </c>
    </row>
    <row r="1966" spans="1:9" x14ac:dyDescent="0.6">
      <c r="A1966" s="10">
        <v>43969</v>
      </c>
      <c r="B1966" s="13" t="str">
        <f>VLOOKUP(A1966,_holidays!$A$2:$B$2107,2,1)</f>
        <v>N</v>
      </c>
      <c r="C1966" s="13" t="str">
        <f>VLOOKUP(A1966,_holidays!$A$2:$C$2107,3,1)</f>
        <v>N</v>
      </c>
      <c r="D1966" s="16">
        <v>120076.645</v>
      </c>
      <c r="E1966" s="14">
        <v>19.399999999999999</v>
      </c>
      <c r="F1966" s="67" t="e">
        <f t="shared" si="120"/>
        <v>#N/A</v>
      </c>
      <c r="G1966" s="67">
        <f t="shared" si="121"/>
        <v>120076.645</v>
      </c>
      <c r="H1966" s="67" t="e">
        <f t="shared" si="122"/>
        <v>#N/A</v>
      </c>
      <c r="I1966" s="67">
        <f t="shared" si="123"/>
        <v>120076.645</v>
      </c>
    </row>
    <row r="1967" spans="1:9" x14ac:dyDescent="0.6">
      <c r="A1967" s="19">
        <v>43970</v>
      </c>
      <c r="B1967" s="20" t="str">
        <f>VLOOKUP(A1967,_holidays!$A$2:$B$2107,2,1)</f>
        <v>N</v>
      </c>
      <c r="C1967" s="20" t="str">
        <f>VLOOKUP(A1967,_holidays!$A$2:$C$2107,3,1)</f>
        <v>N</v>
      </c>
      <c r="D1967" s="16">
        <v>119789.97</v>
      </c>
      <c r="E1967" s="21">
        <v>17.7</v>
      </c>
      <c r="F1967" s="67" t="e">
        <f t="shared" si="120"/>
        <v>#N/A</v>
      </c>
      <c r="G1967" s="67">
        <f t="shared" si="121"/>
        <v>119789.97</v>
      </c>
      <c r="H1967" s="67" t="e">
        <f t="shared" si="122"/>
        <v>#N/A</v>
      </c>
      <c r="I1967" s="67">
        <f t="shared" si="123"/>
        <v>119789.97</v>
      </c>
    </row>
    <row r="1968" spans="1:9" x14ac:dyDescent="0.6">
      <c r="A1968" s="10">
        <v>43971</v>
      </c>
      <c r="B1968" s="13" t="str">
        <f>VLOOKUP(A1968,_holidays!$A$2:$B$2107,2,1)</f>
        <v>N</v>
      </c>
      <c r="C1968" s="13" t="str">
        <f>VLOOKUP(A1968,_holidays!$A$2:$C$2107,3,1)</f>
        <v>N</v>
      </c>
      <c r="D1968" s="16">
        <v>119803.985</v>
      </c>
      <c r="E1968" s="14">
        <v>15.8</v>
      </c>
      <c r="F1968" s="67" t="e">
        <f t="shared" si="120"/>
        <v>#N/A</v>
      </c>
      <c r="G1968" s="67">
        <f t="shared" si="121"/>
        <v>119803.985</v>
      </c>
      <c r="H1968" s="67" t="e">
        <f t="shared" si="122"/>
        <v>#N/A</v>
      </c>
      <c r="I1968" s="67">
        <f t="shared" si="123"/>
        <v>119803.985</v>
      </c>
    </row>
    <row r="1969" spans="1:9" x14ac:dyDescent="0.6">
      <c r="A1969" s="19">
        <v>43972</v>
      </c>
      <c r="B1969" s="20" t="str">
        <f>VLOOKUP(A1969,_holidays!$A$2:$B$2107,2,1)</f>
        <v>N</v>
      </c>
      <c r="C1969" s="20" t="str">
        <f>VLOOKUP(A1969,_holidays!$A$2:$C$2107,3,1)</f>
        <v>N</v>
      </c>
      <c r="D1969" s="16">
        <v>127563.61</v>
      </c>
      <c r="E1969" s="21">
        <v>13.7</v>
      </c>
      <c r="F1969" s="67" t="e">
        <f t="shared" si="120"/>
        <v>#N/A</v>
      </c>
      <c r="G1969" s="67">
        <f t="shared" si="121"/>
        <v>127563.61</v>
      </c>
      <c r="H1969" s="67" t="e">
        <f t="shared" si="122"/>
        <v>#N/A</v>
      </c>
      <c r="I1969" s="67">
        <f t="shared" si="123"/>
        <v>127563.61</v>
      </c>
    </row>
    <row r="1970" spans="1:9" x14ac:dyDescent="0.6">
      <c r="A1970" s="10">
        <v>43973</v>
      </c>
      <c r="B1970" s="13" t="str">
        <f>VLOOKUP(A1970,_holidays!$A$2:$B$2107,2,1)</f>
        <v>N</v>
      </c>
      <c r="C1970" s="13" t="str">
        <f>VLOOKUP(A1970,_holidays!$A$2:$C$2107,3,1)</f>
        <v>N</v>
      </c>
      <c r="D1970" s="16">
        <v>130472.2</v>
      </c>
      <c r="E1970" s="14">
        <v>13.6</v>
      </c>
      <c r="F1970" s="67" t="e">
        <f t="shared" si="120"/>
        <v>#N/A</v>
      </c>
      <c r="G1970" s="67">
        <f t="shared" si="121"/>
        <v>130472.2</v>
      </c>
      <c r="H1970" s="67" t="e">
        <f t="shared" si="122"/>
        <v>#N/A</v>
      </c>
      <c r="I1970" s="67">
        <f t="shared" si="123"/>
        <v>130472.2</v>
      </c>
    </row>
    <row r="1971" spans="1:9" x14ac:dyDescent="0.6">
      <c r="A1971" s="19">
        <v>43974</v>
      </c>
      <c r="B1971" s="20" t="str">
        <f>VLOOKUP(A1971,_holidays!$A$2:$B$2107,2,1)</f>
        <v>N</v>
      </c>
      <c r="C1971" s="20" t="str">
        <f>VLOOKUP(A1971,_holidays!$A$2:$C$2107,3,1)</f>
        <v>N</v>
      </c>
      <c r="D1971" s="16">
        <v>115234.32</v>
      </c>
      <c r="E1971" s="21">
        <v>13.5</v>
      </c>
      <c r="F1971" s="67" t="e">
        <f t="shared" si="120"/>
        <v>#N/A</v>
      </c>
      <c r="G1971" s="67">
        <f t="shared" si="121"/>
        <v>115234.32</v>
      </c>
      <c r="H1971" s="67" t="e">
        <f t="shared" si="122"/>
        <v>#N/A</v>
      </c>
      <c r="I1971" s="67">
        <f t="shared" si="123"/>
        <v>115234.32</v>
      </c>
    </row>
    <row r="1972" spans="1:9" x14ac:dyDescent="0.6">
      <c r="A1972" s="10">
        <v>43975</v>
      </c>
      <c r="B1972" s="13" t="str">
        <f>VLOOKUP(A1972,_holidays!$A$2:$B$2107,2,1)</f>
        <v>N</v>
      </c>
      <c r="C1972" s="13" t="str">
        <f>VLOOKUP(A1972,_holidays!$A$2:$C$2107,3,1)</f>
        <v>N</v>
      </c>
      <c r="D1972" s="16">
        <v>109579.82</v>
      </c>
      <c r="E1972" s="14">
        <v>13.8</v>
      </c>
      <c r="F1972" s="67" t="e">
        <f t="shared" si="120"/>
        <v>#N/A</v>
      </c>
      <c r="G1972" s="67">
        <f t="shared" si="121"/>
        <v>109579.82</v>
      </c>
      <c r="H1972" s="67" t="e">
        <f t="shared" si="122"/>
        <v>#N/A</v>
      </c>
      <c r="I1972" s="67">
        <f t="shared" si="123"/>
        <v>109579.82</v>
      </c>
    </row>
    <row r="1973" spans="1:9" x14ac:dyDescent="0.6">
      <c r="A1973" s="19">
        <v>43976</v>
      </c>
      <c r="B1973" s="20" t="str">
        <f>VLOOKUP(A1973,_holidays!$A$2:$B$2107,2,1)</f>
        <v>N</v>
      </c>
      <c r="C1973" s="20" t="str">
        <f>VLOOKUP(A1973,_holidays!$A$2:$C$2107,3,1)</f>
        <v>N</v>
      </c>
      <c r="D1973" s="16">
        <v>125532.575</v>
      </c>
      <c r="E1973" s="21">
        <v>16</v>
      </c>
      <c r="F1973" s="67" t="e">
        <f t="shared" si="120"/>
        <v>#N/A</v>
      </c>
      <c r="G1973" s="67">
        <f t="shared" si="121"/>
        <v>125532.575</v>
      </c>
      <c r="H1973" s="67" t="e">
        <f t="shared" si="122"/>
        <v>#N/A</v>
      </c>
      <c r="I1973" s="67">
        <f t="shared" si="123"/>
        <v>125532.575</v>
      </c>
    </row>
    <row r="1974" spans="1:9" x14ac:dyDescent="0.6">
      <c r="A1974" s="10">
        <v>43977</v>
      </c>
      <c r="B1974" s="13" t="str">
        <f>VLOOKUP(A1974,_holidays!$A$2:$B$2107,2,1)</f>
        <v>N</v>
      </c>
      <c r="C1974" s="13" t="str">
        <f>VLOOKUP(A1974,_holidays!$A$2:$C$2107,3,1)</f>
        <v>N</v>
      </c>
      <c r="D1974" s="16">
        <v>126788.83500000001</v>
      </c>
      <c r="E1974" s="14">
        <v>18.5</v>
      </c>
      <c r="F1974" s="67" t="e">
        <f t="shared" si="120"/>
        <v>#N/A</v>
      </c>
      <c r="G1974" s="67">
        <f t="shared" si="121"/>
        <v>126788.83500000001</v>
      </c>
      <c r="H1974" s="67" t="e">
        <f t="shared" si="122"/>
        <v>#N/A</v>
      </c>
      <c r="I1974" s="67">
        <f t="shared" si="123"/>
        <v>126788.83500000001</v>
      </c>
    </row>
    <row r="1975" spans="1:9" x14ac:dyDescent="0.6">
      <c r="A1975" s="19">
        <v>43978</v>
      </c>
      <c r="B1975" s="20" t="str">
        <f>VLOOKUP(A1975,_holidays!$A$2:$B$2107,2,1)</f>
        <v>Y</v>
      </c>
      <c r="C1975" s="20" t="str">
        <f>VLOOKUP(A1975,_holidays!$A$2:$C$2107,3,1)</f>
        <v>N</v>
      </c>
      <c r="D1975" s="16">
        <v>124189.8</v>
      </c>
      <c r="E1975" s="21">
        <v>17.100000000000001</v>
      </c>
      <c r="F1975" s="67">
        <f t="shared" si="120"/>
        <v>124189.8</v>
      </c>
      <c r="G1975" s="67" t="e">
        <f t="shared" si="121"/>
        <v>#N/A</v>
      </c>
      <c r="H1975" s="67" t="e">
        <f t="shared" si="122"/>
        <v>#N/A</v>
      </c>
      <c r="I1975" s="67">
        <f t="shared" si="123"/>
        <v>124189.8</v>
      </c>
    </row>
    <row r="1976" spans="1:9" x14ac:dyDescent="0.6">
      <c r="A1976" s="10">
        <v>43979</v>
      </c>
      <c r="B1976" s="13" t="str">
        <f>VLOOKUP(A1976,_holidays!$A$2:$B$2107,2,1)</f>
        <v>Y</v>
      </c>
      <c r="C1976" s="13" t="str">
        <f>VLOOKUP(A1976,_holidays!$A$2:$C$2107,3,1)</f>
        <v>N</v>
      </c>
      <c r="D1976" s="16">
        <v>124062.485</v>
      </c>
      <c r="E1976" s="14">
        <v>17.600000000000001</v>
      </c>
      <c r="F1976" s="67">
        <f t="shared" si="120"/>
        <v>124062.485</v>
      </c>
      <c r="G1976" s="67" t="e">
        <f t="shared" si="121"/>
        <v>#N/A</v>
      </c>
      <c r="H1976" s="67" t="e">
        <f t="shared" si="122"/>
        <v>#N/A</v>
      </c>
      <c r="I1976" s="67">
        <f t="shared" si="123"/>
        <v>124062.485</v>
      </c>
    </row>
    <row r="1977" spans="1:9" x14ac:dyDescent="0.6">
      <c r="A1977" s="19">
        <v>43980</v>
      </c>
      <c r="B1977" s="20" t="str">
        <f>VLOOKUP(A1977,_holidays!$A$2:$B$2107,2,1)</f>
        <v>Y</v>
      </c>
      <c r="C1977" s="20" t="str">
        <f>VLOOKUP(A1977,_holidays!$A$2:$C$2107,3,1)</f>
        <v>N</v>
      </c>
      <c r="D1977" s="16">
        <v>120072.09</v>
      </c>
      <c r="E1977" s="21">
        <v>17.100000000000001</v>
      </c>
      <c r="F1977" s="67">
        <f t="shared" si="120"/>
        <v>120072.09</v>
      </c>
      <c r="G1977" s="67" t="e">
        <f t="shared" si="121"/>
        <v>#N/A</v>
      </c>
      <c r="H1977" s="67" t="e">
        <f t="shared" si="122"/>
        <v>#N/A</v>
      </c>
      <c r="I1977" s="67">
        <f t="shared" si="123"/>
        <v>120072.09</v>
      </c>
    </row>
    <row r="1978" spans="1:9" x14ac:dyDescent="0.6">
      <c r="A1978" s="10">
        <v>43981</v>
      </c>
      <c r="B1978" s="13" t="str">
        <f>VLOOKUP(A1978,_holidays!$A$2:$B$2107,2,1)</f>
        <v>Y</v>
      </c>
      <c r="C1978" s="13" t="str">
        <f>VLOOKUP(A1978,_holidays!$A$2:$C$2107,3,1)</f>
        <v>N</v>
      </c>
      <c r="D1978" s="16">
        <v>102231.77</v>
      </c>
      <c r="E1978" s="14">
        <v>17.100000000000001</v>
      </c>
      <c r="F1978" s="67">
        <f t="shared" si="120"/>
        <v>102231.77</v>
      </c>
      <c r="G1978" s="67" t="e">
        <f t="shared" si="121"/>
        <v>#N/A</v>
      </c>
      <c r="H1978" s="67" t="e">
        <f t="shared" si="122"/>
        <v>#N/A</v>
      </c>
      <c r="I1978" s="67">
        <f t="shared" si="123"/>
        <v>102231.77</v>
      </c>
    </row>
    <row r="1979" spans="1:9" x14ac:dyDescent="0.6">
      <c r="A1979" s="19">
        <v>43982</v>
      </c>
      <c r="B1979" s="20" t="str">
        <f>VLOOKUP(A1979,_holidays!$A$2:$B$2107,2,1)</f>
        <v>Y</v>
      </c>
      <c r="C1979" s="20" t="str">
        <f>VLOOKUP(A1979,_holidays!$A$2:$C$2107,3,1)</f>
        <v>N</v>
      </c>
      <c r="D1979" s="16">
        <v>102684.59</v>
      </c>
      <c r="E1979" s="21">
        <v>17.8</v>
      </c>
      <c r="F1979" s="67">
        <f t="shared" si="120"/>
        <v>102684.59</v>
      </c>
      <c r="G1979" s="67" t="e">
        <f t="shared" si="121"/>
        <v>#N/A</v>
      </c>
      <c r="H1979" s="67" t="e">
        <f t="shared" si="122"/>
        <v>#N/A</v>
      </c>
      <c r="I1979" s="67">
        <f t="shared" si="123"/>
        <v>102684.59</v>
      </c>
    </row>
    <row r="1980" spans="1:9" x14ac:dyDescent="0.6">
      <c r="A1980" s="10">
        <v>43983</v>
      </c>
      <c r="B1980" s="13" t="str">
        <f>VLOOKUP(A1980,_holidays!$A$2:$B$2107,2,1)</f>
        <v>Y</v>
      </c>
      <c r="C1980" s="13" t="str">
        <f>VLOOKUP(A1980,_holidays!$A$2:$C$2107,3,1)</f>
        <v>N</v>
      </c>
      <c r="D1980" s="16">
        <v>132039.70499999999</v>
      </c>
      <c r="E1980" s="14">
        <v>11.2</v>
      </c>
      <c r="F1980" s="67">
        <f t="shared" si="120"/>
        <v>132039.70499999999</v>
      </c>
      <c r="G1980" s="67" t="e">
        <f t="shared" si="121"/>
        <v>#N/A</v>
      </c>
      <c r="H1980" s="67" t="e">
        <f t="shared" si="122"/>
        <v>#N/A</v>
      </c>
      <c r="I1980" s="67">
        <f t="shared" si="123"/>
        <v>132039.70499999999</v>
      </c>
    </row>
    <row r="1981" spans="1:9" x14ac:dyDescent="0.6">
      <c r="A1981" s="19">
        <v>43984</v>
      </c>
      <c r="B1981" s="20" t="str">
        <f>VLOOKUP(A1981,_holidays!$A$2:$B$2107,2,1)</f>
        <v>Y</v>
      </c>
      <c r="C1981" s="20" t="str">
        <f>VLOOKUP(A1981,_holidays!$A$2:$C$2107,3,1)</f>
        <v>N</v>
      </c>
      <c r="D1981" s="16">
        <v>132710.35999999999</v>
      </c>
      <c r="E1981" s="21">
        <v>15.6</v>
      </c>
      <c r="F1981" s="67">
        <f t="shared" si="120"/>
        <v>132710.35999999999</v>
      </c>
      <c r="G1981" s="67" t="e">
        <f t="shared" si="121"/>
        <v>#N/A</v>
      </c>
      <c r="H1981" s="67" t="e">
        <f t="shared" si="122"/>
        <v>#N/A</v>
      </c>
      <c r="I1981" s="67">
        <f t="shared" si="123"/>
        <v>132710.35999999999</v>
      </c>
    </row>
    <row r="1982" spans="1:9" x14ac:dyDescent="0.6">
      <c r="A1982" s="10">
        <v>43985</v>
      </c>
      <c r="B1982" s="13" t="str">
        <f>VLOOKUP(A1982,_holidays!$A$2:$B$2107,2,1)</f>
        <v>Y</v>
      </c>
      <c r="C1982" s="13" t="str">
        <f>VLOOKUP(A1982,_holidays!$A$2:$C$2107,3,1)</f>
        <v>N</v>
      </c>
      <c r="D1982" s="16">
        <v>130801.825</v>
      </c>
      <c r="E1982" s="14">
        <v>14.1</v>
      </c>
      <c r="F1982" s="67">
        <f t="shared" si="120"/>
        <v>130801.825</v>
      </c>
      <c r="G1982" s="67" t="e">
        <f t="shared" si="121"/>
        <v>#N/A</v>
      </c>
      <c r="H1982" s="67" t="e">
        <f t="shared" si="122"/>
        <v>#N/A</v>
      </c>
      <c r="I1982" s="67">
        <f t="shared" si="123"/>
        <v>130801.825</v>
      </c>
    </row>
    <row r="1983" spans="1:9" x14ac:dyDescent="0.6">
      <c r="A1983" s="19">
        <v>43986</v>
      </c>
      <c r="B1983" s="20" t="str">
        <f>VLOOKUP(A1983,_holidays!$A$2:$B$2107,2,1)</f>
        <v>Y</v>
      </c>
      <c r="C1983" s="20" t="str">
        <f>VLOOKUP(A1983,_holidays!$A$2:$C$2107,3,1)</f>
        <v>N</v>
      </c>
      <c r="D1983" s="16">
        <v>133322.02499999999</v>
      </c>
      <c r="E1983" s="21">
        <v>13.8</v>
      </c>
      <c r="F1983" s="67">
        <f t="shared" si="120"/>
        <v>133322.02499999999</v>
      </c>
      <c r="G1983" s="67" t="e">
        <f t="shared" si="121"/>
        <v>#N/A</v>
      </c>
      <c r="H1983" s="67" t="e">
        <f t="shared" si="122"/>
        <v>#N/A</v>
      </c>
      <c r="I1983" s="67">
        <f t="shared" si="123"/>
        <v>133322.02499999999</v>
      </c>
    </row>
    <row r="1984" spans="1:9" x14ac:dyDescent="0.6">
      <c r="A1984" s="10">
        <v>43987</v>
      </c>
      <c r="B1984" s="13" t="str">
        <f>VLOOKUP(A1984,_holidays!$A$2:$B$2107,2,1)</f>
        <v>Y</v>
      </c>
      <c r="C1984" s="13" t="str">
        <f>VLOOKUP(A1984,_holidays!$A$2:$C$2107,3,1)</f>
        <v>N</v>
      </c>
      <c r="D1984" s="16">
        <v>137368.465</v>
      </c>
      <c r="E1984" s="14">
        <v>14.6</v>
      </c>
      <c r="F1984" s="67">
        <f t="shared" si="120"/>
        <v>137368.465</v>
      </c>
      <c r="G1984" s="67" t="e">
        <f t="shared" si="121"/>
        <v>#N/A</v>
      </c>
      <c r="H1984" s="67" t="e">
        <f t="shared" si="122"/>
        <v>#N/A</v>
      </c>
      <c r="I1984" s="67">
        <f t="shared" si="123"/>
        <v>137368.465</v>
      </c>
    </row>
    <row r="1985" spans="1:9" x14ac:dyDescent="0.6">
      <c r="A1985" s="19">
        <v>43988</v>
      </c>
      <c r="B1985" s="20" t="str">
        <f>VLOOKUP(A1985,_holidays!$A$2:$B$2107,2,1)</f>
        <v>Y</v>
      </c>
      <c r="C1985" s="20" t="str">
        <f>VLOOKUP(A1985,_holidays!$A$2:$C$2107,3,1)</f>
        <v>N</v>
      </c>
      <c r="D1985" s="16">
        <v>126427.92</v>
      </c>
      <c r="E1985" s="21">
        <v>13.3</v>
      </c>
      <c r="F1985" s="67">
        <f t="shared" si="120"/>
        <v>126427.92</v>
      </c>
      <c r="G1985" s="67" t="e">
        <f t="shared" si="121"/>
        <v>#N/A</v>
      </c>
      <c r="H1985" s="67" t="e">
        <f t="shared" si="122"/>
        <v>#N/A</v>
      </c>
      <c r="I1985" s="67">
        <f t="shared" si="123"/>
        <v>126427.92</v>
      </c>
    </row>
    <row r="1986" spans="1:9" x14ac:dyDescent="0.6">
      <c r="A1986" s="10">
        <v>43989</v>
      </c>
      <c r="B1986" s="13" t="str">
        <f>VLOOKUP(A1986,_holidays!$A$2:$B$2107,2,1)</f>
        <v>Y</v>
      </c>
      <c r="C1986" s="13" t="str">
        <f>VLOOKUP(A1986,_holidays!$A$2:$C$2107,3,1)</f>
        <v>N</v>
      </c>
      <c r="D1986" s="16">
        <v>119524.41</v>
      </c>
      <c r="E1986" s="14">
        <v>11.8</v>
      </c>
      <c r="F1986" s="67">
        <f t="shared" si="120"/>
        <v>119524.41</v>
      </c>
      <c r="G1986" s="67" t="e">
        <f t="shared" si="121"/>
        <v>#N/A</v>
      </c>
      <c r="H1986" s="67" t="e">
        <f t="shared" si="122"/>
        <v>#N/A</v>
      </c>
      <c r="I1986" s="67">
        <f t="shared" si="123"/>
        <v>119524.41</v>
      </c>
    </row>
    <row r="1987" spans="1:9" x14ac:dyDescent="0.6">
      <c r="A1987" s="19">
        <v>43990</v>
      </c>
      <c r="B1987" s="20" t="str">
        <f>VLOOKUP(A1987,_holidays!$A$2:$B$2107,2,1)</f>
        <v>Y</v>
      </c>
      <c r="C1987" s="20" t="str">
        <f>VLOOKUP(A1987,_holidays!$A$2:$C$2107,3,1)</f>
        <v>Y</v>
      </c>
      <c r="D1987" s="16">
        <v>124792.97500000001</v>
      </c>
      <c r="E1987" s="21">
        <v>12.6</v>
      </c>
      <c r="F1987" s="67">
        <f t="shared" ref="F1987:F2050" si="124">IF(B1987="N",NA(),IF(B1987="Y",D1987))</f>
        <v>124792.97500000001</v>
      </c>
      <c r="G1987" s="67" t="e">
        <f t="shared" ref="G1987:G2050" si="125">IF(B1987="N",D1987,IF(B1987="Y",NA()))</f>
        <v>#N/A</v>
      </c>
      <c r="H1987" s="67">
        <f t="shared" ref="H1987:H2050" si="126">IF(C1987="N",NA(),IF(C1987="Y",D1987))</f>
        <v>124792.97500000001</v>
      </c>
      <c r="I1987" s="67" t="e">
        <f t="shared" ref="I1987:I2050" si="127">IF(C1987="N",D1987,IF(C1987="Y",NA()))</f>
        <v>#N/A</v>
      </c>
    </row>
    <row r="1988" spans="1:9" x14ac:dyDescent="0.6">
      <c r="A1988" s="10">
        <v>43991</v>
      </c>
      <c r="B1988" s="13" t="str">
        <f>VLOOKUP(A1988,_holidays!$A$2:$B$2107,2,1)</f>
        <v>Y</v>
      </c>
      <c r="C1988" s="13" t="str">
        <f>VLOOKUP(A1988,_holidays!$A$2:$C$2107,3,1)</f>
        <v>N</v>
      </c>
      <c r="D1988" s="16">
        <v>141571.29500000001</v>
      </c>
      <c r="E1988" s="14">
        <v>15.3</v>
      </c>
      <c r="F1988" s="67">
        <f t="shared" si="124"/>
        <v>141571.29500000001</v>
      </c>
      <c r="G1988" s="67" t="e">
        <f t="shared" si="125"/>
        <v>#N/A</v>
      </c>
      <c r="H1988" s="67" t="e">
        <f t="shared" si="126"/>
        <v>#N/A</v>
      </c>
      <c r="I1988" s="67">
        <f t="shared" si="127"/>
        <v>141571.29500000001</v>
      </c>
    </row>
    <row r="1989" spans="1:9" x14ac:dyDescent="0.6">
      <c r="A1989" s="19">
        <v>43992</v>
      </c>
      <c r="B1989" s="20" t="str">
        <f>VLOOKUP(A1989,_holidays!$A$2:$B$2107,2,1)</f>
        <v>Y</v>
      </c>
      <c r="C1989" s="20" t="str">
        <f>VLOOKUP(A1989,_holidays!$A$2:$C$2107,3,1)</f>
        <v>N</v>
      </c>
      <c r="D1989" s="16">
        <v>137795.79500000001</v>
      </c>
      <c r="E1989" s="21">
        <v>16.7</v>
      </c>
      <c r="F1989" s="67">
        <f t="shared" si="124"/>
        <v>137795.79500000001</v>
      </c>
      <c r="G1989" s="67" t="e">
        <f t="shared" si="125"/>
        <v>#N/A</v>
      </c>
      <c r="H1989" s="67" t="e">
        <f t="shared" si="126"/>
        <v>#N/A</v>
      </c>
      <c r="I1989" s="67">
        <f t="shared" si="127"/>
        <v>137795.79500000001</v>
      </c>
    </row>
    <row r="1990" spans="1:9" x14ac:dyDescent="0.6">
      <c r="A1990" s="10">
        <v>43993</v>
      </c>
      <c r="B1990" s="13" t="str">
        <f>VLOOKUP(A1990,_holidays!$A$2:$B$2107,2,1)</f>
        <v>Y</v>
      </c>
      <c r="C1990" s="13" t="str">
        <f>VLOOKUP(A1990,_holidays!$A$2:$C$2107,3,1)</f>
        <v>N</v>
      </c>
      <c r="D1990" s="16">
        <v>141444.44500000001</v>
      </c>
      <c r="E1990" s="14">
        <v>16.899999999999999</v>
      </c>
      <c r="F1990" s="67">
        <f t="shared" si="124"/>
        <v>141444.44500000001</v>
      </c>
      <c r="G1990" s="67" t="e">
        <f t="shared" si="125"/>
        <v>#N/A</v>
      </c>
      <c r="H1990" s="67" t="e">
        <f t="shared" si="126"/>
        <v>#N/A</v>
      </c>
      <c r="I1990" s="67">
        <f t="shared" si="127"/>
        <v>141444.44500000001</v>
      </c>
    </row>
    <row r="1991" spans="1:9" x14ac:dyDescent="0.6">
      <c r="A1991" s="19">
        <v>43994</v>
      </c>
      <c r="B1991" s="20" t="str">
        <f>VLOOKUP(A1991,_holidays!$A$2:$B$2107,2,1)</f>
        <v>Y</v>
      </c>
      <c r="C1991" s="20" t="str">
        <f>VLOOKUP(A1991,_holidays!$A$2:$C$2107,3,1)</f>
        <v>N</v>
      </c>
      <c r="D1991" s="16">
        <v>134684.58499999999</v>
      </c>
      <c r="E1991" s="21">
        <v>15.3</v>
      </c>
      <c r="F1991" s="67">
        <f t="shared" si="124"/>
        <v>134684.58499999999</v>
      </c>
      <c r="G1991" s="67" t="e">
        <f t="shared" si="125"/>
        <v>#N/A</v>
      </c>
      <c r="H1991" s="67" t="e">
        <f t="shared" si="126"/>
        <v>#N/A</v>
      </c>
      <c r="I1991" s="67">
        <f t="shared" si="127"/>
        <v>134684.58499999999</v>
      </c>
    </row>
    <row r="1992" spans="1:9" x14ac:dyDescent="0.6">
      <c r="A1992" s="10">
        <v>43995</v>
      </c>
      <c r="B1992" s="13" t="str">
        <f>VLOOKUP(A1992,_holidays!$A$2:$B$2107,2,1)</f>
        <v>Y</v>
      </c>
      <c r="C1992" s="13" t="str">
        <f>VLOOKUP(A1992,_holidays!$A$2:$C$2107,3,1)</f>
        <v>N</v>
      </c>
      <c r="D1992" s="16">
        <v>117394.455</v>
      </c>
      <c r="E1992" s="14">
        <v>16.399999999999999</v>
      </c>
      <c r="F1992" s="67">
        <f t="shared" si="124"/>
        <v>117394.455</v>
      </c>
      <c r="G1992" s="67" t="e">
        <f t="shared" si="125"/>
        <v>#N/A</v>
      </c>
      <c r="H1992" s="67" t="e">
        <f t="shared" si="126"/>
        <v>#N/A</v>
      </c>
      <c r="I1992" s="67">
        <f t="shared" si="127"/>
        <v>117394.455</v>
      </c>
    </row>
    <row r="1993" spans="1:9" x14ac:dyDescent="0.6">
      <c r="A1993" s="19">
        <v>43996</v>
      </c>
      <c r="B1993" s="20" t="str">
        <f>VLOOKUP(A1993,_holidays!$A$2:$B$2107,2,1)</f>
        <v>Y</v>
      </c>
      <c r="C1993" s="20" t="str">
        <f>VLOOKUP(A1993,_holidays!$A$2:$C$2107,3,1)</f>
        <v>N</v>
      </c>
      <c r="D1993" s="16">
        <v>107553.005</v>
      </c>
      <c r="E1993" s="21">
        <v>15.2</v>
      </c>
      <c r="F1993" s="67">
        <f t="shared" si="124"/>
        <v>107553.005</v>
      </c>
      <c r="G1993" s="67" t="e">
        <f t="shared" si="125"/>
        <v>#N/A</v>
      </c>
      <c r="H1993" s="67" t="e">
        <f t="shared" si="126"/>
        <v>#N/A</v>
      </c>
      <c r="I1993" s="67">
        <f t="shared" si="127"/>
        <v>107553.005</v>
      </c>
    </row>
    <row r="1994" spans="1:9" x14ac:dyDescent="0.6">
      <c r="A1994" s="10">
        <v>43997</v>
      </c>
      <c r="B1994" s="13" t="str">
        <f>VLOOKUP(A1994,_holidays!$A$2:$B$2107,2,1)</f>
        <v>Y</v>
      </c>
      <c r="C1994" s="13" t="str">
        <f>VLOOKUP(A1994,_holidays!$A$2:$C$2107,3,1)</f>
        <v>N</v>
      </c>
      <c r="D1994" s="16">
        <v>121221.455</v>
      </c>
      <c r="E1994" s="14">
        <v>18.399999999999999</v>
      </c>
      <c r="F1994" s="67">
        <f t="shared" si="124"/>
        <v>121221.455</v>
      </c>
      <c r="G1994" s="67" t="e">
        <f t="shared" si="125"/>
        <v>#N/A</v>
      </c>
      <c r="H1994" s="67" t="e">
        <f t="shared" si="126"/>
        <v>#N/A</v>
      </c>
      <c r="I1994" s="67">
        <f t="shared" si="127"/>
        <v>121221.455</v>
      </c>
    </row>
    <row r="1995" spans="1:9" x14ac:dyDescent="0.6">
      <c r="A1995" s="19">
        <v>43998</v>
      </c>
      <c r="B1995" s="20" t="str">
        <f>VLOOKUP(A1995,_holidays!$A$2:$B$2107,2,1)</f>
        <v>Y</v>
      </c>
      <c r="C1995" s="20" t="str">
        <f>VLOOKUP(A1995,_holidays!$A$2:$C$2107,3,1)</f>
        <v>N</v>
      </c>
      <c r="D1995" s="16">
        <v>124473.67</v>
      </c>
      <c r="E1995" s="21">
        <v>17.899999999999999</v>
      </c>
      <c r="F1995" s="67">
        <f t="shared" si="124"/>
        <v>124473.67</v>
      </c>
      <c r="G1995" s="67" t="e">
        <f t="shared" si="125"/>
        <v>#N/A</v>
      </c>
      <c r="H1995" s="67" t="e">
        <f t="shared" si="126"/>
        <v>#N/A</v>
      </c>
      <c r="I1995" s="67">
        <f t="shared" si="127"/>
        <v>124473.67</v>
      </c>
    </row>
    <row r="1996" spans="1:9" x14ac:dyDescent="0.6">
      <c r="A1996" s="10">
        <v>43999</v>
      </c>
      <c r="B1996" s="13" t="str">
        <f>VLOOKUP(A1996,_holidays!$A$2:$B$2107,2,1)</f>
        <v>Y</v>
      </c>
      <c r="C1996" s="13" t="str">
        <f>VLOOKUP(A1996,_holidays!$A$2:$C$2107,3,1)</f>
        <v>N</v>
      </c>
      <c r="D1996" s="16">
        <v>133969.69</v>
      </c>
      <c r="E1996" s="14">
        <v>14.6</v>
      </c>
      <c r="F1996" s="67">
        <f t="shared" si="124"/>
        <v>133969.69</v>
      </c>
      <c r="G1996" s="67" t="e">
        <f t="shared" si="125"/>
        <v>#N/A</v>
      </c>
      <c r="H1996" s="67" t="e">
        <f t="shared" si="126"/>
        <v>#N/A</v>
      </c>
      <c r="I1996" s="67">
        <f t="shared" si="127"/>
        <v>133969.69</v>
      </c>
    </row>
    <row r="1997" spans="1:9" x14ac:dyDescent="0.6">
      <c r="A1997" s="19">
        <v>44000</v>
      </c>
      <c r="B1997" s="20" t="str">
        <f>VLOOKUP(A1997,_holidays!$A$2:$B$2107,2,1)</f>
        <v>Y</v>
      </c>
      <c r="C1997" s="20" t="str">
        <f>VLOOKUP(A1997,_holidays!$A$2:$C$2107,3,1)</f>
        <v>N</v>
      </c>
      <c r="D1997" s="16">
        <v>130437.325</v>
      </c>
      <c r="E1997" s="21">
        <v>16.899999999999999</v>
      </c>
      <c r="F1997" s="67">
        <f t="shared" si="124"/>
        <v>130437.325</v>
      </c>
      <c r="G1997" s="67" t="e">
        <f t="shared" si="125"/>
        <v>#N/A</v>
      </c>
      <c r="H1997" s="67" t="e">
        <f t="shared" si="126"/>
        <v>#N/A</v>
      </c>
      <c r="I1997" s="67">
        <f t="shared" si="127"/>
        <v>130437.325</v>
      </c>
    </row>
    <row r="1998" spans="1:9" x14ac:dyDescent="0.6">
      <c r="A1998" s="10">
        <v>44001</v>
      </c>
      <c r="B1998" s="13" t="str">
        <f>VLOOKUP(A1998,_holidays!$A$2:$B$2107,2,1)</f>
        <v>Y</v>
      </c>
      <c r="C1998" s="13" t="str">
        <f>VLOOKUP(A1998,_holidays!$A$2:$C$2107,3,1)</f>
        <v>N</v>
      </c>
      <c r="D1998" s="16">
        <v>120149.435</v>
      </c>
      <c r="E1998" s="14">
        <v>17.8</v>
      </c>
      <c r="F1998" s="67">
        <f t="shared" si="124"/>
        <v>120149.435</v>
      </c>
      <c r="G1998" s="67" t="e">
        <f t="shared" si="125"/>
        <v>#N/A</v>
      </c>
      <c r="H1998" s="67" t="e">
        <f t="shared" si="126"/>
        <v>#N/A</v>
      </c>
      <c r="I1998" s="67">
        <f t="shared" si="127"/>
        <v>120149.435</v>
      </c>
    </row>
    <row r="1999" spans="1:9" x14ac:dyDescent="0.6">
      <c r="A1999" s="19">
        <v>44002</v>
      </c>
      <c r="B1999" s="20" t="str">
        <f>VLOOKUP(A1999,_holidays!$A$2:$B$2107,2,1)</f>
        <v>Y</v>
      </c>
      <c r="C1999" s="20" t="str">
        <f>VLOOKUP(A1999,_holidays!$A$2:$C$2107,3,1)</f>
        <v>N</v>
      </c>
      <c r="D1999" s="16">
        <v>109644.69500000001</v>
      </c>
      <c r="E1999" s="21">
        <v>16.899999999999999</v>
      </c>
      <c r="F1999" s="67">
        <f t="shared" si="124"/>
        <v>109644.69500000001</v>
      </c>
      <c r="G1999" s="67" t="e">
        <f t="shared" si="125"/>
        <v>#N/A</v>
      </c>
      <c r="H1999" s="67" t="e">
        <f t="shared" si="126"/>
        <v>#N/A</v>
      </c>
      <c r="I1999" s="67">
        <f t="shared" si="127"/>
        <v>109644.69500000001</v>
      </c>
    </row>
    <row r="2000" spans="1:9" x14ac:dyDescent="0.6">
      <c r="A2000" s="10">
        <v>44003</v>
      </c>
      <c r="B2000" s="13" t="str">
        <f>VLOOKUP(A2000,_holidays!$A$2:$B$2107,2,1)</f>
        <v>Y</v>
      </c>
      <c r="C2000" s="13" t="str">
        <f>VLOOKUP(A2000,_holidays!$A$2:$C$2107,3,1)</f>
        <v>N</v>
      </c>
      <c r="D2000" s="16">
        <v>121528.375</v>
      </c>
      <c r="E2000" s="14">
        <v>12</v>
      </c>
      <c r="F2000" s="67">
        <f t="shared" si="124"/>
        <v>121528.375</v>
      </c>
      <c r="G2000" s="67" t="e">
        <f t="shared" si="125"/>
        <v>#N/A</v>
      </c>
      <c r="H2000" s="67" t="e">
        <f t="shared" si="126"/>
        <v>#N/A</v>
      </c>
      <c r="I2000" s="67">
        <f t="shared" si="127"/>
        <v>121528.375</v>
      </c>
    </row>
    <row r="2001" spans="1:9" x14ac:dyDescent="0.6">
      <c r="A2001" s="19">
        <v>44004</v>
      </c>
      <c r="B2001" s="20" t="str">
        <f>VLOOKUP(A2001,_holidays!$A$2:$B$2107,2,1)</f>
        <v>Y</v>
      </c>
      <c r="C2001" s="20" t="str">
        <f>VLOOKUP(A2001,_holidays!$A$2:$C$2107,3,1)</f>
        <v>N</v>
      </c>
      <c r="D2001" s="16">
        <v>136373.435</v>
      </c>
      <c r="E2001" s="21">
        <v>13</v>
      </c>
      <c r="F2001" s="67">
        <f t="shared" si="124"/>
        <v>136373.435</v>
      </c>
      <c r="G2001" s="67" t="e">
        <f t="shared" si="125"/>
        <v>#N/A</v>
      </c>
      <c r="H2001" s="67" t="e">
        <f t="shared" si="126"/>
        <v>#N/A</v>
      </c>
      <c r="I2001" s="67">
        <f t="shared" si="127"/>
        <v>136373.435</v>
      </c>
    </row>
    <row r="2002" spans="1:9" x14ac:dyDescent="0.6">
      <c r="A2002" s="10">
        <v>44005</v>
      </c>
      <c r="B2002" s="13" t="str">
        <f>VLOOKUP(A2002,_holidays!$A$2:$B$2107,2,1)</f>
        <v>Y</v>
      </c>
      <c r="C2002" s="13" t="str">
        <f>VLOOKUP(A2002,_holidays!$A$2:$C$2107,3,1)</f>
        <v>N</v>
      </c>
      <c r="D2002" s="16">
        <v>131904.745</v>
      </c>
      <c r="E2002" s="14">
        <v>14.4</v>
      </c>
      <c r="F2002" s="67">
        <f t="shared" si="124"/>
        <v>131904.745</v>
      </c>
      <c r="G2002" s="67" t="e">
        <f t="shared" si="125"/>
        <v>#N/A</v>
      </c>
      <c r="H2002" s="67" t="e">
        <f t="shared" si="126"/>
        <v>#N/A</v>
      </c>
      <c r="I2002" s="67">
        <f t="shared" si="127"/>
        <v>131904.745</v>
      </c>
    </row>
    <row r="2003" spans="1:9" x14ac:dyDescent="0.6">
      <c r="A2003" s="19">
        <v>44006</v>
      </c>
      <c r="B2003" s="20" t="str">
        <f>VLOOKUP(A2003,_holidays!$A$2:$B$2107,2,1)</f>
        <v>Y</v>
      </c>
      <c r="C2003" s="20" t="str">
        <f>VLOOKUP(A2003,_holidays!$A$2:$C$2107,3,1)</f>
        <v>N</v>
      </c>
      <c r="D2003" s="16">
        <v>133100.905</v>
      </c>
      <c r="E2003" s="21">
        <v>14.9</v>
      </c>
      <c r="F2003" s="67">
        <f t="shared" si="124"/>
        <v>133100.905</v>
      </c>
      <c r="G2003" s="67" t="e">
        <f t="shared" si="125"/>
        <v>#N/A</v>
      </c>
      <c r="H2003" s="67" t="e">
        <f t="shared" si="126"/>
        <v>#N/A</v>
      </c>
      <c r="I2003" s="67">
        <f t="shared" si="127"/>
        <v>133100.905</v>
      </c>
    </row>
    <row r="2004" spans="1:9" x14ac:dyDescent="0.6">
      <c r="A2004" s="10">
        <v>44007</v>
      </c>
      <c r="B2004" s="13" t="str">
        <f>VLOOKUP(A2004,_holidays!$A$2:$B$2107,2,1)</f>
        <v>Y</v>
      </c>
      <c r="C2004" s="13" t="str">
        <f>VLOOKUP(A2004,_holidays!$A$2:$C$2107,3,1)</f>
        <v>N</v>
      </c>
      <c r="D2004" s="16">
        <v>131466.23999999999</v>
      </c>
      <c r="E2004" s="14">
        <v>15.9</v>
      </c>
      <c r="F2004" s="67">
        <f t="shared" si="124"/>
        <v>131466.23999999999</v>
      </c>
      <c r="G2004" s="67" t="e">
        <f t="shared" si="125"/>
        <v>#N/A</v>
      </c>
      <c r="H2004" s="67" t="e">
        <f t="shared" si="126"/>
        <v>#N/A</v>
      </c>
      <c r="I2004" s="67">
        <f t="shared" si="127"/>
        <v>131466.23999999999</v>
      </c>
    </row>
    <row r="2005" spans="1:9" x14ac:dyDescent="0.6">
      <c r="A2005" s="19">
        <v>44008</v>
      </c>
      <c r="B2005" s="20" t="str">
        <f>VLOOKUP(A2005,_holidays!$A$2:$B$2107,2,1)</f>
        <v>N</v>
      </c>
      <c r="C2005" s="20" t="str">
        <f>VLOOKUP(A2005,_holidays!$A$2:$C$2107,3,1)</f>
        <v>N</v>
      </c>
      <c r="D2005" s="16">
        <v>136872.56</v>
      </c>
      <c r="E2005" s="21">
        <v>13.8</v>
      </c>
      <c r="F2005" s="67" t="e">
        <f t="shared" si="124"/>
        <v>#N/A</v>
      </c>
      <c r="G2005" s="67">
        <f t="shared" si="125"/>
        <v>136872.56</v>
      </c>
      <c r="H2005" s="67" t="e">
        <f t="shared" si="126"/>
        <v>#N/A</v>
      </c>
      <c r="I2005" s="67">
        <f t="shared" si="127"/>
        <v>136872.56</v>
      </c>
    </row>
    <row r="2006" spans="1:9" x14ac:dyDescent="0.6">
      <c r="A2006" s="10">
        <v>44009</v>
      </c>
      <c r="B2006" s="13" t="str">
        <f>VLOOKUP(A2006,_holidays!$A$2:$B$2107,2,1)</f>
        <v>N</v>
      </c>
      <c r="C2006" s="13" t="str">
        <f>VLOOKUP(A2006,_holidays!$A$2:$C$2107,3,1)</f>
        <v>N</v>
      </c>
      <c r="D2006" s="16">
        <v>126938.54</v>
      </c>
      <c r="E2006" s="14">
        <v>13.1</v>
      </c>
      <c r="F2006" s="67" t="e">
        <f t="shared" si="124"/>
        <v>#N/A</v>
      </c>
      <c r="G2006" s="67">
        <f t="shared" si="125"/>
        <v>126938.54</v>
      </c>
      <c r="H2006" s="67" t="e">
        <f t="shared" si="126"/>
        <v>#N/A</v>
      </c>
      <c r="I2006" s="67">
        <f t="shared" si="127"/>
        <v>126938.54</v>
      </c>
    </row>
    <row r="2007" spans="1:9" x14ac:dyDescent="0.6">
      <c r="A2007" s="19">
        <v>44010</v>
      </c>
      <c r="B2007" s="20" t="str">
        <f>VLOOKUP(A2007,_holidays!$A$2:$B$2107,2,1)</f>
        <v>N</v>
      </c>
      <c r="C2007" s="20" t="str">
        <f>VLOOKUP(A2007,_holidays!$A$2:$C$2107,3,1)</f>
        <v>N</v>
      </c>
      <c r="D2007" s="16">
        <v>125830.75</v>
      </c>
      <c r="E2007" s="21">
        <v>12.5</v>
      </c>
      <c r="F2007" s="67" t="e">
        <f t="shared" si="124"/>
        <v>#N/A</v>
      </c>
      <c r="G2007" s="67">
        <f t="shared" si="125"/>
        <v>125830.75</v>
      </c>
      <c r="H2007" s="67" t="e">
        <f t="shared" si="126"/>
        <v>#N/A</v>
      </c>
      <c r="I2007" s="67">
        <f t="shared" si="127"/>
        <v>125830.75</v>
      </c>
    </row>
    <row r="2008" spans="1:9" x14ac:dyDescent="0.6">
      <c r="A2008" s="10">
        <v>44011</v>
      </c>
      <c r="B2008" s="13" t="str">
        <f>VLOOKUP(A2008,_holidays!$A$2:$B$2107,2,1)</f>
        <v>N</v>
      </c>
      <c r="C2008" s="13" t="str">
        <f>VLOOKUP(A2008,_holidays!$A$2:$C$2107,3,1)</f>
        <v>N</v>
      </c>
      <c r="D2008" s="16">
        <v>141431.99</v>
      </c>
      <c r="E2008" s="14">
        <v>15.4</v>
      </c>
      <c r="F2008" s="67" t="e">
        <f t="shared" si="124"/>
        <v>#N/A</v>
      </c>
      <c r="G2008" s="67">
        <f t="shared" si="125"/>
        <v>141431.99</v>
      </c>
      <c r="H2008" s="67" t="e">
        <f t="shared" si="126"/>
        <v>#N/A</v>
      </c>
      <c r="I2008" s="67">
        <f t="shared" si="127"/>
        <v>141431.99</v>
      </c>
    </row>
    <row r="2009" spans="1:9" x14ac:dyDescent="0.6">
      <c r="A2009" s="19">
        <v>44012</v>
      </c>
      <c r="B2009" s="20" t="str">
        <f>VLOOKUP(A2009,_holidays!$A$2:$B$2107,2,1)</f>
        <v>N</v>
      </c>
      <c r="C2009" s="20" t="str">
        <f>VLOOKUP(A2009,_holidays!$A$2:$C$2107,3,1)</f>
        <v>N</v>
      </c>
      <c r="D2009" s="16">
        <v>137644.86499999999</v>
      </c>
      <c r="E2009" s="21">
        <v>15.2</v>
      </c>
      <c r="F2009" s="67" t="e">
        <f t="shared" si="124"/>
        <v>#N/A</v>
      </c>
      <c r="G2009" s="67">
        <f t="shared" si="125"/>
        <v>137644.86499999999</v>
      </c>
      <c r="H2009" s="67" t="e">
        <f t="shared" si="126"/>
        <v>#N/A</v>
      </c>
      <c r="I2009" s="67">
        <f t="shared" si="127"/>
        <v>137644.86499999999</v>
      </c>
    </row>
    <row r="2010" spans="1:9" x14ac:dyDescent="0.6">
      <c r="A2010" s="10">
        <v>44013</v>
      </c>
      <c r="B2010" s="13" t="str">
        <f>VLOOKUP(A2010,_holidays!$A$2:$B$2107,2,1)</f>
        <v>N</v>
      </c>
      <c r="C2010" s="13" t="str">
        <f>VLOOKUP(A2010,_holidays!$A$2:$C$2107,3,1)</f>
        <v>N</v>
      </c>
      <c r="D2010" s="16">
        <v>126614.72</v>
      </c>
      <c r="E2010" s="14">
        <v>17.399999999999999</v>
      </c>
      <c r="F2010" s="67" t="e">
        <f t="shared" si="124"/>
        <v>#N/A</v>
      </c>
      <c r="G2010" s="67">
        <f t="shared" si="125"/>
        <v>126614.72</v>
      </c>
      <c r="H2010" s="67" t="e">
        <f t="shared" si="126"/>
        <v>#N/A</v>
      </c>
      <c r="I2010" s="67">
        <f t="shared" si="127"/>
        <v>126614.72</v>
      </c>
    </row>
    <row r="2011" spans="1:9" x14ac:dyDescent="0.6">
      <c r="A2011" s="19">
        <v>44014</v>
      </c>
      <c r="B2011" s="20" t="str">
        <f>VLOOKUP(A2011,_holidays!$A$2:$B$2107,2,1)</f>
        <v>N</v>
      </c>
      <c r="C2011" s="20" t="str">
        <f>VLOOKUP(A2011,_holidays!$A$2:$C$2107,3,1)</f>
        <v>N</v>
      </c>
      <c r="D2011" s="16">
        <v>131372.71</v>
      </c>
      <c r="E2011" s="21">
        <v>15.1</v>
      </c>
      <c r="F2011" s="67" t="e">
        <f t="shared" si="124"/>
        <v>#N/A</v>
      </c>
      <c r="G2011" s="67">
        <f t="shared" si="125"/>
        <v>131372.71</v>
      </c>
      <c r="H2011" s="67" t="e">
        <f t="shared" si="126"/>
        <v>#N/A</v>
      </c>
      <c r="I2011" s="67">
        <f t="shared" si="127"/>
        <v>131372.71</v>
      </c>
    </row>
    <row r="2012" spans="1:9" x14ac:dyDescent="0.6">
      <c r="A2012" s="10">
        <v>44015</v>
      </c>
      <c r="B2012" s="13" t="str">
        <f>VLOOKUP(A2012,_holidays!$A$2:$B$2107,2,1)</f>
        <v>N</v>
      </c>
      <c r="C2012" s="13" t="str">
        <f>VLOOKUP(A2012,_holidays!$A$2:$C$2107,3,1)</f>
        <v>N</v>
      </c>
      <c r="D2012" s="16">
        <v>143010.26999999999</v>
      </c>
      <c r="E2012" s="14">
        <v>10.3</v>
      </c>
      <c r="F2012" s="67" t="e">
        <f t="shared" si="124"/>
        <v>#N/A</v>
      </c>
      <c r="G2012" s="67">
        <f t="shared" si="125"/>
        <v>143010.26999999999</v>
      </c>
      <c r="H2012" s="67" t="e">
        <f t="shared" si="126"/>
        <v>#N/A</v>
      </c>
      <c r="I2012" s="67">
        <f t="shared" si="127"/>
        <v>143010.26999999999</v>
      </c>
    </row>
    <row r="2013" spans="1:9" x14ac:dyDescent="0.6">
      <c r="A2013" s="19">
        <v>44016</v>
      </c>
      <c r="B2013" s="20" t="str">
        <f>VLOOKUP(A2013,_holidays!$A$2:$B$2107,2,1)</f>
        <v>N</v>
      </c>
      <c r="C2013" s="20" t="str">
        <f>VLOOKUP(A2013,_holidays!$A$2:$C$2107,3,1)</f>
        <v>N</v>
      </c>
      <c r="D2013" s="16">
        <v>125400.27</v>
      </c>
      <c r="E2013" s="21">
        <v>14.5</v>
      </c>
      <c r="F2013" s="67" t="e">
        <f t="shared" si="124"/>
        <v>#N/A</v>
      </c>
      <c r="G2013" s="67">
        <f t="shared" si="125"/>
        <v>125400.27</v>
      </c>
      <c r="H2013" s="67" t="e">
        <f t="shared" si="126"/>
        <v>#N/A</v>
      </c>
      <c r="I2013" s="67">
        <f t="shared" si="127"/>
        <v>125400.27</v>
      </c>
    </row>
    <row r="2014" spans="1:9" x14ac:dyDescent="0.6">
      <c r="A2014" s="10">
        <v>44017</v>
      </c>
      <c r="B2014" s="13" t="str">
        <f>VLOOKUP(A2014,_holidays!$A$2:$B$2107,2,1)</f>
        <v>N</v>
      </c>
      <c r="C2014" s="13" t="str">
        <f>VLOOKUP(A2014,_holidays!$A$2:$C$2107,3,1)</f>
        <v>N</v>
      </c>
      <c r="D2014" s="16">
        <v>118507.76</v>
      </c>
      <c r="E2014" s="14">
        <v>12.5</v>
      </c>
      <c r="F2014" s="67" t="e">
        <f t="shared" si="124"/>
        <v>#N/A</v>
      </c>
      <c r="G2014" s="67">
        <f t="shared" si="125"/>
        <v>118507.76</v>
      </c>
      <c r="H2014" s="67" t="e">
        <f t="shared" si="126"/>
        <v>#N/A</v>
      </c>
      <c r="I2014" s="67">
        <f t="shared" si="127"/>
        <v>118507.76</v>
      </c>
    </row>
    <row r="2015" spans="1:9" x14ac:dyDescent="0.6">
      <c r="A2015" s="19">
        <v>44018</v>
      </c>
      <c r="B2015" s="20" t="str">
        <f>VLOOKUP(A2015,_holidays!$A$2:$B$2107,2,1)</f>
        <v>N</v>
      </c>
      <c r="C2015" s="20" t="str">
        <f>VLOOKUP(A2015,_holidays!$A$2:$C$2107,3,1)</f>
        <v>N</v>
      </c>
      <c r="D2015" s="16">
        <v>136255.33499999999</v>
      </c>
      <c r="E2015" s="21">
        <v>13.1</v>
      </c>
      <c r="F2015" s="67" t="e">
        <f t="shared" si="124"/>
        <v>#N/A</v>
      </c>
      <c r="G2015" s="67">
        <f t="shared" si="125"/>
        <v>136255.33499999999</v>
      </c>
      <c r="H2015" s="67" t="e">
        <f t="shared" si="126"/>
        <v>#N/A</v>
      </c>
      <c r="I2015" s="67">
        <f t="shared" si="127"/>
        <v>136255.33499999999</v>
      </c>
    </row>
    <row r="2016" spans="1:9" x14ac:dyDescent="0.6">
      <c r="A2016" s="10">
        <v>44019</v>
      </c>
      <c r="B2016" s="13" t="str">
        <f>VLOOKUP(A2016,_holidays!$A$2:$B$2107,2,1)</f>
        <v>N</v>
      </c>
      <c r="C2016" s="13" t="str">
        <f>VLOOKUP(A2016,_holidays!$A$2:$C$2107,3,1)</f>
        <v>N</v>
      </c>
      <c r="D2016" s="16">
        <v>140264.51999999999</v>
      </c>
      <c r="E2016" s="14">
        <v>11.8</v>
      </c>
      <c r="F2016" s="67" t="e">
        <f t="shared" si="124"/>
        <v>#N/A</v>
      </c>
      <c r="G2016" s="67">
        <f t="shared" si="125"/>
        <v>140264.51999999999</v>
      </c>
      <c r="H2016" s="67" t="e">
        <f t="shared" si="126"/>
        <v>#N/A</v>
      </c>
      <c r="I2016" s="67">
        <f t="shared" si="127"/>
        <v>140264.51999999999</v>
      </c>
    </row>
    <row r="2017" spans="1:9" x14ac:dyDescent="0.6">
      <c r="A2017" s="19">
        <v>44020</v>
      </c>
      <c r="B2017" s="20" t="str">
        <f>VLOOKUP(A2017,_holidays!$A$2:$B$2107,2,1)</f>
        <v>N</v>
      </c>
      <c r="C2017" s="20" t="str">
        <f>VLOOKUP(A2017,_holidays!$A$2:$C$2107,3,1)</f>
        <v>N</v>
      </c>
      <c r="D2017" s="16">
        <v>138627.10999999999</v>
      </c>
      <c r="E2017" s="21">
        <v>15.7</v>
      </c>
      <c r="F2017" s="67" t="e">
        <f t="shared" si="124"/>
        <v>#N/A</v>
      </c>
      <c r="G2017" s="67">
        <f t="shared" si="125"/>
        <v>138627.10999999999</v>
      </c>
      <c r="H2017" s="67" t="e">
        <f t="shared" si="126"/>
        <v>#N/A</v>
      </c>
      <c r="I2017" s="67">
        <f t="shared" si="127"/>
        <v>138627.10999999999</v>
      </c>
    </row>
    <row r="2018" spans="1:9" x14ac:dyDescent="0.6">
      <c r="A2018" s="10">
        <v>44021</v>
      </c>
      <c r="B2018" s="13" t="str">
        <f>VLOOKUP(A2018,_holidays!$A$2:$B$2107,2,1)</f>
        <v>N</v>
      </c>
      <c r="C2018" s="13" t="str">
        <f>VLOOKUP(A2018,_holidays!$A$2:$C$2107,3,1)</f>
        <v>N</v>
      </c>
      <c r="D2018" s="16">
        <v>135266.16500000001</v>
      </c>
      <c r="E2018" s="14">
        <v>17.2</v>
      </c>
      <c r="F2018" s="67" t="e">
        <f t="shared" si="124"/>
        <v>#N/A</v>
      </c>
      <c r="G2018" s="67">
        <f t="shared" si="125"/>
        <v>135266.16500000001</v>
      </c>
      <c r="H2018" s="67" t="e">
        <f t="shared" si="126"/>
        <v>#N/A</v>
      </c>
      <c r="I2018" s="67">
        <f t="shared" si="127"/>
        <v>135266.16500000001</v>
      </c>
    </row>
    <row r="2019" spans="1:9" x14ac:dyDescent="0.6">
      <c r="A2019" s="19">
        <v>44022</v>
      </c>
      <c r="B2019" s="20" t="str">
        <f>VLOOKUP(A2019,_holidays!$A$2:$B$2107,2,1)</f>
        <v>N</v>
      </c>
      <c r="C2019" s="20" t="str">
        <f>VLOOKUP(A2019,_holidays!$A$2:$C$2107,3,1)</f>
        <v>N</v>
      </c>
      <c r="D2019" s="16">
        <v>134041.23000000001</v>
      </c>
      <c r="E2019" s="21">
        <v>16.899999999999999</v>
      </c>
      <c r="F2019" s="67" t="e">
        <f t="shared" si="124"/>
        <v>#N/A</v>
      </c>
      <c r="G2019" s="67">
        <f t="shared" si="125"/>
        <v>134041.23000000001</v>
      </c>
      <c r="H2019" s="67" t="e">
        <f t="shared" si="126"/>
        <v>#N/A</v>
      </c>
      <c r="I2019" s="67">
        <f t="shared" si="127"/>
        <v>134041.23000000001</v>
      </c>
    </row>
    <row r="2020" spans="1:9" x14ac:dyDescent="0.6">
      <c r="A2020" s="10">
        <v>44023</v>
      </c>
      <c r="B2020" s="13" t="str">
        <f>VLOOKUP(A2020,_holidays!$A$2:$B$2107,2,1)</f>
        <v>N</v>
      </c>
      <c r="C2020" s="13" t="str">
        <f>VLOOKUP(A2020,_holidays!$A$2:$C$2107,3,1)</f>
        <v>N</v>
      </c>
      <c r="D2020" s="16">
        <v>130088.95</v>
      </c>
      <c r="E2020" s="14">
        <v>11.4</v>
      </c>
      <c r="F2020" s="67" t="e">
        <f t="shared" si="124"/>
        <v>#N/A</v>
      </c>
      <c r="G2020" s="67">
        <f t="shared" si="125"/>
        <v>130088.95</v>
      </c>
      <c r="H2020" s="67" t="e">
        <f t="shared" si="126"/>
        <v>#N/A</v>
      </c>
      <c r="I2020" s="67">
        <f t="shared" si="127"/>
        <v>130088.95</v>
      </c>
    </row>
    <row r="2021" spans="1:9" x14ac:dyDescent="0.6">
      <c r="A2021" s="19">
        <v>44024</v>
      </c>
      <c r="B2021" s="20" t="str">
        <f>VLOOKUP(A2021,_holidays!$A$2:$B$2107,2,1)</f>
        <v>N</v>
      </c>
      <c r="C2021" s="20" t="str">
        <f>VLOOKUP(A2021,_holidays!$A$2:$C$2107,3,1)</f>
        <v>N</v>
      </c>
      <c r="D2021" s="16">
        <v>118837.05</v>
      </c>
      <c r="E2021" s="21">
        <v>14.2</v>
      </c>
      <c r="F2021" s="67" t="e">
        <f t="shared" si="124"/>
        <v>#N/A</v>
      </c>
      <c r="G2021" s="67">
        <f t="shared" si="125"/>
        <v>118837.05</v>
      </c>
      <c r="H2021" s="67" t="e">
        <f t="shared" si="126"/>
        <v>#N/A</v>
      </c>
      <c r="I2021" s="67">
        <f t="shared" si="127"/>
        <v>118837.05</v>
      </c>
    </row>
    <row r="2022" spans="1:9" x14ac:dyDescent="0.6">
      <c r="A2022" s="10">
        <v>44025</v>
      </c>
      <c r="B2022" s="13" t="str">
        <f>VLOOKUP(A2022,_holidays!$A$2:$B$2107,2,1)</f>
        <v>N</v>
      </c>
      <c r="C2022" s="13" t="str">
        <f>VLOOKUP(A2022,_holidays!$A$2:$C$2107,3,1)</f>
        <v>N</v>
      </c>
      <c r="D2022" s="16">
        <v>130119.41</v>
      </c>
      <c r="E2022" s="14">
        <v>15.1</v>
      </c>
      <c r="F2022" s="67" t="e">
        <f t="shared" si="124"/>
        <v>#N/A</v>
      </c>
      <c r="G2022" s="67">
        <f t="shared" si="125"/>
        <v>130119.41</v>
      </c>
      <c r="H2022" s="67" t="e">
        <f t="shared" si="126"/>
        <v>#N/A</v>
      </c>
      <c r="I2022" s="67">
        <f t="shared" si="127"/>
        <v>130119.41</v>
      </c>
    </row>
    <row r="2023" spans="1:9" x14ac:dyDescent="0.6">
      <c r="A2023" s="19">
        <v>44026</v>
      </c>
      <c r="B2023" s="20" t="str">
        <f>VLOOKUP(A2023,_holidays!$A$2:$B$2107,2,1)</f>
        <v>Y</v>
      </c>
      <c r="C2023" s="20" t="str">
        <f>VLOOKUP(A2023,_holidays!$A$2:$C$2107,3,1)</f>
        <v>N</v>
      </c>
      <c r="D2023" s="16">
        <v>133668.935</v>
      </c>
      <c r="E2023" s="21">
        <v>14.2</v>
      </c>
      <c r="F2023" s="67">
        <f t="shared" si="124"/>
        <v>133668.935</v>
      </c>
      <c r="G2023" s="67" t="e">
        <f t="shared" si="125"/>
        <v>#N/A</v>
      </c>
      <c r="H2023" s="67" t="e">
        <f t="shared" si="126"/>
        <v>#N/A</v>
      </c>
      <c r="I2023" s="67">
        <f t="shared" si="127"/>
        <v>133668.935</v>
      </c>
    </row>
    <row r="2024" spans="1:9" x14ac:dyDescent="0.6">
      <c r="A2024" s="10">
        <v>44027</v>
      </c>
      <c r="B2024" s="13" t="str">
        <f>VLOOKUP(A2024,_holidays!$A$2:$B$2107,2,1)</f>
        <v>Y</v>
      </c>
      <c r="C2024" s="13" t="str">
        <f>VLOOKUP(A2024,_holidays!$A$2:$C$2107,3,1)</f>
        <v>N</v>
      </c>
      <c r="D2024" s="16">
        <v>135296.79999999999</v>
      </c>
      <c r="E2024" s="14">
        <v>14.7</v>
      </c>
      <c r="F2024" s="67">
        <f t="shared" si="124"/>
        <v>135296.79999999999</v>
      </c>
      <c r="G2024" s="67" t="e">
        <f t="shared" si="125"/>
        <v>#N/A</v>
      </c>
      <c r="H2024" s="67" t="e">
        <f t="shared" si="126"/>
        <v>#N/A</v>
      </c>
      <c r="I2024" s="67">
        <f t="shared" si="127"/>
        <v>135296.79999999999</v>
      </c>
    </row>
    <row r="2025" spans="1:9" x14ac:dyDescent="0.6">
      <c r="A2025" s="19">
        <v>44028</v>
      </c>
      <c r="B2025" s="20" t="str">
        <f>VLOOKUP(A2025,_holidays!$A$2:$B$2107,2,1)</f>
        <v>Y</v>
      </c>
      <c r="C2025" s="20" t="str">
        <f>VLOOKUP(A2025,_holidays!$A$2:$C$2107,3,1)</f>
        <v>N</v>
      </c>
      <c r="D2025" s="16">
        <v>143158.89000000001</v>
      </c>
      <c r="E2025" s="21">
        <v>11.5</v>
      </c>
      <c r="F2025" s="67">
        <f t="shared" si="124"/>
        <v>143158.89000000001</v>
      </c>
      <c r="G2025" s="67" t="e">
        <f t="shared" si="125"/>
        <v>#N/A</v>
      </c>
      <c r="H2025" s="67" t="e">
        <f t="shared" si="126"/>
        <v>#N/A</v>
      </c>
      <c r="I2025" s="67">
        <f t="shared" si="127"/>
        <v>143158.89000000001</v>
      </c>
    </row>
    <row r="2026" spans="1:9" x14ac:dyDescent="0.6">
      <c r="A2026" s="10">
        <v>44029</v>
      </c>
      <c r="B2026" s="13" t="str">
        <f>VLOOKUP(A2026,_holidays!$A$2:$B$2107,2,1)</f>
        <v>Y</v>
      </c>
      <c r="C2026" s="13" t="str">
        <f>VLOOKUP(A2026,_holidays!$A$2:$C$2107,3,1)</f>
        <v>N</v>
      </c>
      <c r="D2026" s="16">
        <v>143109.35500000001</v>
      </c>
      <c r="E2026" s="14">
        <v>12.8</v>
      </c>
      <c r="F2026" s="67">
        <f t="shared" si="124"/>
        <v>143109.35500000001</v>
      </c>
      <c r="G2026" s="67" t="e">
        <f t="shared" si="125"/>
        <v>#N/A</v>
      </c>
      <c r="H2026" s="67" t="e">
        <f t="shared" si="126"/>
        <v>#N/A</v>
      </c>
      <c r="I2026" s="67">
        <f t="shared" si="127"/>
        <v>143109.35500000001</v>
      </c>
    </row>
    <row r="2027" spans="1:9" x14ac:dyDescent="0.6">
      <c r="A2027" s="19">
        <v>44030</v>
      </c>
      <c r="B2027" s="20" t="str">
        <f>VLOOKUP(A2027,_holidays!$A$2:$B$2107,2,1)</f>
        <v>Y</v>
      </c>
      <c r="C2027" s="20" t="str">
        <f>VLOOKUP(A2027,_holidays!$A$2:$C$2107,3,1)</f>
        <v>N</v>
      </c>
      <c r="D2027" s="16">
        <v>125303.88499999999</v>
      </c>
      <c r="E2027" s="21">
        <v>12.5</v>
      </c>
      <c r="F2027" s="67">
        <f t="shared" si="124"/>
        <v>125303.88499999999</v>
      </c>
      <c r="G2027" s="67" t="e">
        <f t="shared" si="125"/>
        <v>#N/A</v>
      </c>
      <c r="H2027" s="67" t="e">
        <f t="shared" si="126"/>
        <v>#N/A</v>
      </c>
      <c r="I2027" s="67">
        <f t="shared" si="127"/>
        <v>125303.88499999999</v>
      </c>
    </row>
    <row r="2028" spans="1:9" x14ac:dyDescent="0.6">
      <c r="A2028" s="10">
        <v>44031</v>
      </c>
      <c r="B2028" s="13" t="str">
        <f>VLOOKUP(A2028,_holidays!$A$2:$B$2107,2,1)</f>
        <v>Y</v>
      </c>
      <c r="C2028" s="13" t="str">
        <f>VLOOKUP(A2028,_holidays!$A$2:$C$2107,3,1)</f>
        <v>N</v>
      </c>
      <c r="D2028" s="16">
        <v>114065.32</v>
      </c>
      <c r="E2028" s="14">
        <v>15.3</v>
      </c>
      <c r="F2028" s="67">
        <f t="shared" si="124"/>
        <v>114065.32</v>
      </c>
      <c r="G2028" s="67" t="e">
        <f t="shared" si="125"/>
        <v>#N/A</v>
      </c>
      <c r="H2028" s="67" t="e">
        <f t="shared" si="126"/>
        <v>#N/A</v>
      </c>
      <c r="I2028" s="67">
        <f t="shared" si="127"/>
        <v>114065.32</v>
      </c>
    </row>
    <row r="2029" spans="1:9" x14ac:dyDescent="0.6">
      <c r="A2029" s="19">
        <v>44032</v>
      </c>
      <c r="B2029" s="20" t="str">
        <f>VLOOKUP(A2029,_holidays!$A$2:$B$2107,2,1)</f>
        <v>Y</v>
      </c>
      <c r="C2029" s="20" t="str">
        <f>VLOOKUP(A2029,_holidays!$A$2:$C$2107,3,1)</f>
        <v>N</v>
      </c>
      <c r="D2029" s="16">
        <v>132894.41</v>
      </c>
      <c r="E2029" s="21">
        <v>13.8</v>
      </c>
      <c r="F2029" s="67">
        <f t="shared" si="124"/>
        <v>132894.41</v>
      </c>
      <c r="G2029" s="67" t="e">
        <f t="shared" si="125"/>
        <v>#N/A</v>
      </c>
      <c r="H2029" s="67" t="e">
        <f t="shared" si="126"/>
        <v>#N/A</v>
      </c>
      <c r="I2029" s="67">
        <f t="shared" si="127"/>
        <v>132894.41</v>
      </c>
    </row>
    <row r="2030" spans="1:9" x14ac:dyDescent="0.6">
      <c r="A2030" s="10">
        <v>44033</v>
      </c>
      <c r="B2030" s="13" t="str">
        <f>VLOOKUP(A2030,_holidays!$A$2:$B$2107,2,1)</f>
        <v>Y</v>
      </c>
      <c r="C2030" s="13" t="str">
        <f>VLOOKUP(A2030,_holidays!$A$2:$C$2107,3,1)</f>
        <v>N</v>
      </c>
      <c r="D2030" s="16">
        <v>140086.10500000001</v>
      </c>
      <c r="E2030" s="14">
        <v>12.9</v>
      </c>
      <c r="F2030" s="67">
        <f t="shared" si="124"/>
        <v>140086.10500000001</v>
      </c>
      <c r="G2030" s="67" t="e">
        <f t="shared" si="125"/>
        <v>#N/A</v>
      </c>
      <c r="H2030" s="67" t="e">
        <f t="shared" si="126"/>
        <v>#N/A</v>
      </c>
      <c r="I2030" s="67">
        <f t="shared" si="127"/>
        <v>140086.10500000001</v>
      </c>
    </row>
    <row r="2031" spans="1:9" x14ac:dyDescent="0.6">
      <c r="A2031" s="19">
        <v>44034</v>
      </c>
      <c r="B2031" s="20" t="str">
        <f>VLOOKUP(A2031,_holidays!$A$2:$B$2107,2,1)</f>
        <v>Y</v>
      </c>
      <c r="C2031" s="20" t="str">
        <f>VLOOKUP(A2031,_holidays!$A$2:$C$2107,3,1)</f>
        <v>N</v>
      </c>
      <c r="D2031" s="16">
        <v>138666.10500000001</v>
      </c>
      <c r="E2031" s="21">
        <v>13.3</v>
      </c>
      <c r="F2031" s="67">
        <f t="shared" si="124"/>
        <v>138666.10500000001</v>
      </c>
      <c r="G2031" s="67" t="e">
        <f t="shared" si="125"/>
        <v>#N/A</v>
      </c>
      <c r="H2031" s="67" t="e">
        <f t="shared" si="126"/>
        <v>#N/A</v>
      </c>
      <c r="I2031" s="67">
        <f t="shared" si="127"/>
        <v>138666.10500000001</v>
      </c>
    </row>
    <row r="2032" spans="1:9" x14ac:dyDescent="0.6">
      <c r="A2032" s="10">
        <v>44035</v>
      </c>
      <c r="B2032" s="13" t="str">
        <f>VLOOKUP(A2032,_holidays!$A$2:$B$2107,2,1)</f>
        <v>Y</v>
      </c>
      <c r="C2032" s="13" t="str">
        <f>VLOOKUP(A2032,_holidays!$A$2:$C$2107,3,1)</f>
        <v>N</v>
      </c>
      <c r="D2032" s="16">
        <v>142476.36499999999</v>
      </c>
      <c r="E2032" s="14">
        <v>12</v>
      </c>
      <c r="F2032" s="67">
        <f t="shared" si="124"/>
        <v>142476.36499999999</v>
      </c>
      <c r="G2032" s="67" t="e">
        <f t="shared" si="125"/>
        <v>#N/A</v>
      </c>
      <c r="H2032" s="67" t="e">
        <f t="shared" si="126"/>
        <v>#N/A</v>
      </c>
      <c r="I2032" s="67">
        <f t="shared" si="127"/>
        <v>142476.36499999999</v>
      </c>
    </row>
    <row r="2033" spans="1:9" x14ac:dyDescent="0.6">
      <c r="A2033" s="19">
        <v>44036</v>
      </c>
      <c r="B2033" s="20" t="str">
        <f>VLOOKUP(A2033,_holidays!$A$2:$B$2107,2,1)</f>
        <v>Y</v>
      </c>
      <c r="C2033" s="20" t="str">
        <f>VLOOKUP(A2033,_holidays!$A$2:$C$2107,3,1)</f>
        <v>N</v>
      </c>
      <c r="D2033" s="16">
        <v>133822.70000000001</v>
      </c>
      <c r="E2033" s="21">
        <v>13.5</v>
      </c>
      <c r="F2033" s="67">
        <f t="shared" si="124"/>
        <v>133822.70000000001</v>
      </c>
      <c r="G2033" s="67" t="e">
        <f t="shared" si="125"/>
        <v>#N/A</v>
      </c>
      <c r="H2033" s="67" t="e">
        <f t="shared" si="126"/>
        <v>#N/A</v>
      </c>
      <c r="I2033" s="67">
        <f t="shared" si="127"/>
        <v>133822.70000000001</v>
      </c>
    </row>
    <row r="2034" spans="1:9" x14ac:dyDescent="0.6">
      <c r="A2034" s="10">
        <v>44037</v>
      </c>
      <c r="B2034" s="13" t="str">
        <f>VLOOKUP(A2034,_holidays!$A$2:$B$2107,2,1)</f>
        <v>Y</v>
      </c>
      <c r="C2034" s="13" t="str">
        <f>VLOOKUP(A2034,_holidays!$A$2:$C$2107,3,1)</f>
        <v>N</v>
      </c>
      <c r="D2034" s="16">
        <v>128417.22</v>
      </c>
      <c r="E2034" s="14">
        <v>12.2</v>
      </c>
      <c r="F2034" s="67">
        <f t="shared" si="124"/>
        <v>128417.22</v>
      </c>
      <c r="G2034" s="67" t="e">
        <f t="shared" si="125"/>
        <v>#N/A</v>
      </c>
      <c r="H2034" s="67" t="e">
        <f t="shared" si="126"/>
        <v>#N/A</v>
      </c>
      <c r="I2034" s="67">
        <f t="shared" si="127"/>
        <v>128417.22</v>
      </c>
    </row>
    <row r="2035" spans="1:9" x14ac:dyDescent="0.6">
      <c r="A2035" s="19">
        <v>44038</v>
      </c>
      <c r="B2035" s="20" t="str">
        <f>VLOOKUP(A2035,_holidays!$A$2:$B$2107,2,1)</f>
        <v>Y</v>
      </c>
      <c r="C2035" s="20" t="str">
        <f>VLOOKUP(A2035,_holidays!$A$2:$C$2107,3,1)</f>
        <v>N</v>
      </c>
      <c r="D2035" s="16">
        <v>123014.55499999999</v>
      </c>
      <c r="E2035" s="21">
        <v>12.8</v>
      </c>
      <c r="F2035" s="67">
        <f t="shared" si="124"/>
        <v>123014.55499999999</v>
      </c>
      <c r="G2035" s="67" t="e">
        <f t="shared" si="125"/>
        <v>#N/A</v>
      </c>
      <c r="H2035" s="67" t="e">
        <f t="shared" si="126"/>
        <v>#N/A</v>
      </c>
      <c r="I2035" s="67">
        <f t="shared" si="127"/>
        <v>123014.55499999999</v>
      </c>
    </row>
    <row r="2036" spans="1:9" x14ac:dyDescent="0.6">
      <c r="A2036" s="10">
        <v>44039</v>
      </c>
      <c r="B2036" s="13" t="str">
        <f>VLOOKUP(A2036,_holidays!$A$2:$B$2107,2,1)</f>
        <v>Y</v>
      </c>
      <c r="C2036" s="13" t="str">
        <f>VLOOKUP(A2036,_holidays!$A$2:$C$2107,3,1)</f>
        <v>N</v>
      </c>
      <c r="D2036" s="16">
        <v>132571.32999999999</v>
      </c>
      <c r="E2036" s="14">
        <v>13.5</v>
      </c>
      <c r="F2036" s="67">
        <f t="shared" si="124"/>
        <v>132571.32999999999</v>
      </c>
      <c r="G2036" s="67" t="e">
        <f t="shared" si="125"/>
        <v>#N/A</v>
      </c>
      <c r="H2036" s="67" t="e">
        <f t="shared" si="126"/>
        <v>#N/A</v>
      </c>
      <c r="I2036" s="67">
        <f t="shared" si="127"/>
        <v>132571.32999999999</v>
      </c>
    </row>
    <row r="2037" spans="1:9" x14ac:dyDescent="0.6">
      <c r="A2037" s="19">
        <v>44040</v>
      </c>
      <c r="B2037" s="20" t="str">
        <f>VLOOKUP(A2037,_holidays!$A$2:$B$2107,2,1)</f>
        <v>Y</v>
      </c>
      <c r="C2037" s="20" t="str">
        <f>VLOOKUP(A2037,_holidays!$A$2:$C$2107,3,1)</f>
        <v>N</v>
      </c>
      <c r="D2037" s="16">
        <v>132720.39499999999</v>
      </c>
      <c r="E2037" s="21">
        <v>15.6</v>
      </c>
      <c r="F2037" s="67">
        <f t="shared" si="124"/>
        <v>132720.39499999999</v>
      </c>
      <c r="G2037" s="67" t="e">
        <f t="shared" si="125"/>
        <v>#N/A</v>
      </c>
      <c r="H2037" s="67" t="e">
        <f t="shared" si="126"/>
        <v>#N/A</v>
      </c>
      <c r="I2037" s="67">
        <f t="shared" si="127"/>
        <v>132720.39499999999</v>
      </c>
    </row>
    <row r="2038" spans="1:9" x14ac:dyDescent="0.6">
      <c r="A2038" s="10">
        <v>44041</v>
      </c>
      <c r="B2038" s="13" t="str">
        <f>VLOOKUP(A2038,_holidays!$A$2:$B$2107,2,1)</f>
        <v>Y</v>
      </c>
      <c r="C2038" s="13" t="str">
        <f>VLOOKUP(A2038,_holidays!$A$2:$C$2107,3,1)</f>
        <v>N</v>
      </c>
      <c r="D2038" s="16">
        <v>130547.735</v>
      </c>
      <c r="E2038" s="14">
        <v>16.3</v>
      </c>
      <c r="F2038" s="67">
        <f t="shared" si="124"/>
        <v>130547.735</v>
      </c>
      <c r="G2038" s="67" t="e">
        <f t="shared" si="125"/>
        <v>#N/A</v>
      </c>
      <c r="H2038" s="67" t="e">
        <f t="shared" si="126"/>
        <v>#N/A</v>
      </c>
      <c r="I2038" s="67">
        <f t="shared" si="127"/>
        <v>130547.735</v>
      </c>
    </row>
    <row r="2039" spans="1:9" x14ac:dyDescent="0.6">
      <c r="A2039" s="19">
        <v>44042</v>
      </c>
      <c r="B2039" s="20" t="str">
        <f>VLOOKUP(A2039,_holidays!$A$2:$B$2107,2,1)</f>
        <v>Y</v>
      </c>
      <c r="C2039" s="20" t="str">
        <f>VLOOKUP(A2039,_holidays!$A$2:$C$2107,3,1)</f>
        <v>N</v>
      </c>
      <c r="D2039" s="16">
        <v>132583.64000000001</v>
      </c>
      <c r="E2039" s="21">
        <v>14.2</v>
      </c>
      <c r="F2039" s="67">
        <f t="shared" si="124"/>
        <v>132583.64000000001</v>
      </c>
      <c r="G2039" s="67" t="e">
        <f t="shared" si="125"/>
        <v>#N/A</v>
      </c>
      <c r="H2039" s="67" t="e">
        <f t="shared" si="126"/>
        <v>#N/A</v>
      </c>
      <c r="I2039" s="67">
        <f t="shared" si="127"/>
        <v>132583.64000000001</v>
      </c>
    </row>
    <row r="2040" spans="1:9" x14ac:dyDescent="0.6">
      <c r="A2040" s="10">
        <v>44043</v>
      </c>
      <c r="B2040" s="13" t="str">
        <f>VLOOKUP(A2040,_holidays!$A$2:$B$2107,2,1)</f>
        <v>Y</v>
      </c>
      <c r="C2040" s="13" t="str">
        <f>VLOOKUP(A2040,_holidays!$A$2:$C$2107,3,1)</f>
        <v>N</v>
      </c>
      <c r="D2040" s="16">
        <v>132105.75</v>
      </c>
      <c r="E2040" s="14">
        <v>17.100000000000001</v>
      </c>
      <c r="F2040" s="67">
        <f t="shared" si="124"/>
        <v>132105.75</v>
      </c>
      <c r="G2040" s="67" t="e">
        <f t="shared" si="125"/>
        <v>#N/A</v>
      </c>
      <c r="H2040" s="67" t="e">
        <f t="shared" si="126"/>
        <v>#N/A</v>
      </c>
      <c r="I2040" s="67">
        <f t="shared" si="127"/>
        <v>132105.75</v>
      </c>
    </row>
    <row r="2041" spans="1:9" x14ac:dyDescent="0.6">
      <c r="A2041" s="19">
        <v>44044</v>
      </c>
      <c r="B2041" s="20" t="str">
        <f>VLOOKUP(A2041,_holidays!$A$2:$B$2107,2,1)</f>
        <v>Y</v>
      </c>
      <c r="C2041" s="20" t="str">
        <f>VLOOKUP(A2041,_holidays!$A$2:$C$2107,3,1)</f>
        <v>N</v>
      </c>
      <c r="D2041" s="16">
        <v>111590.65</v>
      </c>
      <c r="E2041" s="21">
        <v>16.399999999999999</v>
      </c>
      <c r="F2041" s="67">
        <f t="shared" si="124"/>
        <v>111590.65</v>
      </c>
      <c r="G2041" s="67" t="e">
        <f t="shared" si="125"/>
        <v>#N/A</v>
      </c>
      <c r="H2041" s="67" t="e">
        <f t="shared" si="126"/>
        <v>#N/A</v>
      </c>
      <c r="I2041" s="67">
        <f t="shared" si="127"/>
        <v>111590.65</v>
      </c>
    </row>
    <row r="2042" spans="1:9" x14ac:dyDescent="0.6">
      <c r="A2042" s="10">
        <v>44045</v>
      </c>
      <c r="B2042" s="13" t="str">
        <f>VLOOKUP(A2042,_holidays!$A$2:$B$2107,2,1)</f>
        <v>Y</v>
      </c>
      <c r="C2042" s="13" t="str">
        <f>VLOOKUP(A2042,_holidays!$A$2:$C$2107,3,1)</f>
        <v>N</v>
      </c>
      <c r="D2042" s="16">
        <v>109935.33500000001</v>
      </c>
      <c r="E2042" s="14">
        <v>18.2</v>
      </c>
      <c r="F2042" s="67">
        <f t="shared" si="124"/>
        <v>109935.33500000001</v>
      </c>
      <c r="G2042" s="67" t="e">
        <f t="shared" si="125"/>
        <v>#N/A</v>
      </c>
      <c r="H2042" s="67" t="e">
        <f t="shared" si="126"/>
        <v>#N/A</v>
      </c>
      <c r="I2042" s="67">
        <f t="shared" si="127"/>
        <v>109935.33500000001</v>
      </c>
    </row>
    <row r="2043" spans="1:9" x14ac:dyDescent="0.6">
      <c r="A2043" s="19">
        <v>44046</v>
      </c>
      <c r="B2043" s="20" t="str">
        <f>VLOOKUP(A2043,_holidays!$A$2:$B$2107,2,1)</f>
        <v>Y</v>
      </c>
      <c r="C2043" s="20" t="str">
        <f>VLOOKUP(A2043,_holidays!$A$2:$C$2107,3,1)</f>
        <v>N</v>
      </c>
      <c r="D2043" s="16">
        <v>127930.355</v>
      </c>
      <c r="E2043" s="21">
        <v>16</v>
      </c>
      <c r="F2043" s="67">
        <f t="shared" si="124"/>
        <v>127930.355</v>
      </c>
      <c r="G2043" s="67" t="e">
        <f t="shared" si="125"/>
        <v>#N/A</v>
      </c>
      <c r="H2043" s="67" t="e">
        <f t="shared" si="126"/>
        <v>#N/A</v>
      </c>
      <c r="I2043" s="67">
        <f t="shared" si="127"/>
        <v>127930.355</v>
      </c>
    </row>
    <row r="2044" spans="1:9" x14ac:dyDescent="0.6">
      <c r="A2044" s="10">
        <v>44047</v>
      </c>
      <c r="B2044" s="13" t="str">
        <f>VLOOKUP(A2044,_holidays!$A$2:$B$2107,2,1)</f>
        <v>N</v>
      </c>
      <c r="C2044" s="13" t="str">
        <f>VLOOKUP(A2044,_holidays!$A$2:$C$2107,3,1)</f>
        <v>N</v>
      </c>
      <c r="D2044" s="16">
        <v>140042.14499999999</v>
      </c>
      <c r="E2044" s="14">
        <v>10.5</v>
      </c>
      <c r="F2044" s="67" t="e">
        <f t="shared" si="124"/>
        <v>#N/A</v>
      </c>
      <c r="G2044" s="67">
        <f t="shared" si="125"/>
        <v>140042.14499999999</v>
      </c>
      <c r="H2044" s="67" t="e">
        <f t="shared" si="126"/>
        <v>#N/A</v>
      </c>
      <c r="I2044" s="67">
        <f t="shared" si="127"/>
        <v>140042.14499999999</v>
      </c>
    </row>
    <row r="2045" spans="1:9" x14ac:dyDescent="0.6">
      <c r="A2045" s="19">
        <v>44048</v>
      </c>
      <c r="B2045" s="20" t="str">
        <f>VLOOKUP(A2045,_holidays!$A$2:$B$2107,2,1)</f>
        <v>N</v>
      </c>
      <c r="C2045" s="20" t="str">
        <f>VLOOKUP(A2045,_holidays!$A$2:$C$2107,3,1)</f>
        <v>N</v>
      </c>
      <c r="D2045" s="16">
        <v>140205.29500000001</v>
      </c>
      <c r="E2045" s="21">
        <v>11.3</v>
      </c>
      <c r="F2045" s="67" t="e">
        <f t="shared" si="124"/>
        <v>#N/A</v>
      </c>
      <c r="G2045" s="67">
        <f t="shared" si="125"/>
        <v>140205.29500000001</v>
      </c>
      <c r="H2045" s="67" t="e">
        <f t="shared" si="126"/>
        <v>#N/A</v>
      </c>
      <c r="I2045" s="67">
        <f t="shared" si="127"/>
        <v>140205.29500000001</v>
      </c>
    </row>
    <row r="2046" spans="1:9" x14ac:dyDescent="0.6">
      <c r="A2046" s="10">
        <v>44049</v>
      </c>
      <c r="B2046" s="13" t="str">
        <f>VLOOKUP(A2046,_holidays!$A$2:$B$2107,2,1)</f>
        <v>N</v>
      </c>
      <c r="C2046" s="13" t="str">
        <f>VLOOKUP(A2046,_holidays!$A$2:$C$2107,3,1)</f>
        <v>N</v>
      </c>
      <c r="D2046" s="16">
        <v>140835.17499999999</v>
      </c>
      <c r="E2046" s="14">
        <v>12.8</v>
      </c>
      <c r="F2046" s="67" t="e">
        <f t="shared" si="124"/>
        <v>#N/A</v>
      </c>
      <c r="G2046" s="67">
        <f t="shared" si="125"/>
        <v>140835.17499999999</v>
      </c>
      <c r="H2046" s="67" t="e">
        <f t="shared" si="126"/>
        <v>#N/A</v>
      </c>
      <c r="I2046" s="67">
        <f t="shared" si="127"/>
        <v>140835.17499999999</v>
      </c>
    </row>
    <row r="2047" spans="1:9" x14ac:dyDescent="0.6">
      <c r="A2047" s="19">
        <v>44050</v>
      </c>
      <c r="B2047" s="20" t="str">
        <f>VLOOKUP(A2047,_holidays!$A$2:$B$2107,2,1)</f>
        <v>N</v>
      </c>
      <c r="C2047" s="20" t="str">
        <f>VLOOKUP(A2047,_holidays!$A$2:$C$2107,3,1)</f>
        <v>N</v>
      </c>
      <c r="D2047" s="16">
        <v>144062.60999999999</v>
      </c>
      <c r="E2047" s="21">
        <v>12.7</v>
      </c>
      <c r="F2047" s="67" t="e">
        <f t="shared" si="124"/>
        <v>#N/A</v>
      </c>
      <c r="G2047" s="67">
        <f t="shared" si="125"/>
        <v>144062.60999999999</v>
      </c>
      <c r="H2047" s="67" t="e">
        <f t="shared" si="126"/>
        <v>#N/A</v>
      </c>
      <c r="I2047" s="67">
        <f t="shared" si="127"/>
        <v>144062.60999999999</v>
      </c>
    </row>
    <row r="2048" spans="1:9" x14ac:dyDescent="0.6">
      <c r="A2048" s="10">
        <v>44051</v>
      </c>
      <c r="B2048" s="13" t="str">
        <f>VLOOKUP(A2048,_holidays!$A$2:$B$2107,2,1)</f>
        <v>N</v>
      </c>
      <c r="C2048" s="13" t="str">
        <f>VLOOKUP(A2048,_holidays!$A$2:$C$2107,3,1)</f>
        <v>N</v>
      </c>
      <c r="D2048" s="16">
        <v>121119.265</v>
      </c>
      <c r="E2048" s="14">
        <v>14.9</v>
      </c>
      <c r="F2048" s="67" t="e">
        <f t="shared" si="124"/>
        <v>#N/A</v>
      </c>
      <c r="G2048" s="67">
        <f t="shared" si="125"/>
        <v>121119.265</v>
      </c>
      <c r="H2048" s="67" t="e">
        <f t="shared" si="126"/>
        <v>#N/A</v>
      </c>
      <c r="I2048" s="67">
        <f t="shared" si="127"/>
        <v>121119.265</v>
      </c>
    </row>
    <row r="2049" spans="1:9" x14ac:dyDescent="0.6">
      <c r="A2049" s="19">
        <v>44052</v>
      </c>
      <c r="B2049" s="20" t="str">
        <f>VLOOKUP(A2049,_holidays!$A$2:$B$2107,2,1)</f>
        <v>N</v>
      </c>
      <c r="C2049" s="20" t="str">
        <f>VLOOKUP(A2049,_holidays!$A$2:$C$2107,3,1)</f>
        <v>N</v>
      </c>
      <c r="D2049" s="16">
        <v>111165.955</v>
      </c>
      <c r="E2049" s="21">
        <v>15.8</v>
      </c>
      <c r="F2049" s="67" t="e">
        <f t="shared" si="124"/>
        <v>#N/A</v>
      </c>
      <c r="G2049" s="67">
        <f t="shared" si="125"/>
        <v>111165.955</v>
      </c>
      <c r="H2049" s="67" t="e">
        <f t="shared" si="126"/>
        <v>#N/A</v>
      </c>
      <c r="I2049" s="67">
        <f t="shared" si="127"/>
        <v>111165.955</v>
      </c>
    </row>
    <row r="2050" spans="1:9" x14ac:dyDescent="0.6">
      <c r="A2050" s="10">
        <v>44053</v>
      </c>
      <c r="B2050" s="13" t="str">
        <f>VLOOKUP(A2050,_holidays!$A$2:$B$2107,2,1)</f>
        <v>N</v>
      </c>
      <c r="C2050" s="13" t="str">
        <f>VLOOKUP(A2050,_holidays!$A$2:$C$2107,3,1)</f>
        <v>N</v>
      </c>
      <c r="D2050" s="16">
        <v>125959.75</v>
      </c>
      <c r="E2050" s="14">
        <v>14.8</v>
      </c>
      <c r="F2050" s="67" t="e">
        <f t="shared" si="124"/>
        <v>#N/A</v>
      </c>
      <c r="G2050" s="67">
        <f t="shared" si="125"/>
        <v>125959.75</v>
      </c>
      <c r="H2050" s="67" t="e">
        <f t="shared" si="126"/>
        <v>#N/A</v>
      </c>
      <c r="I2050" s="67">
        <f t="shared" si="127"/>
        <v>125959.75</v>
      </c>
    </row>
    <row r="2051" spans="1:9" x14ac:dyDescent="0.6">
      <c r="A2051" s="19">
        <v>44054</v>
      </c>
      <c r="B2051" s="20" t="str">
        <f>VLOOKUP(A2051,_holidays!$A$2:$B$2107,2,1)</f>
        <v>N</v>
      </c>
      <c r="C2051" s="20" t="str">
        <f>VLOOKUP(A2051,_holidays!$A$2:$C$2107,3,1)</f>
        <v>N</v>
      </c>
      <c r="D2051" s="16">
        <v>130141.22500000001</v>
      </c>
      <c r="E2051" s="21">
        <v>15.8</v>
      </c>
      <c r="F2051" s="67" t="e">
        <f t="shared" ref="F2051:F2107" si="128">IF(B2051="N",NA(),IF(B2051="Y",D2051))</f>
        <v>#N/A</v>
      </c>
      <c r="G2051" s="67">
        <f t="shared" ref="G2051:G2107" si="129">IF(B2051="N",D2051,IF(B2051="Y",NA()))</f>
        <v>130141.22500000001</v>
      </c>
      <c r="H2051" s="67" t="e">
        <f t="shared" ref="H2051:H2107" si="130">IF(C2051="N",NA(),IF(C2051="Y",D2051))</f>
        <v>#N/A</v>
      </c>
      <c r="I2051" s="67">
        <f t="shared" ref="I2051:I2107" si="131">IF(C2051="N",D2051,IF(C2051="Y",NA()))</f>
        <v>130141.22500000001</v>
      </c>
    </row>
    <row r="2052" spans="1:9" x14ac:dyDescent="0.6">
      <c r="A2052" s="10">
        <v>44055</v>
      </c>
      <c r="B2052" s="13" t="str">
        <f>VLOOKUP(A2052,_holidays!$A$2:$B$2107,2,1)</f>
        <v>N</v>
      </c>
      <c r="C2052" s="13" t="str">
        <f>VLOOKUP(A2052,_holidays!$A$2:$C$2107,3,1)</f>
        <v>N</v>
      </c>
      <c r="D2052" s="16">
        <v>127945.31</v>
      </c>
      <c r="E2052" s="14">
        <v>15.9</v>
      </c>
      <c r="F2052" s="67" t="e">
        <f t="shared" si="128"/>
        <v>#N/A</v>
      </c>
      <c r="G2052" s="67">
        <f t="shared" si="129"/>
        <v>127945.31</v>
      </c>
      <c r="H2052" s="67" t="e">
        <f t="shared" si="130"/>
        <v>#N/A</v>
      </c>
      <c r="I2052" s="67">
        <f t="shared" si="131"/>
        <v>127945.31</v>
      </c>
    </row>
    <row r="2053" spans="1:9" x14ac:dyDescent="0.6">
      <c r="A2053" s="19">
        <v>44056</v>
      </c>
      <c r="B2053" s="20" t="str">
        <f>VLOOKUP(A2053,_holidays!$A$2:$B$2107,2,1)</f>
        <v>N</v>
      </c>
      <c r="C2053" s="20" t="str">
        <f>VLOOKUP(A2053,_holidays!$A$2:$C$2107,3,1)</f>
        <v>N</v>
      </c>
      <c r="D2053" s="16">
        <v>121914.44</v>
      </c>
      <c r="E2053" s="21">
        <v>18.100000000000001</v>
      </c>
      <c r="F2053" s="67" t="e">
        <f t="shared" si="128"/>
        <v>#N/A</v>
      </c>
      <c r="G2053" s="67">
        <f t="shared" si="129"/>
        <v>121914.44</v>
      </c>
      <c r="H2053" s="67" t="e">
        <f t="shared" si="130"/>
        <v>#N/A</v>
      </c>
      <c r="I2053" s="67">
        <f t="shared" si="131"/>
        <v>121914.44</v>
      </c>
    </row>
    <row r="2054" spans="1:9" x14ac:dyDescent="0.6">
      <c r="A2054" s="10">
        <v>44057</v>
      </c>
      <c r="B2054" s="13" t="str">
        <f>VLOOKUP(A2054,_holidays!$A$2:$B$2107,2,1)</f>
        <v>N</v>
      </c>
      <c r="C2054" s="13" t="str">
        <f>VLOOKUP(A2054,_holidays!$A$2:$C$2107,3,1)</f>
        <v>N</v>
      </c>
      <c r="D2054" s="16">
        <v>124640.09</v>
      </c>
      <c r="E2054" s="14">
        <v>18.100000000000001</v>
      </c>
      <c r="F2054" s="67" t="e">
        <f t="shared" si="128"/>
        <v>#N/A</v>
      </c>
      <c r="G2054" s="67">
        <f t="shared" si="129"/>
        <v>124640.09</v>
      </c>
      <c r="H2054" s="67" t="e">
        <f t="shared" si="130"/>
        <v>#N/A</v>
      </c>
      <c r="I2054" s="67">
        <f t="shared" si="131"/>
        <v>124640.09</v>
      </c>
    </row>
    <row r="2055" spans="1:9" x14ac:dyDescent="0.6">
      <c r="A2055" s="19">
        <v>44058</v>
      </c>
      <c r="B2055" s="20" t="str">
        <f>VLOOKUP(A2055,_holidays!$A$2:$B$2107,2,1)</f>
        <v>N</v>
      </c>
      <c r="C2055" s="20" t="str">
        <f>VLOOKUP(A2055,_holidays!$A$2:$C$2107,3,1)</f>
        <v>N</v>
      </c>
      <c r="D2055" s="16">
        <v>113755.18</v>
      </c>
      <c r="E2055" s="21">
        <v>14.9</v>
      </c>
      <c r="F2055" s="67" t="e">
        <f t="shared" si="128"/>
        <v>#N/A</v>
      </c>
      <c r="G2055" s="67">
        <f t="shared" si="129"/>
        <v>113755.18</v>
      </c>
      <c r="H2055" s="67" t="e">
        <f t="shared" si="130"/>
        <v>#N/A</v>
      </c>
      <c r="I2055" s="67">
        <f t="shared" si="131"/>
        <v>113755.18</v>
      </c>
    </row>
    <row r="2056" spans="1:9" x14ac:dyDescent="0.6">
      <c r="A2056" s="10">
        <v>44059</v>
      </c>
      <c r="B2056" s="13" t="str">
        <f>VLOOKUP(A2056,_holidays!$A$2:$B$2107,2,1)</f>
        <v>N</v>
      </c>
      <c r="C2056" s="13" t="str">
        <f>VLOOKUP(A2056,_holidays!$A$2:$C$2107,3,1)</f>
        <v>N</v>
      </c>
      <c r="D2056" s="16">
        <v>111034.745</v>
      </c>
      <c r="E2056" s="14">
        <v>15</v>
      </c>
      <c r="F2056" s="67" t="e">
        <f t="shared" si="128"/>
        <v>#N/A</v>
      </c>
      <c r="G2056" s="67">
        <f t="shared" si="129"/>
        <v>111034.745</v>
      </c>
      <c r="H2056" s="67" t="e">
        <f t="shared" si="130"/>
        <v>#N/A</v>
      </c>
      <c r="I2056" s="67">
        <f t="shared" si="131"/>
        <v>111034.745</v>
      </c>
    </row>
    <row r="2057" spans="1:9" x14ac:dyDescent="0.6">
      <c r="A2057" s="19">
        <v>44060</v>
      </c>
      <c r="B2057" s="20" t="str">
        <f>VLOOKUP(A2057,_holidays!$A$2:$B$2107,2,1)</f>
        <v>N</v>
      </c>
      <c r="C2057" s="20" t="str">
        <f>VLOOKUP(A2057,_holidays!$A$2:$C$2107,3,1)</f>
        <v>N</v>
      </c>
      <c r="D2057" s="16">
        <v>121520.57</v>
      </c>
      <c r="E2057" s="21">
        <v>16.3</v>
      </c>
      <c r="F2057" s="67" t="e">
        <f t="shared" si="128"/>
        <v>#N/A</v>
      </c>
      <c r="G2057" s="67">
        <f t="shared" si="129"/>
        <v>121520.57</v>
      </c>
      <c r="H2057" s="67" t="e">
        <f t="shared" si="130"/>
        <v>#N/A</v>
      </c>
      <c r="I2057" s="67">
        <f t="shared" si="131"/>
        <v>121520.57</v>
      </c>
    </row>
    <row r="2058" spans="1:9" x14ac:dyDescent="0.6">
      <c r="A2058" s="10">
        <v>44061</v>
      </c>
      <c r="B2058" s="13" t="str">
        <f>VLOOKUP(A2058,_holidays!$A$2:$B$2107,2,1)</f>
        <v>N</v>
      </c>
      <c r="C2058" s="13" t="str">
        <f>VLOOKUP(A2058,_holidays!$A$2:$C$2107,3,1)</f>
        <v>N</v>
      </c>
      <c r="D2058" s="16">
        <v>119321.855</v>
      </c>
      <c r="E2058" s="14">
        <v>17.2</v>
      </c>
      <c r="F2058" s="67" t="e">
        <f t="shared" si="128"/>
        <v>#N/A</v>
      </c>
      <c r="G2058" s="67">
        <f t="shared" si="129"/>
        <v>119321.855</v>
      </c>
      <c r="H2058" s="67" t="e">
        <f t="shared" si="130"/>
        <v>#N/A</v>
      </c>
      <c r="I2058" s="67">
        <f t="shared" si="131"/>
        <v>119321.855</v>
      </c>
    </row>
    <row r="2059" spans="1:9" x14ac:dyDescent="0.6">
      <c r="A2059" s="19">
        <v>44062</v>
      </c>
      <c r="B2059" s="20" t="str">
        <f>VLOOKUP(A2059,_holidays!$A$2:$B$2107,2,1)</f>
        <v>N</v>
      </c>
      <c r="C2059" s="20" t="str">
        <f>VLOOKUP(A2059,_holidays!$A$2:$C$2107,3,1)</f>
        <v>N</v>
      </c>
      <c r="D2059" s="16">
        <v>129884.75</v>
      </c>
      <c r="E2059" s="21">
        <v>12.7</v>
      </c>
      <c r="F2059" s="67" t="e">
        <f t="shared" si="128"/>
        <v>#N/A</v>
      </c>
      <c r="G2059" s="67">
        <f t="shared" si="129"/>
        <v>129884.75</v>
      </c>
      <c r="H2059" s="67" t="e">
        <f t="shared" si="130"/>
        <v>#N/A</v>
      </c>
      <c r="I2059" s="67">
        <f t="shared" si="131"/>
        <v>129884.75</v>
      </c>
    </row>
    <row r="2060" spans="1:9" x14ac:dyDescent="0.6">
      <c r="A2060" s="10">
        <v>44063</v>
      </c>
      <c r="B2060" s="13" t="str">
        <f>VLOOKUP(A2060,_holidays!$A$2:$B$2107,2,1)</f>
        <v>N</v>
      </c>
      <c r="C2060" s="13" t="str">
        <f>VLOOKUP(A2060,_holidays!$A$2:$C$2107,3,1)</f>
        <v>N</v>
      </c>
      <c r="D2060" s="16">
        <v>123490.855</v>
      </c>
      <c r="E2060" s="14">
        <v>15.7</v>
      </c>
      <c r="F2060" s="67" t="e">
        <f t="shared" si="128"/>
        <v>#N/A</v>
      </c>
      <c r="G2060" s="67">
        <f t="shared" si="129"/>
        <v>123490.855</v>
      </c>
      <c r="H2060" s="67" t="e">
        <f t="shared" si="130"/>
        <v>#N/A</v>
      </c>
      <c r="I2060" s="67">
        <f t="shared" si="131"/>
        <v>123490.855</v>
      </c>
    </row>
    <row r="2061" spans="1:9" x14ac:dyDescent="0.6">
      <c r="A2061" s="19">
        <v>44064</v>
      </c>
      <c r="B2061" s="20" t="str">
        <f>VLOOKUP(A2061,_holidays!$A$2:$B$2107,2,1)</f>
        <v>N</v>
      </c>
      <c r="C2061" s="20" t="str">
        <f>VLOOKUP(A2061,_holidays!$A$2:$C$2107,3,1)</f>
        <v>N</v>
      </c>
      <c r="D2061" s="16">
        <v>125707.04</v>
      </c>
      <c r="E2061" s="21">
        <v>14.1</v>
      </c>
      <c r="F2061" s="67" t="e">
        <f t="shared" si="128"/>
        <v>#N/A</v>
      </c>
      <c r="G2061" s="67">
        <f t="shared" si="129"/>
        <v>125707.04</v>
      </c>
      <c r="H2061" s="67" t="e">
        <f t="shared" si="130"/>
        <v>#N/A</v>
      </c>
      <c r="I2061" s="67">
        <f t="shared" si="131"/>
        <v>125707.04</v>
      </c>
    </row>
    <row r="2062" spans="1:9" x14ac:dyDescent="0.6">
      <c r="A2062" s="10">
        <v>44065</v>
      </c>
      <c r="B2062" s="13" t="str">
        <f>VLOOKUP(A2062,_holidays!$A$2:$B$2107,2,1)</f>
        <v>N</v>
      </c>
      <c r="C2062" s="13" t="str">
        <f>VLOOKUP(A2062,_holidays!$A$2:$C$2107,3,1)</f>
        <v>N</v>
      </c>
      <c r="D2062" s="16">
        <v>127131.37</v>
      </c>
      <c r="E2062" s="14">
        <v>11.1</v>
      </c>
      <c r="F2062" s="67" t="e">
        <f t="shared" si="128"/>
        <v>#N/A</v>
      </c>
      <c r="G2062" s="67">
        <f t="shared" si="129"/>
        <v>127131.37</v>
      </c>
      <c r="H2062" s="67" t="e">
        <f t="shared" si="130"/>
        <v>#N/A</v>
      </c>
      <c r="I2062" s="67">
        <f t="shared" si="131"/>
        <v>127131.37</v>
      </c>
    </row>
    <row r="2063" spans="1:9" x14ac:dyDescent="0.6">
      <c r="A2063" s="19">
        <v>44066</v>
      </c>
      <c r="B2063" s="20" t="str">
        <f>VLOOKUP(A2063,_holidays!$A$2:$B$2107,2,1)</f>
        <v>N</v>
      </c>
      <c r="C2063" s="20" t="str">
        <f>VLOOKUP(A2063,_holidays!$A$2:$C$2107,3,1)</f>
        <v>N</v>
      </c>
      <c r="D2063" s="16">
        <v>117125.065</v>
      </c>
      <c r="E2063" s="21">
        <v>11.5</v>
      </c>
      <c r="F2063" s="67" t="e">
        <f t="shared" si="128"/>
        <v>#N/A</v>
      </c>
      <c r="G2063" s="67">
        <f t="shared" si="129"/>
        <v>117125.065</v>
      </c>
      <c r="H2063" s="67" t="e">
        <f t="shared" si="130"/>
        <v>#N/A</v>
      </c>
      <c r="I2063" s="67">
        <f t="shared" si="131"/>
        <v>117125.065</v>
      </c>
    </row>
    <row r="2064" spans="1:9" x14ac:dyDescent="0.6">
      <c r="A2064" s="10">
        <v>44067</v>
      </c>
      <c r="B2064" s="13" t="str">
        <f>VLOOKUP(A2064,_holidays!$A$2:$B$2107,2,1)</f>
        <v>N</v>
      </c>
      <c r="C2064" s="13" t="str">
        <f>VLOOKUP(A2064,_holidays!$A$2:$C$2107,3,1)</f>
        <v>N</v>
      </c>
      <c r="D2064" s="16">
        <v>134984.79</v>
      </c>
      <c r="E2064" s="14">
        <v>12.4</v>
      </c>
      <c r="F2064" s="67" t="e">
        <f t="shared" si="128"/>
        <v>#N/A</v>
      </c>
      <c r="G2064" s="67">
        <f t="shared" si="129"/>
        <v>134984.79</v>
      </c>
      <c r="H2064" s="67" t="e">
        <f t="shared" si="130"/>
        <v>#N/A</v>
      </c>
      <c r="I2064" s="67">
        <f t="shared" si="131"/>
        <v>134984.79</v>
      </c>
    </row>
    <row r="2065" spans="1:9" x14ac:dyDescent="0.6">
      <c r="A2065" s="19">
        <v>44068</v>
      </c>
      <c r="B2065" s="20" t="str">
        <f>VLOOKUP(A2065,_holidays!$A$2:$B$2107,2,1)</f>
        <v>N</v>
      </c>
      <c r="C2065" s="20" t="str">
        <f>VLOOKUP(A2065,_holidays!$A$2:$C$2107,3,1)</f>
        <v>N</v>
      </c>
      <c r="D2065" s="16">
        <v>138437.85500000001</v>
      </c>
      <c r="E2065" s="21">
        <v>13</v>
      </c>
      <c r="F2065" s="67" t="e">
        <f t="shared" si="128"/>
        <v>#N/A</v>
      </c>
      <c r="G2065" s="67">
        <f t="shared" si="129"/>
        <v>138437.85500000001</v>
      </c>
      <c r="H2065" s="67" t="e">
        <f t="shared" si="130"/>
        <v>#N/A</v>
      </c>
      <c r="I2065" s="67">
        <f t="shared" si="131"/>
        <v>138437.85500000001</v>
      </c>
    </row>
    <row r="2066" spans="1:9" x14ac:dyDescent="0.6">
      <c r="A2066" s="10">
        <v>44069</v>
      </c>
      <c r="B2066" s="13" t="str">
        <f>VLOOKUP(A2066,_holidays!$A$2:$B$2107,2,1)</f>
        <v>N</v>
      </c>
      <c r="C2066" s="13" t="str">
        <f>VLOOKUP(A2066,_holidays!$A$2:$C$2107,3,1)</f>
        <v>N</v>
      </c>
      <c r="D2066" s="16">
        <v>129322.31</v>
      </c>
      <c r="E2066" s="14">
        <v>14.5</v>
      </c>
      <c r="F2066" s="67" t="e">
        <f t="shared" si="128"/>
        <v>#N/A</v>
      </c>
      <c r="G2066" s="67">
        <f t="shared" si="129"/>
        <v>129322.31</v>
      </c>
      <c r="H2066" s="67" t="e">
        <f t="shared" si="130"/>
        <v>#N/A</v>
      </c>
      <c r="I2066" s="67">
        <f t="shared" si="131"/>
        <v>129322.31</v>
      </c>
    </row>
    <row r="2067" spans="1:9" x14ac:dyDescent="0.6">
      <c r="A2067" s="19">
        <v>44070</v>
      </c>
      <c r="B2067" s="20" t="str">
        <f>VLOOKUP(A2067,_holidays!$A$2:$B$2107,2,1)</f>
        <v>N</v>
      </c>
      <c r="C2067" s="20" t="str">
        <f>VLOOKUP(A2067,_holidays!$A$2:$C$2107,3,1)</f>
        <v>N</v>
      </c>
      <c r="D2067" s="16">
        <v>119044.425</v>
      </c>
      <c r="E2067" s="21">
        <v>20.7</v>
      </c>
      <c r="F2067" s="67" t="e">
        <f t="shared" si="128"/>
        <v>#N/A</v>
      </c>
      <c r="G2067" s="67">
        <f t="shared" si="129"/>
        <v>119044.425</v>
      </c>
      <c r="H2067" s="67" t="e">
        <f t="shared" si="130"/>
        <v>#N/A</v>
      </c>
      <c r="I2067" s="67">
        <f t="shared" si="131"/>
        <v>119044.425</v>
      </c>
    </row>
    <row r="2068" spans="1:9" x14ac:dyDescent="0.6">
      <c r="A2068" s="10">
        <v>44071</v>
      </c>
      <c r="B2068" s="13" t="str">
        <f>VLOOKUP(A2068,_holidays!$A$2:$B$2107,2,1)</f>
        <v>N</v>
      </c>
      <c r="C2068" s="13" t="str">
        <f>VLOOKUP(A2068,_holidays!$A$2:$C$2107,3,1)</f>
        <v>N</v>
      </c>
      <c r="D2068" s="16">
        <v>118809.08</v>
      </c>
      <c r="E2068" s="14">
        <v>17.600000000000001</v>
      </c>
      <c r="F2068" s="67" t="e">
        <f t="shared" si="128"/>
        <v>#N/A</v>
      </c>
      <c r="G2068" s="67">
        <f t="shared" si="129"/>
        <v>118809.08</v>
      </c>
      <c r="H2068" s="67" t="e">
        <f t="shared" si="130"/>
        <v>#N/A</v>
      </c>
      <c r="I2068" s="67">
        <f t="shared" si="131"/>
        <v>118809.08</v>
      </c>
    </row>
    <row r="2069" spans="1:9" x14ac:dyDescent="0.6">
      <c r="A2069" s="19">
        <v>44072</v>
      </c>
      <c r="B2069" s="20" t="str">
        <f>VLOOKUP(A2069,_holidays!$A$2:$B$2107,2,1)</f>
        <v>N</v>
      </c>
      <c r="C2069" s="20" t="str">
        <f>VLOOKUP(A2069,_holidays!$A$2:$C$2107,3,1)</f>
        <v>N</v>
      </c>
      <c r="D2069" s="16">
        <v>100166.88499999999</v>
      </c>
      <c r="E2069" s="21">
        <v>19.3</v>
      </c>
      <c r="F2069" s="67" t="e">
        <f t="shared" si="128"/>
        <v>#N/A</v>
      </c>
      <c r="G2069" s="67">
        <f t="shared" si="129"/>
        <v>100166.88499999999</v>
      </c>
      <c r="H2069" s="67" t="e">
        <f t="shared" si="130"/>
        <v>#N/A</v>
      </c>
      <c r="I2069" s="67">
        <f t="shared" si="131"/>
        <v>100166.88499999999</v>
      </c>
    </row>
    <row r="2070" spans="1:9" x14ac:dyDescent="0.6">
      <c r="A2070" s="10">
        <v>44073</v>
      </c>
      <c r="B2070" s="13" t="str">
        <f>VLOOKUP(A2070,_holidays!$A$2:$B$2107,2,1)</f>
        <v>N</v>
      </c>
      <c r="C2070" s="13" t="str">
        <f>VLOOKUP(A2070,_holidays!$A$2:$C$2107,3,1)</f>
        <v>N</v>
      </c>
      <c r="D2070" s="16">
        <v>98917.175000000003</v>
      </c>
      <c r="E2070" s="14">
        <v>19.8</v>
      </c>
      <c r="F2070" s="67" t="e">
        <f t="shared" si="128"/>
        <v>#N/A</v>
      </c>
      <c r="G2070" s="67">
        <f t="shared" si="129"/>
        <v>98917.175000000003</v>
      </c>
      <c r="H2070" s="67" t="e">
        <f t="shared" si="130"/>
        <v>#N/A</v>
      </c>
      <c r="I2070" s="67">
        <f t="shared" si="131"/>
        <v>98917.175000000003</v>
      </c>
    </row>
    <row r="2071" spans="1:9" x14ac:dyDescent="0.6">
      <c r="A2071" s="19">
        <v>44074</v>
      </c>
      <c r="B2071" s="20" t="str">
        <f>VLOOKUP(A2071,_holidays!$A$2:$B$2107,2,1)</f>
        <v>N</v>
      </c>
      <c r="C2071" s="20" t="str">
        <f>VLOOKUP(A2071,_holidays!$A$2:$C$2107,3,1)</f>
        <v>N</v>
      </c>
      <c r="D2071" s="16">
        <v>121605.395</v>
      </c>
      <c r="E2071" s="21">
        <v>12.5</v>
      </c>
      <c r="F2071" s="67" t="e">
        <f t="shared" si="128"/>
        <v>#N/A</v>
      </c>
      <c r="G2071" s="67">
        <f t="shared" si="129"/>
        <v>121605.395</v>
      </c>
      <c r="H2071" s="67" t="e">
        <f t="shared" si="130"/>
        <v>#N/A</v>
      </c>
      <c r="I2071" s="67">
        <f t="shared" si="131"/>
        <v>121605.395</v>
      </c>
    </row>
    <row r="2072" spans="1:9" x14ac:dyDescent="0.6">
      <c r="A2072" s="10">
        <v>44075</v>
      </c>
      <c r="B2072" s="13" t="str">
        <f>VLOOKUP(A2072,_holidays!$A$2:$B$2107,2,1)</f>
        <v>N</v>
      </c>
      <c r="C2072" s="13" t="str">
        <f>VLOOKUP(A2072,_holidays!$A$2:$C$2107,3,1)</f>
        <v>N</v>
      </c>
      <c r="D2072" s="16">
        <v>119645.18</v>
      </c>
      <c r="E2072" s="14">
        <v>15.7</v>
      </c>
      <c r="F2072" s="67" t="e">
        <f t="shared" si="128"/>
        <v>#N/A</v>
      </c>
      <c r="G2072" s="67">
        <f t="shared" si="129"/>
        <v>119645.18</v>
      </c>
      <c r="H2072" s="67" t="e">
        <f t="shared" si="130"/>
        <v>#N/A</v>
      </c>
      <c r="I2072" s="67">
        <f t="shared" si="131"/>
        <v>119645.18</v>
      </c>
    </row>
    <row r="2073" spans="1:9" x14ac:dyDescent="0.6">
      <c r="A2073" s="19">
        <v>44076</v>
      </c>
      <c r="B2073" s="20" t="str">
        <f>VLOOKUP(A2073,_holidays!$A$2:$B$2107,2,1)</f>
        <v>N</v>
      </c>
      <c r="C2073" s="20" t="str">
        <f>VLOOKUP(A2073,_holidays!$A$2:$C$2107,3,1)</f>
        <v>N</v>
      </c>
      <c r="D2073" s="16">
        <v>113547.67</v>
      </c>
      <c r="E2073" s="21">
        <v>22</v>
      </c>
      <c r="F2073" s="67" t="e">
        <f t="shared" si="128"/>
        <v>#N/A</v>
      </c>
      <c r="G2073" s="67">
        <f t="shared" si="129"/>
        <v>113547.67</v>
      </c>
      <c r="H2073" s="67" t="e">
        <f t="shared" si="130"/>
        <v>#N/A</v>
      </c>
      <c r="I2073" s="67">
        <f t="shared" si="131"/>
        <v>113547.67</v>
      </c>
    </row>
    <row r="2074" spans="1:9" x14ac:dyDescent="0.6">
      <c r="A2074" s="10">
        <v>44077</v>
      </c>
      <c r="B2074" s="13" t="str">
        <f>VLOOKUP(A2074,_holidays!$A$2:$B$2107,2,1)</f>
        <v>N</v>
      </c>
      <c r="C2074" s="13" t="str">
        <f>VLOOKUP(A2074,_holidays!$A$2:$C$2107,3,1)</f>
        <v>N</v>
      </c>
      <c r="D2074" s="16">
        <v>109327.46</v>
      </c>
      <c r="E2074" s="14">
        <v>19.899999999999999</v>
      </c>
      <c r="F2074" s="67" t="e">
        <f t="shared" si="128"/>
        <v>#N/A</v>
      </c>
      <c r="G2074" s="67">
        <f t="shared" si="129"/>
        <v>109327.46</v>
      </c>
      <c r="H2074" s="67" t="e">
        <f t="shared" si="130"/>
        <v>#N/A</v>
      </c>
      <c r="I2074" s="67">
        <f t="shared" si="131"/>
        <v>109327.46</v>
      </c>
    </row>
    <row r="2075" spans="1:9" x14ac:dyDescent="0.6">
      <c r="A2075" s="19">
        <v>44078</v>
      </c>
      <c r="B2075" s="20" t="str">
        <f>VLOOKUP(A2075,_holidays!$A$2:$B$2107,2,1)</f>
        <v>N</v>
      </c>
      <c r="C2075" s="20" t="str">
        <f>VLOOKUP(A2075,_holidays!$A$2:$C$2107,3,1)</f>
        <v>N</v>
      </c>
      <c r="D2075" s="16">
        <v>114865.645</v>
      </c>
      <c r="E2075" s="21">
        <v>17.3</v>
      </c>
      <c r="F2075" s="67" t="e">
        <f t="shared" si="128"/>
        <v>#N/A</v>
      </c>
      <c r="G2075" s="67">
        <f t="shared" si="129"/>
        <v>114865.645</v>
      </c>
      <c r="H2075" s="67" t="e">
        <f t="shared" si="130"/>
        <v>#N/A</v>
      </c>
      <c r="I2075" s="67">
        <f t="shared" si="131"/>
        <v>114865.645</v>
      </c>
    </row>
    <row r="2076" spans="1:9" x14ac:dyDescent="0.6">
      <c r="A2076" s="10">
        <v>44079</v>
      </c>
      <c r="B2076" s="13" t="str">
        <f>VLOOKUP(A2076,_holidays!$A$2:$B$2107,2,1)</f>
        <v>N</v>
      </c>
      <c r="C2076" s="13" t="str">
        <f>VLOOKUP(A2076,_holidays!$A$2:$C$2107,3,1)</f>
        <v>N</v>
      </c>
      <c r="D2076" s="16">
        <v>105534.01</v>
      </c>
      <c r="E2076" s="14">
        <v>16.600000000000001</v>
      </c>
      <c r="F2076" s="67" t="e">
        <f t="shared" si="128"/>
        <v>#N/A</v>
      </c>
      <c r="G2076" s="67">
        <f t="shared" si="129"/>
        <v>105534.01</v>
      </c>
      <c r="H2076" s="67" t="e">
        <f t="shared" si="130"/>
        <v>#N/A</v>
      </c>
      <c r="I2076" s="67">
        <f t="shared" si="131"/>
        <v>105534.01</v>
      </c>
    </row>
    <row r="2077" spans="1:9" x14ac:dyDescent="0.6">
      <c r="A2077" s="19">
        <v>44080</v>
      </c>
      <c r="B2077" s="20" t="str">
        <f>VLOOKUP(A2077,_holidays!$A$2:$B$2107,2,1)</f>
        <v>N</v>
      </c>
      <c r="C2077" s="20" t="str">
        <f>VLOOKUP(A2077,_holidays!$A$2:$C$2107,3,1)</f>
        <v>N</v>
      </c>
      <c r="D2077" s="16">
        <v>95865.14</v>
      </c>
      <c r="E2077" s="21">
        <v>19.2</v>
      </c>
      <c r="F2077" s="67" t="e">
        <f t="shared" si="128"/>
        <v>#N/A</v>
      </c>
      <c r="G2077" s="67">
        <f t="shared" si="129"/>
        <v>95865.14</v>
      </c>
      <c r="H2077" s="67" t="e">
        <f t="shared" si="130"/>
        <v>#N/A</v>
      </c>
      <c r="I2077" s="67">
        <f t="shared" si="131"/>
        <v>95865.14</v>
      </c>
    </row>
    <row r="2078" spans="1:9" x14ac:dyDescent="0.6">
      <c r="A2078" s="10">
        <v>44081</v>
      </c>
      <c r="B2078" s="13" t="str">
        <f>VLOOKUP(A2078,_holidays!$A$2:$B$2107,2,1)</f>
        <v>N</v>
      </c>
      <c r="C2078" s="13" t="str">
        <f>VLOOKUP(A2078,_holidays!$A$2:$C$2107,3,1)</f>
        <v>N</v>
      </c>
      <c r="D2078" s="16">
        <v>99778.2</v>
      </c>
      <c r="E2078" s="14">
        <v>22.9</v>
      </c>
      <c r="F2078" s="67" t="e">
        <f t="shared" si="128"/>
        <v>#N/A</v>
      </c>
      <c r="G2078" s="67">
        <f t="shared" si="129"/>
        <v>99778.2</v>
      </c>
      <c r="H2078" s="67" t="e">
        <f t="shared" si="130"/>
        <v>#N/A</v>
      </c>
      <c r="I2078" s="67">
        <f t="shared" si="131"/>
        <v>99778.2</v>
      </c>
    </row>
    <row r="2079" spans="1:9" x14ac:dyDescent="0.6">
      <c r="A2079" s="19">
        <v>44082</v>
      </c>
      <c r="B2079" s="20" t="str">
        <f>VLOOKUP(A2079,_holidays!$A$2:$B$2107,2,1)</f>
        <v>N</v>
      </c>
      <c r="C2079" s="20" t="str">
        <f>VLOOKUP(A2079,_holidays!$A$2:$C$2107,3,1)</f>
        <v>N</v>
      </c>
      <c r="D2079" s="16">
        <v>112421.09</v>
      </c>
      <c r="E2079" s="21">
        <v>19.899999999999999</v>
      </c>
      <c r="F2079" s="67" t="e">
        <f t="shared" si="128"/>
        <v>#N/A</v>
      </c>
      <c r="G2079" s="67">
        <f t="shared" si="129"/>
        <v>112421.09</v>
      </c>
      <c r="H2079" s="67" t="e">
        <f t="shared" si="130"/>
        <v>#N/A</v>
      </c>
      <c r="I2079" s="67">
        <f t="shared" si="131"/>
        <v>112421.09</v>
      </c>
    </row>
    <row r="2080" spans="1:9" x14ac:dyDescent="0.6">
      <c r="A2080" s="10">
        <v>44083</v>
      </c>
      <c r="B2080" s="13" t="str">
        <f>VLOOKUP(A2080,_holidays!$A$2:$B$2107,2,1)</f>
        <v>N</v>
      </c>
      <c r="C2080" s="13" t="str">
        <f>VLOOKUP(A2080,_holidays!$A$2:$C$2107,3,1)</f>
        <v>N</v>
      </c>
      <c r="D2080" s="16">
        <v>112140.47</v>
      </c>
      <c r="E2080" s="14">
        <v>15.6</v>
      </c>
      <c r="F2080" s="67" t="e">
        <f t="shared" si="128"/>
        <v>#N/A</v>
      </c>
      <c r="G2080" s="67">
        <f t="shared" si="129"/>
        <v>112140.47</v>
      </c>
      <c r="H2080" s="67" t="e">
        <f t="shared" si="130"/>
        <v>#N/A</v>
      </c>
      <c r="I2080" s="67">
        <f t="shared" si="131"/>
        <v>112140.47</v>
      </c>
    </row>
    <row r="2081" spans="1:9" x14ac:dyDescent="0.6">
      <c r="A2081" s="19">
        <v>44084</v>
      </c>
      <c r="B2081" s="20" t="str">
        <f>VLOOKUP(A2081,_holidays!$A$2:$B$2107,2,1)</f>
        <v>N</v>
      </c>
      <c r="C2081" s="20" t="str">
        <f>VLOOKUP(A2081,_holidays!$A$2:$C$2107,3,1)</f>
        <v>N</v>
      </c>
      <c r="D2081" s="16">
        <v>109328.33500000001</v>
      </c>
      <c r="E2081" s="21">
        <v>21.4</v>
      </c>
      <c r="F2081" s="67" t="e">
        <f t="shared" si="128"/>
        <v>#N/A</v>
      </c>
      <c r="G2081" s="67">
        <f t="shared" si="129"/>
        <v>109328.33500000001</v>
      </c>
      <c r="H2081" s="67" t="e">
        <f t="shared" si="130"/>
        <v>#N/A</v>
      </c>
      <c r="I2081" s="67">
        <f t="shared" si="131"/>
        <v>109328.33500000001</v>
      </c>
    </row>
    <row r="2082" spans="1:9" x14ac:dyDescent="0.6">
      <c r="A2082" s="10">
        <v>44085</v>
      </c>
      <c r="B2082" s="13" t="str">
        <f>VLOOKUP(A2082,_holidays!$A$2:$B$2107,2,1)</f>
        <v>N</v>
      </c>
      <c r="C2082" s="13" t="str">
        <f>VLOOKUP(A2082,_holidays!$A$2:$C$2107,3,1)</f>
        <v>N</v>
      </c>
      <c r="D2082" s="16">
        <v>106643.05</v>
      </c>
      <c r="E2082" s="14">
        <v>19.399999999999999</v>
      </c>
      <c r="F2082" s="67" t="e">
        <f t="shared" si="128"/>
        <v>#N/A</v>
      </c>
      <c r="G2082" s="67">
        <f t="shared" si="129"/>
        <v>106643.05</v>
      </c>
      <c r="H2082" s="67" t="e">
        <f t="shared" si="130"/>
        <v>#N/A</v>
      </c>
      <c r="I2082" s="67">
        <f t="shared" si="131"/>
        <v>106643.05</v>
      </c>
    </row>
    <row r="2083" spans="1:9" x14ac:dyDescent="0.6">
      <c r="A2083" s="19">
        <v>44086</v>
      </c>
      <c r="B2083" s="20" t="str">
        <f>VLOOKUP(A2083,_holidays!$A$2:$B$2107,2,1)</f>
        <v>N</v>
      </c>
      <c r="C2083" s="20" t="str">
        <f>VLOOKUP(A2083,_holidays!$A$2:$C$2107,3,1)</f>
        <v>N</v>
      </c>
      <c r="D2083" s="16">
        <v>111644.6</v>
      </c>
      <c r="E2083" s="21">
        <v>16</v>
      </c>
      <c r="F2083" s="67" t="e">
        <f t="shared" si="128"/>
        <v>#N/A</v>
      </c>
      <c r="G2083" s="67">
        <f t="shared" si="129"/>
        <v>111644.6</v>
      </c>
      <c r="H2083" s="67" t="e">
        <f t="shared" si="130"/>
        <v>#N/A</v>
      </c>
      <c r="I2083" s="67">
        <f t="shared" si="131"/>
        <v>111644.6</v>
      </c>
    </row>
    <row r="2084" spans="1:9" x14ac:dyDescent="0.6">
      <c r="A2084" s="10">
        <v>44087</v>
      </c>
      <c r="B2084" s="13" t="str">
        <f>VLOOKUP(A2084,_holidays!$A$2:$B$2107,2,1)</f>
        <v>N</v>
      </c>
      <c r="C2084" s="13" t="str">
        <f>VLOOKUP(A2084,_holidays!$A$2:$C$2107,3,1)</f>
        <v>N</v>
      </c>
      <c r="D2084" s="16">
        <v>96225.91</v>
      </c>
      <c r="E2084" s="14">
        <v>17.2</v>
      </c>
      <c r="F2084" s="67" t="e">
        <f t="shared" si="128"/>
        <v>#N/A</v>
      </c>
      <c r="G2084" s="67">
        <f t="shared" si="129"/>
        <v>96225.91</v>
      </c>
      <c r="H2084" s="67" t="e">
        <f t="shared" si="130"/>
        <v>#N/A</v>
      </c>
      <c r="I2084" s="67">
        <f t="shared" si="131"/>
        <v>96225.91</v>
      </c>
    </row>
    <row r="2085" spans="1:9" x14ac:dyDescent="0.6">
      <c r="A2085" s="19">
        <v>44088</v>
      </c>
      <c r="B2085" s="20" t="str">
        <f>VLOOKUP(A2085,_holidays!$A$2:$B$2107,2,1)</f>
        <v>N</v>
      </c>
      <c r="C2085" s="20" t="str">
        <f>VLOOKUP(A2085,_holidays!$A$2:$C$2107,3,1)</f>
        <v>N</v>
      </c>
      <c r="D2085" s="16">
        <v>107196.61</v>
      </c>
      <c r="E2085" s="21">
        <v>16.600000000000001</v>
      </c>
      <c r="F2085" s="67" t="e">
        <f t="shared" si="128"/>
        <v>#N/A</v>
      </c>
      <c r="G2085" s="67">
        <f t="shared" si="129"/>
        <v>107196.61</v>
      </c>
      <c r="H2085" s="67" t="e">
        <f t="shared" si="130"/>
        <v>#N/A</v>
      </c>
      <c r="I2085" s="67">
        <f t="shared" si="131"/>
        <v>107196.61</v>
      </c>
    </row>
    <row r="2086" spans="1:9" x14ac:dyDescent="0.6">
      <c r="A2086" s="10">
        <v>44089</v>
      </c>
      <c r="B2086" s="13" t="str">
        <f>VLOOKUP(A2086,_holidays!$A$2:$B$2107,2,1)</f>
        <v>N</v>
      </c>
      <c r="C2086" s="13" t="str">
        <f>VLOOKUP(A2086,_holidays!$A$2:$C$2107,3,1)</f>
        <v>N</v>
      </c>
      <c r="D2086" s="16">
        <v>113008.77</v>
      </c>
      <c r="E2086" s="14">
        <v>15.8</v>
      </c>
      <c r="F2086" s="67" t="e">
        <f t="shared" si="128"/>
        <v>#N/A</v>
      </c>
      <c r="G2086" s="67">
        <f t="shared" si="129"/>
        <v>113008.77</v>
      </c>
      <c r="H2086" s="67" t="e">
        <f t="shared" si="130"/>
        <v>#N/A</v>
      </c>
      <c r="I2086" s="67">
        <f t="shared" si="131"/>
        <v>113008.77</v>
      </c>
    </row>
    <row r="2087" spans="1:9" x14ac:dyDescent="0.6">
      <c r="A2087" s="19">
        <v>44090</v>
      </c>
      <c r="B2087" s="20" t="str">
        <f>VLOOKUP(A2087,_holidays!$A$2:$B$2107,2,1)</f>
        <v>N</v>
      </c>
      <c r="C2087" s="20" t="str">
        <f>VLOOKUP(A2087,_holidays!$A$2:$C$2107,3,1)</f>
        <v>N</v>
      </c>
      <c r="D2087" s="16">
        <v>110807.72</v>
      </c>
      <c r="E2087" s="21">
        <v>22.8</v>
      </c>
      <c r="F2087" s="67" t="e">
        <f t="shared" si="128"/>
        <v>#N/A</v>
      </c>
      <c r="G2087" s="67">
        <f t="shared" si="129"/>
        <v>110807.72</v>
      </c>
      <c r="H2087" s="67" t="e">
        <f t="shared" si="130"/>
        <v>#N/A</v>
      </c>
      <c r="I2087" s="67">
        <f t="shared" si="131"/>
        <v>110807.72</v>
      </c>
    </row>
    <row r="2088" spans="1:9" x14ac:dyDescent="0.6">
      <c r="A2088" s="10">
        <v>44091</v>
      </c>
      <c r="B2088" s="13" t="str">
        <f>VLOOKUP(A2088,_holidays!$A$2:$B$2107,2,1)</f>
        <v>N</v>
      </c>
      <c r="C2088" s="13" t="str">
        <f>VLOOKUP(A2088,_holidays!$A$2:$C$2107,3,1)</f>
        <v>N</v>
      </c>
      <c r="D2088" s="16">
        <v>115643.44</v>
      </c>
      <c r="E2088" s="14">
        <v>15.5</v>
      </c>
      <c r="F2088" s="67" t="e">
        <f t="shared" si="128"/>
        <v>#N/A</v>
      </c>
      <c r="G2088" s="67">
        <f t="shared" si="129"/>
        <v>115643.44</v>
      </c>
      <c r="H2088" s="67" t="e">
        <f t="shared" si="130"/>
        <v>#N/A</v>
      </c>
      <c r="I2088" s="67">
        <f t="shared" si="131"/>
        <v>115643.44</v>
      </c>
    </row>
    <row r="2089" spans="1:9" x14ac:dyDescent="0.6">
      <c r="A2089" s="19">
        <v>44092</v>
      </c>
      <c r="B2089" s="20" t="str">
        <f>VLOOKUP(A2089,_holidays!$A$2:$B$2107,2,1)</f>
        <v>N</v>
      </c>
      <c r="C2089" s="20" t="str">
        <f>VLOOKUP(A2089,_holidays!$A$2:$C$2107,3,1)</f>
        <v>N</v>
      </c>
      <c r="D2089" s="16">
        <v>112335.7</v>
      </c>
      <c r="E2089" s="21">
        <v>18.7</v>
      </c>
      <c r="F2089" s="67" t="e">
        <f t="shared" si="128"/>
        <v>#N/A</v>
      </c>
      <c r="G2089" s="67">
        <f t="shared" si="129"/>
        <v>112335.7</v>
      </c>
      <c r="H2089" s="67" t="e">
        <f t="shared" si="130"/>
        <v>#N/A</v>
      </c>
      <c r="I2089" s="67">
        <f t="shared" si="131"/>
        <v>112335.7</v>
      </c>
    </row>
    <row r="2090" spans="1:9" x14ac:dyDescent="0.6">
      <c r="A2090" s="10">
        <v>44093</v>
      </c>
      <c r="B2090" s="13" t="str">
        <f>VLOOKUP(A2090,_holidays!$A$2:$B$2107,2,1)</f>
        <v>N</v>
      </c>
      <c r="C2090" s="13" t="str">
        <f>VLOOKUP(A2090,_holidays!$A$2:$C$2107,3,1)</f>
        <v>N</v>
      </c>
      <c r="D2090" s="16">
        <v>93384</v>
      </c>
      <c r="E2090" s="14">
        <v>26.3</v>
      </c>
      <c r="F2090" s="67" t="e">
        <f t="shared" si="128"/>
        <v>#N/A</v>
      </c>
      <c r="G2090" s="67">
        <f t="shared" si="129"/>
        <v>93384</v>
      </c>
      <c r="H2090" s="67" t="e">
        <f t="shared" si="130"/>
        <v>#N/A</v>
      </c>
      <c r="I2090" s="67">
        <f t="shared" si="131"/>
        <v>93384</v>
      </c>
    </row>
    <row r="2091" spans="1:9" x14ac:dyDescent="0.6">
      <c r="A2091" s="19">
        <v>44094</v>
      </c>
      <c r="B2091" s="20" t="str">
        <f>VLOOKUP(A2091,_holidays!$A$2:$B$2107,2,1)</f>
        <v>N</v>
      </c>
      <c r="C2091" s="20" t="str">
        <f>VLOOKUP(A2091,_holidays!$A$2:$C$2107,3,1)</f>
        <v>N</v>
      </c>
      <c r="D2091" s="16">
        <v>86891.23</v>
      </c>
      <c r="E2091" s="21">
        <v>22</v>
      </c>
      <c r="F2091" s="67" t="e">
        <f t="shared" si="128"/>
        <v>#N/A</v>
      </c>
      <c r="G2091" s="67">
        <f t="shared" si="129"/>
        <v>86891.23</v>
      </c>
      <c r="H2091" s="67" t="e">
        <f t="shared" si="130"/>
        <v>#N/A</v>
      </c>
      <c r="I2091" s="67">
        <f t="shared" si="131"/>
        <v>86891.23</v>
      </c>
    </row>
    <row r="2092" spans="1:9" x14ac:dyDescent="0.6">
      <c r="A2092" s="10">
        <v>44095</v>
      </c>
      <c r="B2092" s="13" t="str">
        <f>VLOOKUP(A2092,_holidays!$A$2:$B$2107,2,1)</f>
        <v>N</v>
      </c>
      <c r="C2092" s="13" t="str">
        <f>VLOOKUP(A2092,_holidays!$A$2:$C$2107,3,1)</f>
        <v>N</v>
      </c>
      <c r="D2092" s="16">
        <v>100977.95</v>
      </c>
      <c r="E2092" s="14">
        <v>19.8</v>
      </c>
      <c r="F2092" s="67" t="e">
        <f t="shared" si="128"/>
        <v>#N/A</v>
      </c>
      <c r="G2092" s="67">
        <f t="shared" si="129"/>
        <v>100977.95</v>
      </c>
      <c r="H2092" s="67" t="e">
        <f t="shared" si="130"/>
        <v>#N/A</v>
      </c>
      <c r="I2092" s="67">
        <f t="shared" si="131"/>
        <v>100977.95</v>
      </c>
    </row>
    <row r="2093" spans="1:9" x14ac:dyDescent="0.6">
      <c r="A2093" s="19">
        <v>44096</v>
      </c>
      <c r="B2093" s="20" t="str">
        <f>VLOOKUP(A2093,_holidays!$A$2:$B$2107,2,1)</f>
        <v>N</v>
      </c>
      <c r="C2093" s="20" t="str">
        <f>VLOOKUP(A2093,_holidays!$A$2:$C$2107,3,1)</f>
        <v>N</v>
      </c>
      <c r="D2093" s="16">
        <v>103200.64</v>
      </c>
      <c r="E2093" s="21">
        <v>18.899999999999999</v>
      </c>
      <c r="F2093" s="67" t="e">
        <f t="shared" si="128"/>
        <v>#N/A</v>
      </c>
      <c r="G2093" s="67">
        <f t="shared" si="129"/>
        <v>103200.64</v>
      </c>
      <c r="H2093" s="67" t="e">
        <f t="shared" si="130"/>
        <v>#N/A</v>
      </c>
      <c r="I2093" s="67">
        <f t="shared" si="131"/>
        <v>103200.64</v>
      </c>
    </row>
    <row r="2094" spans="1:9" x14ac:dyDescent="0.6">
      <c r="A2094" s="10">
        <v>44097</v>
      </c>
      <c r="B2094" s="13" t="str">
        <f>VLOOKUP(A2094,_holidays!$A$2:$B$2107,2,1)</f>
        <v>N</v>
      </c>
      <c r="C2094" s="13" t="str">
        <f>VLOOKUP(A2094,_holidays!$A$2:$C$2107,3,1)</f>
        <v>N</v>
      </c>
      <c r="D2094" s="16">
        <v>112412.44500000001</v>
      </c>
      <c r="E2094" s="14">
        <v>15.1</v>
      </c>
      <c r="F2094" s="67" t="e">
        <f t="shared" si="128"/>
        <v>#N/A</v>
      </c>
      <c r="G2094" s="67">
        <f t="shared" si="129"/>
        <v>112412.44500000001</v>
      </c>
      <c r="H2094" s="67" t="e">
        <f t="shared" si="130"/>
        <v>#N/A</v>
      </c>
      <c r="I2094" s="67">
        <f t="shared" si="131"/>
        <v>112412.44500000001</v>
      </c>
    </row>
    <row r="2095" spans="1:9" x14ac:dyDescent="0.6">
      <c r="A2095" s="19">
        <v>44098</v>
      </c>
      <c r="B2095" s="20" t="str">
        <f>VLOOKUP(A2095,_holidays!$A$2:$B$2107,2,1)</f>
        <v>N</v>
      </c>
      <c r="C2095" s="20" t="str">
        <f>VLOOKUP(A2095,_holidays!$A$2:$C$2107,3,1)</f>
        <v>N</v>
      </c>
      <c r="D2095" s="16">
        <v>117535.715</v>
      </c>
      <c r="E2095" s="21">
        <v>15</v>
      </c>
      <c r="F2095" s="67" t="e">
        <f t="shared" si="128"/>
        <v>#N/A</v>
      </c>
      <c r="G2095" s="67">
        <f t="shared" si="129"/>
        <v>117535.715</v>
      </c>
      <c r="H2095" s="67" t="e">
        <f t="shared" si="130"/>
        <v>#N/A</v>
      </c>
      <c r="I2095" s="67">
        <f t="shared" si="131"/>
        <v>117535.715</v>
      </c>
    </row>
    <row r="2096" spans="1:9" x14ac:dyDescent="0.6">
      <c r="A2096" s="10">
        <v>44099</v>
      </c>
      <c r="B2096" s="13" t="str">
        <f>VLOOKUP(A2096,_holidays!$A$2:$B$2107,2,1)</f>
        <v>N</v>
      </c>
      <c r="C2096" s="13" t="str">
        <f>VLOOKUP(A2096,_holidays!$A$2:$C$2107,3,1)</f>
        <v>N</v>
      </c>
      <c r="D2096" s="16">
        <v>126354.68</v>
      </c>
      <c r="E2096" s="14">
        <v>11.9</v>
      </c>
      <c r="F2096" s="67" t="e">
        <f t="shared" si="128"/>
        <v>#N/A</v>
      </c>
      <c r="G2096" s="67">
        <f t="shared" si="129"/>
        <v>126354.68</v>
      </c>
      <c r="H2096" s="67" t="e">
        <f t="shared" si="130"/>
        <v>#N/A</v>
      </c>
      <c r="I2096" s="67">
        <f t="shared" si="131"/>
        <v>126354.68</v>
      </c>
    </row>
    <row r="2097" spans="1:9" x14ac:dyDescent="0.6">
      <c r="A2097" s="19">
        <v>44100</v>
      </c>
      <c r="B2097" s="20" t="str">
        <f>VLOOKUP(A2097,_holidays!$A$2:$B$2107,2,1)</f>
        <v>N</v>
      </c>
      <c r="C2097" s="20" t="str">
        <f>VLOOKUP(A2097,_holidays!$A$2:$C$2107,3,1)</f>
        <v>N</v>
      </c>
      <c r="D2097" s="16">
        <v>106694.965</v>
      </c>
      <c r="E2097" s="21">
        <v>13.4</v>
      </c>
      <c r="F2097" s="67" t="e">
        <f t="shared" si="128"/>
        <v>#N/A</v>
      </c>
      <c r="G2097" s="67">
        <f t="shared" si="129"/>
        <v>106694.965</v>
      </c>
      <c r="H2097" s="67" t="e">
        <f t="shared" si="130"/>
        <v>#N/A</v>
      </c>
      <c r="I2097" s="67">
        <f t="shared" si="131"/>
        <v>106694.965</v>
      </c>
    </row>
    <row r="2098" spans="1:9" x14ac:dyDescent="0.6">
      <c r="A2098" s="10">
        <v>44101</v>
      </c>
      <c r="B2098" s="13" t="str">
        <f>VLOOKUP(A2098,_holidays!$A$2:$B$2107,2,1)</f>
        <v>N</v>
      </c>
      <c r="C2098" s="13" t="str">
        <f>VLOOKUP(A2098,_holidays!$A$2:$C$2107,3,1)</f>
        <v>N</v>
      </c>
      <c r="D2098" s="16">
        <v>101703.49</v>
      </c>
      <c r="E2098" s="14">
        <v>13.4</v>
      </c>
      <c r="F2098" s="67" t="e">
        <f t="shared" si="128"/>
        <v>#N/A</v>
      </c>
      <c r="G2098" s="67">
        <f t="shared" si="129"/>
        <v>101703.49</v>
      </c>
      <c r="H2098" s="67" t="e">
        <f t="shared" si="130"/>
        <v>#N/A</v>
      </c>
      <c r="I2098" s="67">
        <f t="shared" si="131"/>
        <v>101703.49</v>
      </c>
    </row>
    <row r="2099" spans="1:9" x14ac:dyDescent="0.6">
      <c r="A2099" s="19">
        <v>44102</v>
      </c>
      <c r="B2099" s="20" t="str">
        <f>VLOOKUP(A2099,_holidays!$A$2:$B$2107,2,1)</f>
        <v>N</v>
      </c>
      <c r="C2099" s="20" t="str">
        <f>VLOOKUP(A2099,_holidays!$A$2:$C$2107,3,1)</f>
        <v>N</v>
      </c>
      <c r="D2099" s="16">
        <v>114651.14</v>
      </c>
      <c r="E2099" s="21">
        <v>13.6</v>
      </c>
      <c r="F2099" s="67" t="e">
        <f t="shared" si="128"/>
        <v>#N/A</v>
      </c>
      <c r="G2099" s="67">
        <f t="shared" si="129"/>
        <v>114651.14</v>
      </c>
      <c r="H2099" s="67" t="e">
        <f t="shared" si="130"/>
        <v>#N/A</v>
      </c>
      <c r="I2099" s="67">
        <f t="shared" si="131"/>
        <v>114651.14</v>
      </c>
    </row>
    <row r="2100" spans="1:9" x14ac:dyDescent="0.6">
      <c r="A2100" s="10">
        <v>44103</v>
      </c>
      <c r="B2100" s="13" t="str">
        <f>VLOOKUP(A2100,_holidays!$A$2:$B$2107,2,1)</f>
        <v>N</v>
      </c>
      <c r="C2100" s="13" t="str">
        <f>VLOOKUP(A2100,_holidays!$A$2:$C$2107,3,1)</f>
        <v>N</v>
      </c>
      <c r="D2100" s="16">
        <v>112076.46</v>
      </c>
      <c r="E2100" s="14">
        <v>21</v>
      </c>
      <c r="F2100" s="67" t="e">
        <f t="shared" si="128"/>
        <v>#N/A</v>
      </c>
      <c r="G2100" s="67">
        <f t="shared" si="129"/>
        <v>112076.46</v>
      </c>
      <c r="H2100" s="67" t="e">
        <f t="shared" si="130"/>
        <v>#N/A</v>
      </c>
      <c r="I2100" s="67">
        <f t="shared" si="131"/>
        <v>112076.46</v>
      </c>
    </row>
    <row r="2101" spans="1:9" x14ac:dyDescent="0.6">
      <c r="A2101" s="19">
        <v>44104</v>
      </c>
      <c r="B2101" s="20" t="str">
        <f>VLOOKUP(A2101,_holidays!$A$2:$B$2107,2,1)</f>
        <v>N</v>
      </c>
      <c r="C2101" s="20" t="str">
        <f>VLOOKUP(A2101,_holidays!$A$2:$C$2107,3,1)</f>
        <v>N</v>
      </c>
      <c r="D2101" s="16">
        <v>113620.21</v>
      </c>
      <c r="E2101" s="21">
        <v>19.399999999999999</v>
      </c>
      <c r="F2101" s="67" t="e">
        <f t="shared" si="128"/>
        <v>#N/A</v>
      </c>
      <c r="G2101" s="67">
        <f t="shared" si="129"/>
        <v>113620.21</v>
      </c>
      <c r="H2101" s="67" t="e">
        <f t="shared" si="130"/>
        <v>#N/A</v>
      </c>
      <c r="I2101" s="67">
        <f t="shared" si="131"/>
        <v>113620.21</v>
      </c>
    </row>
    <row r="2102" spans="1:9" x14ac:dyDescent="0.6">
      <c r="A2102" s="10">
        <v>44105</v>
      </c>
      <c r="B2102" s="13" t="str">
        <f>VLOOKUP(A2102,_holidays!$A$2:$B$2107,2,1)</f>
        <v>N</v>
      </c>
      <c r="C2102" s="13" t="str">
        <f>VLOOKUP(A2102,_holidays!$A$2:$C$2107,3,1)</f>
        <v>N</v>
      </c>
      <c r="D2102" s="16">
        <v>106641.79</v>
      </c>
      <c r="E2102" s="14">
        <v>19.5</v>
      </c>
      <c r="F2102" s="67" t="e">
        <f t="shared" si="128"/>
        <v>#N/A</v>
      </c>
      <c r="G2102" s="67">
        <f t="shared" si="129"/>
        <v>106641.79</v>
      </c>
      <c r="H2102" s="67" t="e">
        <f t="shared" si="130"/>
        <v>#N/A</v>
      </c>
      <c r="I2102" s="67">
        <f t="shared" si="131"/>
        <v>106641.79</v>
      </c>
    </row>
    <row r="2103" spans="1:9" x14ac:dyDescent="0.6">
      <c r="A2103" s="19">
        <v>44106</v>
      </c>
      <c r="B2103" s="20" t="str">
        <f>VLOOKUP(A2103,_holidays!$A$2:$B$2107,2,1)</f>
        <v>N</v>
      </c>
      <c r="C2103" s="20" t="str">
        <f>VLOOKUP(A2103,_holidays!$A$2:$C$2107,3,1)</f>
        <v>N</v>
      </c>
      <c r="D2103" s="16">
        <v>99585.835000000006</v>
      </c>
      <c r="E2103" s="21">
        <v>26</v>
      </c>
      <c r="F2103" s="67" t="e">
        <f t="shared" si="128"/>
        <v>#N/A</v>
      </c>
      <c r="G2103" s="67">
        <f t="shared" si="129"/>
        <v>99585.835000000006</v>
      </c>
      <c r="H2103" s="67" t="e">
        <f t="shared" si="130"/>
        <v>#N/A</v>
      </c>
      <c r="I2103" s="67">
        <f t="shared" si="131"/>
        <v>99585.835000000006</v>
      </c>
    </row>
    <row r="2104" spans="1:9" x14ac:dyDescent="0.6">
      <c r="A2104" s="10">
        <v>44107</v>
      </c>
      <c r="B2104" s="13" t="str">
        <f>VLOOKUP(A2104,_holidays!$A$2:$B$2107,2,1)</f>
        <v>N</v>
      </c>
      <c r="C2104" s="13" t="str">
        <f>VLOOKUP(A2104,_holidays!$A$2:$C$2107,3,1)</f>
        <v>N</v>
      </c>
      <c r="D2104" s="16">
        <v>92277.024999999994</v>
      </c>
      <c r="E2104" s="14">
        <v>29.4</v>
      </c>
      <c r="F2104" s="67" t="e">
        <f t="shared" si="128"/>
        <v>#N/A</v>
      </c>
      <c r="G2104" s="67">
        <f t="shared" si="129"/>
        <v>92277.024999999994</v>
      </c>
      <c r="H2104" s="67" t="e">
        <f t="shared" si="130"/>
        <v>#N/A</v>
      </c>
      <c r="I2104" s="67">
        <f t="shared" si="131"/>
        <v>92277.024999999994</v>
      </c>
    </row>
    <row r="2105" spans="1:9" x14ac:dyDescent="0.6">
      <c r="A2105" s="19">
        <v>44108</v>
      </c>
      <c r="B2105" s="20" t="str">
        <f>VLOOKUP(A2105,_holidays!$A$2:$B$2107,2,1)</f>
        <v>N</v>
      </c>
      <c r="C2105" s="20" t="str">
        <f>VLOOKUP(A2105,_holidays!$A$2:$C$2107,3,1)</f>
        <v>N</v>
      </c>
      <c r="D2105" s="16">
        <v>94081.565000000002</v>
      </c>
      <c r="E2105" s="21">
        <v>29.5</v>
      </c>
      <c r="F2105" s="67" t="e">
        <f t="shared" si="128"/>
        <v>#N/A</v>
      </c>
      <c r="G2105" s="67">
        <f t="shared" si="129"/>
        <v>94081.565000000002</v>
      </c>
      <c r="H2105" s="67" t="e">
        <f t="shared" si="130"/>
        <v>#N/A</v>
      </c>
      <c r="I2105" s="67">
        <f t="shared" si="131"/>
        <v>94081.565000000002</v>
      </c>
    </row>
    <row r="2106" spans="1:9" x14ac:dyDescent="0.6">
      <c r="A2106" s="10">
        <v>44109</v>
      </c>
      <c r="B2106" s="13" t="str">
        <f>VLOOKUP(A2106,_holidays!$A$2:$B$2107,2,1)</f>
        <v>N</v>
      </c>
      <c r="C2106" s="13" t="str">
        <f>VLOOKUP(A2106,_holidays!$A$2:$C$2107,3,1)</f>
        <v>N</v>
      </c>
      <c r="D2106" s="16">
        <v>113610.03</v>
      </c>
      <c r="E2106" s="14">
        <v>12.7</v>
      </c>
      <c r="F2106" s="67" t="e">
        <f t="shared" si="128"/>
        <v>#N/A</v>
      </c>
      <c r="G2106" s="67">
        <f t="shared" si="129"/>
        <v>113610.03</v>
      </c>
      <c r="H2106" s="67" t="e">
        <f t="shared" si="130"/>
        <v>#N/A</v>
      </c>
      <c r="I2106" s="67">
        <f t="shared" si="131"/>
        <v>113610.03</v>
      </c>
    </row>
    <row r="2107" spans="1:9" x14ac:dyDescent="0.6">
      <c r="A2107" s="23">
        <v>44110</v>
      </c>
      <c r="B2107" s="20" t="str">
        <f>VLOOKUP(A2107,_holidays!$A$2:$B$2107,2,1)</f>
        <v>N</v>
      </c>
      <c r="C2107" s="20" t="str">
        <f>VLOOKUP(A2107,_holidays!$A$2:$C$2107,3,1)</f>
        <v>N</v>
      </c>
      <c r="D2107" s="16">
        <v>122607.56</v>
      </c>
      <c r="E2107" s="21">
        <v>12.6</v>
      </c>
      <c r="F2107" s="67" t="e">
        <f t="shared" si="128"/>
        <v>#N/A</v>
      </c>
      <c r="G2107" s="67">
        <f t="shared" si="129"/>
        <v>122607.56</v>
      </c>
      <c r="H2107" s="67" t="e">
        <f t="shared" si="130"/>
        <v>#N/A</v>
      </c>
      <c r="I2107" s="67">
        <f t="shared" si="131"/>
        <v>122607.56</v>
      </c>
    </row>
  </sheetData>
  <mergeCells count="1">
    <mergeCell ref="K3:M3"/>
  </mergeCells>
  <conditionalFormatting sqref="E1:E1048576">
    <cfRule type="dataBar" priority="1">
      <dataBar>
        <cfvo type="min"/>
        <cfvo type="max"/>
        <color rgb="FFEE853E"/>
      </dataBar>
      <extLst>
        <ext xmlns:x14="http://schemas.microsoft.com/office/spreadsheetml/2009/9/main" uri="{B025F937-C7B1-47D3-B67F-A62EFF666E3E}">
          <x14:id>{26C9E063-8ABA-45FC-B0AF-529502B439FD}</x14:id>
        </ext>
      </extLst>
    </cfRule>
  </conditionalFormatting>
  <hyperlinks>
    <hyperlink ref="K3" location="'Cover Sheet'!A1" display="Go back to cover sheet" xr:uid="{50F7386E-7400-46B6-9677-764CCB1A920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6C9E063-8ABA-45FC-B0AF-529502B439FD}">
            <x14:dataBar minLength="0" maxLength="100" border="1" negativeBarBorderColorSameAsPositive="0">
              <x14:cfvo type="autoMin"/>
              <x14:cfvo type="autoMax"/>
              <x14:borderColor rgb="FFEE853E"/>
              <x14:negativeFillColor rgb="FFFF0000"/>
              <x14:negativeBorderColor rgb="FFFF0000"/>
              <x14:axisColor rgb="FF000000"/>
            </x14:dataBar>
          </x14:cfRule>
          <xm:sqref>E1:E1048576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46285-D21D-44A6-A254-2575127ECA77}">
  <sheetPr>
    <tabColor theme="4" tint="-0.499984740745262"/>
  </sheetPr>
  <dimension ref="D1:W36"/>
  <sheetViews>
    <sheetView topLeftCell="B5" zoomScale="62" zoomScaleNormal="85" workbookViewId="0">
      <selection activeCell="D33" sqref="D33:F33"/>
    </sheetView>
  </sheetViews>
  <sheetFormatPr defaultColWidth="0" defaultRowHeight="14.25" zeroHeight="1" x14ac:dyDescent="0.45"/>
  <cols>
    <col min="1" max="14" width="9.06640625" customWidth="1"/>
    <col min="15" max="15" width="11.9296875" customWidth="1"/>
    <col min="16" max="32" width="9.06640625" customWidth="1"/>
    <col min="33" max="16384" width="9.06640625" hidden="1"/>
  </cols>
  <sheetData>
    <row r="1" x14ac:dyDescent="0.45"/>
    <row r="2" x14ac:dyDescent="0.45"/>
    <row r="3" x14ac:dyDescent="0.45"/>
    <row r="4" x14ac:dyDescent="0.45"/>
    <row r="5" x14ac:dyDescent="0.45"/>
    <row r="6" x14ac:dyDescent="0.45"/>
    <row r="7" x14ac:dyDescent="0.45"/>
    <row r="8" x14ac:dyDescent="0.45"/>
    <row r="9" x14ac:dyDescent="0.45"/>
    <row r="10" x14ac:dyDescent="0.45"/>
    <row r="11" x14ac:dyDescent="0.45"/>
    <row r="12" x14ac:dyDescent="0.45"/>
    <row r="13" x14ac:dyDescent="0.45"/>
    <row r="14" x14ac:dyDescent="0.45"/>
    <row r="15" x14ac:dyDescent="0.45"/>
    <row r="16" x14ac:dyDescent="0.45"/>
    <row r="17" spans="4:23" x14ac:dyDescent="0.45"/>
    <row r="18" spans="4:23" x14ac:dyDescent="0.45"/>
    <row r="19" spans="4:23" x14ac:dyDescent="0.45"/>
    <row r="20" spans="4:23" x14ac:dyDescent="0.45"/>
    <row r="21" spans="4:23" x14ac:dyDescent="0.45"/>
    <row r="22" spans="4:23" x14ac:dyDescent="0.45"/>
    <row r="23" spans="4:23" x14ac:dyDescent="0.45"/>
    <row r="24" spans="4:23" x14ac:dyDescent="0.45"/>
    <row r="25" spans="4:23" x14ac:dyDescent="0.45"/>
    <row r="26" spans="4:23" x14ac:dyDescent="0.45"/>
    <row r="27" spans="4:23" ht="14.65" thickBot="1" x14ac:dyDescent="0.5"/>
    <row r="28" spans="4:23" ht="95.65" customHeight="1" thickBot="1" x14ac:dyDescent="0.5">
      <c r="D28" s="59" t="s">
        <v>39</v>
      </c>
      <c r="E28" s="60"/>
      <c r="F28" s="60"/>
      <c r="G28" s="60"/>
      <c r="H28" s="60"/>
      <c r="I28" s="61"/>
      <c r="R28" s="59" t="s">
        <v>40</v>
      </c>
      <c r="S28" s="60"/>
      <c r="T28" s="60"/>
      <c r="U28" s="60"/>
      <c r="V28" s="60"/>
      <c r="W28" s="61"/>
    </row>
    <row r="29" spans="4:23" x14ac:dyDescent="0.45"/>
    <row r="30" spans="4:23" x14ac:dyDescent="0.45"/>
    <row r="31" spans="4:23" x14ac:dyDescent="0.45"/>
    <row r="32" spans="4:23" x14ac:dyDescent="0.45"/>
    <row r="33" spans="4:6" ht="17.649999999999999" x14ac:dyDescent="0.65">
      <c r="D33" s="97" t="s">
        <v>86</v>
      </c>
      <c r="E33" s="97"/>
      <c r="F33" s="97"/>
    </row>
    <row r="34" spans="4:6" x14ac:dyDescent="0.45"/>
    <row r="35" spans="4:6" x14ac:dyDescent="0.45"/>
    <row r="36" spans="4:6" x14ac:dyDescent="0.45"/>
  </sheetData>
  <mergeCells count="3">
    <mergeCell ref="D28:I28"/>
    <mergeCell ref="R28:W28"/>
    <mergeCell ref="D33:F33"/>
  </mergeCells>
  <hyperlinks>
    <hyperlink ref="D33" location="'Cover Sheet'!A1" display="Go back to cover sheet" xr:uid="{32A2750A-39B9-4D2A-B6AF-23B495D07AC5}"/>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9D11-3E22-4725-AE9A-6478BF4B1210}">
  <sheetPr>
    <tabColor theme="8" tint="0.59999389629810485"/>
  </sheetPr>
  <dimension ref="B1:I49"/>
  <sheetViews>
    <sheetView topLeftCell="A25" zoomScale="91" workbookViewId="0">
      <selection activeCell="B46" sqref="B46:D46"/>
    </sheetView>
  </sheetViews>
  <sheetFormatPr defaultColWidth="0" defaultRowHeight="16.149999999999999" zeroHeight="1" x14ac:dyDescent="0.6"/>
  <cols>
    <col min="1" max="1" width="14.33203125" style="9" customWidth="1"/>
    <col min="2" max="2" width="19" style="28" customWidth="1"/>
    <col min="3" max="7" width="12.9296875" style="28" bestFit="1" customWidth="1"/>
    <col min="8" max="8" width="13.796875" style="28" bestFit="1" customWidth="1"/>
    <col min="9" max="9" width="14.19921875" style="9" bestFit="1" customWidth="1"/>
    <col min="10" max="12" width="9.06640625" style="9" customWidth="1"/>
    <col min="13" max="16384" width="9.06640625" style="9" hidden="1"/>
  </cols>
  <sheetData>
    <row r="1" spans="2:9" x14ac:dyDescent="0.6"/>
    <row r="2" spans="2:9" x14ac:dyDescent="0.6"/>
    <row r="3" spans="2:9" ht="31.5" customHeight="1" x14ac:dyDescent="0.6">
      <c r="B3" s="72" t="s">
        <v>60</v>
      </c>
      <c r="C3" s="9"/>
      <c r="D3" s="71"/>
      <c r="E3" s="71"/>
      <c r="F3" s="71"/>
      <c r="G3" s="71"/>
      <c r="H3" s="71"/>
      <c r="I3" s="71"/>
    </row>
    <row r="4" spans="2:9" x14ac:dyDescent="0.6">
      <c r="B4" s="9"/>
      <c r="C4" s="71" t="s">
        <v>41</v>
      </c>
      <c r="D4" s="71" t="s">
        <v>42</v>
      </c>
      <c r="E4" s="71" t="s">
        <v>43</v>
      </c>
      <c r="F4" s="71" t="s">
        <v>44</v>
      </c>
      <c r="G4" s="71" t="s">
        <v>45</v>
      </c>
      <c r="H4" s="71" t="s">
        <v>46</v>
      </c>
      <c r="I4" s="71" t="s">
        <v>47</v>
      </c>
    </row>
    <row r="5" spans="2:9" x14ac:dyDescent="0.6">
      <c r="B5" s="33" t="s">
        <v>48</v>
      </c>
      <c r="C5" s="71">
        <v>3737882.67</v>
      </c>
      <c r="D5" s="71">
        <v>3729074.9650000008</v>
      </c>
      <c r="E5" s="71">
        <v>3497380.54</v>
      </c>
      <c r="F5" s="71">
        <v>3866763.4000000004</v>
      </c>
      <c r="G5" s="71">
        <v>3776159.5850000004</v>
      </c>
      <c r="H5" s="71">
        <v>3544693.4299999997</v>
      </c>
      <c r="I5" s="71">
        <v>22151954.59</v>
      </c>
    </row>
    <row r="6" spans="2:9" x14ac:dyDescent="0.6">
      <c r="B6" s="33" t="s">
        <v>49</v>
      </c>
      <c r="C6" s="71">
        <v>3605115.0149999992</v>
      </c>
      <c r="D6" s="71">
        <v>3618267.3600000003</v>
      </c>
      <c r="E6" s="71">
        <v>3209216.9300000006</v>
      </c>
      <c r="F6" s="71">
        <v>3373941.1350000002</v>
      </c>
      <c r="G6" s="71">
        <v>3251923.6100000003</v>
      </c>
      <c r="H6" s="71">
        <v>3316140.9600000004</v>
      </c>
      <c r="I6" s="71">
        <v>20374605.010000002</v>
      </c>
    </row>
    <row r="7" spans="2:9" x14ac:dyDescent="0.6">
      <c r="B7" s="33" t="s">
        <v>50</v>
      </c>
      <c r="C7" s="71">
        <v>3649651.8499999996</v>
      </c>
      <c r="D7" s="71">
        <v>3861047.5200000009</v>
      </c>
      <c r="E7" s="71">
        <v>3636668.4700000007</v>
      </c>
      <c r="F7" s="71">
        <v>3484437.9449999998</v>
      </c>
      <c r="G7" s="71">
        <v>3615227.2749999999</v>
      </c>
      <c r="H7" s="71">
        <v>3370006.6999999997</v>
      </c>
      <c r="I7" s="71">
        <v>21617039.760000002</v>
      </c>
    </row>
    <row r="8" spans="2:9" x14ac:dyDescent="0.6">
      <c r="B8" s="33" t="s">
        <v>51</v>
      </c>
      <c r="C8" s="71">
        <v>3588198.1050000004</v>
      </c>
      <c r="D8" s="71">
        <v>3501930.5550000002</v>
      </c>
      <c r="E8" s="71">
        <v>3231757.48</v>
      </c>
      <c r="F8" s="71">
        <v>3394011.8699999987</v>
      </c>
      <c r="G8" s="71">
        <v>3258794.2399999998</v>
      </c>
      <c r="H8" s="71">
        <v>3229426.39</v>
      </c>
      <c r="I8" s="71">
        <v>20204118.640000001</v>
      </c>
    </row>
    <row r="9" spans="2:9" x14ac:dyDescent="0.6">
      <c r="B9" s="33" t="s">
        <v>52</v>
      </c>
      <c r="C9" s="71">
        <v>3877235.1599999992</v>
      </c>
      <c r="D9" s="71">
        <v>3718467.0399999991</v>
      </c>
      <c r="E9" s="71">
        <v>3733908.0850000009</v>
      </c>
      <c r="F9" s="71">
        <v>3780826.8949999996</v>
      </c>
      <c r="G9" s="71">
        <v>3694770.0399999996</v>
      </c>
      <c r="H9" s="71">
        <v>3657557.2649999992</v>
      </c>
      <c r="I9" s="71">
        <v>22462764.484999999</v>
      </c>
    </row>
    <row r="10" spans="2:9" x14ac:dyDescent="0.6">
      <c r="B10" s="33" t="s">
        <v>53</v>
      </c>
      <c r="C10" s="71">
        <v>4024137.5349999997</v>
      </c>
      <c r="D10" s="71">
        <v>4011405.1999999997</v>
      </c>
      <c r="E10" s="71">
        <v>3942948.14</v>
      </c>
      <c r="F10" s="71">
        <v>3970824.3849999998</v>
      </c>
      <c r="G10" s="71">
        <v>3889441.4650000003</v>
      </c>
      <c r="H10" s="71">
        <v>3880419.9400000004</v>
      </c>
      <c r="I10" s="71">
        <v>23719176.665000003</v>
      </c>
    </row>
    <row r="11" spans="2:9" x14ac:dyDescent="0.6">
      <c r="B11" s="33" t="s">
        <v>54</v>
      </c>
      <c r="C11" s="71">
        <v>4273537.8099999996</v>
      </c>
      <c r="D11" s="71">
        <v>4080168.1800000006</v>
      </c>
      <c r="E11" s="71">
        <v>4023302.2899999996</v>
      </c>
      <c r="F11" s="71">
        <v>4037121.4999999991</v>
      </c>
      <c r="G11" s="71">
        <v>3997640.0949999993</v>
      </c>
      <c r="H11" s="71">
        <v>4102914.9950000006</v>
      </c>
      <c r="I11" s="71">
        <v>24514684.869999997</v>
      </c>
    </row>
    <row r="12" spans="2:9" x14ac:dyDescent="0.6">
      <c r="B12" s="33" t="s">
        <v>55</v>
      </c>
      <c r="C12" s="71">
        <v>4095526.355</v>
      </c>
      <c r="D12" s="71">
        <v>4066526.7599999993</v>
      </c>
      <c r="E12" s="71">
        <v>4016202.7150000003</v>
      </c>
      <c r="F12" s="71">
        <v>3942254.7350000008</v>
      </c>
      <c r="G12" s="71">
        <v>3963865.1300000004</v>
      </c>
      <c r="H12" s="71">
        <v>3827746.9449999998</v>
      </c>
      <c r="I12" s="71">
        <v>23912122.640000001</v>
      </c>
    </row>
    <row r="13" spans="2:9" x14ac:dyDescent="0.6">
      <c r="B13" s="33" t="s">
        <v>56</v>
      </c>
      <c r="C13" s="71">
        <v>3702816.2399999998</v>
      </c>
      <c r="D13" s="71">
        <v>3679700.4950000001</v>
      </c>
      <c r="E13" s="71">
        <v>3585331.6499999994</v>
      </c>
      <c r="F13" s="71">
        <v>3489468.1249999995</v>
      </c>
      <c r="G13" s="71">
        <v>3488501.96</v>
      </c>
      <c r="H13" s="71">
        <v>3255461.9250000003</v>
      </c>
      <c r="I13" s="71">
        <v>21201280.395</v>
      </c>
    </row>
    <row r="14" spans="2:9" x14ac:dyDescent="0.6">
      <c r="B14" s="33" t="s">
        <v>57</v>
      </c>
      <c r="C14" s="71">
        <v>3631205.93</v>
      </c>
      <c r="D14" s="71">
        <v>3565917.8600000008</v>
      </c>
      <c r="E14" s="71">
        <v>3444562.5150000006</v>
      </c>
      <c r="F14" s="71">
        <v>3358959.6250000005</v>
      </c>
      <c r="G14" s="71">
        <v>3439348.0550000002</v>
      </c>
      <c r="H14" s="71"/>
      <c r="I14" s="71">
        <v>17439993.985000003</v>
      </c>
    </row>
    <row r="15" spans="2:9" x14ac:dyDescent="0.6">
      <c r="B15" s="33" t="s">
        <v>58</v>
      </c>
      <c r="C15" s="71">
        <v>3477837.34</v>
      </c>
      <c r="D15" s="71">
        <v>3457230.7249999996</v>
      </c>
      <c r="E15" s="71">
        <v>3585598.3150000004</v>
      </c>
      <c r="F15" s="71">
        <v>3213625.5049999999</v>
      </c>
      <c r="G15" s="71">
        <v>3251778.5900000003</v>
      </c>
      <c r="H15" s="71"/>
      <c r="I15" s="71">
        <v>16986070.474999998</v>
      </c>
    </row>
    <row r="16" spans="2:9" x14ac:dyDescent="0.6">
      <c r="B16" s="33" t="s">
        <v>59</v>
      </c>
      <c r="C16" s="71">
        <v>3838547.9950000001</v>
      </c>
      <c r="D16" s="71">
        <v>3358434.5249999994</v>
      </c>
      <c r="E16" s="71">
        <v>3510985.6399999997</v>
      </c>
      <c r="F16" s="71">
        <v>3453621.1899999995</v>
      </c>
      <c r="G16" s="71">
        <v>3420508.8450000002</v>
      </c>
      <c r="H16" s="71"/>
      <c r="I16" s="71">
        <v>17582098.195</v>
      </c>
    </row>
    <row r="17" spans="2:9" x14ac:dyDescent="0.6">
      <c r="B17" s="33" t="s">
        <v>47</v>
      </c>
      <c r="C17" s="71">
        <v>45501692.004999988</v>
      </c>
      <c r="D17" s="71">
        <v>44648171.184999995</v>
      </c>
      <c r="E17" s="71">
        <v>43417862.769999996</v>
      </c>
      <c r="F17" s="71">
        <v>43365856.309999995</v>
      </c>
      <c r="G17" s="71">
        <v>43047958.890000001</v>
      </c>
      <c r="H17" s="71">
        <v>32184368.550000004</v>
      </c>
      <c r="I17" s="71">
        <v>252165909.71000004</v>
      </c>
    </row>
    <row r="18" spans="2:9" x14ac:dyDescent="0.6"/>
    <row r="19" spans="2:9" x14ac:dyDescent="0.6"/>
    <row r="20" spans="2:9" x14ac:dyDescent="0.6"/>
    <row r="21" spans="2:9" x14ac:dyDescent="0.6"/>
    <row r="22" spans="2:9" x14ac:dyDescent="0.6"/>
    <row r="23" spans="2:9" x14ac:dyDescent="0.6"/>
    <row r="24" spans="2:9" x14ac:dyDescent="0.6"/>
    <row r="25" spans="2:9" x14ac:dyDescent="0.6"/>
    <row r="26" spans="2:9" x14ac:dyDescent="0.6"/>
    <row r="27" spans="2:9" x14ac:dyDescent="0.6"/>
    <row r="28" spans="2:9" x14ac:dyDescent="0.6"/>
    <row r="29" spans="2:9" x14ac:dyDescent="0.6"/>
    <row r="30" spans="2:9" x14ac:dyDescent="0.6"/>
    <row r="31" spans="2:9" x14ac:dyDescent="0.6"/>
    <row r="32" spans="2:9" x14ac:dyDescent="0.6"/>
    <row r="33" spans="2:7" x14ac:dyDescent="0.6"/>
    <row r="34" spans="2:7" x14ac:dyDescent="0.6"/>
    <row r="35" spans="2:7" x14ac:dyDescent="0.6"/>
    <row r="36" spans="2:7" x14ac:dyDescent="0.6"/>
    <row r="37" spans="2:7" x14ac:dyDescent="0.6"/>
    <row r="38" spans="2:7" x14ac:dyDescent="0.6"/>
    <row r="39" spans="2:7" x14ac:dyDescent="0.6"/>
    <row r="40" spans="2:7" x14ac:dyDescent="0.6"/>
    <row r="41" spans="2:7" x14ac:dyDescent="0.6"/>
    <row r="42" spans="2:7" ht="16.5" thickBot="1" x14ac:dyDescent="0.65"/>
    <row r="43" spans="2:7" ht="85.15" customHeight="1" thickBot="1" x14ac:dyDescent="0.65">
      <c r="B43" s="59" t="s">
        <v>61</v>
      </c>
      <c r="C43" s="60"/>
      <c r="D43" s="60"/>
      <c r="E43" s="60"/>
      <c r="F43" s="60"/>
      <c r="G43" s="61"/>
    </row>
    <row r="44" spans="2:7" x14ac:dyDescent="0.6"/>
    <row r="45" spans="2:7" x14ac:dyDescent="0.6"/>
    <row r="46" spans="2:7" ht="17.649999999999999" x14ac:dyDescent="0.65">
      <c r="B46" s="97" t="s">
        <v>86</v>
      </c>
      <c r="C46" s="97"/>
      <c r="D46" s="97"/>
    </row>
    <row r="47" spans="2:7" x14ac:dyDescent="0.6"/>
    <row r="48" spans="2:7" x14ac:dyDescent="0.6"/>
    <row r="49" x14ac:dyDescent="0.6"/>
  </sheetData>
  <mergeCells count="2">
    <mergeCell ref="B43:G43"/>
    <mergeCell ref="B46:D46"/>
  </mergeCells>
  <hyperlinks>
    <hyperlink ref="B46" location="'Cover Sheet'!A1" display="Go back to cover sheet" xr:uid="{C8BA9E5E-D08E-445D-AD82-C5745B79328A}"/>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BE79-FF38-42C2-9ABD-8B011785A710}">
  <sheetPr>
    <tabColor theme="9" tint="0.79998168889431442"/>
  </sheetPr>
  <dimension ref="A1:AY66"/>
  <sheetViews>
    <sheetView topLeftCell="A49" zoomScale="86" workbookViewId="0"/>
  </sheetViews>
  <sheetFormatPr defaultColWidth="0" defaultRowHeight="15" zeroHeight="1" x14ac:dyDescent="0.55000000000000004"/>
  <cols>
    <col min="1" max="1" width="15.33203125" style="102" bestFit="1" customWidth="1"/>
    <col min="2" max="13" width="11.46484375" style="75" bestFit="1" customWidth="1"/>
    <col min="14" max="14" width="11.59765625" style="75" bestFit="1" customWidth="1"/>
    <col min="15" max="43" width="11.46484375" style="75" bestFit="1" customWidth="1"/>
    <col min="44" max="44" width="15.265625" style="75" bestFit="1" customWidth="1"/>
    <col min="45" max="45" width="12.3984375" style="75" bestFit="1" customWidth="1"/>
    <col min="46" max="49" width="12.3984375" style="75" hidden="1"/>
    <col min="50" max="50" width="13.46484375" style="75" hidden="1"/>
    <col min="51" max="51" width="14.46484375" style="75" hidden="1"/>
    <col min="52" max="16384" width="9.06640625" style="73" hidden="1"/>
  </cols>
  <sheetData>
    <row r="1" spans="1:51" x14ac:dyDescent="0.55000000000000004"/>
    <row r="2" spans="1:51" ht="15.4" thickBot="1" x14ac:dyDescent="0.6"/>
    <row r="3" spans="1:51" ht="33.4" customHeight="1" x14ac:dyDescent="0.55000000000000004">
      <c r="A3" s="104" t="s">
        <v>87</v>
      </c>
      <c r="B3" s="76"/>
      <c r="C3" s="77"/>
      <c r="D3" s="78"/>
      <c r="E3" s="78"/>
      <c r="F3" s="78"/>
      <c r="G3" s="79"/>
      <c r="H3" s="86"/>
      <c r="I3" s="78"/>
      <c r="J3" s="78"/>
      <c r="K3" s="78"/>
      <c r="L3" s="78"/>
      <c r="M3" s="79"/>
      <c r="N3" s="86"/>
      <c r="O3" s="78"/>
      <c r="P3" s="78"/>
      <c r="Q3" s="78"/>
      <c r="R3" s="78"/>
      <c r="S3" s="79"/>
      <c r="T3" s="86"/>
      <c r="U3" s="78"/>
      <c r="V3" s="78"/>
      <c r="W3" s="78"/>
      <c r="X3" s="78"/>
      <c r="Y3" s="79"/>
      <c r="Z3" s="86"/>
      <c r="AA3" s="78"/>
      <c r="AB3" s="78"/>
      <c r="AC3" s="78"/>
      <c r="AD3" s="78"/>
      <c r="AE3" s="79"/>
      <c r="AF3" s="86"/>
      <c r="AG3" s="78"/>
      <c r="AH3" s="78"/>
      <c r="AI3" s="78"/>
      <c r="AJ3" s="78"/>
      <c r="AK3" s="79"/>
      <c r="AL3" s="86"/>
      <c r="AM3" s="78"/>
      <c r="AN3" s="78"/>
      <c r="AO3" s="78"/>
      <c r="AP3" s="78"/>
      <c r="AQ3" s="79"/>
      <c r="AR3" s="87"/>
      <c r="AS3" s="73"/>
      <c r="AT3" s="73"/>
      <c r="AU3" s="73"/>
      <c r="AV3" s="73"/>
      <c r="AW3" s="73"/>
      <c r="AX3" s="73"/>
      <c r="AY3" s="73"/>
    </row>
    <row r="4" spans="1:51" x14ac:dyDescent="0.55000000000000004">
      <c r="B4" s="80" t="s">
        <v>62</v>
      </c>
      <c r="C4" s="81"/>
      <c r="D4" s="81"/>
      <c r="E4" s="81"/>
      <c r="F4" s="81"/>
      <c r="G4" s="82"/>
      <c r="H4" s="80" t="s">
        <v>63</v>
      </c>
      <c r="I4" s="81"/>
      <c r="J4" s="81"/>
      <c r="K4" s="81"/>
      <c r="L4" s="81"/>
      <c r="M4" s="82"/>
      <c r="N4" s="80" t="s">
        <v>64</v>
      </c>
      <c r="O4" s="81"/>
      <c r="P4" s="81"/>
      <c r="Q4" s="81"/>
      <c r="R4" s="81"/>
      <c r="S4" s="82"/>
      <c r="T4" s="80" t="s">
        <v>65</v>
      </c>
      <c r="U4" s="81"/>
      <c r="V4" s="81"/>
      <c r="W4" s="81"/>
      <c r="X4" s="81"/>
      <c r="Y4" s="82"/>
      <c r="Z4" s="80" t="s">
        <v>66</v>
      </c>
      <c r="AA4" s="81"/>
      <c r="AB4" s="81"/>
      <c r="AC4" s="81"/>
      <c r="AD4" s="81"/>
      <c r="AE4" s="82"/>
      <c r="AF4" s="80" t="s">
        <v>67</v>
      </c>
      <c r="AG4" s="81"/>
      <c r="AH4" s="81"/>
      <c r="AI4" s="81"/>
      <c r="AJ4" s="81"/>
      <c r="AK4" s="82"/>
      <c r="AL4" s="80" t="s">
        <v>68</v>
      </c>
      <c r="AM4" s="81"/>
      <c r="AN4" s="81"/>
      <c r="AO4" s="81"/>
      <c r="AP4" s="81"/>
      <c r="AQ4" s="82"/>
      <c r="AR4" s="88" t="s">
        <v>47</v>
      </c>
      <c r="AS4" s="73"/>
      <c r="AT4" s="73"/>
      <c r="AU4" s="73"/>
      <c r="AV4" s="73"/>
      <c r="AW4" s="73"/>
      <c r="AX4" s="73"/>
      <c r="AY4" s="73"/>
    </row>
    <row r="5" spans="1:51" ht="15.4" thickBot="1" x14ac:dyDescent="0.6">
      <c r="B5" s="83" t="s">
        <v>41</v>
      </c>
      <c r="C5" s="84" t="s">
        <v>42</v>
      </c>
      <c r="D5" s="84" t="s">
        <v>43</v>
      </c>
      <c r="E5" s="84" t="s">
        <v>44</v>
      </c>
      <c r="F5" s="84" t="s">
        <v>45</v>
      </c>
      <c r="G5" s="85" t="s">
        <v>46</v>
      </c>
      <c r="H5" s="83" t="s">
        <v>41</v>
      </c>
      <c r="I5" s="84" t="s">
        <v>42</v>
      </c>
      <c r="J5" s="84" t="s">
        <v>43</v>
      </c>
      <c r="K5" s="84" t="s">
        <v>44</v>
      </c>
      <c r="L5" s="84" t="s">
        <v>45</v>
      </c>
      <c r="M5" s="85" t="s">
        <v>46</v>
      </c>
      <c r="N5" s="83" t="s">
        <v>41</v>
      </c>
      <c r="O5" s="84" t="s">
        <v>42</v>
      </c>
      <c r="P5" s="84" t="s">
        <v>43</v>
      </c>
      <c r="Q5" s="84" t="s">
        <v>44</v>
      </c>
      <c r="R5" s="84" t="s">
        <v>45</v>
      </c>
      <c r="S5" s="85" t="s">
        <v>46</v>
      </c>
      <c r="T5" s="83" t="s">
        <v>41</v>
      </c>
      <c r="U5" s="84" t="s">
        <v>42</v>
      </c>
      <c r="V5" s="84" t="s">
        <v>43</v>
      </c>
      <c r="W5" s="84" t="s">
        <v>44</v>
      </c>
      <c r="X5" s="84" t="s">
        <v>45</v>
      </c>
      <c r="Y5" s="85" t="s">
        <v>46</v>
      </c>
      <c r="Z5" s="83" t="s">
        <v>41</v>
      </c>
      <c r="AA5" s="84" t="s">
        <v>42</v>
      </c>
      <c r="AB5" s="84" t="s">
        <v>43</v>
      </c>
      <c r="AC5" s="84" t="s">
        <v>44</v>
      </c>
      <c r="AD5" s="84" t="s">
        <v>45</v>
      </c>
      <c r="AE5" s="85" t="s">
        <v>46</v>
      </c>
      <c r="AF5" s="83" t="s">
        <v>41</v>
      </c>
      <c r="AG5" s="84" t="s">
        <v>42</v>
      </c>
      <c r="AH5" s="84" t="s">
        <v>43</v>
      </c>
      <c r="AI5" s="84" t="s">
        <v>44</v>
      </c>
      <c r="AJ5" s="84" t="s">
        <v>45</v>
      </c>
      <c r="AK5" s="85" t="s">
        <v>46</v>
      </c>
      <c r="AL5" s="83" t="s">
        <v>41</v>
      </c>
      <c r="AM5" s="84" t="s">
        <v>42</v>
      </c>
      <c r="AN5" s="84" t="s">
        <v>43</v>
      </c>
      <c r="AO5" s="84" t="s">
        <v>44</v>
      </c>
      <c r="AP5" s="84" t="s">
        <v>45</v>
      </c>
      <c r="AQ5" s="85" t="s">
        <v>46</v>
      </c>
      <c r="AR5" s="89"/>
      <c r="AS5" s="73"/>
      <c r="AT5" s="73"/>
      <c r="AU5" s="73"/>
      <c r="AV5" s="73"/>
      <c r="AW5" s="73"/>
      <c r="AX5" s="73"/>
      <c r="AY5" s="73"/>
    </row>
    <row r="6" spans="1:51" x14ac:dyDescent="0.55000000000000004">
      <c r="A6" s="103">
        <v>1</v>
      </c>
      <c r="B6" s="74"/>
      <c r="C6" s="74"/>
      <c r="D6" s="74">
        <v>86507.47</v>
      </c>
      <c r="E6" s="74">
        <v>95959.684999999998</v>
      </c>
      <c r="F6" s="74"/>
      <c r="G6" s="74"/>
      <c r="H6" s="74"/>
      <c r="I6" s="74"/>
      <c r="J6" s="74">
        <v>97564.744999999995</v>
      </c>
      <c r="K6" s="74">
        <v>105277.85</v>
      </c>
      <c r="L6" s="74">
        <v>98933.06</v>
      </c>
      <c r="M6" s="74"/>
      <c r="N6" s="74"/>
      <c r="O6" s="74"/>
      <c r="P6" s="74">
        <v>116606.795</v>
      </c>
      <c r="Q6" s="74">
        <v>106373.825</v>
      </c>
      <c r="R6" s="74">
        <v>106470.675</v>
      </c>
      <c r="S6" s="74">
        <v>89077.854999999996</v>
      </c>
      <c r="T6" s="74">
        <v>99635.03</v>
      </c>
      <c r="U6" s="74"/>
      <c r="V6" s="74">
        <v>128079.845</v>
      </c>
      <c r="W6" s="74">
        <v>113337.685</v>
      </c>
      <c r="X6" s="74">
        <v>118789.605</v>
      </c>
      <c r="Y6" s="74">
        <v>102988.185</v>
      </c>
      <c r="Z6" s="74">
        <v>129606.01</v>
      </c>
      <c r="AA6" s="74">
        <v>116040.925</v>
      </c>
      <c r="AB6" s="74">
        <v>136308.73499999999</v>
      </c>
      <c r="AC6" s="74">
        <v>123247.735</v>
      </c>
      <c r="AD6" s="74">
        <v>133288.46</v>
      </c>
      <c r="AE6" s="74">
        <v>118922.215</v>
      </c>
      <c r="AF6" s="74">
        <v>142300.54</v>
      </c>
      <c r="AG6" s="74">
        <v>99622.64</v>
      </c>
      <c r="AH6" s="74">
        <v>134955.01999999999</v>
      </c>
      <c r="AI6" s="74">
        <v>133705.845</v>
      </c>
      <c r="AJ6" s="74">
        <v>97262.79</v>
      </c>
      <c r="AK6" s="74">
        <v>102245.61</v>
      </c>
      <c r="AL6" s="74"/>
      <c r="AM6" s="74"/>
      <c r="AN6" s="74">
        <v>89403.145000000004</v>
      </c>
      <c r="AO6" s="74"/>
      <c r="AP6" s="74"/>
      <c r="AQ6" s="74"/>
      <c r="AR6" s="74">
        <v>3022511.9800000004</v>
      </c>
      <c r="AS6" s="73"/>
      <c r="AT6" s="73"/>
      <c r="AU6" s="73"/>
      <c r="AV6" s="73"/>
      <c r="AW6" s="73"/>
      <c r="AX6" s="73"/>
      <c r="AY6" s="73"/>
    </row>
    <row r="7" spans="1:51" x14ac:dyDescent="0.55000000000000004">
      <c r="A7" s="103">
        <v>2</v>
      </c>
      <c r="B7" s="74">
        <v>118132.2</v>
      </c>
      <c r="C7" s="74">
        <v>110932.505</v>
      </c>
      <c r="D7" s="74">
        <v>116211.99</v>
      </c>
      <c r="E7" s="74">
        <v>118832.07</v>
      </c>
      <c r="F7" s="74">
        <v>109874.9</v>
      </c>
      <c r="G7" s="74">
        <v>110253.59</v>
      </c>
      <c r="H7" s="74">
        <v>130672.485</v>
      </c>
      <c r="I7" s="74">
        <v>117873.58</v>
      </c>
      <c r="J7" s="74">
        <v>120366.32</v>
      </c>
      <c r="K7" s="74">
        <v>111361.05</v>
      </c>
      <c r="L7" s="74">
        <v>113446.1</v>
      </c>
      <c r="M7" s="74">
        <v>109336.56</v>
      </c>
      <c r="N7" s="74">
        <v>153514.82</v>
      </c>
      <c r="O7" s="74">
        <v>115064.265</v>
      </c>
      <c r="P7" s="74">
        <v>111595.855</v>
      </c>
      <c r="Q7" s="74">
        <v>116530.04</v>
      </c>
      <c r="R7" s="74">
        <v>105483.435</v>
      </c>
      <c r="S7" s="74">
        <v>110038.625</v>
      </c>
      <c r="T7" s="74">
        <v>142015.655</v>
      </c>
      <c r="U7" s="74">
        <v>112392.69500000001</v>
      </c>
      <c r="V7" s="74">
        <v>118783.94500000001</v>
      </c>
      <c r="W7" s="74">
        <v>139607.905</v>
      </c>
      <c r="X7" s="74">
        <v>108078.69500000001</v>
      </c>
      <c r="Y7" s="74">
        <v>127365.59</v>
      </c>
      <c r="Z7" s="74">
        <v>121801.155</v>
      </c>
      <c r="AA7" s="74">
        <v>111879.54</v>
      </c>
      <c r="AB7" s="74">
        <v>111341.675</v>
      </c>
      <c r="AC7" s="74">
        <v>132022.87</v>
      </c>
      <c r="AD7" s="74">
        <v>119728.63499999999</v>
      </c>
      <c r="AE7" s="74">
        <v>122533.88</v>
      </c>
      <c r="AF7" s="74">
        <v>103043.66</v>
      </c>
      <c r="AG7" s="74">
        <v>105482.69500000001</v>
      </c>
      <c r="AH7" s="74">
        <v>88996.625</v>
      </c>
      <c r="AI7" s="74">
        <v>98977.05</v>
      </c>
      <c r="AJ7" s="74">
        <v>108628.96</v>
      </c>
      <c r="AK7" s="74">
        <v>91886.604999999996</v>
      </c>
      <c r="AL7" s="74">
        <v>104330.715</v>
      </c>
      <c r="AM7" s="74">
        <v>97656.445000000007</v>
      </c>
      <c r="AN7" s="74">
        <v>122777.02499999999</v>
      </c>
      <c r="AO7" s="74">
        <v>107142.815</v>
      </c>
      <c r="AP7" s="74">
        <v>93606.214999999997</v>
      </c>
      <c r="AQ7" s="74">
        <v>95671.2</v>
      </c>
      <c r="AR7" s="74">
        <v>4785272.6399999997</v>
      </c>
      <c r="AS7" s="73"/>
      <c r="AT7" s="73"/>
      <c r="AU7" s="73"/>
      <c r="AV7" s="73"/>
      <c r="AW7" s="73"/>
      <c r="AX7" s="73"/>
      <c r="AY7" s="73"/>
    </row>
    <row r="8" spans="1:51" x14ac:dyDescent="0.55000000000000004">
      <c r="A8" s="103">
        <v>3</v>
      </c>
      <c r="B8" s="74">
        <v>131261.125</v>
      </c>
      <c r="C8" s="74">
        <v>141133.08499999999</v>
      </c>
      <c r="D8" s="74">
        <v>120928.705</v>
      </c>
      <c r="E8" s="74">
        <v>109389.095</v>
      </c>
      <c r="F8" s="74">
        <v>147070.535</v>
      </c>
      <c r="G8" s="74">
        <v>119653.94500000001</v>
      </c>
      <c r="H8" s="74">
        <v>126527.36</v>
      </c>
      <c r="I8" s="74">
        <v>135006.10999999999</v>
      </c>
      <c r="J8" s="74">
        <v>140517.65</v>
      </c>
      <c r="K8" s="74">
        <v>116074.03</v>
      </c>
      <c r="L8" s="74">
        <v>152496.245</v>
      </c>
      <c r="M8" s="74">
        <v>137302.60500000001</v>
      </c>
      <c r="N8" s="74">
        <v>119741.62</v>
      </c>
      <c r="O8" s="74">
        <v>160011.07500000001</v>
      </c>
      <c r="P8" s="74">
        <v>111211.35</v>
      </c>
      <c r="Q8" s="74">
        <v>129286.36500000001</v>
      </c>
      <c r="R8" s="74">
        <v>136971.755</v>
      </c>
      <c r="S8" s="74">
        <v>137408.22500000001</v>
      </c>
      <c r="T8" s="74">
        <v>118411.22</v>
      </c>
      <c r="U8" s="74">
        <v>120396.33500000001</v>
      </c>
      <c r="V8" s="74">
        <v>112371.41</v>
      </c>
      <c r="W8" s="74">
        <v>154648.065</v>
      </c>
      <c r="X8" s="74">
        <v>145211.49</v>
      </c>
      <c r="Y8" s="74">
        <v>109669.645</v>
      </c>
      <c r="Z8" s="74">
        <v>116690.765</v>
      </c>
      <c r="AA8" s="74">
        <v>113244.79</v>
      </c>
      <c r="AB8" s="74">
        <v>107937.685</v>
      </c>
      <c r="AC8" s="74">
        <v>165070.595</v>
      </c>
      <c r="AD8" s="74">
        <v>134898.21</v>
      </c>
      <c r="AE8" s="74">
        <v>108108.175</v>
      </c>
      <c r="AF8" s="74">
        <v>99371.31</v>
      </c>
      <c r="AG8" s="74">
        <v>103046.17</v>
      </c>
      <c r="AH8" s="74">
        <v>96779.07</v>
      </c>
      <c r="AI8" s="74">
        <v>124825.02499999999</v>
      </c>
      <c r="AJ8" s="74">
        <v>101692.45</v>
      </c>
      <c r="AK8" s="74">
        <v>105946.34</v>
      </c>
      <c r="AL8" s="74">
        <v>99865.755000000005</v>
      </c>
      <c r="AM8" s="74">
        <v>113049.145</v>
      </c>
      <c r="AN8" s="74">
        <v>90294</v>
      </c>
      <c r="AO8" s="74">
        <v>92021.68</v>
      </c>
      <c r="AP8" s="74">
        <v>101853.24</v>
      </c>
      <c r="AQ8" s="74">
        <v>91797.595000000001</v>
      </c>
      <c r="AR8" s="74">
        <v>5099191.0449999999</v>
      </c>
      <c r="AS8" s="73"/>
      <c r="AT8" s="73"/>
      <c r="AU8" s="73"/>
      <c r="AV8" s="73"/>
      <c r="AW8" s="73"/>
      <c r="AX8" s="73"/>
      <c r="AY8" s="73"/>
    </row>
    <row r="9" spans="1:51" x14ac:dyDescent="0.55000000000000004">
      <c r="A9" s="103">
        <v>4</v>
      </c>
      <c r="B9" s="74">
        <v>116883.15</v>
      </c>
      <c r="C9" s="74">
        <v>147817.58499999999</v>
      </c>
      <c r="D9" s="74">
        <v>141332.05499999999</v>
      </c>
      <c r="E9" s="74">
        <v>137955.42499999999</v>
      </c>
      <c r="F9" s="74">
        <v>130517.97</v>
      </c>
      <c r="G9" s="74">
        <v>116291.535</v>
      </c>
      <c r="H9" s="74">
        <v>128968.125</v>
      </c>
      <c r="I9" s="74">
        <v>148612.37</v>
      </c>
      <c r="J9" s="74">
        <v>115664.16</v>
      </c>
      <c r="K9" s="74">
        <v>128314.47</v>
      </c>
      <c r="L9" s="74">
        <v>141444.78</v>
      </c>
      <c r="M9" s="74">
        <v>112128.19500000001</v>
      </c>
      <c r="N9" s="74">
        <v>148702.505</v>
      </c>
      <c r="O9" s="74">
        <v>142471.51</v>
      </c>
      <c r="P9" s="74">
        <v>111936.7</v>
      </c>
      <c r="Q9" s="74">
        <v>128899.765</v>
      </c>
      <c r="R9" s="74">
        <v>125501.15</v>
      </c>
      <c r="S9" s="74">
        <v>119287.15</v>
      </c>
      <c r="T9" s="74">
        <v>153232.1</v>
      </c>
      <c r="U9" s="74">
        <v>139450.61499999999</v>
      </c>
      <c r="V9" s="74">
        <v>98590.06</v>
      </c>
      <c r="W9" s="74">
        <v>139245.21</v>
      </c>
      <c r="X9" s="74">
        <v>155891.345</v>
      </c>
      <c r="Y9" s="74">
        <v>112254.83</v>
      </c>
      <c r="Z9" s="74">
        <v>138095.20000000001</v>
      </c>
      <c r="AA9" s="74">
        <v>129135.185</v>
      </c>
      <c r="AB9" s="74">
        <v>112513.82</v>
      </c>
      <c r="AC9" s="74">
        <v>128599.46</v>
      </c>
      <c r="AD9" s="74">
        <v>168894.845</v>
      </c>
      <c r="AE9" s="74">
        <v>109316.375</v>
      </c>
      <c r="AF9" s="74">
        <v>116310.59</v>
      </c>
      <c r="AG9" s="74">
        <v>108097.845</v>
      </c>
      <c r="AH9" s="74">
        <v>108336.53</v>
      </c>
      <c r="AI9" s="74">
        <v>139114.58499999999</v>
      </c>
      <c r="AJ9" s="74">
        <v>114818.66499999999</v>
      </c>
      <c r="AK9" s="74">
        <v>102445.88</v>
      </c>
      <c r="AL9" s="74">
        <v>97728.75</v>
      </c>
      <c r="AM9" s="74">
        <v>114097.07</v>
      </c>
      <c r="AN9" s="74">
        <v>103291.61</v>
      </c>
      <c r="AO9" s="74">
        <v>127305.2</v>
      </c>
      <c r="AP9" s="74">
        <v>102283.13</v>
      </c>
      <c r="AQ9" s="74">
        <v>106921.55499999999</v>
      </c>
      <c r="AR9" s="74">
        <v>5268699.0550000006</v>
      </c>
      <c r="AS9" s="73"/>
      <c r="AT9" s="73"/>
      <c r="AU9" s="73"/>
      <c r="AV9" s="73"/>
      <c r="AW9" s="73"/>
      <c r="AX9" s="73"/>
      <c r="AY9" s="73"/>
    </row>
    <row r="10" spans="1:51" x14ac:dyDescent="0.55000000000000004">
      <c r="A10" s="103">
        <v>5</v>
      </c>
      <c r="B10" s="74">
        <v>103769.48</v>
      </c>
      <c r="C10" s="74">
        <v>112649.60000000001</v>
      </c>
      <c r="D10" s="74">
        <v>124292.955</v>
      </c>
      <c r="E10" s="74">
        <v>160437.565</v>
      </c>
      <c r="F10" s="74">
        <v>112374.63</v>
      </c>
      <c r="G10" s="74">
        <v>103134.46</v>
      </c>
      <c r="H10" s="74">
        <v>118393.31</v>
      </c>
      <c r="I10" s="74">
        <v>110152.815</v>
      </c>
      <c r="J10" s="74">
        <v>112863.01</v>
      </c>
      <c r="K10" s="74">
        <v>115239.57</v>
      </c>
      <c r="L10" s="74">
        <v>138455.45499999999</v>
      </c>
      <c r="M10" s="74">
        <v>116190.55499999999</v>
      </c>
      <c r="N10" s="74">
        <v>116763.72500000001</v>
      </c>
      <c r="O10" s="74">
        <v>133718.035</v>
      </c>
      <c r="P10" s="74">
        <v>114133.73</v>
      </c>
      <c r="Q10" s="74">
        <v>108524.18</v>
      </c>
      <c r="R10" s="74">
        <v>142113.375</v>
      </c>
      <c r="S10" s="74">
        <v>129812.91499999999</v>
      </c>
      <c r="T10" s="74">
        <v>119313.73</v>
      </c>
      <c r="U10" s="74">
        <v>134169.82999999999</v>
      </c>
      <c r="V10" s="74">
        <v>110669.27</v>
      </c>
      <c r="W10" s="74">
        <v>109949.21</v>
      </c>
      <c r="X10" s="74">
        <v>110277.21</v>
      </c>
      <c r="Y10" s="74">
        <v>154816.49</v>
      </c>
      <c r="Z10" s="74">
        <v>121018.15</v>
      </c>
      <c r="AA10" s="74">
        <v>123615.21</v>
      </c>
      <c r="AB10" s="74">
        <v>117452.27</v>
      </c>
      <c r="AC10" s="74">
        <v>112946.34</v>
      </c>
      <c r="AD10" s="74">
        <v>104422.79</v>
      </c>
      <c r="AE10" s="74">
        <v>170653.84</v>
      </c>
      <c r="AF10" s="74">
        <v>103822.97</v>
      </c>
      <c r="AG10" s="74">
        <v>107579.345</v>
      </c>
      <c r="AH10" s="74">
        <v>117361.7</v>
      </c>
      <c r="AI10" s="74">
        <v>104947.325</v>
      </c>
      <c r="AJ10" s="74">
        <v>124749.065</v>
      </c>
      <c r="AK10" s="74">
        <v>131856.315</v>
      </c>
      <c r="AL10" s="74">
        <v>97959.46</v>
      </c>
      <c r="AM10" s="74">
        <v>103396.3</v>
      </c>
      <c r="AN10" s="74">
        <v>109020.58</v>
      </c>
      <c r="AO10" s="74">
        <v>159436.69</v>
      </c>
      <c r="AP10" s="74">
        <v>99801.574999999997</v>
      </c>
      <c r="AQ10" s="74">
        <v>101233.205</v>
      </c>
      <c r="AR10" s="74">
        <v>5023488.2350000013</v>
      </c>
      <c r="AS10" s="73"/>
      <c r="AT10" s="73"/>
      <c r="AU10" s="73"/>
      <c r="AV10" s="73"/>
      <c r="AW10" s="73"/>
      <c r="AX10" s="73"/>
      <c r="AY10" s="73"/>
    </row>
    <row r="11" spans="1:51" x14ac:dyDescent="0.55000000000000004">
      <c r="A11" s="103">
        <v>6</v>
      </c>
      <c r="B11" s="74">
        <v>118694.16</v>
      </c>
      <c r="C11" s="74">
        <v>121942.895</v>
      </c>
      <c r="D11" s="74">
        <v>108761.37</v>
      </c>
      <c r="E11" s="74">
        <v>126465.96</v>
      </c>
      <c r="F11" s="74">
        <v>119168.96000000001</v>
      </c>
      <c r="G11" s="74">
        <v>105004.91</v>
      </c>
      <c r="H11" s="74">
        <v>122880.13</v>
      </c>
      <c r="I11" s="74">
        <v>133989.155</v>
      </c>
      <c r="J11" s="74">
        <v>111543.81</v>
      </c>
      <c r="K11" s="74">
        <v>137539.72500000001</v>
      </c>
      <c r="L11" s="74">
        <v>119702.045</v>
      </c>
      <c r="M11" s="74">
        <v>107034.065</v>
      </c>
      <c r="N11" s="74">
        <v>117398.03</v>
      </c>
      <c r="O11" s="74">
        <v>122594.47500000001</v>
      </c>
      <c r="P11" s="74">
        <v>142213.66</v>
      </c>
      <c r="Q11" s="74">
        <v>159307.315</v>
      </c>
      <c r="R11" s="74">
        <v>140497.815</v>
      </c>
      <c r="S11" s="74">
        <v>108988.44</v>
      </c>
      <c r="T11" s="74">
        <v>122279.425</v>
      </c>
      <c r="U11" s="74">
        <v>119919.605</v>
      </c>
      <c r="V11" s="74">
        <v>155060.60999999999</v>
      </c>
      <c r="W11" s="74">
        <v>149473.01</v>
      </c>
      <c r="X11" s="74">
        <v>141593.54500000001</v>
      </c>
      <c r="Y11" s="74">
        <v>120569.46</v>
      </c>
      <c r="Z11" s="74">
        <v>141837.005</v>
      </c>
      <c r="AA11" s="74">
        <v>126330.55</v>
      </c>
      <c r="AB11" s="74">
        <v>138793.59</v>
      </c>
      <c r="AC11" s="74">
        <v>137101.87</v>
      </c>
      <c r="AD11" s="74">
        <v>117327.495</v>
      </c>
      <c r="AE11" s="74">
        <v>120734.85</v>
      </c>
      <c r="AF11" s="74">
        <v>132138.36499999999</v>
      </c>
      <c r="AG11" s="74">
        <v>123737.01</v>
      </c>
      <c r="AH11" s="74">
        <v>111983.51</v>
      </c>
      <c r="AI11" s="74">
        <v>118113.8</v>
      </c>
      <c r="AJ11" s="74">
        <v>95668.77</v>
      </c>
      <c r="AK11" s="74">
        <v>107864.44500000001</v>
      </c>
      <c r="AL11" s="74">
        <v>100178.84</v>
      </c>
      <c r="AM11" s="74">
        <v>101279.65</v>
      </c>
      <c r="AN11" s="74">
        <v>110384.27499999999</v>
      </c>
      <c r="AO11" s="74">
        <v>106065.935</v>
      </c>
      <c r="AP11" s="74">
        <v>133287.58499999999</v>
      </c>
      <c r="AQ11" s="74">
        <v>97609.06</v>
      </c>
      <c r="AR11" s="74">
        <v>5153059.1799999978</v>
      </c>
      <c r="AS11" s="73"/>
      <c r="AT11" s="73"/>
      <c r="AU11" s="73"/>
      <c r="AV11" s="73"/>
      <c r="AW11" s="73"/>
      <c r="AX11" s="73"/>
      <c r="AY11" s="73"/>
    </row>
    <row r="12" spans="1:51" x14ac:dyDescent="0.55000000000000004">
      <c r="A12" s="103">
        <v>7</v>
      </c>
      <c r="B12" s="74">
        <v>126813.075</v>
      </c>
      <c r="C12" s="74">
        <v>129327.22500000001</v>
      </c>
      <c r="D12" s="74">
        <v>104844.105</v>
      </c>
      <c r="E12" s="74">
        <v>116209.13</v>
      </c>
      <c r="F12" s="74">
        <v>114085.645</v>
      </c>
      <c r="G12" s="74">
        <v>122975.46</v>
      </c>
      <c r="H12" s="74">
        <v>145948.565</v>
      </c>
      <c r="I12" s="74">
        <v>131271.26500000001</v>
      </c>
      <c r="J12" s="74">
        <v>111613.05</v>
      </c>
      <c r="K12" s="74">
        <v>124882.715</v>
      </c>
      <c r="L12" s="74">
        <v>107697.205</v>
      </c>
      <c r="M12" s="74">
        <v>127110.58</v>
      </c>
      <c r="N12" s="74">
        <v>149322.85</v>
      </c>
      <c r="O12" s="74">
        <v>132265.005</v>
      </c>
      <c r="P12" s="74">
        <v>116299.39</v>
      </c>
      <c r="Q12" s="74">
        <v>115269.5</v>
      </c>
      <c r="R12" s="74">
        <v>106692.845</v>
      </c>
      <c r="S12" s="74">
        <v>124618.565</v>
      </c>
      <c r="T12" s="74">
        <v>131376.78</v>
      </c>
      <c r="U12" s="74">
        <v>131003.79</v>
      </c>
      <c r="V12" s="74">
        <v>119947.59</v>
      </c>
      <c r="W12" s="74">
        <v>117260.245</v>
      </c>
      <c r="X12" s="74">
        <v>107655.08</v>
      </c>
      <c r="Y12" s="74">
        <v>139137.185</v>
      </c>
      <c r="Z12" s="74">
        <v>136070.62</v>
      </c>
      <c r="AA12" s="74">
        <v>133845.51999999999</v>
      </c>
      <c r="AB12" s="74">
        <v>111885.97</v>
      </c>
      <c r="AC12" s="74">
        <v>114736.355</v>
      </c>
      <c r="AD12" s="74">
        <v>113910.46</v>
      </c>
      <c r="AE12" s="74">
        <v>139855.63</v>
      </c>
      <c r="AF12" s="74">
        <v>119692.02499999999</v>
      </c>
      <c r="AG12" s="74">
        <v>120839.995</v>
      </c>
      <c r="AH12" s="74">
        <v>95623.35</v>
      </c>
      <c r="AI12" s="74">
        <v>105799.935</v>
      </c>
      <c r="AJ12" s="74">
        <v>106467.235</v>
      </c>
      <c r="AK12" s="74">
        <v>108300.63499999999</v>
      </c>
      <c r="AL12" s="74">
        <v>112108.215</v>
      </c>
      <c r="AM12" s="74">
        <v>124436.81</v>
      </c>
      <c r="AN12" s="74">
        <v>89003.15</v>
      </c>
      <c r="AO12" s="74">
        <v>100440.29</v>
      </c>
      <c r="AP12" s="74">
        <v>94786.72</v>
      </c>
      <c r="AQ12" s="74">
        <v>103857.11</v>
      </c>
      <c r="AR12" s="74">
        <v>4985286.87</v>
      </c>
      <c r="AS12" s="73"/>
      <c r="AT12" s="73"/>
      <c r="AU12" s="73"/>
      <c r="AV12" s="73"/>
      <c r="AW12" s="73"/>
      <c r="AX12" s="73"/>
      <c r="AY12" s="73"/>
    </row>
    <row r="13" spans="1:51" x14ac:dyDescent="0.55000000000000004">
      <c r="A13" s="103">
        <v>8</v>
      </c>
      <c r="B13" s="74">
        <v>131832.63</v>
      </c>
      <c r="C13" s="74">
        <v>120863.325</v>
      </c>
      <c r="D13" s="74">
        <v>105341.86500000001</v>
      </c>
      <c r="E13" s="74">
        <v>113116.425</v>
      </c>
      <c r="F13" s="74">
        <v>116995.065</v>
      </c>
      <c r="G13" s="74">
        <v>123351.845</v>
      </c>
      <c r="H13" s="74">
        <v>127666.01</v>
      </c>
      <c r="I13" s="74">
        <v>117062.035</v>
      </c>
      <c r="J13" s="74">
        <v>112351.47</v>
      </c>
      <c r="K13" s="74">
        <v>120035.38499999999</v>
      </c>
      <c r="L13" s="74">
        <v>110531.6</v>
      </c>
      <c r="M13" s="74">
        <v>119178.12</v>
      </c>
      <c r="N13" s="74">
        <v>125972.765</v>
      </c>
      <c r="O13" s="74">
        <v>119481.79</v>
      </c>
      <c r="P13" s="74">
        <v>116690.17</v>
      </c>
      <c r="Q13" s="74">
        <v>124481.41499999999</v>
      </c>
      <c r="R13" s="74">
        <v>108972.30499999999</v>
      </c>
      <c r="S13" s="74">
        <v>109375.215</v>
      </c>
      <c r="T13" s="74">
        <v>139399.69</v>
      </c>
      <c r="U13" s="74">
        <v>125964.185</v>
      </c>
      <c r="V13" s="74">
        <v>117948.685</v>
      </c>
      <c r="W13" s="74">
        <v>133607.065</v>
      </c>
      <c r="X13" s="74">
        <v>110235.33500000001</v>
      </c>
      <c r="Y13" s="74">
        <v>112202.145</v>
      </c>
      <c r="Z13" s="74">
        <v>139465.67499999999</v>
      </c>
      <c r="AA13" s="74">
        <v>122991.66</v>
      </c>
      <c r="AB13" s="74">
        <v>111229.52</v>
      </c>
      <c r="AC13" s="74">
        <v>136328.345</v>
      </c>
      <c r="AD13" s="74">
        <v>109901.75999999999</v>
      </c>
      <c r="AE13" s="74">
        <v>108949.05499999999</v>
      </c>
      <c r="AF13" s="74">
        <v>136283.03</v>
      </c>
      <c r="AG13" s="74">
        <v>105911.71</v>
      </c>
      <c r="AH13" s="74">
        <v>95046.904999999999</v>
      </c>
      <c r="AI13" s="74">
        <v>119226.435</v>
      </c>
      <c r="AJ13" s="74">
        <v>99890.25</v>
      </c>
      <c r="AK13" s="74">
        <v>96922.02</v>
      </c>
      <c r="AL13" s="74">
        <v>125287.71</v>
      </c>
      <c r="AM13" s="74">
        <v>104364.735</v>
      </c>
      <c r="AN13" s="74">
        <v>91280.024999999994</v>
      </c>
      <c r="AO13" s="74">
        <v>105085.515</v>
      </c>
      <c r="AP13" s="74">
        <v>108470.925</v>
      </c>
      <c r="AQ13" s="74">
        <v>100904.27</v>
      </c>
      <c r="AR13" s="74">
        <v>4880196.084999999</v>
      </c>
      <c r="AS13" s="73"/>
      <c r="AT13" s="73"/>
      <c r="AU13" s="73"/>
      <c r="AV13" s="73"/>
      <c r="AW13" s="73"/>
      <c r="AX13" s="73"/>
      <c r="AY13" s="73"/>
    </row>
    <row r="14" spans="1:51" x14ac:dyDescent="0.55000000000000004">
      <c r="A14" s="103">
        <v>9</v>
      </c>
      <c r="B14" s="74">
        <v>135255.815</v>
      </c>
      <c r="C14" s="74">
        <v>130527.325</v>
      </c>
      <c r="D14" s="74">
        <v>131090.77499999999</v>
      </c>
      <c r="E14" s="74">
        <v>117952.36500000001</v>
      </c>
      <c r="F14" s="74">
        <v>133476.60500000001</v>
      </c>
      <c r="G14" s="74">
        <v>122619.05499999999</v>
      </c>
      <c r="H14" s="74">
        <v>120263.515</v>
      </c>
      <c r="I14" s="74">
        <v>156924.82999999999</v>
      </c>
      <c r="J14" s="74">
        <v>140167.5</v>
      </c>
      <c r="K14" s="74">
        <v>127894.285</v>
      </c>
      <c r="L14" s="74">
        <v>123114.11500000001</v>
      </c>
      <c r="M14" s="74">
        <v>123558.425</v>
      </c>
      <c r="N14" s="74">
        <v>130062.755</v>
      </c>
      <c r="O14" s="74">
        <v>152419.41500000001</v>
      </c>
      <c r="P14" s="74">
        <v>137291.97</v>
      </c>
      <c r="Q14" s="74">
        <v>123400.17</v>
      </c>
      <c r="R14" s="74">
        <v>125272.27</v>
      </c>
      <c r="S14" s="74">
        <v>108371.125</v>
      </c>
      <c r="T14" s="74">
        <v>131525.85500000001</v>
      </c>
      <c r="U14" s="74">
        <v>138064.85500000001</v>
      </c>
      <c r="V14" s="74">
        <v>127633.27499999999</v>
      </c>
      <c r="W14" s="74">
        <v>117346.26</v>
      </c>
      <c r="X14" s="74">
        <v>150472.255</v>
      </c>
      <c r="Y14" s="74">
        <v>108675.4</v>
      </c>
      <c r="Z14" s="74">
        <v>131069.4</v>
      </c>
      <c r="AA14" s="74">
        <v>122575.935</v>
      </c>
      <c r="AB14" s="74">
        <v>124311.33</v>
      </c>
      <c r="AC14" s="74">
        <v>119960.33</v>
      </c>
      <c r="AD14" s="74">
        <v>163682.04</v>
      </c>
      <c r="AE14" s="74">
        <v>110006.97</v>
      </c>
      <c r="AF14" s="74">
        <v>116275.73</v>
      </c>
      <c r="AG14" s="74">
        <v>110545.84</v>
      </c>
      <c r="AH14" s="74">
        <v>116083.295</v>
      </c>
      <c r="AI14" s="74">
        <v>111096.30499999999</v>
      </c>
      <c r="AJ14" s="74">
        <v>146265.11499999999</v>
      </c>
      <c r="AK14" s="74">
        <v>100380.94</v>
      </c>
      <c r="AL14" s="74">
        <v>138016.35</v>
      </c>
      <c r="AM14" s="74">
        <v>107884.355</v>
      </c>
      <c r="AN14" s="74">
        <v>100495.61500000001</v>
      </c>
      <c r="AO14" s="74">
        <v>96305.07</v>
      </c>
      <c r="AP14" s="74">
        <v>106877.86500000001</v>
      </c>
      <c r="AQ14" s="74">
        <v>106129.66499999999</v>
      </c>
      <c r="AR14" s="74">
        <v>5241342.3650000012</v>
      </c>
      <c r="AS14" s="73"/>
      <c r="AT14" s="73"/>
      <c r="AU14" s="73"/>
      <c r="AV14" s="73"/>
      <c r="AW14" s="73"/>
      <c r="AX14" s="73"/>
      <c r="AY14" s="73"/>
    </row>
    <row r="15" spans="1:51" x14ac:dyDescent="0.55000000000000004">
      <c r="A15" s="103">
        <v>10</v>
      </c>
      <c r="B15" s="74">
        <v>123301.83500000001</v>
      </c>
      <c r="C15" s="74">
        <v>125400.08</v>
      </c>
      <c r="D15" s="74">
        <v>116447.855</v>
      </c>
      <c r="E15" s="74">
        <v>112527.285</v>
      </c>
      <c r="F15" s="74">
        <v>136528.81</v>
      </c>
      <c r="G15" s="74">
        <v>106359.955</v>
      </c>
      <c r="H15" s="74">
        <v>126750.29</v>
      </c>
      <c r="I15" s="74">
        <v>142242.595</v>
      </c>
      <c r="J15" s="74">
        <v>117931.46</v>
      </c>
      <c r="K15" s="74">
        <v>113850.81</v>
      </c>
      <c r="L15" s="74">
        <v>126073.53</v>
      </c>
      <c r="M15" s="74">
        <v>108746.37</v>
      </c>
      <c r="N15" s="74">
        <v>120764.185</v>
      </c>
      <c r="O15" s="74">
        <v>145182.98000000001</v>
      </c>
      <c r="P15" s="74">
        <v>124370.765</v>
      </c>
      <c r="Q15" s="74">
        <v>122717.5</v>
      </c>
      <c r="R15" s="74">
        <v>108723.61500000001</v>
      </c>
      <c r="S15" s="74">
        <v>117505.625</v>
      </c>
      <c r="T15" s="74">
        <v>114967.345</v>
      </c>
      <c r="U15" s="74">
        <v>136226.12</v>
      </c>
      <c r="V15" s="74">
        <v>129649.25</v>
      </c>
      <c r="W15" s="74">
        <v>128732.59</v>
      </c>
      <c r="X15" s="74">
        <v>114519.86500000001</v>
      </c>
      <c r="Y15" s="74">
        <v>119734.63499999999</v>
      </c>
      <c r="Z15" s="74">
        <v>117053.75</v>
      </c>
      <c r="AA15" s="74">
        <v>149376.57</v>
      </c>
      <c r="AB15" s="74">
        <v>125346.075</v>
      </c>
      <c r="AC15" s="74">
        <v>127805.485</v>
      </c>
      <c r="AD15" s="74">
        <v>117281.2</v>
      </c>
      <c r="AE15" s="74">
        <v>111322.325</v>
      </c>
      <c r="AF15" s="74">
        <v>108344.575</v>
      </c>
      <c r="AG15" s="74">
        <v>124692.315</v>
      </c>
      <c r="AH15" s="74">
        <v>108816.81</v>
      </c>
      <c r="AI15" s="74">
        <v>120398.88499999999</v>
      </c>
      <c r="AJ15" s="74">
        <v>106854.935</v>
      </c>
      <c r="AK15" s="74">
        <v>96850.78</v>
      </c>
      <c r="AL15" s="74">
        <v>103462.78</v>
      </c>
      <c r="AM15" s="74">
        <v>105781.985</v>
      </c>
      <c r="AN15" s="74">
        <v>103539.02</v>
      </c>
      <c r="AO15" s="74">
        <v>101334.2</v>
      </c>
      <c r="AP15" s="74">
        <v>138597.69</v>
      </c>
      <c r="AQ15" s="74">
        <v>101413.145</v>
      </c>
      <c r="AR15" s="74">
        <v>5007527.8750000009</v>
      </c>
      <c r="AS15" s="73"/>
      <c r="AT15" s="73"/>
      <c r="AU15" s="73"/>
      <c r="AV15" s="73"/>
      <c r="AW15" s="73"/>
      <c r="AX15" s="73"/>
      <c r="AY15" s="73"/>
    </row>
    <row r="16" spans="1:51" x14ac:dyDescent="0.55000000000000004">
      <c r="A16" s="103">
        <v>11</v>
      </c>
      <c r="B16" s="74">
        <v>108282.48</v>
      </c>
      <c r="C16" s="74">
        <v>131465.82500000001</v>
      </c>
      <c r="D16" s="74">
        <v>104468.9</v>
      </c>
      <c r="E16" s="74">
        <v>97542.31</v>
      </c>
      <c r="F16" s="74">
        <v>103219.08</v>
      </c>
      <c r="G16" s="74">
        <v>94641.7</v>
      </c>
      <c r="H16" s="74">
        <v>125828.53</v>
      </c>
      <c r="I16" s="74">
        <v>160285.01500000001</v>
      </c>
      <c r="J16" s="74">
        <v>133227.785</v>
      </c>
      <c r="K16" s="74">
        <v>112663.625</v>
      </c>
      <c r="L16" s="74">
        <v>110086.7</v>
      </c>
      <c r="M16" s="74">
        <v>112142.54</v>
      </c>
      <c r="N16" s="74">
        <v>124418.41499999999</v>
      </c>
      <c r="O16" s="74">
        <v>152599.125</v>
      </c>
      <c r="P16" s="74">
        <v>139672.83499999999</v>
      </c>
      <c r="Q16" s="74">
        <v>114195.35</v>
      </c>
      <c r="R16" s="74">
        <v>114740.52</v>
      </c>
      <c r="S16" s="74">
        <v>118830.14</v>
      </c>
      <c r="T16" s="74">
        <v>121683.65</v>
      </c>
      <c r="U16" s="74">
        <v>135635.70499999999</v>
      </c>
      <c r="V16" s="74">
        <v>124255.97500000001</v>
      </c>
      <c r="W16" s="74">
        <v>116045.27</v>
      </c>
      <c r="X16" s="74">
        <v>112785.78</v>
      </c>
      <c r="Y16" s="74">
        <v>120272.77499999999</v>
      </c>
      <c r="Z16" s="74">
        <v>120929.815</v>
      </c>
      <c r="AA16" s="74">
        <v>141414.35</v>
      </c>
      <c r="AB16" s="74">
        <v>111612.075</v>
      </c>
      <c r="AC16" s="74">
        <v>116284.345</v>
      </c>
      <c r="AD16" s="74">
        <v>111179.125</v>
      </c>
      <c r="AE16" s="74">
        <v>115075.81</v>
      </c>
      <c r="AF16" s="74">
        <v>108738.82</v>
      </c>
      <c r="AG16" s="74">
        <v>119690.755</v>
      </c>
      <c r="AH16" s="74">
        <v>107731.78</v>
      </c>
      <c r="AI16" s="74">
        <v>110715.12</v>
      </c>
      <c r="AJ16" s="74">
        <v>105119.48</v>
      </c>
      <c r="AK16" s="74">
        <v>96016.19</v>
      </c>
      <c r="AL16" s="74">
        <v>106348.78</v>
      </c>
      <c r="AM16" s="74">
        <v>117707.95</v>
      </c>
      <c r="AN16" s="74">
        <v>102617.51</v>
      </c>
      <c r="AO16" s="74">
        <v>104486.18</v>
      </c>
      <c r="AP16" s="74">
        <v>101994.05499999999</v>
      </c>
      <c r="AQ16" s="74">
        <v>92553.29</v>
      </c>
      <c r="AR16" s="74">
        <v>4879205.46</v>
      </c>
      <c r="AS16" s="73"/>
      <c r="AT16" s="73"/>
      <c r="AU16" s="73"/>
      <c r="AV16" s="73"/>
      <c r="AW16" s="73"/>
      <c r="AX16" s="73"/>
      <c r="AY16" s="73"/>
    </row>
    <row r="17" spans="1:51" x14ac:dyDescent="0.55000000000000004">
      <c r="A17" s="103">
        <v>12</v>
      </c>
      <c r="B17" s="74">
        <v>123787.075</v>
      </c>
      <c r="C17" s="74">
        <v>105388.57</v>
      </c>
      <c r="D17" s="74">
        <v>131980.98499999999</v>
      </c>
      <c r="E17" s="74">
        <v>111617.94500000001</v>
      </c>
      <c r="F17" s="74">
        <v>121954.38499999999</v>
      </c>
      <c r="G17" s="74">
        <v>110586.815</v>
      </c>
      <c r="H17" s="74">
        <v>125600.86</v>
      </c>
      <c r="I17" s="74">
        <v>123073.98</v>
      </c>
      <c r="J17" s="74">
        <v>127625.36500000001</v>
      </c>
      <c r="K17" s="74">
        <v>110794.26</v>
      </c>
      <c r="L17" s="74">
        <v>123290.83500000001</v>
      </c>
      <c r="M17" s="74">
        <v>115254.185</v>
      </c>
      <c r="N17" s="74">
        <v>127975.815</v>
      </c>
      <c r="O17" s="74">
        <v>135047.625</v>
      </c>
      <c r="P17" s="74">
        <v>114696.37</v>
      </c>
      <c r="Q17" s="74">
        <v>111254.315</v>
      </c>
      <c r="R17" s="74">
        <v>123994.3</v>
      </c>
      <c r="S17" s="74">
        <v>121127.145</v>
      </c>
      <c r="T17" s="74">
        <v>128319.45</v>
      </c>
      <c r="U17" s="74">
        <v>143184.80499999999</v>
      </c>
      <c r="V17" s="74">
        <v>111632.83500000001</v>
      </c>
      <c r="W17" s="74">
        <v>115020.505</v>
      </c>
      <c r="X17" s="74">
        <v>124181.405</v>
      </c>
      <c r="Y17" s="74">
        <v>127266.86</v>
      </c>
      <c r="Z17" s="74">
        <v>119491.32</v>
      </c>
      <c r="AA17" s="74">
        <v>118189.72</v>
      </c>
      <c r="AB17" s="74">
        <v>115411.41</v>
      </c>
      <c r="AC17" s="74">
        <v>119298.325</v>
      </c>
      <c r="AD17" s="74">
        <v>128305.64</v>
      </c>
      <c r="AE17" s="74">
        <v>111547.605</v>
      </c>
      <c r="AF17" s="74">
        <v>106754.8</v>
      </c>
      <c r="AG17" s="74">
        <v>105484.1</v>
      </c>
      <c r="AH17" s="74">
        <v>107465.98</v>
      </c>
      <c r="AI17" s="74">
        <v>112312.69500000001</v>
      </c>
      <c r="AJ17" s="74">
        <v>109147.65</v>
      </c>
      <c r="AK17" s="74">
        <v>103999.33500000001</v>
      </c>
      <c r="AL17" s="74">
        <v>100170.295</v>
      </c>
      <c r="AM17" s="74">
        <v>111329.62</v>
      </c>
      <c r="AN17" s="74">
        <v>113593.82</v>
      </c>
      <c r="AO17" s="74">
        <v>97262.705000000002</v>
      </c>
      <c r="AP17" s="74">
        <v>105669.045</v>
      </c>
      <c r="AQ17" s="74">
        <v>97664.934999999998</v>
      </c>
      <c r="AR17" s="74">
        <v>4897755.6899999995</v>
      </c>
      <c r="AS17" s="73"/>
      <c r="AT17" s="73"/>
      <c r="AU17" s="73"/>
      <c r="AV17" s="73"/>
      <c r="AW17" s="73"/>
      <c r="AX17" s="73"/>
      <c r="AY17" s="73"/>
    </row>
    <row r="18" spans="1:51" x14ac:dyDescent="0.55000000000000004">
      <c r="A18" s="103">
        <v>13</v>
      </c>
      <c r="B18" s="74">
        <v>122810.05</v>
      </c>
      <c r="C18" s="74">
        <v>117796.715</v>
      </c>
      <c r="D18" s="74">
        <v>116237.22</v>
      </c>
      <c r="E18" s="74">
        <v>112488.215</v>
      </c>
      <c r="F18" s="74">
        <v>107583.935</v>
      </c>
      <c r="G18" s="74">
        <v>112906.94500000001</v>
      </c>
      <c r="H18" s="74">
        <v>123234.935</v>
      </c>
      <c r="I18" s="74">
        <v>124081.46</v>
      </c>
      <c r="J18" s="74">
        <v>111032.97500000001</v>
      </c>
      <c r="K18" s="74">
        <v>116809.36500000001</v>
      </c>
      <c r="L18" s="74">
        <v>108840.18</v>
      </c>
      <c r="M18" s="74">
        <v>114935.545</v>
      </c>
      <c r="N18" s="74">
        <v>122268.86</v>
      </c>
      <c r="O18" s="74">
        <v>126074.895</v>
      </c>
      <c r="P18" s="74">
        <v>109640.33</v>
      </c>
      <c r="Q18" s="74">
        <v>117744.005</v>
      </c>
      <c r="R18" s="74">
        <v>113307.595</v>
      </c>
      <c r="S18" s="74">
        <v>113147.815</v>
      </c>
      <c r="T18" s="74">
        <v>121998.2</v>
      </c>
      <c r="U18" s="74">
        <v>125072.73</v>
      </c>
      <c r="V18" s="74">
        <v>107491.87</v>
      </c>
      <c r="W18" s="74">
        <v>116457.26</v>
      </c>
      <c r="X18" s="74">
        <v>113923.16</v>
      </c>
      <c r="Y18" s="74">
        <v>110088.01</v>
      </c>
      <c r="Z18" s="74">
        <v>122346.33500000001</v>
      </c>
      <c r="AA18" s="74">
        <v>101740.89</v>
      </c>
      <c r="AB18" s="74">
        <v>110662.245</v>
      </c>
      <c r="AC18" s="74">
        <v>97070.345000000001</v>
      </c>
      <c r="AD18" s="74">
        <v>110768.285</v>
      </c>
      <c r="AE18" s="74">
        <v>111958.245</v>
      </c>
      <c r="AF18" s="74">
        <v>112187.715</v>
      </c>
      <c r="AG18" s="74">
        <v>102726.745</v>
      </c>
      <c r="AH18" s="74">
        <v>97402.264999999999</v>
      </c>
      <c r="AI18" s="74">
        <v>99687.64</v>
      </c>
      <c r="AJ18" s="74">
        <v>101262.655</v>
      </c>
      <c r="AK18" s="74">
        <v>97923.714999999997</v>
      </c>
      <c r="AL18" s="74">
        <v>106555.03</v>
      </c>
      <c r="AM18" s="74">
        <v>100394.06</v>
      </c>
      <c r="AN18" s="74">
        <v>104189.1</v>
      </c>
      <c r="AO18" s="74">
        <v>98918.514999999999</v>
      </c>
      <c r="AP18" s="74">
        <v>104226.83</v>
      </c>
      <c r="AQ18" s="74">
        <v>97449.684999999998</v>
      </c>
      <c r="AR18" s="74">
        <v>4663442.5699999994</v>
      </c>
      <c r="AS18" s="73"/>
      <c r="AT18" s="73"/>
      <c r="AU18" s="73"/>
      <c r="AV18" s="73"/>
      <c r="AW18" s="73"/>
      <c r="AX18" s="73"/>
      <c r="AY18" s="73"/>
    </row>
    <row r="19" spans="1:51" x14ac:dyDescent="0.55000000000000004">
      <c r="A19" s="103">
        <v>14</v>
      </c>
      <c r="B19" s="74">
        <v>123061.87</v>
      </c>
      <c r="C19" s="74">
        <v>102746.6</v>
      </c>
      <c r="D19" s="74">
        <v>107895.52499999999</v>
      </c>
      <c r="E19" s="74">
        <v>98258.25</v>
      </c>
      <c r="F19" s="74">
        <v>116817.43</v>
      </c>
      <c r="G19" s="74">
        <v>107687.51</v>
      </c>
      <c r="H19" s="74">
        <v>125795.325</v>
      </c>
      <c r="I19" s="74">
        <v>118281.13</v>
      </c>
      <c r="J19" s="74">
        <v>113138.67</v>
      </c>
      <c r="K19" s="74">
        <v>113381.53</v>
      </c>
      <c r="L19" s="74">
        <v>114927.205</v>
      </c>
      <c r="M19" s="74">
        <v>109043.86500000001</v>
      </c>
      <c r="N19" s="74">
        <v>122042.265</v>
      </c>
      <c r="O19" s="74">
        <v>122625.21</v>
      </c>
      <c r="P19" s="74">
        <v>114191.35</v>
      </c>
      <c r="Q19" s="74">
        <v>115974.61</v>
      </c>
      <c r="R19" s="74">
        <v>115188.76</v>
      </c>
      <c r="S19" s="74">
        <v>110991.625</v>
      </c>
      <c r="T19" s="74">
        <v>113838.41</v>
      </c>
      <c r="U19" s="74">
        <v>122964.715</v>
      </c>
      <c r="V19" s="74">
        <v>114817.30499999999</v>
      </c>
      <c r="W19" s="74">
        <v>117551.69500000001</v>
      </c>
      <c r="X19" s="74">
        <v>113763.83500000001</v>
      </c>
      <c r="Y19" s="74">
        <v>116302.66499999999</v>
      </c>
      <c r="Z19" s="74">
        <v>98891.06</v>
      </c>
      <c r="AA19" s="74">
        <v>116321.60000000001</v>
      </c>
      <c r="AB19" s="74">
        <v>110160.02499999999</v>
      </c>
      <c r="AC19" s="74">
        <v>115979.07</v>
      </c>
      <c r="AD19" s="74">
        <v>111484.73</v>
      </c>
      <c r="AE19" s="74">
        <v>104294.57</v>
      </c>
      <c r="AF19" s="74">
        <v>103999.17</v>
      </c>
      <c r="AG19" s="74">
        <v>102832.72</v>
      </c>
      <c r="AH19" s="74">
        <v>99084.74</v>
      </c>
      <c r="AI19" s="74">
        <v>105938.47500000001</v>
      </c>
      <c r="AJ19" s="74">
        <v>102229.645</v>
      </c>
      <c r="AK19" s="74">
        <v>101854.155</v>
      </c>
      <c r="AL19" s="74">
        <v>106418.66499999999</v>
      </c>
      <c r="AM19" s="74">
        <v>98324.645000000004</v>
      </c>
      <c r="AN19" s="74">
        <v>94477.095000000001</v>
      </c>
      <c r="AO19" s="74">
        <v>98817.03</v>
      </c>
      <c r="AP19" s="74">
        <v>101119.83500000001</v>
      </c>
      <c r="AQ19" s="74">
        <v>95953.205000000002</v>
      </c>
      <c r="AR19" s="74">
        <v>4619467.79</v>
      </c>
      <c r="AS19" s="73"/>
      <c r="AT19" s="73"/>
      <c r="AU19" s="73"/>
      <c r="AV19" s="73"/>
      <c r="AW19" s="73"/>
      <c r="AX19" s="73"/>
      <c r="AY19" s="73"/>
    </row>
    <row r="20" spans="1:51" x14ac:dyDescent="0.55000000000000004">
      <c r="A20" s="103">
        <v>15</v>
      </c>
      <c r="B20" s="74">
        <v>107383.37</v>
      </c>
      <c r="C20" s="74">
        <v>120445.735</v>
      </c>
      <c r="D20" s="74">
        <v>113287.05499999999</v>
      </c>
      <c r="E20" s="74">
        <v>118702.925</v>
      </c>
      <c r="F20" s="74">
        <v>108543.63499999999</v>
      </c>
      <c r="G20" s="74">
        <v>118074.565</v>
      </c>
      <c r="H20" s="74">
        <v>120235.505</v>
      </c>
      <c r="I20" s="74">
        <v>120371.235</v>
      </c>
      <c r="J20" s="74">
        <v>114159.965</v>
      </c>
      <c r="K20" s="74">
        <v>122423.01</v>
      </c>
      <c r="L20" s="74">
        <v>111999.03999999999</v>
      </c>
      <c r="M20" s="74">
        <v>118404.455</v>
      </c>
      <c r="N20" s="74">
        <v>122129.77499999999</v>
      </c>
      <c r="O20" s="74">
        <v>125657.125</v>
      </c>
      <c r="P20" s="74">
        <v>114335.995</v>
      </c>
      <c r="Q20" s="74">
        <v>121944.995</v>
      </c>
      <c r="R20" s="74">
        <v>120858.98</v>
      </c>
      <c r="S20" s="74">
        <v>108404.01</v>
      </c>
      <c r="T20" s="74">
        <v>123990.76</v>
      </c>
      <c r="U20" s="74">
        <v>125663.33</v>
      </c>
      <c r="V20" s="74">
        <v>112704.045</v>
      </c>
      <c r="W20" s="74">
        <v>119876.63</v>
      </c>
      <c r="X20" s="74">
        <v>116890.61</v>
      </c>
      <c r="Y20" s="74">
        <v>108587.52</v>
      </c>
      <c r="Z20" s="74">
        <v>121753.11500000001</v>
      </c>
      <c r="AA20" s="74">
        <v>124266.88499999999</v>
      </c>
      <c r="AB20" s="74">
        <v>97436.41</v>
      </c>
      <c r="AC20" s="74">
        <v>113609.76</v>
      </c>
      <c r="AD20" s="74">
        <v>114848.77</v>
      </c>
      <c r="AE20" s="74">
        <v>94831.23</v>
      </c>
      <c r="AF20" s="74">
        <v>110034.16499999999</v>
      </c>
      <c r="AG20" s="74">
        <v>109044.9</v>
      </c>
      <c r="AH20" s="74">
        <v>99608.57</v>
      </c>
      <c r="AI20" s="74">
        <v>105135.30499999999</v>
      </c>
      <c r="AJ20" s="74">
        <v>105963.55499999999</v>
      </c>
      <c r="AK20" s="74">
        <v>92097.07</v>
      </c>
      <c r="AL20" s="74">
        <v>103685.45</v>
      </c>
      <c r="AM20" s="74">
        <v>102084</v>
      </c>
      <c r="AN20" s="74">
        <v>96041.895000000004</v>
      </c>
      <c r="AO20" s="74">
        <v>100571.16499999999</v>
      </c>
      <c r="AP20" s="74">
        <v>93590.425000000003</v>
      </c>
      <c r="AQ20" s="74">
        <v>105098.02499999999</v>
      </c>
      <c r="AR20" s="74">
        <v>4704774.9649999989</v>
      </c>
      <c r="AS20" s="73"/>
      <c r="AT20" s="73"/>
      <c r="AU20" s="73"/>
      <c r="AV20" s="73"/>
      <c r="AW20" s="73"/>
      <c r="AX20" s="73"/>
      <c r="AY20" s="73"/>
    </row>
    <row r="21" spans="1:51" x14ac:dyDescent="0.55000000000000004">
      <c r="A21" s="103">
        <v>16</v>
      </c>
      <c r="B21" s="74">
        <v>125107.78</v>
      </c>
      <c r="C21" s="74">
        <v>118614.005</v>
      </c>
      <c r="D21" s="74">
        <v>99945.494999999995</v>
      </c>
      <c r="E21" s="74">
        <v>115694.64</v>
      </c>
      <c r="F21" s="74">
        <v>114194.955</v>
      </c>
      <c r="G21" s="74">
        <v>100025.9</v>
      </c>
      <c r="H21" s="74">
        <v>127793.38</v>
      </c>
      <c r="I21" s="74">
        <v>123808.76</v>
      </c>
      <c r="J21" s="74">
        <v>111955.175</v>
      </c>
      <c r="K21" s="74">
        <v>121092.855</v>
      </c>
      <c r="L21" s="74">
        <v>115392.875</v>
      </c>
      <c r="M21" s="74">
        <v>107849.83</v>
      </c>
      <c r="N21" s="74">
        <v>126673.935</v>
      </c>
      <c r="O21" s="74">
        <v>124686.63</v>
      </c>
      <c r="P21" s="74">
        <v>114436.97</v>
      </c>
      <c r="Q21" s="74">
        <v>120784.875</v>
      </c>
      <c r="R21" s="74">
        <v>117281.13</v>
      </c>
      <c r="S21" s="74">
        <v>104547.34</v>
      </c>
      <c r="T21" s="74">
        <v>126937.94</v>
      </c>
      <c r="U21" s="74">
        <v>126519.065</v>
      </c>
      <c r="V21" s="74">
        <v>112816.68</v>
      </c>
      <c r="W21" s="74">
        <v>120448.935</v>
      </c>
      <c r="X21" s="74">
        <v>111360.065</v>
      </c>
      <c r="Y21" s="74">
        <v>106527.94500000001</v>
      </c>
      <c r="Z21" s="74">
        <v>131031.41499999999</v>
      </c>
      <c r="AA21" s="74">
        <v>124721.485</v>
      </c>
      <c r="AB21" s="74">
        <v>114522.44</v>
      </c>
      <c r="AC21" s="74">
        <v>118324.09</v>
      </c>
      <c r="AD21" s="74">
        <v>95967.404999999999</v>
      </c>
      <c r="AE21" s="74">
        <v>106943.49</v>
      </c>
      <c r="AF21" s="74">
        <v>109763.985</v>
      </c>
      <c r="AG21" s="74">
        <v>108525.965</v>
      </c>
      <c r="AH21" s="74">
        <v>102528.4</v>
      </c>
      <c r="AI21" s="74">
        <v>107479.26</v>
      </c>
      <c r="AJ21" s="74">
        <v>95654.36</v>
      </c>
      <c r="AK21" s="74">
        <v>106888.545</v>
      </c>
      <c r="AL21" s="74">
        <v>103760.22500000001</v>
      </c>
      <c r="AM21" s="74">
        <v>99845.345000000001</v>
      </c>
      <c r="AN21" s="74">
        <v>96594.744999999995</v>
      </c>
      <c r="AO21" s="74">
        <v>104123.39</v>
      </c>
      <c r="AP21" s="74">
        <v>98680</v>
      </c>
      <c r="AQ21" s="74">
        <v>101760.09</v>
      </c>
      <c r="AR21" s="74">
        <v>4721611.794999999</v>
      </c>
      <c r="AS21" s="73"/>
      <c r="AT21" s="73"/>
      <c r="AU21" s="73"/>
      <c r="AV21" s="73"/>
      <c r="AW21" s="73"/>
      <c r="AX21" s="73"/>
      <c r="AY21" s="73"/>
    </row>
    <row r="22" spans="1:51" x14ac:dyDescent="0.55000000000000004">
      <c r="A22" s="103">
        <v>17</v>
      </c>
      <c r="B22" s="74">
        <v>126696.19</v>
      </c>
      <c r="C22" s="74">
        <v>123441.82</v>
      </c>
      <c r="D22" s="74">
        <v>109421.815</v>
      </c>
      <c r="E22" s="74">
        <v>117799.97</v>
      </c>
      <c r="F22" s="74">
        <v>100246.51</v>
      </c>
      <c r="G22" s="74">
        <v>109168.595</v>
      </c>
      <c r="H22" s="74">
        <v>127973.58500000001</v>
      </c>
      <c r="I22" s="74">
        <v>126846.44500000001</v>
      </c>
      <c r="J22" s="74">
        <v>101548.735</v>
      </c>
      <c r="K22" s="74">
        <v>117642.645</v>
      </c>
      <c r="L22" s="74">
        <v>114240.88499999999</v>
      </c>
      <c r="M22" s="74">
        <v>111417.63</v>
      </c>
      <c r="N22" s="74">
        <v>128598.495</v>
      </c>
      <c r="O22" s="74">
        <v>125204.785</v>
      </c>
      <c r="P22" s="74">
        <v>116795.245</v>
      </c>
      <c r="Q22" s="74">
        <v>106654.955</v>
      </c>
      <c r="R22" s="74">
        <v>113264.23</v>
      </c>
      <c r="S22" s="74">
        <v>113506.01</v>
      </c>
      <c r="T22" s="74">
        <v>126483.80499999999</v>
      </c>
      <c r="U22" s="74">
        <v>125514.14</v>
      </c>
      <c r="V22" s="74">
        <v>126329.53</v>
      </c>
      <c r="W22" s="74">
        <v>117617.51</v>
      </c>
      <c r="X22" s="74">
        <v>98112.464999999997</v>
      </c>
      <c r="Y22" s="74">
        <v>112872.88</v>
      </c>
      <c r="Z22" s="74">
        <v>126230.785</v>
      </c>
      <c r="AA22" s="74">
        <v>120124.30499999999</v>
      </c>
      <c r="AB22" s="74">
        <v>120144.19</v>
      </c>
      <c r="AC22" s="74">
        <v>119079.465</v>
      </c>
      <c r="AD22" s="74">
        <v>107226.59</v>
      </c>
      <c r="AE22" s="74">
        <v>106565.295</v>
      </c>
      <c r="AF22" s="74">
        <v>111803.625</v>
      </c>
      <c r="AG22" s="74">
        <v>108773.745</v>
      </c>
      <c r="AH22" s="74">
        <v>104864.05</v>
      </c>
      <c r="AI22" s="74">
        <v>108613.38</v>
      </c>
      <c r="AJ22" s="74">
        <v>105374.93</v>
      </c>
      <c r="AK22" s="74">
        <v>96845.119999999995</v>
      </c>
      <c r="AL22" s="74">
        <v>107160.54</v>
      </c>
      <c r="AM22" s="74">
        <v>100526.30499999999</v>
      </c>
      <c r="AN22" s="74">
        <v>97356.565000000002</v>
      </c>
      <c r="AO22" s="74">
        <v>103662.05</v>
      </c>
      <c r="AP22" s="74">
        <v>94810.664999999994</v>
      </c>
      <c r="AQ22" s="74">
        <v>100737.83500000001</v>
      </c>
      <c r="AR22" s="74">
        <v>4737298.3149999985</v>
      </c>
      <c r="AS22" s="73"/>
      <c r="AT22" s="73"/>
      <c r="AU22" s="73"/>
      <c r="AV22" s="73"/>
      <c r="AW22" s="73"/>
      <c r="AX22" s="73"/>
      <c r="AY22" s="73"/>
    </row>
    <row r="23" spans="1:51" x14ac:dyDescent="0.55000000000000004">
      <c r="A23" s="103">
        <v>18</v>
      </c>
      <c r="B23" s="74">
        <v>127855.22</v>
      </c>
      <c r="C23" s="74">
        <v>104072.435</v>
      </c>
      <c r="D23" s="74">
        <v>115103.77499999999</v>
      </c>
      <c r="E23" s="74">
        <v>121551.685</v>
      </c>
      <c r="F23" s="74">
        <v>118307.52499999999</v>
      </c>
      <c r="G23" s="74">
        <v>113471.83</v>
      </c>
      <c r="H23" s="74">
        <v>132642.14000000001</v>
      </c>
      <c r="I23" s="74">
        <v>117437.66499999999</v>
      </c>
      <c r="J23" s="74">
        <v>120718.64</v>
      </c>
      <c r="K23" s="74">
        <v>122642.235</v>
      </c>
      <c r="L23" s="74">
        <v>110515.6</v>
      </c>
      <c r="M23" s="74">
        <v>112124.06</v>
      </c>
      <c r="N23" s="74">
        <v>132814.61499999999</v>
      </c>
      <c r="O23" s="74">
        <v>118531.5</v>
      </c>
      <c r="P23" s="74">
        <v>129196.44500000001</v>
      </c>
      <c r="Q23" s="74">
        <v>118716.595</v>
      </c>
      <c r="R23" s="74">
        <v>111462.38499999999</v>
      </c>
      <c r="S23" s="74">
        <v>121307.84</v>
      </c>
      <c r="T23" s="74">
        <v>132669.57999999999</v>
      </c>
      <c r="U23" s="74">
        <v>126847.02</v>
      </c>
      <c r="V23" s="74">
        <v>127260.05</v>
      </c>
      <c r="W23" s="74">
        <v>117357.83500000001</v>
      </c>
      <c r="X23" s="74">
        <v>112948.4</v>
      </c>
      <c r="Y23" s="74">
        <v>121353.33</v>
      </c>
      <c r="Z23" s="74">
        <v>126304.44500000001</v>
      </c>
      <c r="AA23" s="74">
        <v>122054.13</v>
      </c>
      <c r="AB23" s="74">
        <v>123150.38499999999</v>
      </c>
      <c r="AC23" s="74">
        <v>116870.46</v>
      </c>
      <c r="AD23" s="74">
        <v>110902.185</v>
      </c>
      <c r="AE23" s="74">
        <v>127238.875</v>
      </c>
      <c r="AF23" s="74">
        <v>108487.97500000001</v>
      </c>
      <c r="AG23" s="74">
        <v>103505.19500000001</v>
      </c>
      <c r="AH23" s="74">
        <v>105013.07</v>
      </c>
      <c r="AI23" s="74">
        <v>106892.995</v>
      </c>
      <c r="AJ23" s="74">
        <v>103616.145</v>
      </c>
      <c r="AK23" s="74">
        <v>111665.72500000001</v>
      </c>
      <c r="AL23" s="74">
        <v>108217.82</v>
      </c>
      <c r="AM23" s="74">
        <v>105642.28</v>
      </c>
      <c r="AN23" s="74">
        <v>103756.535</v>
      </c>
      <c r="AO23" s="74">
        <v>105277.715</v>
      </c>
      <c r="AP23" s="74">
        <v>101057.43</v>
      </c>
      <c r="AQ23" s="74">
        <v>96572.934999999998</v>
      </c>
      <c r="AR23" s="74">
        <v>4873134.7049999991</v>
      </c>
      <c r="AS23" s="73"/>
      <c r="AT23" s="73"/>
      <c r="AU23" s="73"/>
      <c r="AV23" s="73"/>
      <c r="AW23" s="73"/>
      <c r="AX23" s="73"/>
      <c r="AY23" s="73"/>
    </row>
    <row r="24" spans="1:51" x14ac:dyDescent="0.55000000000000004">
      <c r="A24" s="103">
        <v>19</v>
      </c>
      <c r="B24" s="74">
        <v>122375.47</v>
      </c>
      <c r="C24" s="74">
        <v>116969.63</v>
      </c>
      <c r="D24" s="74">
        <v>125858.27</v>
      </c>
      <c r="E24" s="74">
        <v>118254.55499999999</v>
      </c>
      <c r="F24" s="74">
        <v>121535.485</v>
      </c>
      <c r="G24" s="74">
        <v>126892.26</v>
      </c>
      <c r="H24" s="74">
        <v>123734.86500000001</v>
      </c>
      <c r="I24" s="74">
        <v>119014.44500000001</v>
      </c>
      <c r="J24" s="74">
        <v>126760.71</v>
      </c>
      <c r="K24" s="74">
        <v>122876.86500000001</v>
      </c>
      <c r="L24" s="74">
        <v>116318.435</v>
      </c>
      <c r="M24" s="74">
        <v>118839.095</v>
      </c>
      <c r="N24" s="74">
        <v>129121.86</v>
      </c>
      <c r="O24" s="74">
        <v>124525.185</v>
      </c>
      <c r="P24" s="74">
        <v>125747.735</v>
      </c>
      <c r="Q24" s="74">
        <v>122721.46</v>
      </c>
      <c r="R24" s="74">
        <v>118801.84</v>
      </c>
      <c r="S24" s="74">
        <v>113214.27</v>
      </c>
      <c r="T24" s="74">
        <v>131237.185</v>
      </c>
      <c r="U24" s="74">
        <v>118192.05499999999</v>
      </c>
      <c r="V24" s="74">
        <v>128753.13</v>
      </c>
      <c r="W24" s="74">
        <v>128518.505</v>
      </c>
      <c r="X24" s="74">
        <v>122003.33500000001</v>
      </c>
      <c r="Y24" s="74">
        <v>109642.755</v>
      </c>
      <c r="Z24" s="74">
        <v>131138.73000000001</v>
      </c>
      <c r="AA24" s="74">
        <v>120421.32</v>
      </c>
      <c r="AB24" s="74">
        <v>123523</v>
      </c>
      <c r="AC24" s="74">
        <v>133467.37</v>
      </c>
      <c r="AD24" s="74">
        <v>123850.86</v>
      </c>
      <c r="AE24" s="74">
        <v>107914.05499999999</v>
      </c>
      <c r="AF24" s="74">
        <v>108377.05</v>
      </c>
      <c r="AG24" s="74">
        <v>106052.64</v>
      </c>
      <c r="AH24" s="74">
        <v>109477.42</v>
      </c>
      <c r="AI24" s="74">
        <v>111273.755</v>
      </c>
      <c r="AJ24" s="74">
        <v>113186.735</v>
      </c>
      <c r="AK24" s="74">
        <v>107786.255</v>
      </c>
      <c r="AL24" s="74">
        <v>109233.34</v>
      </c>
      <c r="AM24" s="74">
        <v>98873.535000000003</v>
      </c>
      <c r="AN24" s="74">
        <v>107424.07</v>
      </c>
      <c r="AO24" s="74">
        <v>105840.39</v>
      </c>
      <c r="AP24" s="74">
        <v>104770.705</v>
      </c>
      <c r="AQ24" s="74">
        <v>109669.355</v>
      </c>
      <c r="AR24" s="74">
        <v>4964189.9850000003</v>
      </c>
      <c r="AS24" s="73"/>
      <c r="AT24" s="73"/>
      <c r="AU24" s="73"/>
      <c r="AV24" s="73"/>
      <c r="AW24" s="73"/>
      <c r="AX24" s="73"/>
      <c r="AY24" s="73"/>
    </row>
    <row r="25" spans="1:51" x14ac:dyDescent="0.55000000000000004">
      <c r="A25" s="103">
        <v>20</v>
      </c>
      <c r="B25" s="74">
        <v>123740.245</v>
      </c>
      <c r="C25" s="74">
        <v>119781.13499999999</v>
      </c>
      <c r="D25" s="74">
        <v>125871.91499999999</v>
      </c>
      <c r="E25" s="74">
        <v>129885.955</v>
      </c>
      <c r="F25" s="74">
        <v>119598.605</v>
      </c>
      <c r="G25" s="74">
        <v>122550.94500000001</v>
      </c>
      <c r="H25" s="74">
        <v>129312.58</v>
      </c>
      <c r="I25" s="74">
        <v>119611.88</v>
      </c>
      <c r="J25" s="74">
        <v>127820.715</v>
      </c>
      <c r="K25" s="74">
        <v>131900.51999999999</v>
      </c>
      <c r="L25" s="74">
        <v>123005.31</v>
      </c>
      <c r="M25" s="74">
        <v>120767.795</v>
      </c>
      <c r="N25" s="74">
        <v>136903.26999999999</v>
      </c>
      <c r="O25" s="74">
        <v>123616.28</v>
      </c>
      <c r="P25" s="74">
        <v>125072.675</v>
      </c>
      <c r="Q25" s="74">
        <v>133399.23000000001</v>
      </c>
      <c r="R25" s="74">
        <v>126264.77499999999</v>
      </c>
      <c r="S25" s="74">
        <v>127145.14</v>
      </c>
      <c r="T25" s="74">
        <v>135217.65</v>
      </c>
      <c r="U25" s="74">
        <v>120693.53</v>
      </c>
      <c r="V25" s="74">
        <v>122910.48</v>
      </c>
      <c r="W25" s="74">
        <v>131757.155</v>
      </c>
      <c r="X25" s="74">
        <v>127389.485</v>
      </c>
      <c r="Y25" s="74">
        <v>129285.09</v>
      </c>
      <c r="Z25" s="74">
        <v>135172.41</v>
      </c>
      <c r="AA25" s="74">
        <v>118800.07</v>
      </c>
      <c r="AB25" s="74">
        <v>123351.45</v>
      </c>
      <c r="AC25" s="74">
        <v>127353.575</v>
      </c>
      <c r="AD25" s="74">
        <v>126934.24</v>
      </c>
      <c r="AE25" s="74">
        <v>129112.45</v>
      </c>
      <c r="AF25" s="74">
        <v>117136.63</v>
      </c>
      <c r="AG25" s="74">
        <v>101945.995</v>
      </c>
      <c r="AH25" s="74">
        <v>109111.61500000001</v>
      </c>
      <c r="AI25" s="74">
        <v>119262.145</v>
      </c>
      <c r="AJ25" s="74">
        <v>112990.63499999999</v>
      </c>
      <c r="AK25" s="74">
        <v>110420.89</v>
      </c>
      <c r="AL25" s="74">
        <v>103811.28</v>
      </c>
      <c r="AM25" s="74">
        <v>103487.28</v>
      </c>
      <c r="AN25" s="74">
        <v>107497.03</v>
      </c>
      <c r="AO25" s="74">
        <v>108729.71</v>
      </c>
      <c r="AP25" s="74">
        <v>110416.88</v>
      </c>
      <c r="AQ25" s="74">
        <v>107555.19</v>
      </c>
      <c r="AR25" s="74">
        <v>5106591.8350000009</v>
      </c>
      <c r="AS25" s="73"/>
      <c r="AT25" s="73"/>
      <c r="AU25" s="73"/>
      <c r="AV25" s="73"/>
      <c r="AW25" s="73"/>
      <c r="AX25" s="73"/>
      <c r="AY25" s="73"/>
    </row>
    <row r="26" spans="1:51" x14ac:dyDescent="0.55000000000000004">
      <c r="A26" s="103">
        <v>21</v>
      </c>
      <c r="B26" s="74">
        <v>127524.8</v>
      </c>
      <c r="C26" s="74">
        <v>121182.69500000001</v>
      </c>
      <c r="D26" s="74">
        <v>113551.03999999999</v>
      </c>
      <c r="E26" s="74">
        <v>124046.80499999999</v>
      </c>
      <c r="F26" s="74">
        <v>118733.42</v>
      </c>
      <c r="G26" s="74">
        <v>120076.645</v>
      </c>
      <c r="H26" s="74">
        <v>133235.48000000001</v>
      </c>
      <c r="I26" s="74">
        <v>124209.405</v>
      </c>
      <c r="J26" s="74">
        <v>119127.205</v>
      </c>
      <c r="K26" s="74">
        <v>126922.995</v>
      </c>
      <c r="L26" s="74">
        <v>121766.77</v>
      </c>
      <c r="M26" s="74">
        <v>119789.97</v>
      </c>
      <c r="N26" s="74">
        <v>127522.71</v>
      </c>
      <c r="O26" s="74">
        <v>124352.215</v>
      </c>
      <c r="P26" s="74">
        <v>121571.97</v>
      </c>
      <c r="Q26" s="74">
        <v>129352.83</v>
      </c>
      <c r="R26" s="74">
        <v>122015.59</v>
      </c>
      <c r="S26" s="74">
        <v>119803.985</v>
      </c>
      <c r="T26" s="74">
        <v>135361.19500000001</v>
      </c>
      <c r="U26" s="74">
        <v>124392.29</v>
      </c>
      <c r="V26" s="74">
        <v>124010.03</v>
      </c>
      <c r="W26" s="74">
        <v>129553.94</v>
      </c>
      <c r="X26" s="74">
        <v>119118.11</v>
      </c>
      <c r="Y26" s="74">
        <v>127563.61</v>
      </c>
      <c r="Z26" s="74">
        <v>133422.46</v>
      </c>
      <c r="AA26" s="74">
        <v>127705.84</v>
      </c>
      <c r="AB26" s="74">
        <v>123130.6</v>
      </c>
      <c r="AC26" s="74">
        <v>127957.57</v>
      </c>
      <c r="AD26" s="74">
        <v>118924.765</v>
      </c>
      <c r="AE26" s="74">
        <v>130472.2</v>
      </c>
      <c r="AF26" s="74">
        <v>119331.85</v>
      </c>
      <c r="AG26" s="74">
        <v>112336.78</v>
      </c>
      <c r="AH26" s="74">
        <v>104643.675</v>
      </c>
      <c r="AI26" s="74">
        <v>115384.08500000001</v>
      </c>
      <c r="AJ26" s="74">
        <v>104949.95</v>
      </c>
      <c r="AK26" s="74">
        <v>115234.32</v>
      </c>
      <c r="AL26" s="74">
        <v>111897.08500000001</v>
      </c>
      <c r="AM26" s="74">
        <v>99697.62</v>
      </c>
      <c r="AN26" s="74">
        <v>105912.16</v>
      </c>
      <c r="AO26" s="74">
        <v>112349.26</v>
      </c>
      <c r="AP26" s="74">
        <v>104054.85</v>
      </c>
      <c r="AQ26" s="74">
        <v>109774.425</v>
      </c>
      <c r="AR26" s="74">
        <v>5051965.1999999993</v>
      </c>
      <c r="AS26" s="73"/>
      <c r="AT26" s="73"/>
      <c r="AU26" s="73"/>
      <c r="AV26" s="73"/>
      <c r="AW26" s="73"/>
      <c r="AX26" s="73"/>
      <c r="AY26" s="73"/>
    </row>
    <row r="27" spans="1:51" x14ac:dyDescent="0.55000000000000004">
      <c r="A27" s="103">
        <v>22</v>
      </c>
      <c r="B27" s="74">
        <v>136690.92000000001</v>
      </c>
      <c r="C27" s="74">
        <v>121424.42</v>
      </c>
      <c r="D27" s="74">
        <v>130516.1</v>
      </c>
      <c r="E27" s="74">
        <v>119360.265</v>
      </c>
      <c r="F27" s="74">
        <v>130229.295</v>
      </c>
      <c r="G27" s="74">
        <v>125532.575</v>
      </c>
      <c r="H27" s="74">
        <v>140886.995</v>
      </c>
      <c r="I27" s="74">
        <v>131916.405</v>
      </c>
      <c r="J27" s="74">
        <v>132762.38</v>
      </c>
      <c r="K27" s="74">
        <v>123142.76</v>
      </c>
      <c r="L27" s="74">
        <v>133799.655</v>
      </c>
      <c r="M27" s="74">
        <v>126788.83500000001</v>
      </c>
      <c r="N27" s="74">
        <v>133103.37</v>
      </c>
      <c r="O27" s="74">
        <v>132170.04999999999</v>
      </c>
      <c r="P27" s="74">
        <v>139030.79500000001</v>
      </c>
      <c r="Q27" s="74">
        <v>127830.62</v>
      </c>
      <c r="R27" s="74">
        <v>136301.49</v>
      </c>
      <c r="S27" s="74">
        <v>124189.8</v>
      </c>
      <c r="T27" s="74">
        <v>127900.235</v>
      </c>
      <c r="U27" s="74">
        <v>137080.875</v>
      </c>
      <c r="V27" s="74">
        <v>140202.73499999999</v>
      </c>
      <c r="W27" s="74">
        <v>131159.94500000001</v>
      </c>
      <c r="X27" s="74">
        <v>138857.13500000001</v>
      </c>
      <c r="Y27" s="74">
        <v>124062.485</v>
      </c>
      <c r="Z27" s="74">
        <v>132338.94</v>
      </c>
      <c r="AA27" s="74">
        <v>134317.62</v>
      </c>
      <c r="AB27" s="74">
        <v>136856.79999999999</v>
      </c>
      <c r="AC27" s="74">
        <v>135864.065</v>
      </c>
      <c r="AD27" s="74">
        <v>133869.14000000001</v>
      </c>
      <c r="AE27" s="74">
        <v>120072.09</v>
      </c>
      <c r="AF27" s="74">
        <v>114669.79</v>
      </c>
      <c r="AG27" s="74">
        <v>119938.795</v>
      </c>
      <c r="AH27" s="74">
        <v>122161.405</v>
      </c>
      <c r="AI27" s="74">
        <v>123226.075</v>
      </c>
      <c r="AJ27" s="74">
        <v>120653.435</v>
      </c>
      <c r="AK27" s="74">
        <v>102231.77</v>
      </c>
      <c r="AL27" s="74">
        <v>118783.08500000001</v>
      </c>
      <c r="AM27" s="74">
        <v>101618.98</v>
      </c>
      <c r="AN27" s="74">
        <v>110029.55</v>
      </c>
      <c r="AO27" s="74">
        <v>106044.51</v>
      </c>
      <c r="AP27" s="74">
        <v>106153.43</v>
      </c>
      <c r="AQ27" s="74">
        <v>109579.82</v>
      </c>
      <c r="AR27" s="74">
        <v>5293349.4399999985</v>
      </c>
      <c r="AS27" s="73"/>
      <c r="AT27" s="73"/>
      <c r="AU27" s="73"/>
      <c r="AV27" s="73"/>
      <c r="AW27" s="73"/>
      <c r="AX27" s="73"/>
      <c r="AY27" s="73"/>
    </row>
    <row r="28" spans="1:51" x14ac:dyDescent="0.55000000000000004">
      <c r="A28" s="103">
        <v>23</v>
      </c>
      <c r="B28" s="74">
        <v>140919.995</v>
      </c>
      <c r="C28" s="74">
        <v>134983.95499999999</v>
      </c>
      <c r="D28" s="74">
        <v>132877.45000000001</v>
      </c>
      <c r="E28" s="74">
        <v>135385.41</v>
      </c>
      <c r="F28" s="74">
        <v>135437.85</v>
      </c>
      <c r="G28" s="74">
        <v>132039.70499999999</v>
      </c>
      <c r="H28" s="74">
        <v>148534.505</v>
      </c>
      <c r="I28" s="74">
        <v>140402.15</v>
      </c>
      <c r="J28" s="74">
        <v>133274.53</v>
      </c>
      <c r="K28" s="74">
        <v>132975.13</v>
      </c>
      <c r="L28" s="74">
        <v>136149.125</v>
      </c>
      <c r="M28" s="74">
        <v>132710.35999999999</v>
      </c>
      <c r="N28" s="74">
        <v>146902.95000000001</v>
      </c>
      <c r="O28" s="74">
        <v>141195.03</v>
      </c>
      <c r="P28" s="74">
        <v>136116.12</v>
      </c>
      <c r="Q28" s="74">
        <v>132038.42499999999</v>
      </c>
      <c r="R28" s="74">
        <v>137844.815</v>
      </c>
      <c r="S28" s="74">
        <v>130801.825</v>
      </c>
      <c r="T28" s="74">
        <v>147155.26500000001</v>
      </c>
      <c r="U28" s="74">
        <v>141292.56</v>
      </c>
      <c r="V28" s="74">
        <v>139511.78</v>
      </c>
      <c r="W28" s="74">
        <v>128577.63</v>
      </c>
      <c r="X28" s="74">
        <v>134971.77499999999</v>
      </c>
      <c r="Y28" s="74">
        <v>133322.02499999999</v>
      </c>
      <c r="Z28" s="74">
        <v>142625.035</v>
      </c>
      <c r="AA28" s="74">
        <v>137717.255</v>
      </c>
      <c r="AB28" s="74">
        <v>130994.54</v>
      </c>
      <c r="AC28" s="74">
        <v>129910.015</v>
      </c>
      <c r="AD28" s="74">
        <v>132003.44</v>
      </c>
      <c r="AE28" s="74">
        <v>137368.465</v>
      </c>
      <c r="AF28" s="74">
        <v>120128.295</v>
      </c>
      <c r="AG28" s="74">
        <v>122764.33</v>
      </c>
      <c r="AH28" s="74">
        <v>120698.91499999999</v>
      </c>
      <c r="AI28" s="74">
        <v>120232.19500000001</v>
      </c>
      <c r="AJ28" s="74">
        <v>117243.63</v>
      </c>
      <c r="AK28" s="74">
        <v>126427.92</v>
      </c>
      <c r="AL28" s="74">
        <v>113261.26</v>
      </c>
      <c r="AM28" s="74">
        <v>118751.965</v>
      </c>
      <c r="AN28" s="74">
        <v>118953.95</v>
      </c>
      <c r="AO28" s="74">
        <v>121177.58500000001</v>
      </c>
      <c r="AP28" s="74">
        <v>118086.93</v>
      </c>
      <c r="AQ28" s="74">
        <v>102684.59</v>
      </c>
      <c r="AR28" s="74">
        <v>5516450.6799999988</v>
      </c>
      <c r="AS28" s="73"/>
      <c r="AT28" s="73"/>
      <c r="AU28" s="73"/>
      <c r="AV28" s="73"/>
      <c r="AW28" s="73"/>
      <c r="AX28" s="73"/>
      <c r="AY28" s="73"/>
    </row>
    <row r="29" spans="1:51" x14ac:dyDescent="0.55000000000000004">
      <c r="A29" s="103">
        <v>24</v>
      </c>
      <c r="B29" s="74">
        <v>110715.815</v>
      </c>
      <c r="C29" s="74">
        <v>134829.755</v>
      </c>
      <c r="D29" s="74">
        <v>117691.685</v>
      </c>
      <c r="E29" s="74">
        <v>113420.985</v>
      </c>
      <c r="F29" s="74">
        <v>108133.03</v>
      </c>
      <c r="G29" s="74">
        <v>124792.97500000001</v>
      </c>
      <c r="H29" s="74">
        <v>132854.13500000001</v>
      </c>
      <c r="I29" s="74">
        <v>135306.005</v>
      </c>
      <c r="J29" s="74">
        <v>135184.95000000001</v>
      </c>
      <c r="K29" s="74">
        <v>127261.295</v>
      </c>
      <c r="L29" s="74">
        <v>122760.92</v>
      </c>
      <c r="M29" s="74">
        <v>141571.29500000001</v>
      </c>
      <c r="N29" s="74">
        <v>144125.52499999999</v>
      </c>
      <c r="O29" s="74">
        <v>137305.35500000001</v>
      </c>
      <c r="P29" s="74">
        <v>136253.42000000001</v>
      </c>
      <c r="Q29" s="74">
        <v>131574.60500000001</v>
      </c>
      <c r="R29" s="74">
        <v>128127.75</v>
      </c>
      <c r="S29" s="74">
        <v>137795.79500000001</v>
      </c>
      <c r="T29" s="74">
        <v>143465.44500000001</v>
      </c>
      <c r="U29" s="74">
        <v>132859.30499999999</v>
      </c>
      <c r="V29" s="74">
        <v>135303.255</v>
      </c>
      <c r="W29" s="74">
        <v>130544.485</v>
      </c>
      <c r="X29" s="74">
        <v>128535.19</v>
      </c>
      <c r="Y29" s="74">
        <v>141444.44500000001</v>
      </c>
      <c r="Z29" s="74">
        <v>145005.62</v>
      </c>
      <c r="AA29" s="74">
        <v>132209.51500000001</v>
      </c>
      <c r="AB29" s="74">
        <v>135269.63500000001</v>
      </c>
      <c r="AC29" s="74">
        <v>133009.01</v>
      </c>
      <c r="AD29" s="74">
        <v>128153.19500000001</v>
      </c>
      <c r="AE29" s="74">
        <v>134684.58499999999</v>
      </c>
      <c r="AF29" s="74">
        <v>123754.55</v>
      </c>
      <c r="AG29" s="74">
        <v>120753.43</v>
      </c>
      <c r="AH29" s="74">
        <v>121178.68</v>
      </c>
      <c r="AI29" s="74">
        <v>124351.235</v>
      </c>
      <c r="AJ29" s="74">
        <v>121097.845</v>
      </c>
      <c r="AK29" s="74">
        <v>117394.455</v>
      </c>
      <c r="AL29" s="74">
        <v>109609.685</v>
      </c>
      <c r="AM29" s="74">
        <v>116052.80499999999</v>
      </c>
      <c r="AN29" s="74">
        <v>113374.465</v>
      </c>
      <c r="AO29" s="74">
        <v>117037.86500000001</v>
      </c>
      <c r="AP29" s="74">
        <v>110669.42</v>
      </c>
      <c r="AQ29" s="74">
        <v>119524.41</v>
      </c>
      <c r="AR29" s="74">
        <v>5354987.8249999983</v>
      </c>
      <c r="AS29" s="73"/>
      <c r="AT29" s="73"/>
      <c r="AU29" s="73"/>
      <c r="AV29" s="73"/>
      <c r="AW29" s="73"/>
      <c r="AX29" s="73"/>
      <c r="AY29" s="73"/>
    </row>
    <row r="30" spans="1:51" x14ac:dyDescent="0.55000000000000004">
      <c r="A30" s="103">
        <v>25</v>
      </c>
      <c r="B30" s="74">
        <v>136054.14499999999</v>
      </c>
      <c r="C30" s="74">
        <v>122106.95</v>
      </c>
      <c r="D30" s="74">
        <v>134925.74</v>
      </c>
      <c r="E30" s="74">
        <v>138518.73499999999</v>
      </c>
      <c r="F30" s="74">
        <v>129972.91499999999</v>
      </c>
      <c r="G30" s="74">
        <v>121221.455</v>
      </c>
      <c r="H30" s="74">
        <v>139073.785</v>
      </c>
      <c r="I30" s="74">
        <v>138466.56</v>
      </c>
      <c r="J30" s="74">
        <v>131996.97</v>
      </c>
      <c r="K30" s="74">
        <v>143830.12</v>
      </c>
      <c r="L30" s="74">
        <v>137922.22</v>
      </c>
      <c r="M30" s="74">
        <v>124473.67</v>
      </c>
      <c r="N30" s="74">
        <v>134290.46</v>
      </c>
      <c r="O30" s="74">
        <v>140904.59</v>
      </c>
      <c r="P30" s="74">
        <v>139814.29999999999</v>
      </c>
      <c r="Q30" s="74">
        <v>141305.88</v>
      </c>
      <c r="R30" s="74">
        <v>144737.12</v>
      </c>
      <c r="S30" s="74">
        <v>133969.69</v>
      </c>
      <c r="T30" s="74">
        <v>137073.77499999999</v>
      </c>
      <c r="U30" s="74">
        <v>140741.16500000001</v>
      </c>
      <c r="V30" s="74">
        <v>140348.57</v>
      </c>
      <c r="W30" s="74">
        <v>143542.01999999999</v>
      </c>
      <c r="X30" s="74">
        <v>148609.595</v>
      </c>
      <c r="Y30" s="74">
        <v>130437.325</v>
      </c>
      <c r="Z30" s="74">
        <v>139781.245</v>
      </c>
      <c r="AA30" s="74">
        <v>138023.10999999999</v>
      </c>
      <c r="AB30" s="74">
        <v>132029.57500000001</v>
      </c>
      <c r="AC30" s="74">
        <v>140296.4</v>
      </c>
      <c r="AD30" s="74">
        <v>144504.32999999999</v>
      </c>
      <c r="AE30" s="74">
        <v>120149.435</v>
      </c>
      <c r="AF30" s="74">
        <v>129576.36</v>
      </c>
      <c r="AG30" s="74">
        <v>123162.185</v>
      </c>
      <c r="AH30" s="74">
        <v>122393.325</v>
      </c>
      <c r="AI30" s="74">
        <v>132165.42499999999</v>
      </c>
      <c r="AJ30" s="74">
        <v>132829.29</v>
      </c>
      <c r="AK30" s="74">
        <v>109644.69500000001</v>
      </c>
      <c r="AL30" s="74">
        <v>119125.62</v>
      </c>
      <c r="AM30" s="74">
        <v>122771.53</v>
      </c>
      <c r="AN30" s="74">
        <v>116112.74</v>
      </c>
      <c r="AO30" s="74">
        <v>120785.595</v>
      </c>
      <c r="AP30" s="74">
        <v>116811.39</v>
      </c>
      <c r="AQ30" s="74">
        <v>107553.005</v>
      </c>
      <c r="AR30" s="74">
        <v>5542053.0100000007</v>
      </c>
      <c r="AS30" s="73"/>
      <c r="AT30" s="73"/>
      <c r="AU30" s="73"/>
      <c r="AV30" s="73"/>
      <c r="AW30" s="73"/>
      <c r="AX30" s="73"/>
      <c r="AY30" s="73"/>
    </row>
    <row r="31" spans="1:51" x14ac:dyDescent="0.55000000000000004">
      <c r="A31" s="103">
        <v>26</v>
      </c>
      <c r="B31" s="74">
        <v>140431.35999999999</v>
      </c>
      <c r="C31" s="74">
        <v>134435.11499999999</v>
      </c>
      <c r="D31" s="74">
        <v>138040.38</v>
      </c>
      <c r="E31" s="74">
        <v>141972.715</v>
      </c>
      <c r="F31" s="74">
        <v>146856.79999999999</v>
      </c>
      <c r="G31" s="74">
        <v>136373.435</v>
      </c>
      <c r="H31" s="74">
        <v>133171.4</v>
      </c>
      <c r="I31" s="74">
        <v>137511.315</v>
      </c>
      <c r="J31" s="74">
        <v>144526.63</v>
      </c>
      <c r="K31" s="74">
        <v>142842.4</v>
      </c>
      <c r="L31" s="74">
        <v>145807.25</v>
      </c>
      <c r="M31" s="74">
        <v>131904.745</v>
      </c>
      <c r="N31" s="74">
        <v>135407.57</v>
      </c>
      <c r="O31" s="74">
        <v>133813.285</v>
      </c>
      <c r="P31" s="74">
        <v>141351.89499999999</v>
      </c>
      <c r="Q31" s="74">
        <v>148100.13</v>
      </c>
      <c r="R31" s="74">
        <v>139351.56</v>
      </c>
      <c r="S31" s="74">
        <v>133100.905</v>
      </c>
      <c r="T31" s="74">
        <v>137379.23000000001</v>
      </c>
      <c r="U31" s="74">
        <v>136740.005</v>
      </c>
      <c r="V31" s="74">
        <v>138124.06</v>
      </c>
      <c r="W31" s="74">
        <v>150445.47</v>
      </c>
      <c r="X31" s="74">
        <v>131023.66</v>
      </c>
      <c r="Y31" s="74">
        <v>131466.23999999999</v>
      </c>
      <c r="Z31" s="74">
        <v>135562.07500000001</v>
      </c>
      <c r="AA31" s="74">
        <v>144658.38</v>
      </c>
      <c r="AB31" s="74">
        <v>139275.77499999999</v>
      </c>
      <c r="AC31" s="74">
        <v>139188.48000000001</v>
      </c>
      <c r="AD31" s="74">
        <v>123546.62</v>
      </c>
      <c r="AE31" s="74">
        <v>136872.56</v>
      </c>
      <c r="AF31" s="74">
        <v>124587.43</v>
      </c>
      <c r="AG31" s="74">
        <v>131730.83499999999</v>
      </c>
      <c r="AH31" s="74">
        <v>125949.5</v>
      </c>
      <c r="AI31" s="74">
        <v>125394.425</v>
      </c>
      <c r="AJ31" s="74">
        <v>117924.13</v>
      </c>
      <c r="AK31" s="74">
        <v>126938.54</v>
      </c>
      <c r="AL31" s="74">
        <v>124910.57</v>
      </c>
      <c r="AM31" s="74">
        <v>119662.16499999999</v>
      </c>
      <c r="AN31" s="74">
        <v>118103.86500000001</v>
      </c>
      <c r="AO31" s="74">
        <v>125850.58</v>
      </c>
      <c r="AP31" s="74">
        <v>133525.32</v>
      </c>
      <c r="AQ31" s="74">
        <v>121528.375</v>
      </c>
      <c r="AR31" s="74">
        <v>5645387.1800000006</v>
      </c>
      <c r="AS31" s="73"/>
      <c r="AT31" s="73"/>
      <c r="AU31" s="73"/>
      <c r="AV31" s="73"/>
      <c r="AW31" s="73"/>
      <c r="AX31" s="73"/>
      <c r="AY31" s="73"/>
    </row>
    <row r="32" spans="1:51" x14ac:dyDescent="0.55000000000000004">
      <c r="A32" s="103">
        <v>27</v>
      </c>
      <c r="B32" s="74">
        <v>139468.155</v>
      </c>
      <c r="C32" s="74">
        <v>148639.995</v>
      </c>
      <c r="D32" s="74">
        <v>139765.32</v>
      </c>
      <c r="E32" s="74">
        <v>140713.255</v>
      </c>
      <c r="F32" s="74">
        <v>130565.58</v>
      </c>
      <c r="G32" s="74">
        <v>141431.99</v>
      </c>
      <c r="H32" s="74">
        <v>143170.05499999999</v>
      </c>
      <c r="I32" s="74">
        <v>142146.31</v>
      </c>
      <c r="J32" s="74">
        <v>134029.80499999999</v>
      </c>
      <c r="K32" s="74">
        <v>135759.27499999999</v>
      </c>
      <c r="L32" s="74">
        <v>135866.75</v>
      </c>
      <c r="M32" s="74">
        <v>137644.86499999999</v>
      </c>
      <c r="N32" s="74">
        <v>138931</v>
      </c>
      <c r="O32" s="74">
        <v>136071.965</v>
      </c>
      <c r="P32" s="74">
        <v>134084.66500000001</v>
      </c>
      <c r="Q32" s="74">
        <v>128580.97500000001</v>
      </c>
      <c r="R32" s="74">
        <v>137327.70000000001</v>
      </c>
      <c r="S32" s="74">
        <v>126614.72</v>
      </c>
      <c r="T32" s="74">
        <v>138972.42499999999</v>
      </c>
      <c r="U32" s="74">
        <v>141078.46</v>
      </c>
      <c r="V32" s="74">
        <v>137899.715</v>
      </c>
      <c r="W32" s="74">
        <v>125861.6</v>
      </c>
      <c r="X32" s="74">
        <v>135182.72500000001</v>
      </c>
      <c r="Y32" s="74">
        <v>131372.71</v>
      </c>
      <c r="Z32" s="74">
        <v>145713.81</v>
      </c>
      <c r="AA32" s="74">
        <v>136676.715</v>
      </c>
      <c r="AB32" s="74">
        <v>134078.07</v>
      </c>
      <c r="AC32" s="74">
        <v>124242.52</v>
      </c>
      <c r="AD32" s="74">
        <v>132774.29500000001</v>
      </c>
      <c r="AE32" s="74">
        <v>143010.26999999999</v>
      </c>
      <c r="AF32" s="74">
        <v>130073.27</v>
      </c>
      <c r="AG32" s="74">
        <v>118683.565</v>
      </c>
      <c r="AH32" s="74">
        <v>123687.97</v>
      </c>
      <c r="AI32" s="74">
        <v>119717.435</v>
      </c>
      <c r="AJ32" s="74">
        <v>114660.9</v>
      </c>
      <c r="AK32" s="74">
        <v>125400.27</v>
      </c>
      <c r="AL32" s="74">
        <v>119277.48</v>
      </c>
      <c r="AM32" s="74">
        <v>126455.935</v>
      </c>
      <c r="AN32" s="74">
        <v>120137.45</v>
      </c>
      <c r="AO32" s="74">
        <v>124313.07</v>
      </c>
      <c r="AP32" s="74">
        <v>116150.91499999999</v>
      </c>
      <c r="AQ32" s="74">
        <v>125830.75</v>
      </c>
      <c r="AR32" s="74">
        <v>5562064.7050000001</v>
      </c>
      <c r="AS32" s="73"/>
      <c r="AT32" s="73"/>
      <c r="AU32" s="73"/>
      <c r="AV32" s="73"/>
      <c r="AW32" s="73"/>
      <c r="AX32" s="73"/>
      <c r="AY32" s="73"/>
    </row>
    <row r="33" spans="1:51" x14ac:dyDescent="0.55000000000000004">
      <c r="A33" s="103">
        <v>28</v>
      </c>
      <c r="B33" s="74">
        <v>143176.33499999999</v>
      </c>
      <c r="C33" s="74">
        <v>135712.245</v>
      </c>
      <c r="D33" s="74">
        <v>133132.32500000001</v>
      </c>
      <c r="E33" s="74">
        <v>133874.47500000001</v>
      </c>
      <c r="F33" s="74">
        <v>127307.26</v>
      </c>
      <c r="G33" s="74">
        <v>136255.33499999999</v>
      </c>
      <c r="H33" s="74">
        <v>143984.39000000001</v>
      </c>
      <c r="I33" s="74">
        <v>142401.79500000001</v>
      </c>
      <c r="J33" s="74">
        <v>137352.78</v>
      </c>
      <c r="K33" s="74">
        <v>140342.995</v>
      </c>
      <c r="L33" s="74">
        <v>133803.98499999999</v>
      </c>
      <c r="M33" s="74">
        <v>140264.51999999999</v>
      </c>
      <c r="N33" s="74">
        <v>141696.29500000001</v>
      </c>
      <c r="O33" s="74">
        <v>134056.095</v>
      </c>
      <c r="P33" s="74">
        <v>138152.10500000001</v>
      </c>
      <c r="Q33" s="74">
        <v>143461.125</v>
      </c>
      <c r="R33" s="74">
        <v>127092.715</v>
      </c>
      <c r="S33" s="74">
        <v>138627.10999999999</v>
      </c>
      <c r="T33" s="74">
        <v>141994.375</v>
      </c>
      <c r="U33" s="74">
        <v>138768.04500000001</v>
      </c>
      <c r="V33" s="74">
        <v>134622.39000000001</v>
      </c>
      <c r="W33" s="74">
        <v>145767.1</v>
      </c>
      <c r="X33" s="74">
        <v>133131.51999999999</v>
      </c>
      <c r="Y33" s="74">
        <v>135266.16500000001</v>
      </c>
      <c r="Z33" s="74">
        <v>136884.095</v>
      </c>
      <c r="AA33" s="74">
        <v>136690.04999999999</v>
      </c>
      <c r="AB33" s="74">
        <v>131387.745</v>
      </c>
      <c r="AC33" s="74">
        <v>140542.95000000001</v>
      </c>
      <c r="AD33" s="74">
        <v>128384.14</v>
      </c>
      <c r="AE33" s="74">
        <v>134041.23000000001</v>
      </c>
      <c r="AF33" s="74">
        <v>123971.705</v>
      </c>
      <c r="AG33" s="74">
        <v>122369.535</v>
      </c>
      <c r="AH33" s="74">
        <v>124486.69500000001</v>
      </c>
      <c r="AI33" s="74">
        <v>124491.53</v>
      </c>
      <c r="AJ33" s="74">
        <v>123954.31</v>
      </c>
      <c r="AK33" s="74">
        <v>130088.95</v>
      </c>
      <c r="AL33" s="74">
        <v>117312.925</v>
      </c>
      <c r="AM33" s="74">
        <v>112556.405</v>
      </c>
      <c r="AN33" s="74">
        <v>116064.03</v>
      </c>
      <c r="AO33" s="74">
        <v>114562.215</v>
      </c>
      <c r="AP33" s="74">
        <v>114469.88</v>
      </c>
      <c r="AQ33" s="74">
        <v>118507.76</v>
      </c>
      <c r="AR33" s="74">
        <v>5551009.6299999999</v>
      </c>
      <c r="AS33" s="73"/>
      <c r="AT33" s="73"/>
      <c r="AU33" s="73"/>
      <c r="AV33" s="73"/>
      <c r="AW33" s="73"/>
      <c r="AX33" s="73"/>
      <c r="AY33" s="73"/>
    </row>
    <row r="34" spans="1:51" x14ac:dyDescent="0.55000000000000004">
      <c r="A34" s="103">
        <v>29</v>
      </c>
      <c r="B34" s="74">
        <v>138680.33499999999</v>
      </c>
      <c r="C34" s="74">
        <v>128207.125</v>
      </c>
      <c r="D34" s="74">
        <v>131868.24</v>
      </c>
      <c r="E34" s="74">
        <v>137446.75</v>
      </c>
      <c r="F34" s="74">
        <v>131739.20000000001</v>
      </c>
      <c r="G34" s="74">
        <v>130119.41</v>
      </c>
      <c r="H34" s="74">
        <v>150671.10500000001</v>
      </c>
      <c r="I34" s="74">
        <v>137582.19500000001</v>
      </c>
      <c r="J34" s="74">
        <v>136121.83499999999</v>
      </c>
      <c r="K34" s="74">
        <v>131367.09</v>
      </c>
      <c r="L34" s="74">
        <v>132941.76999999999</v>
      </c>
      <c r="M34" s="74">
        <v>133668.935</v>
      </c>
      <c r="N34" s="74">
        <v>151270.54</v>
      </c>
      <c r="O34" s="74">
        <v>145728.26</v>
      </c>
      <c r="P34" s="74">
        <v>133906.26</v>
      </c>
      <c r="Q34" s="74">
        <v>132856.72</v>
      </c>
      <c r="R34" s="74">
        <v>135339.82</v>
      </c>
      <c r="S34" s="74">
        <v>135296.79999999999</v>
      </c>
      <c r="T34" s="74">
        <v>144797.98000000001</v>
      </c>
      <c r="U34" s="74">
        <v>144103.70499999999</v>
      </c>
      <c r="V34" s="74">
        <v>139316.29</v>
      </c>
      <c r="W34" s="74">
        <v>133778.44500000001</v>
      </c>
      <c r="X34" s="74">
        <v>134119.14000000001</v>
      </c>
      <c r="Y34" s="74">
        <v>143158.89000000001</v>
      </c>
      <c r="Z34" s="74">
        <v>142965.48000000001</v>
      </c>
      <c r="AA34" s="74">
        <v>141166.85</v>
      </c>
      <c r="AB34" s="74">
        <v>140073.89499999999</v>
      </c>
      <c r="AC34" s="74">
        <v>135728.405</v>
      </c>
      <c r="AD34" s="74">
        <v>132101.85999999999</v>
      </c>
      <c r="AE34" s="74">
        <v>143109.35500000001</v>
      </c>
      <c r="AF34" s="74">
        <v>130187.44500000001</v>
      </c>
      <c r="AG34" s="74">
        <v>120659.15</v>
      </c>
      <c r="AH34" s="74">
        <v>122397.13</v>
      </c>
      <c r="AI34" s="74">
        <v>125928.62</v>
      </c>
      <c r="AJ34" s="74">
        <v>111288.905</v>
      </c>
      <c r="AK34" s="74">
        <v>125303.88499999999</v>
      </c>
      <c r="AL34" s="74">
        <v>124790.69500000001</v>
      </c>
      <c r="AM34" s="74">
        <v>119218.23</v>
      </c>
      <c r="AN34" s="74">
        <v>119927.64</v>
      </c>
      <c r="AO34" s="74">
        <v>119464.315</v>
      </c>
      <c r="AP34" s="74">
        <v>123740.265</v>
      </c>
      <c r="AQ34" s="74">
        <v>118837.05</v>
      </c>
      <c r="AR34" s="74">
        <v>5590976.0150000006</v>
      </c>
      <c r="AS34" s="73"/>
      <c r="AT34" s="73"/>
      <c r="AU34" s="73"/>
      <c r="AV34" s="73"/>
      <c r="AW34" s="73"/>
      <c r="AX34" s="73"/>
      <c r="AY34" s="73"/>
    </row>
    <row r="35" spans="1:51" x14ac:dyDescent="0.55000000000000004">
      <c r="A35" s="103">
        <v>30</v>
      </c>
      <c r="B35" s="74">
        <v>146154.37</v>
      </c>
      <c r="C35" s="74">
        <v>127367.015</v>
      </c>
      <c r="D35" s="74">
        <v>136330.59</v>
      </c>
      <c r="E35" s="74">
        <v>134664.655</v>
      </c>
      <c r="F35" s="74">
        <v>123618.42</v>
      </c>
      <c r="G35" s="74">
        <v>132894.41</v>
      </c>
      <c r="H35" s="74">
        <v>138931.81</v>
      </c>
      <c r="I35" s="74">
        <v>137028.04999999999</v>
      </c>
      <c r="J35" s="74">
        <v>129699.265</v>
      </c>
      <c r="K35" s="74">
        <v>132967.19</v>
      </c>
      <c r="L35" s="74">
        <v>129008.62</v>
      </c>
      <c r="M35" s="74">
        <v>140086.10500000001</v>
      </c>
      <c r="N35" s="74">
        <v>138418.83499999999</v>
      </c>
      <c r="O35" s="74">
        <v>136850.14000000001</v>
      </c>
      <c r="P35" s="74">
        <v>133198.34</v>
      </c>
      <c r="Q35" s="74">
        <v>135308.29500000001</v>
      </c>
      <c r="R35" s="74">
        <v>135782.54500000001</v>
      </c>
      <c r="S35" s="74">
        <v>138666.10500000001</v>
      </c>
      <c r="T35" s="74">
        <v>142316.29500000001</v>
      </c>
      <c r="U35" s="74">
        <v>136127.125</v>
      </c>
      <c r="V35" s="74">
        <v>136003.91500000001</v>
      </c>
      <c r="W35" s="74">
        <v>137634.125</v>
      </c>
      <c r="X35" s="74">
        <v>132940.63</v>
      </c>
      <c r="Y35" s="74">
        <v>142476.36499999999</v>
      </c>
      <c r="Z35" s="74">
        <v>136837.155</v>
      </c>
      <c r="AA35" s="74">
        <v>128777.82</v>
      </c>
      <c r="AB35" s="74">
        <v>130432.05</v>
      </c>
      <c r="AC35" s="74">
        <v>130119.5</v>
      </c>
      <c r="AD35" s="74">
        <v>136493.13</v>
      </c>
      <c r="AE35" s="74">
        <v>133822.70000000001</v>
      </c>
      <c r="AF35" s="74">
        <v>121021.425</v>
      </c>
      <c r="AG35" s="74">
        <v>119888.575</v>
      </c>
      <c r="AH35" s="74">
        <v>111331.235</v>
      </c>
      <c r="AI35" s="74">
        <v>116942.94</v>
      </c>
      <c r="AJ35" s="74">
        <v>121958.69</v>
      </c>
      <c r="AK35" s="74">
        <v>128417.22</v>
      </c>
      <c r="AL35" s="74">
        <v>131141.35500000001</v>
      </c>
      <c r="AM35" s="74">
        <v>113418.125</v>
      </c>
      <c r="AN35" s="74">
        <v>118007.66499999999</v>
      </c>
      <c r="AO35" s="74">
        <v>114186.8</v>
      </c>
      <c r="AP35" s="74">
        <v>111293.15</v>
      </c>
      <c r="AQ35" s="74">
        <v>114065.32</v>
      </c>
      <c r="AR35" s="74">
        <v>5472628.0700000012</v>
      </c>
      <c r="AS35" s="73"/>
      <c r="AT35" s="73"/>
      <c r="AU35" s="73"/>
      <c r="AV35" s="73"/>
      <c r="AW35" s="73"/>
      <c r="AX35" s="73"/>
      <c r="AY35" s="73"/>
    </row>
    <row r="36" spans="1:51" x14ac:dyDescent="0.55000000000000004">
      <c r="A36" s="103">
        <v>31</v>
      </c>
      <c r="B36" s="74">
        <v>142470.43</v>
      </c>
      <c r="C36" s="74">
        <v>138134.63500000001</v>
      </c>
      <c r="D36" s="74">
        <v>132276.88</v>
      </c>
      <c r="E36" s="74">
        <v>135422.13500000001</v>
      </c>
      <c r="F36" s="74">
        <v>133205.18</v>
      </c>
      <c r="G36" s="74">
        <v>132571.32999999999</v>
      </c>
      <c r="H36" s="74">
        <v>144008.37</v>
      </c>
      <c r="I36" s="74">
        <v>146465.69</v>
      </c>
      <c r="J36" s="74">
        <v>137617.88</v>
      </c>
      <c r="K36" s="74">
        <v>129519.995</v>
      </c>
      <c r="L36" s="74">
        <v>138858.04500000001</v>
      </c>
      <c r="M36" s="74">
        <v>132720.39499999999</v>
      </c>
      <c r="N36" s="74">
        <v>142637.76000000001</v>
      </c>
      <c r="O36" s="74">
        <v>143209.755</v>
      </c>
      <c r="P36" s="74">
        <v>140729.185</v>
      </c>
      <c r="Q36" s="74">
        <v>134004.96</v>
      </c>
      <c r="R36" s="74">
        <v>140275.82999999999</v>
      </c>
      <c r="S36" s="74">
        <v>130547.735</v>
      </c>
      <c r="T36" s="74">
        <v>143544.10999999999</v>
      </c>
      <c r="U36" s="74">
        <v>142341.63500000001</v>
      </c>
      <c r="V36" s="74">
        <v>151355.43</v>
      </c>
      <c r="W36" s="74">
        <v>129025</v>
      </c>
      <c r="X36" s="74">
        <v>137651.13500000001</v>
      </c>
      <c r="Y36" s="74">
        <v>132583.64000000001</v>
      </c>
      <c r="Z36" s="74">
        <v>139584.95499999999</v>
      </c>
      <c r="AA36" s="74">
        <v>139822.93</v>
      </c>
      <c r="AB36" s="74">
        <v>141647.89499999999</v>
      </c>
      <c r="AC36" s="74">
        <v>129740.315</v>
      </c>
      <c r="AD36" s="74">
        <v>135633.89000000001</v>
      </c>
      <c r="AE36" s="74">
        <v>132105.75</v>
      </c>
      <c r="AF36" s="74">
        <v>125032.57</v>
      </c>
      <c r="AG36" s="74">
        <v>121548.535</v>
      </c>
      <c r="AH36" s="74">
        <v>116696.455</v>
      </c>
      <c r="AI36" s="74">
        <v>116238.175</v>
      </c>
      <c r="AJ36" s="74">
        <v>119933.7</v>
      </c>
      <c r="AK36" s="74">
        <v>111590.65</v>
      </c>
      <c r="AL36" s="74">
        <v>120396.735</v>
      </c>
      <c r="AM36" s="74">
        <v>120126.905</v>
      </c>
      <c r="AN36" s="74">
        <v>107580.495</v>
      </c>
      <c r="AO36" s="74">
        <v>111555</v>
      </c>
      <c r="AP36" s="74">
        <v>118413.13499999999</v>
      </c>
      <c r="AQ36" s="74">
        <v>123014.55499999999</v>
      </c>
      <c r="AR36" s="74">
        <v>5541839.7850000011</v>
      </c>
      <c r="AS36" s="73"/>
      <c r="AT36" s="73"/>
      <c r="AU36" s="73"/>
      <c r="AV36" s="73"/>
      <c r="AW36" s="73"/>
      <c r="AX36" s="73"/>
      <c r="AY36" s="73"/>
    </row>
    <row r="37" spans="1:51" x14ac:dyDescent="0.55000000000000004">
      <c r="A37" s="103">
        <v>32</v>
      </c>
      <c r="B37" s="74">
        <v>141451.72500000001</v>
      </c>
      <c r="C37" s="74">
        <v>137934.845</v>
      </c>
      <c r="D37" s="74">
        <v>138963.17499999999</v>
      </c>
      <c r="E37" s="74">
        <v>127198.78</v>
      </c>
      <c r="F37" s="74">
        <v>125652.05499999999</v>
      </c>
      <c r="G37" s="74">
        <v>127930.355</v>
      </c>
      <c r="H37" s="74">
        <v>147550.185</v>
      </c>
      <c r="I37" s="74">
        <v>137301.69</v>
      </c>
      <c r="J37" s="74">
        <v>139108.435</v>
      </c>
      <c r="K37" s="74">
        <v>131851.01500000001</v>
      </c>
      <c r="L37" s="74">
        <v>132120.39000000001</v>
      </c>
      <c r="M37" s="74">
        <v>140042.14499999999</v>
      </c>
      <c r="N37" s="74">
        <v>142325.99</v>
      </c>
      <c r="O37" s="74">
        <v>140922.715</v>
      </c>
      <c r="P37" s="74">
        <v>130044.375</v>
      </c>
      <c r="Q37" s="74">
        <v>131939.5</v>
      </c>
      <c r="R37" s="74">
        <v>136315.38</v>
      </c>
      <c r="S37" s="74">
        <v>140205.29500000001</v>
      </c>
      <c r="T37" s="74">
        <v>143642.35500000001</v>
      </c>
      <c r="U37" s="74">
        <v>142671.51</v>
      </c>
      <c r="V37" s="74">
        <v>122361.925</v>
      </c>
      <c r="W37" s="74">
        <v>135670.99</v>
      </c>
      <c r="X37" s="74">
        <v>133004.73000000001</v>
      </c>
      <c r="Y37" s="74">
        <v>140835.17499999999</v>
      </c>
      <c r="Z37" s="74">
        <v>143060.32999999999</v>
      </c>
      <c r="AA37" s="74">
        <v>145491.32999999999</v>
      </c>
      <c r="AB37" s="74">
        <v>122862.345</v>
      </c>
      <c r="AC37" s="74">
        <v>121875.355</v>
      </c>
      <c r="AD37" s="74">
        <v>142555.10500000001</v>
      </c>
      <c r="AE37" s="74">
        <v>144062.60999999999</v>
      </c>
      <c r="AF37" s="74">
        <v>125830.535</v>
      </c>
      <c r="AG37" s="74">
        <v>130907.095</v>
      </c>
      <c r="AH37" s="74">
        <v>113669.45</v>
      </c>
      <c r="AI37" s="74">
        <v>119988.735</v>
      </c>
      <c r="AJ37" s="74">
        <v>128554.605</v>
      </c>
      <c r="AK37" s="74">
        <v>121119.265</v>
      </c>
      <c r="AL37" s="74">
        <v>117638.065</v>
      </c>
      <c r="AM37" s="74">
        <v>114481.28</v>
      </c>
      <c r="AN37" s="74">
        <v>117351.14</v>
      </c>
      <c r="AO37" s="74">
        <v>104912.38</v>
      </c>
      <c r="AP37" s="74">
        <v>120350.215</v>
      </c>
      <c r="AQ37" s="74">
        <v>109935.33500000001</v>
      </c>
      <c r="AR37" s="74">
        <v>5511689.9100000001</v>
      </c>
      <c r="AS37" s="73"/>
      <c r="AT37" s="73"/>
      <c r="AU37" s="73"/>
      <c r="AV37" s="73"/>
      <c r="AW37" s="73"/>
      <c r="AX37" s="73"/>
      <c r="AY37" s="73"/>
    </row>
    <row r="38" spans="1:51" x14ac:dyDescent="0.55000000000000004">
      <c r="A38" s="103">
        <v>33</v>
      </c>
      <c r="B38" s="74">
        <v>130978.095</v>
      </c>
      <c r="C38" s="74">
        <v>138506.45000000001</v>
      </c>
      <c r="D38" s="74">
        <v>121533.955</v>
      </c>
      <c r="E38" s="74">
        <v>127541.57</v>
      </c>
      <c r="F38" s="74">
        <v>136683.4</v>
      </c>
      <c r="G38" s="74">
        <v>125959.75</v>
      </c>
      <c r="H38" s="74">
        <v>135616.125</v>
      </c>
      <c r="I38" s="74">
        <v>132819.535</v>
      </c>
      <c r="J38" s="74">
        <v>127193.3</v>
      </c>
      <c r="K38" s="74">
        <v>121073.45</v>
      </c>
      <c r="L38" s="74">
        <v>141474.26500000001</v>
      </c>
      <c r="M38" s="74">
        <v>130141.22500000001</v>
      </c>
      <c r="N38" s="74">
        <v>138900.5</v>
      </c>
      <c r="O38" s="74">
        <v>130616.67</v>
      </c>
      <c r="P38" s="74">
        <v>121445.38</v>
      </c>
      <c r="Q38" s="74">
        <v>122602.11500000001</v>
      </c>
      <c r="R38" s="74">
        <v>134681.435</v>
      </c>
      <c r="S38" s="74">
        <v>127945.31</v>
      </c>
      <c r="T38" s="74">
        <v>140905.85</v>
      </c>
      <c r="U38" s="74">
        <v>138368.4</v>
      </c>
      <c r="V38" s="74">
        <v>129223.80499999999</v>
      </c>
      <c r="W38" s="74">
        <v>131137.065</v>
      </c>
      <c r="X38" s="74">
        <v>128119.715</v>
      </c>
      <c r="Y38" s="74">
        <v>121914.44</v>
      </c>
      <c r="Z38" s="74">
        <v>137838.92499999999</v>
      </c>
      <c r="AA38" s="74">
        <v>134885.67000000001</v>
      </c>
      <c r="AB38" s="74">
        <v>133562.98499999999</v>
      </c>
      <c r="AC38" s="74">
        <v>125189.54</v>
      </c>
      <c r="AD38" s="74">
        <v>129781.155</v>
      </c>
      <c r="AE38" s="74">
        <v>124640.09</v>
      </c>
      <c r="AF38" s="74">
        <v>122088.76</v>
      </c>
      <c r="AG38" s="74">
        <v>120382.80499999999</v>
      </c>
      <c r="AH38" s="74">
        <v>124852.67</v>
      </c>
      <c r="AI38" s="74">
        <v>116571.26</v>
      </c>
      <c r="AJ38" s="74">
        <v>115460.6</v>
      </c>
      <c r="AK38" s="74">
        <v>113755.18</v>
      </c>
      <c r="AL38" s="74">
        <v>120008.455</v>
      </c>
      <c r="AM38" s="74">
        <v>120379.285</v>
      </c>
      <c r="AN38" s="74">
        <v>106274.56</v>
      </c>
      <c r="AO38" s="74">
        <v>115231.85</v>
      </c>
      <c r="AP38" s="74">
        <v>121028.325</v>
      </c>
      <c r="AQ38" s="74">
        <v>111165.955</v>
      </c>
      <c r="AR38" s="74">
        <v>5328479.8749999981</v>
      </c>
      <c r="AS38" s="73"/>
      <c r="AT38" s="73"/>
      <c r="AU38" s="73"/>
      <c r="AV38" s="73"/>
      <c r="AW38" s="73"/>
      <c r="AX38" s="73"/>
      <c r="AY38" s="73"/>
    </row>
    <row r="39" spans="1:51" x14ac:dyDescent="0.55000000000000004">
      <c r="A39" s="103">
        <v>34</v>
      </c>
      <c r="B39" s="74">
        <v>137008.71</v>
      </c>
      <c r="C39" s="74">
        <v>127906.24000000001</v>
      </c>
      <c r="D39" s="74">
        <v>140410.29500000001</v>
      </c>
      <c r="E39" s="74">
        <v>138918.38500000001</v>
      </c>
      <c r="F39" s="74">
        <v>131067.25</v>
      </c>
      <c r="G39" s="74">
        <v>121520.57</v>
      </c>
      <c r="H39" s="74">
        <v>148093.96</v>
      </c>
      <c r="I39" s="74">
        <v>124975.11</v>
      </c>
      <c r="J39" s="74">
        <v>133809.45499999999</v>
      </c>
      <c r="K39" s="74">
        <v>138424.25</v>
      </c>
      <c r="L39" s="74">
        <v>131438.54999999999</v>
      </c>
      <c r="M39" s="74">
        <v>119321.855</v>
      </c>
      <c r="N39" s="74">
        <v>144024.66</v>
      </c>
      <c r="O39" s="74">
        <v>132561.22</v>
      </c>
      <c r="P39" s="74">
        <v>133056.82</v>
      </c>
      <c r="Q39" s="74">
        <v>136240.845</v>
      </c>
      <c r="R39" s="74">
        <v>120747.08</v>
      </c>
      <c r="S39" s="74">
        <v>129884.75</v>
      </c>
      <c r="T39" s="74">
        <v>131575.79</v>
      </c>
      <c r="U39" s="74">
        <v>123434.505</v>
      </c>
      <c r="V39" s="74">
        <v>135619.94</v>
      </c>
      <c r="W39" s="74">
        <v>131956.72500000001</v>
      </c>
      <c r="X39" s="74">
        <v>127697.99</v>
      </c>
      <c r="Y39" s="74">
        <v>123490.855</v>
      </c>
      <c r="Z39" s="74">
        <v>126570.47</v>
      </c>
      <c r="AA39" s="74">
        <v>132569.74</v>
      </c>
      <c r="AB39" s="74">
        <v>133666.57500000001</v>
      </c>
      <c r="AC39" s="74">
        <v>130210.94</v>
      </c>
      <c r="AD39" s="74">
        <v>126763.36500000001</v>
      </c>
      <c r="AE39" s="74">
        <v>125707.04</v>
      </c>
      <c r="AF39" s="74">
        <v>112275.15</v>
      </c>
      <c r="AG39" s="74">
        <v>121052.06</v>
      </c>
      <c r="AH39" s="74">
        <v>117444.1</v>
      </c>
      <c r="AI39" s="74">
        <v>116471.77499999999</v>
      </c>
      <c r="AJ39" s="74">
        <v>107303.47500000001</v>
      </c>
      <c r="AK39" s="74">
        <v>127131.37</v>
      </c>
      <c r="AL39" s="74">
        <v>116648.77</v>
      </c>
      <c r="AM39" s="74">
        <v>113066.245</v>
      </c>
      <c r="AN39" s="74">
        <v>119798.995</v>
      </c>
      <c r="AO39" s="74">
        <v>119707.93</v>
      </c>
      <c r="AP39" s="74">
        <v>110816.375</v>
      </c>
      <c r="AQ39" s="74">
        <v>111034.745</v>
      </c>
      <c r="AR39" s="74">
        <v>5331424.9300000006</v>
      </c>
      <c r="AS39" s="73"/>
      <c r="AT39" s="73"/>
      <c r="AU39" s="73"/>
      <c r="AV39" s="73"/>
      <c r="AW39" s="73"/>
      <c r="AX39" s="73"/>
      <c r="AY39" s="73"/>
    </row>
    <row r="40" spans="1:51" x14ac:dyDescent="0.55000000000000004">
      <c r="A40" s="103">
        <v>35</v>
      </c>
      <c r="B40" s="74">
        <v>128868.255</v>
      </c>
      <c r="C40" s="74">
        <v>139203.5</v>
      </c>
      <c r="D40" s="74">
        <v>139414.495</v>
      </c>
      <c r="E40" s="74">
        <v>131280.85</v>
      </c>
      <c r="F40" s="74">
        <v>132704.36499999999</v>
      </c>
      <c r="G40" s="74">
        <v>134984.79</v>
      </c>
      <c r="H40" s="74">
        <v>135051.54500000001</v>
      </c>
      <c r="I40" s="74">
        <v>138640.39000000001</v>
      </c>
      <c r="J40" s="74">
        <v>139814.04</v>
      </c>
      <c r="K40" s="74">
        <v>139563.095</v>
      </c>
      <c r="L40" s="74">
        <v>130964.88499999999</v>
      </c>
      <c r="M40" s="74">
        <v>138437.85500000001</v>
      </c>
      <c r="N40" s="74">
        <v>135914.68</v>
      </c>
      <c r="O40" s="74">
        <v>141122.79500000001</v>
      </c>
      <c r="P40" s="74">
        <v>137513.465</v>
      </c>
      <c r="Q40" s="74">
        <v>136032.16</v>
      </c>
      <c r="R40" s="74">
        <v>137660.94</v>
      </c>
      <c r="S40" s="74">
        <v>129322.31</v>
      </c>
      <c r="T40" s="74">
        <v>141159.76999999999</v>
      </c>
      <c r="U40" s="74">
        <v>139724.02499999999</v>
      </c>
      <c r="V40" s="74">
        <v>133982.255</v>
      </c>
      <c r="W40" s="74">
        <v>139752.54500000001</v>
      </c>
      <c r="X40" s="74">
        <v>134233.345</v>
      </c>
      <c r="Y40" s="74">
        <v>119044.425</v>
      </c>
      <c r="Z40" s="74">
        <v>134755.505</v>
      </c>
      <c r="AA40" s="74">
        <v>139920.54500000001</v>
      </c>
      <c r="AB40" s="74">
        <v>128707.425</v>
      </c>
      <c r="AC40" s="74">
        <v>130466.91499999999</v>
      </c>
      <c r="AD40" s="74">
        <v>131871.07999999999</v>
      </c>
      <c r="AE40" s="74">
        <v>118809.08</v>
      </c>
      <c r="AF40" s="74">
        <v>124448.5</v>
      </c>
      <c r="AG40" s="74">
        <v>119573.22</v>
      </c>
      <c r="AH40" s="74">
        <v>114098.11500000001</v>
      </c>
      <c r="AI40" s="74">
        <v>116344.565</v>
      </c>
      <c r="AJ40" s="74">
        <v>107616.03</v>
      </c>
      <c r="AK40" s="74">
        <v>100166.88499999999</v>
      </c>
      <c r="AL40" s="74">
        <v>111793.015</v>
      </c>
      <c r="AM40" s="74">
        <v>119118.545</v>
      </c>
      <c r="AN40" s="74">
        <v>115177.935</v>
      </c>
      <c r="AO40" s="74">
        <v>111436.265</v>
      </c>
      <c r="AP40" s="74">
        <v>113980.3</v>
      </c>
      <c r="AQ40" s="74">
        <v>117125.065</v>
      </c>
      <c r="AR40" s="74">
        <v>5409799.7699999996</v>
      </c>
      <c r="AS40" s="73"/>
      <c r="AT40" s="73"/>
      <c r="AU40" s="73"/>
      <c r="AV40" s="73"/>
      <c r="AW40" s="73"/>
      <c r="AX40" s="73"/>
      <c r="AY40" s="73"/>
    </row>
    <row r="41" spans="1:51" x14ac:dyDescent="0.55000000000000004">
      <c r="A41" s="103">
        <v>36</v>
      </c>
      <c r="B41" s="74">
        <v>137724.89499999999</v>
      </c>
      <c r="C41" s="74">
        <v>125055.69</v>
      </c>
      <c r="D41" s="74">
        <v>128001.05499999999</v>
      </c>
      <c r="E41" s="74">
        <v>131448.995</v>
      </c>
      <c r="F41" s="74">
        <v>121697.38</v>
      </c>
      <c r="G41" s="74">
        <v>121605.395</v>
      </c>
      <c r="H41" s="74">
        <v>134116.76999999999</v>
      </c>
      <c r="I41" s="74">
        <v>133748.44</v>
      </c>
      <c r="J41" s="74">
        <v>137696.67000000001</v>
      </c>
      <c r="K41" s="74">
        <v>128192.08500000001</v>
      </c>
      <c r="L41" s="74">
        <v>118871.215</v>
      </c>
      <c r="M41" s="74">
        <v>119645.18</v>
      </c>
      <c r="N41" s="74">
        <v>132794.715</v>
      </c>
      <c r="O41" s="74">
        <v>128834.065</v>
      </c>
      <c r="P41" s="74">
        <v>134819.94500000001</v>
      </c>
      <c r="Q41" s="74">
        <v>118307.155</v>
      </c>
      <c r="R41" s="74">
        <v>122652.81</v>
      </c>
      <c r="S41" s="74">
        <v>113547.67</v>
      </c>
      <c r="T41" s="74">
        <v>132096.33499999999</v>
      </c>
      <c r="U41" s="74">
        <v>134246.16500000001</v>
      </c>
      <c r="V41" s="74">
        <v>133405.72</v>
      </c>
      <c r="W41" s="74">
        <v>116467.37</v>
      </c>
      <c r="X41" s="74">
        <v>120223.175</v>
      </c>
      <c r="Y41" s="74">
        <v>109327.46</v>
      </c>
      <c r="Z41" s="74">
        <v>131384.88</v>
      </c>
      <c r="AA41" s="74">
        <v>135273.32500000001</v>
      </c>
      <c r="AB41" s="74">
        <v>132543.1</v>
      </c>
      <c r="AC41" s="74">
        <v>123583.52</v>
      </c>
      <c r="AD41" s="74">
        <v>122222.69</v>
      </c>
      <c r="AE41" s="74">
        <v>114865.645</v>
      </c>
      <c r="AF41" s="74">
        <v>115799.32</v>
      </c>
      <c r="AG41" s="74">
        <v>118621.96</v>
      </c>
      <c r="AH41" s="74">
        <v>120454.01</v>
      </c>
      <c r="AI41" s="74">
        <v>109948.61500000001</v>
      </c>
      <c r="AJ41" s="74">
        <v>115200.19</v>
      </c>
      <c r="AK41" s="74">
        <v>105534.01</v>
      </c>
      <c r="AL41" s="74">
        <v>116744.215</v>
      </c>
      <c r="AM41" s="74">
        <v>114832.425</v>
      </c>
      <c r="AN41" s="74">
        <v>103964.33</v>
      </c>
      <c r="AO41" s="74">
        <v>118402.905</v>
      </c>
      <c r="AP41" s="74">
        <v>106779.47500000001</v>
      </c>
      <c r="AQ41" s="74">
        <v>98917.175000000003</v>
      </c>
      <c r="AR41" s="74">
        <v>5139598.1449999996</v>
      </c>
      <c r="AS41" s="73"/>
      <c r="AT41" s="73"/>
      <c r="AU41" s="73"/>
      <c r="AV41" s="73"/>
      <c r="AW41" s="73"/>
      <c r="AX41" s="73"/>
      <c r="AY41" s="73"/>
    </row>
    <row r="42" spans="1:51" x14ac:dyDescent="0.55000000000000004">
      <c r="A42" s="103">
        <v>37</v>
      </c>
      <c r="B42" s="74">
        <v>131619.36499999999</v>
      </c>
      <c r="C42" s="74">
        <v>127275.815</v>
      </c>
      <c r="D42" s="74">
        <v>127169.03</v>
      </c>
      <c r="E42" s="74">
        <v>123132.625</v>
      </c>
      <c r="F42" s="74">
        <v>130448.11500000001</v>
      </c>
      <c r="G42" s="74">
        <v>99778.2</v>
      </c>
      <c r="H42" s="74">
        <v>136340.70000000001</v>
      </c>
      <c r="I42" s="74">
        <v>129542.36500000001</v>
      </c>
      <c r="J42" s="74">
        <v>130906.89</v>
      </c>
      <c r="K42" s="74">
        <v>111096.53</v>
      </c>
      <c r="L42" s="74">
        <v>131665.01500000001</v>
      </c>
      <c r="M42" s="74">
        <v>112421.09</v>
      </c>
      <c r="N42" s="74">
        <v>132977.45000000001</v>
      </c>
      <c r="O42" s="74">
        <v>123307.02</v>
      </c>
      <c r="P42" s="74">
        <v>127192.315</v>
      </c>
      <c r="Q42" s="74">
        <v>112935.03999999999</v>
      </c>
      <c r="R42" s="74">
        <v>121100.045</v>
      </c>
      <c r="S42" s="74">
        <v>112140.47</v>
      </c>
      <c r="T42" s="74">
        <v>133541.98000000001</v>
      </c>
      <c r="U42" s="74">
        <v>117722.95</v>
      </c>
      <c r="V42" s="74">
        <v>131986.80499999999</v>
      </c>
      <c r="W42" s="74">
        <v>117880.565</v>
      </c>
      <c r="X42" s="74">
        <v>118723.07</v>
      </c>
      <c r="Y42" s="74">
        <v>109328.33500000001</v>
      </c>
      <c r="Z42" s="74">
        <v>123968.9</v>
      </c>
      <c r="AA42" s="74">
        <v>125432.605</v>
      </c>
      <c r="AB42" s="74">
        <v>128761.605</v>
      </c>
      <c r="AC42" s="74">
        <v>111213.15</v>
      </c>
      <c r="AD42" s="74">
        <v>120349.015</v>
      </c>
      <c r="AE42" s="74">
        <v>106643.05</v>
      </c>
      <c r="AF42" s="74">
        <v>108790.005</v>
      </c>
      <c r="AG42" s="74">
        <v>111412.995</v>
      </c>
      <c r="AH42" s="74">
        <v>111301.56</v>
      </c>
      <c r="AI42" s="74">
        <v>108632.355</v>
      </c>
      <c r="AJ42" s="74">
        <v>103500.955</v>
      </c>
      <c r="AK42" s="74">
        <v>111644.6</v>
      </c>
      <c r="AL42" s="74">
        <v>109641.375</v>
      </c>
      <c r="AM42" s="74">
        <v>110986.005</v>
      </c>
      <c r="AN42" s="74">
        <v>114584.065</v>
      </c>
      <c r="AO42" s="74">
        <v>107838.95</v>
      </c>
      <c r="AP42" s="74">
        <v>116999.07</v>
      </c>
      <c r="AQ42" s="74">
        <v>95865.14</v>
      </c>
      <c r="AR42" s="74">
        <v>4977797.1849999996</v>
      </c>
      <c r="AS42" s="73"/>
      <c r="AT42" s="73"/>
      <c r="AU42" s="73"/>
      <c r="AV42" s="73"/>
      <c r="AW42" s="73"/>
      <c r="AX42" s="73"/>
      <c r="AY42" s="73"/>
    </row>
    <row r="43" spans="1:51" x14ac:dyDescent="0.55000000000000004">
      <c r="A43" s="103">
        <v>38</v>
      </c>
      <c r="B43" s="74">
        <v>116574.17</v>
      </c>
      <c r="C43" s="74">
        <v>130967.28</v>
      </c>
      <c r="D43" s="74">
        <v>115123.54</v>
      </c>
      <c r="E43" s="74">
        <v>118208.24</v>
      </c>
      <c r="F43" s="74">
        <v>119362.235</v>
      </c>
      <c r="G43" s="74">
        <v>107196.61</v>
      </c>
      <c r="H43" s="74">
        <v>123750.5</v>
      </c>
      <c r="I43" s="74">
        <v>134720.155</v>
      </c>
      <c r="J43" s="74">
        <v>124033.955</v>
      </c>
      <c r="K43" s="74">
        <v>119622.285</v>
      </c>
      <c r="L43" s="74">
        <v>124129.44</v>
      </c>
      <c r="M43" s="74">
        <v>113008.77</v>
      </c>
      <c r="N43" s="74">
        <v>131795.48499999999</v>
      </c>
      <c r="O43" s="74">
        <v>130650.88</v>
      </c>
      <c r="P43" s="74">
        <v>123461.38</v>
      </c>
      <c r="Q43" s="74">
        <v>123787.77</v>
      </c>
      <c r="R43" s="74">
        <v>119715.705</v>
      </c>
      <c r="S43" s="74">
        <v>110807.72</v>
      </c>
      <c r="T43" s="74">
        <v>131050.675</v>
      </c>
      <c r="U43" s="74">
        <v>134234.45000000001</v>
      </c>
      <c r="V43" s="74">
        <v>119309.93</v>
      </c>
      <c r="W43" s="74">
        <v>125335.57</v>
      </c>
      <c r="X43" s="74">
        <v>108102.56</v>
      </c>
      <c r="Y43" s="74">
        <v>115643.44</v>
      </c>
      <c r="Z43" s="74">
        <v>130764.58500000001</v>
      </c>
      <c r="AA43" s="74">
        <v>131734.10500000001</v>
      </c>
      <c r="AB43" s="74">
        <v>116611.25</v>
      </c>
      <c r="AC43" s="74">
        <v>120372.48</v>
      </c>
      <c r="AD43" s="74">
        <v>107222.345</v>
      </c>
      <c r="AE43" s="74">
        <v>112335.7</v>
      </c>
      <c r="AF43" s="74">
        <v>112377.185</v>
      </c>
      <c r="AG43" s="74">
        <v>106709.54</v>
      </c>
      <c r="AH43" s="74">
        <v>101012.29</v>
      </c>
      <c r="AI43" s="74">
        <v>107731.72</v>
      </c>
      <c r="AJ43" s="74">
        <v>101348.35</v>
      </c>
      <c r="AK43" s="74">
        <v>93384</v>
      </c>
      <c r="AL43" s="74">
        <v>99161.764999999999</v>
      </c>
      <c r="AM43" s="74">
        <v>109125.215</v>
      </c>
      <c r="AN43" s="74">
        <v>104766</v>
      </c>
      <c r="AO43" s="74">
        <v>113030.005</v>
      </c>
      <c r="AP43" s="74">
        <v>105149.02</v>
      </c>
      <c r="AQ43" s="74">
        <v>96225.91</v>
      </c>
      <c r="AR43" s="74">
        <v>4889654.21</v>
      </c>
      <c r="AS43" s="73"/>
      <c r="AT43" s="73"/>
      <c r="AU43" s="73"/>
      <c r="AV43" s="73"/>
      <c r="AW43" s="73"/>
      <c r="AX43" s="73"/>
      <c r="AY43" s="73"/>
    </row>
    <row r="44" spans="1:51" x14ac:dyDescent="0.55000000000000004">
      <c r="A44" s="103">
        <v>39</v>
      </c>
      <c r="B44" s="74">
        <v>120096.71</v>
      </c>
      <c r="C44" s="74">
        <v>127391.09</v>
      </c>
      <c r="D44" s="74">
        <v>119126.485</v>
      </c>
      <c r="E44" s="74">
        <v>119535.715</v>
      </c>
      <c r="F44" s="74">
        <v>121862.88499999999</v>
      </c>
      <c r="G44" s="74">
        <v>100977.95</v>
      </c>
      <c r="H44" s="74">
        <v>127755.095</v>
      </c>
      <c r="I44" s="74">
        <v>122664.30499999999</v>
      </c>
      <c r="J44" s="74">
        <v>124452.94</v>
      </c>
      <c r="K44" s="74">
        <v>124797.08500000001</v>
      </c>
      <c r="L44" s="74">
        <v>125787.33</v>
      </c>
      <c r="M44" s="74">
        <v>103200.64</v>
      </c>
      <c r="N44" s="74">
        <v>131866.73000000001</v>
      </c>
      <c r="O44" s="74">
        <v>127208.57</v>
      </c>
      <c r="P44" s="74">
        <v>119028.07</v>
      </c>
      <c r="Q44" s="74">
        <v>119238.345</v>
      </c>
      <c r="R44" s="74">
        <v>124302.93</v>
      </c>
      <c r="S44" s="74">
        <v>112412.44500000001</v>
      </c>
      <c r="T44" s="74">
        <v>130937.625</v>
      </c>
      <c r="U44" s="74">
        <v>131357.34</v>
      </c>
      <c r="V44" s="74">
        <v>116655.855</v>
      </c>
      <c r="W44" s="74">
        <v>110878.67</v>
      </c>
      <c r="X44" s="74">
        <v>117320.175</v>
      </c>
      <c r="Y44" s="74">
        <v>117535.715</v>
      </c>
      <c r="Z44" s="74">
        <v>124278.93</v>
      </c>
      <c r="AA44" s="74">
        <v>127420.43</v>
      </c>
      <c r="AB44" s="74">
        <v>102847.255</v>
      </c>
      <c r="AC44" s="74">
        <v>108622.42</v>
      </c>
      <c r="AD44" s="74">
        <v>106043.02</v>
      </c>
      <c r="AE44" s="74">
        <v>126354.68</v>
      </c>
      <c r="AF44" s="74">
        <v>111064.49</v>
      </c>
      <c r="AG44" s="74">
        <v>106776.27499999999</v>
      </c>
      <c r="AH44" s="74">
        <v>100701.82</v>
      </c>
      <c r="AI44" s="74">
        <v>109315.065</v>
      </c>
      <c r="AJ44" s="74">
        <v>108762.31</v>
      </c>
      <c r="AK44" s="74">
        <v>106694.965</v>
      </c>
      <c r="AL44" s="74">
        <v>103708.925</v>
      </c>
      <c r="AM44" s="74">
        <v>110314.625</v>
      </c>
      <c r="AN44" s="74">
        <v>92608.24</v>
      </c>
      <c r="AO44" s="74">
        <v>107332.1</v>
      </c>
      <c r="AP44" s="74">
        <v>102386.52499999999</v>
      </c>
      <c r="AQ44" s="74">
        <v>86891.23</v>
      </c>
      <c r="AR44" s="74">
        <v>4838514.0049999999</v>
      </c>
      <c r="AS44" s="73"/>
      <c r="AT44" s="73"/>
      <c r="AU44" s="73"/>
      <c r="AV44" s="73"/>
      <c r="AW44" s="73"/>
      <c r="AX44" s="73"/>
      <c r="AY44" s="73"/>
    </row>
    <row r="45" spans="1:51" x14ac:dyDescent="0.55000000000000004">
      <c r="A45" s="103">
        <v>40</v>
      </c>
      <c r="B45" s="74">
        <v>121796.715</v>
      </c>
      <c r="C45" s="74">
        <v>124343.19</v>
      </c>
      <c r="D45" s="74">
        <v>119226.42</v>
      </c>
      <c r="E45" s="74">
        <v>114466.64</v>
      </c>
      <c r="F45" s="74">
        <v>121770.82</v>
      </c>
      <c r="G45" s="74">
        <v>114651.14</v>
      </c>
      <c r="H45" s="74">
        <v>126691.8</v>
      </c>
      <c r="I45" s="74">
        <v>126888.77</v>
      </c>
      <c r="J45" s="74">
        <v>118856.41499999999</v>
      </c>
      <c r="K45" s="74">
        <v>114458.205</v>
      </c>
      <c r="L45" s="74">
        <v>117265.27499999999</v>
      </c>
      <c r="M45" s="74">
        <v>112076.46</v>
      </c>
      <c r="N45" s="74">
        <v>129641.245</v>
      </c>
      <c r="O45" s="74">
        <v>121143.25</v>
      </c>
      <c r="P45" s="74">
        <v>114604.62</v>
      </c>
      <c r="Q45" s="74">
        <v>115490.83500000001</v>
      </c>
      <c r="R45" s="74">
        <v>110760.825</v>
      </c>
      <c r="S45" s="74">
        <v>113620.21</v>
      </c>
      <c r="T45" s="74">
        <v>124356.41499999999</v>
      </c>
      <c r="U45" s="74">
        <v>122858.49</v>
      </c>
      <c r="V45" s="74">
        <v>113134.58</v>
      </c>
      <c r="W45" s="74">
        <v>115294.12</v>
      </c>
      <c r="X45" s="74">
        <v>109312.85</v>
      </c>
      <c r="Y45" s="74">
        <v>106641.79</v>
      </c>
      <c r="Z45" s="74">
        <v>107544.145</v>
      </c>
      <c r="AA45" s="74">
        <v>113439.77499999999</v>
      </c>
      <c r="AB45" s="74">
        <v>118359.28</v>
      </c>
      <c r="AC45" s="74">
        <v>112576.545</v>
      </c>
      <c r="AD45" s="74">
        <v>117512.56</v>
      </c>
      <c r="AE45" s="74">
        <v>99585.835000000006</v>
      </c>
      <c r="AF45" s="74">
        <v>100598.55</v>
      </c>
      <c r="AG45" s="74">
        <v>109181.26</v>
      </c>
      <c r="AH45" s="74">
        <v>101974.595</v>
      </c>
      <c r="AI45" s="74">
        <v>102988.145</v>
      </c>
      <c r="AJ45" s="74">
        <v>101386.01</v>
      </c>
      <c r="AK45" s="74">
        <v>92277.024999999994</v>
      </c>
      <c r="AL45" s="74">
        <v>106431.815</v>
      </c>
      <c r="AM45" s="74">
        <v>105931.55499999999</v>
      </c>
      <c r="AN45" s="74">
        <v>103556.74</v>
      </c>
      <c r="AO45" s="74">
        <v>106236.23</v>
      </c>
      <c r="AP45" s="74">
        <v>104804.09</v>
      </c>
      <c r="AQ45" s="74">
        <v>101703.49</v>
      </c>
      <c r="AR45" s="74">
        <v>4735438.7250000006</v>
      </c>
      <c r="AS45" s="73"/>
      <c r="AT45" s="73"/>
      <c r="AU45" s="73"/>
      <c r="AV45" s="73"/>
      <c r="AW45" s="73"/>
      <c r="AX45" s="73"/>
      <c r="AY45" s="73"/>
    </row>
    <row r="46" spans="1:51" x14ac:dyDescent="0.55000000000000004">
      <c r="A46" s="103">
        <v>41</v>
      </c>
      <c r="B46" s="74">
        <v>125194.87</v>
      </c>
      <c r="C46" s="74">
        <v>115839.01</v>
      </c>
      <c r="D46" s="74">
        <v>111432.36500000001</v>
      </c>
      <c r="E46" s="74">
        <v>113945.5</v>
      </c>
      <c r="F46" s="74">
        <v>113296.31</v>
      </c>
      <c r="G46" s="74">
        <v>113610.03</v>
      </c>
      <c r="H46" s="74">
        <v>127225.245</v>
      </c>
      <c r="I46" s="74">
        <v>124089.47</v>
      </c>
      <c r="J46" s="74">
        <v>116556.425</v>
      </c>
      <c r="K46" s="74">
        <v>116449.31</v>
      </c>
      <c r="L46" s="74">
        <v>117504.77499999999</v>
      </c>
      <c r="M46" s="74">
        <v>122607.56</v>
      </c>
      <c r="N46" s="74">
        <v>117282.765</v>
      </c>
      <c r="O46" s="74">
        <v>128558.38499999999</v>
      </c>
      <c r="P46" s="74">
        <v>114133.54</v>
      </c>
      <c r="Q46" s="74">
        <v>109551.08</v>
      </c>
      <c r="R46" s="74">
        <v>122771.82</v>
      </c>
      <c r="S46" s="74"/>
      <c r="T46" s="74">
        <v>122121.325</v>
      </c>
      <c r="U46" s="74">
        <v>115898.54</v>
      </c>
      <c r="V46" s="74">
        <v>113957.735</v>
      </c>
      <c r="W46" s="74">
        <v>110432.33</v>
      </c>
      <c r="X46" s="74">
        <v>123692.08</v>
      </c>
      <c r="Y46" s="74"/>
      <c r="Z46" s="74">
        <v>126989.905</v>
      </c>
      <c r="AA46" s="74">
        <v>116197.73</v>
      </c>
      <c r="AB46" s="74">
        <v>117048.72500000001</v>
      </c>
      <c r="AC46" s="74">
        <v>110457.33500000001</v>
      </c>
      <c r="AD46" s="74">
        <v>115250.505</v>
      </c>
      <c r="AE46" s="74"/>
      <c r="AF46" s="74">
        <v>112604.825</v>
      </c>
      <c r="AG46" s="74">
        <v>101300.77499999999</v>
      </c>
      <c r="AH46" s="74">
        <v>102037.16499999999</v>
      </c>
      <c r="AI46" s="74">
        <v>96584.744999999995</v>
      </c>
      <c r="AJ46" s="74">
        <v>101053.36500000001</v>
      </c>
      <c r="AK46" s="74"/>
      <c r="AL46" s="74">
        <v>103828.88</v>
      </c>
      <c r="AM46" s="74">
        <v>97992.93</v>
      </c>
      <c r="AN46" s="74">
        <v>97053.544999999998</v>
      </c>
      <c r="AO46" s="74">
        <v>100476.705</v>
      </c>
      <c r="AP46" s="74">
        <v>93011.345000000001</v>
      </c>
      <c r="AQ46" s="74">
        <v>94081.565000000002</v>
      </c>
      <c r="AR46" s="74">
        <v>4282120.5150000006</v>
      </c>
      <c r="AS46" s="73"/>
      <c r="AT46" s="73"/>
      <c r="AU46" s="73"/>
      <c r="AV46" s="73"/>
      <c r="AW46" s="73"/>
      <c r="AX46" s="73"/>
      <c r="AY46" s="73"/>
    </row>
    <row r="47" spans="1:51" x14ac:dyDescent="0.55000000000000004">
      <c r="A47" s="103">
        <v>42</v>
      </c>
      <c r="B47" s="74">
        <v>120916.215</v>
      </c>
      <c r="C47" s="74">
        <v>116831.43</v>
      </c>
      <c r="D47" s="74">
        <v>115907.395</v>
      </c>
      <c r="E47" s="74">
        <v>108070.27499999999</v>
      </c>
      <c r="F47" s="74">
        <v>110290.12</v>
      </c>
      <c r="G47" s="74"/>
      <c r="H47" s="74">
        <v>122830.38</v>
      </c>
      <c r="I47" s="74">
        <v>124665.82</v>
      </c>
      <c r="J47" s="74">
        <v>117470.22</v>
      </c>
      <c r="K47" s="74">
        <v>113889.41</v>
      </c>
      <c r="L47" s="74">
        <v>112052.12</v>
      </c>
      <c r="M47" s="74"/>
      <c r="N47" s="74">
        <v>126919.19500000001</v>
      </c>
      <c r="O47" s="74">
        <v>128612.3</v>
      </c>
      <c r="P47" s="74">
        <v>121087.1</v>
      </c>
      <c r="Q47" s="74">
        <v>112592.26</v>
      </c>
      <c r="R47" s="74">
        <v>117533.72</v>
      </c>
      <c r="S47" s="74"/>
      <c r="T47" s="74">
        <v>130260.37</v>
      </c>
      <c r="U47" s="74">
        <v>128242.765</v>
      </c>
      <c r="V47" s="74">
        <v>118201.175</v>
      </c>
      <c r="W47" s="74">
        <v>112806.58500000001</v>
      </c>
      <c r="X47" s="74">
        <v>116690.04</v>
      </c>
      <c r="Y47" s="74"/>
      <c r="Z47" s="74">
        <v>123985.97</v>
      </c>
      <c r="AA47" s="74">
        <v>121731.485</v>
      </c>
      <c r="AB47" s="74">
        <v>108412.66499999999</v>
      </c>
      <c r="AC47" s="74">
        <v>107940.16</v>
      </c>
      <c r="AD47" s="74">
        <v>109857.485</v>
      </c>
      <c r="AE47" s="74"/>
      <c r="AF47" s="74">
        <v>104916.345</v>
      </c>
      <c r="AG47" s="74">
        <v>97887.485000000001</v>
      </c>
      <c r="AH47" s="74">
        <v>102195.97500000001</v>
      </c>
      <c r="AI47" s="74">
        <v>99368.854999999996</v>
      </c>
      <c r="AJ47" s="74">
        <v>102032.495</v>
      </c>
      <c r="AK47" s="74"/>
      <c r="AL47" s="74">
        <v>105376.33500000001</v>
      </c>
      <c r="AM47" s="74">
        <v>94954.16</v>
      </c>
      <c r="AN47" s="74">
        <v>98108.815000000002</v>
      </c>
      <c r="AO47" s="74">
        <v>90918.615000000005</v>
      </c>
      <c r="AP47" s="74">
        <v>94744.7</v>
      </c>
      <c r="AQ47" s="74"/>
      <c r="AR47" s="74">
        <v>3938300.4400000009</v>
      </c>
      <c r="AS47" s="73"/>
      <c r="AT47" s="73"/>
      <c r="AU47" s="73"/>
      <c r="AV47" s="73"/>
      <c r="AW47" s="73"/>
      <c r="AX47" s="73"/>
      <c r="AY47" s="73"/>
    </row>
    <row r="48" spans="1:51" x14ac:dyDescent="0.55000000000000004">
      <c r="A48" s="103">
        <v>43</v>
      </c>
      <c r="B48" s="74">
        <v>120795</v>
      </c>
      <c r="C48" s="74">
        <v>116042.845</v>
      </c>
      <c r="D48" s="74">
        <v>115549.435</v>
      </c>
      <c r="E48" s="74">
        <v>105893.61500000001</v>
      </c>
      <c r="F48" s="74">
        <v>114502.07</v>
      </c>
      <c r="G48" s="74"/>
      <c r="H48" s="74">
        <v>126655.49</v>
      </c>
      <c r="I48" s="74">
        <v>123265.44</v>
      </c>
      <c r="J48" s="74">
        <v>118010.31</v>
      </c>
      <c r="K48" s="74">
        <v>109241.565</v>
      </c>
      <c r="L48" s="74">
        <v>114108.545</v>
      </c>
      <c r="M48" s="74"/>
      <c r="N48" s="74">
        <v>122368.88499999999</v>
      </c>
      <c r="O48" s="74">
        <v>126362.045</v>
      </c>
      <c r="P48" s="74">
        <v>115813.03</v>
      </c>
      <c r="Q48" s="74">
        <v>111423.36500000001</v>
      </c>
      <c r="R48" s="74">
        <v>114281.61500000001</v>
      </c>
      <c r="S48" s="74"/>
      <c r="T48" s="74">
        <v>121471.64</v>
      </c>
      <c r="U48" s="74">
        <v>114867.16</v>
      </c>
      <c r="V48" s="74">
        <v>117333.44500000001</v>
      </c>
      <c r="W48" s="74">
        <v>112414.39</v>
      </c>
      <c r="X48" s="74">
        <v>115442.655</v>
      </c>
      <c r="Y48" s="74"/>
      <c r="Z48" s="74">
        <v>120420.7</v>
      </c>
      <c r="AA48" s="74">
        <v>122975.285</v>
      </c>
      <c r="AB48" s="74">
        <v>112633.265</v>
      </c>
      <c r="AC48" s="74">
        <v>111145.12</v>
      </c>
      <c r="AD48" s="74">
        <v>109130.77</v>
      </c>
      <c r="AE48" s="74"/>
      <c r="AF48" s="74">
        <v>106813.03</v>
      </c>
      <c r="AG48" s="74">
        <v>114184.19500000001</v>
      </c>
      <c r="AH48" s="74">
        <v>100746.42</v>
      </c>
      <c r="AI48" s="74">
        <v>97973.985000000001</v>
      </c>
      <c r="AJ48" s="74">
        <v>96698.285000000003</v>
      </c>
      <c r="AK48" s="74"/>
      <c r="AL48" s="74">
        <v>100812.04</v>
      </c>
      <c r="AM48" s="74">
        <v>101793.035</v>
      </c>
      <c r="AN48" s="74">
        <v>100571.04</v>
      </c>
      <c r="AO48" s="74">
        <v>98427.53</v>
      </c>
      <c r="AP48" s="74">
        <v>102684.515</v>
      </c>
      <c r="AQ48" s="74"/>
      <c r="AR48" s="74">
        <v>3932851.76</v>
      </c>
      <c r="AS48" s="73"/>
      <c r="AT48" s="73"/>
      <c r="AU48" s="73"/>
      <c r="AV48" s="73"/>
      <c r="AW48" s="73"/>
      <c r="AX48" s="73"/>
      <c r="AY48" s="73"/>
    </row>
    <row r="49" spans="1:51" x14ac:dyDescent="0.55000000000000004">
      <c r="A49" s="103">
        <v>44</v>
      </c>
      <c r="B49" s="74">
        <v>115297.34</v>
      </c>
      <c r="C49" s="74">
        <v>125270.16499999999</v>
      </c>
      <c r="D49" s="74">
        <v>112227.65</v>
      </c>
      <c r="E49" s="74">
        <v>110196.61500000001</v>
      </c>
      <c r="F49" s="74">
        <v>112634.63499999999</v>
      </c>
      <c r="G49" s="74"/>
      <c r="H49" s="74">
        <v>116619.57</v>
      </c>
      <c r="I49" s="74">
        <v>117138.355</v>
      </c>
      <c r="J49" s="74">
        <v>116179.47</v>
      </c>
      <c r="K49" s="74">
        <v>113459.02499999999</v>
      </c>
      <c r="L49" s="74">
        <v>111887.405</v>
      </c>
      <c r="M49" s="74"/>
      <c r="N49" s="74">
        <v>122887.41</v>
      </c>
      <c r="O49" s="74">
        <v>121605.395</v>
      </c>
      <c r="P49" s="74">
        <v>116632.09</v>
      </c>
      <c r="Q49" s="74">
        <v>114402.745</v>
      </c>
      <c r="R49" s="74">
        <v>117375.73</v>
      </c>
      <c r="S49" s="74"/>
      <c r="T49" s="74">
        <v>124222.935</v>
      </c>
      <c r="U49" s="74">
        <v>120142.43</v>
      </c>
      <c r="V49" s="74">
        <v>120470.785</v>
      </c>
      <c r="W49" s="74">
        <v>119350.66499999999</v>
      </c>
      <c r="X49" s="74">
        <v>121752.875</v>
      </c>
      <c r="Y49" s="74"/>
      <c r="Z49" s="74">
        <v>121256.97</v>
      </c>
      <c r="AA49" s="74">
        <v>119820.71</v>
      </c>
      <c r="AB49" s="74">
        <v>113451.995</v>
      </c>
      <c r="AC49" s="74">
        <v>116793.855</v>
      </c>
      <c r="AD49" s="74">
        <v>130510.905</v>
      </c>
      <c r="AE49" s="74"/>
      <c r="AF49" s="74">
        <v>106353.44</v>
      </c>
      <c r="AG49" s="74">
        <v>104191.105</v>
      </c>
      <c r="AH49" s="74">
        <v>101610.815</v>
      </c>
      <c r="AI49" s="74">
        <v>93859.285000000003</v>
      </c>
      <c r="AJ49" s="74">
        <v>105806.825</v>
      </c>
      <c r="AK49" s="74"/>
      <c r="AL49" s="74">
        <v>102279.745</v>
      </c>
      <c r="AM49" s="74">
        <v>111289</v>
      </c>
      <c r="AN49" s="74">
        <v>92182.955000000002</v>
      </c>
      <c r="AO49" s="74">
        <v>95624.014999999999</v>
      </c>
      <c r="AP49" s="74">
        <v>102830.55499999999</v>
      </c>
      <c r="AQ49" s="74"/>
      <c r="AR49" s="74">
        <v>3967615.4650000008</v>
      </c>
      <c r="AS49" s="73"/>
      <c r="AT49" s="73"/>
      <c r="AU49" s="73"/>
      <c r="AV49" s="73"/>
      <c r="AW49" s="73"/>
      <c r="AX49" s="73"/>
      <c r="AY49" s="73"/>
    </row>
    <row r="50" spans="1:51" x14ac:dyDescent="0.55000000000000004">
      <c r="A50" s="103">
        <v>45</v>
      </c>
      <c r="B50" s="74">
        <v>113791.75</v>
      </c>
      <c r="C50" s="74">
        <v>110661.43</v>
      </c>
      <c r="D50" s="74">
        <v>104632.79</v>
      </c>
      <c r="E50" s="74">
        <v>107014.075</v>
      </c>
      <c r="F50" s="74">
        <v>107279.84</v>
      </c>
      <c r="G50" s="74"/>
      <c r="H50" s="74">
        <v>101793.035</v>
      </c>
      <c r="I50" s="74">
        <v>104976.21</v>
      </c>
      <c r="J50" s="74">
        <v>100592.295</v>
      </c>
      <c r="K50" s="74">
        <v>100696.565</v>
      </c>
      <c r="L50" s="74">
        <v>96817</v>
      </c>
      <c r="M50" s="74"/>
      <c r="N50" s="74">
        <v>120177.94500000001</v>
      </c>
      <c r="O50" s="74">
        <v>119904.48</v>
      </c>
      <c r="P50" s="74">
        <v>111738.485</v>
      </c>
      <c r="Q50" s="74">
        <v>106387.19500000001</v>
      </c>
      <c r="R50" s="74">
        <v>104381.38</v>
      </c>
      <c r="S50" s="74"/>
      <c r="T50" s="74">
        <v>125985.465</v>
      </c>
      <c r="U50" s="74">
        <v>118677.495</v>
      </c>
      <c r="V50" s="74">
        <v>113539.935</v>
      </c>
      <c r="W50" s="74">
        <v>109430.37</v>
      </c>
      <c r="X50" s="74">
        <v>115132.64</v>
      </c>
      <c r="Y50" s="74"/>
      <c r="Z50" s="74">
        <v>120505.58500000001</v>
      </c>
      <c r="AA50" s="74">
        <v>113666.485</v>
      </c>
      <c r="AB50" s="74">
        <v>115156.44500000001</v>
      </c>
      <c r="AC50" s="74">
        <v>112506.95</v>
      </c>
      <c r="AD50" s="74">
        <v>113954.78</v>
      </c>
      <c r="AE50" s="74"/>
      <c r="AF50" s="74">
        <v>104269.79</v>
      </c>
      <c r="AG50" s="74">
        <v>101810.75</v>
      </c>
      <c r="AH50" s="74">
        <v>104194.345</v>
      </c>
      <c r="AI50" s="74">
        <v>100203.55</v>
      </c>
      <c r="AJ50" s="74">
        <v>108924.79</v>
      </c>
      <c r="AK50" s="74"/>
      <c r="AL50" s="74">
        <v>103629.645</v>
      </c>
      <c r="AM50" s="74">
        <v>94325.72</v>
      </c>
      <c r="AN50" s="74">
        <v>95368.164999999994</v>
      </c>
      <c r="AO50" s="74">
        <v>96432.625</v>
      </c>
      <c r="AP50" s="74">
        <v>96867.014999999999</v>
      </c>
      <c r="AQ50" s="74"/>
      <c r="AR50" s="74">
        <v>3775427.0200000005</v>
      </c>
      <c r="AS50" s="73"/>
      <c r="AT50" s="73"/>
      <c r="AU50" s="73"/>
      <c r="AV50" s="73"/>
      <c r="AW50" s="73"/>
      <c r="AX50" s="73"/>
      <c r="AY50" s="73"/>
    </row>
    <row r="51" spans="1:51" x14ac:dyDescent="0.55000000000000004">
      <c r="A51" s="103">
        <v>46</v>
      </c>
      <c r="B51" s="74">
        <v>127234.72</v>
      </c>
      <c r="C51" s="74">
        <v>116230.34</v>
      </c>
      <c r="D51" s="74">
        <v>125795.84</v>
      </c>
      <c r="E51" s="74">
        <v>114159.595</v>
      </c>
      <c r="F51" s="74">
        <v>106758.95</v>
      </c>
      <c r="G51" s="74"/>
      <c r="H51" s="74">
        <v>121617.28</v>
      </c>
      <c r="I51" s="74">
        <v>117794.595</v>
      </c>
      <c r="J51" s="74">
        <v>135420.82</v>
      </c>
      <c r="K51" s="74">
        <v>120185.265</v>
      </c>
      <c r="L51" s="74">
        <v>104303.46</v>
      </c>
      <c r="M51" s="74"/>
      <c r="N51" s="74">
        <v>121566.645</v>
      </c>
      <c r="O51" s="74">
        <v>122131.11500000001</v>
      </c>
      <c r="P51" s="74">
        <v>130385.05</v>
      </c>
      <c r="Q51" s="74">
        <v>116487.58</v>
      </c>
      <c r="R51" s="74">
        <v>112573.54</v>
      </c>
      <c r="S51" s="74"/>
      <c r="T51" s="74">
        <v>123775.16</v>
      </c>
      <c r="U51" s="74">
        <v>122634.53</v>
      </c>
      <c r="V51" s="74">
        <v>116715.965</v>
      </c>
      <c r="W51" s="74">
        <v>108628.34</v>
      </c>
      <c r="X51" s="74">
        <v>109828.93</v>
      </c>
      <c r="Y51" s="74"/>
      <c r="Z51" s="74">
        <v>117078.58500000001</v>
      </c>
      <c r="AA51" s="74">
        <v>117953.88499999999</v>
      </c>
      <c r="AB51" s="74">
        <v>117797.62</v>
      </c>
      <c r="AC51" s="74">
        <v>107405.925</v>
      </c>
      <c r="AD51" s="74">
        <v>110954.755</v>
      </c>
      <c r="AE51" s="74"/>
      <c r="AF51" s="74">
        <v>103646.63499999999</v>
      </c>
      <c r="AG51" s="74">
        <v>99907.32</v>
      </c>
      <c r="AH51" s="74">
        <v>106730.21</v>
      </c>
      <c r="AI51" s="74">
        <v>90498.92</v>
      </c>
      <c r="AJ51" s="74">
        <v>97646.12</v>
      </c>
      <c r="AK51" s="74"/>
      <c r="AL51" s="74">
        <v>103793.08500000001</v>
      </c>
      <c r="AM51" s="74">
        <v>96934.925000000003</v>
      </c>
      <c r="AN51" s="74">
        <v>98774.235000000001</v>
      </c>
      <c r="AO51" s="74">
        <v>94602.89</v>
      </c>
      <c r="AP51" s="74">
        <v>101550.045</v>
      </c>
      <c r="AQ51" s="74"/>
      <c r="AR51" s="74">
        <v>3939502.8749999986</v>
      </c>
      <c r="AS51" s="73"/>
      <c r="AT51" s="73"/>
      <c r="AU51" s="73"/>
      <c r="AV51" s="73"/>
      <c r="AW51" s="73"/>
      <c r="AX51" s="73"/>
      <c r="AY51" s="73"/>
    </row>
    <row r="52" spans="1:51" x14ac:dyDescent="0.55000000000000004">
      <c r="A52" s="103">
        <v>47</v>
      </c>
      <c r="B52" s="74">
        <v>124557.22500000001</v>
      </c>
      <c r="C52" s="74">
        <v>116817.15</v>
      </c>
      <c r="D52" s="74">
        <v>128658.27</v>
      </c>
      <c r="E52" s="74">
        <v>113978.535</v>
      </c>
      <c r="F52" s="74">
        <v>109148.25</v>
      </c>
      <c r="G52" s="74"/>
      <c r="H52" s="74">
        <v>131442.20000000001</v>
      </c>
      <c r="I52" s="74">
        <v>119905.59</v>
      </c>
      <c r="J52" s="74">
        <v>137151.495</v>
      </c>
      <c r="K52" s="74">
        <v>118330.625</v>
      </c>
      <c r="L52" s="74">
        <v>112033.87</v>
      </c>
      <c r="M52" s="74"/>
      <c r="N52" s="74">
        <v>132353.755</v>
      </c>
      <c r="O52" s="74">
        <v>122146.66</v>
      </c>
      <c r="P52" s="74">
        <v>138882.25</v>
      </c>
      <c r="Q52" s="74">
        <v>106618.19500000001</v>
      </c>
      <c r="R52" s="74">
        <v>119736.125</v>
      </c>
      <c r="S52" s="74"/>
      <c r="T52" s="74">
        <v>138118.70499999999</v>
      </c>
      <c r="U52" s="74">
        <v>122464.645</v>
      </c>
      <c r="V52" s="74">
        <v>135162.11499999999</v>
      </c>
      <c r="W52" s="74">
        <v>107278.83</v>
      </c>
      <c r="X52" s="74">
        <v>131312</v>
      </c>
      <c r="Y52" s="74"/>
      <c r="Z52" s="74">
        <v>123412.685</v>
      </c>
      <c r="AA52" s="74">
        <v>121441.05</v>
      </c>
      <c r="AB52" s="74">
        <v>133951.29</v>
      </c>
      <c r="AC52" s="74">
        <v>113582.6</v>
      </c>
      <c r="AD52" s="74">
        <v>109049.36500000001</v>
      </c>
      <c r="AE52" s="74"/>
      <c r="AF52" s="74">
        <v>102647.905</v>
      </c>
      <c r="AG52" s="74">
        <v>106868.5</v>
      </c>
      <c r="AH52" s="74">
        <v>121219.595</v>
      </c>
      <c r="AI52" s="74">
        <v>101352.12</v>
      </c>
      <c r="AJ52" s="74">
        <v>97245.764999999999</v>
      </c>
      <c r="AK52" s="74"/>
      <c r="AL52" s="74">
        <v>99761.81</v>
      </c>
      <c r="AM52" s="74">
        <v>96805.925000000003</v>
      </c>
      <c r="AN52" s="74">
        <v>101256.78</v>
      </c>
      <c r="AO52" s="74">
        <v>92043.13</v>
      </c>
      <c r="AP52" s="74">
        <v>96742.49</v>
      </c>
      <c r="AQ52" s="74"/>
      <c r="AR52" s="74">
        <v>4083477.5000000005</v>
      </c>
      <c r="AS52" s="73"/>
      <c r="AT52" s="73"/>
      <c r="AU52" s="73"/>
      <c r="AV52" s="73"/>
      <c r="AW52" s="73"/>
      <c r="AX52" s="73"/>
      <c r="AY52" s="73"/>
    </row>
    <row r="53" spans="1:51" x14ac:dyDescent="0.55000000000000004">
      <c r="A53" s="103">
        <v>48</v>
      </c>
      <c r="B53" s="74">
        <v>114406.825</v>
      </c>
      <c r="C53" s="74">
        <v>138681.815</v>
      </c>
      <c r="D53" s="74">
        <v>115429.005</v>
      </c>
      <c r="E53" s="74">
        <v>110547.605</v>
      </c>
      <c r="F53" s="74">
        <v>113899.3</v>
      </c>
      <c r="G53" s="74"/>
      <c r="H53" s="74">
        <v>118894.30499999999</v>
      </c>
      <c r="I53" s="74">
        <v>126617.72</v>
      </c>
      <c r="J53" s="74">
        <v>129798.47</v>
      </c>
      <c r="K53" s="74">
        <v>109706.42</v>
      </c>
      <c r="L53" s="74">
        <v>107629.16</v>
      </c>
      <c r="M53" s="74"/>
      <c r="N53" s="74">
        <v>124728.875</v>
      </c>
      <c r="O53" s="74">
        <v>118119.01</v>
      </c>
      <c r="P53" s="74">
        <v>151730.95000000001</v>
      </c>
      <c r="Q53" s="74">
        <v>106684.825</v>
      </c>
      <c r="R53" s="74">
        <v>108417.69500000001</v>
      </c>
      <c r="S53" s="74"/>
      <c r="T53" s="74">
        <v>112907.145</v>
      </c>
      <c r="U53" s="74">
        <v>120308.545</v>
      </c>
      <c r="V53" s="74">
        <v>154632.33499999999</v>
      </c>
      <c r="W53" s="74">
        <v>112586.74</v>
      </c>
      <c r="X53" s="74">
        <v>112735.875</v>
      </c>
      <c r="Y53" s="74"/>
      <c r="Z53" s="74">
        <v>117492.82</v>
      </c>
      <c r="AA53" s="74">
        <v>116011.565</v>
      </c>
      <c r="AB53" s="74">
        <v>125141.9</v>
      </c>
      <c r="AC53" s="74">
        <v>110031.82</v>
      </c>
      <c r="AD53" s="74">
        <v>114799.91</v>
      </c>
      <c r="AE53" s="74"/>
      <c r="AF53" s="74">
        <v>105011.19500000001</v>
      </c>
      <c r="AG53" s="74">
        <v>104700.05499999999</v>
      </c>
      <c r="AH53" s="74">
        <v>99234.22</v>
      </c>
      <c r="AI53" s="74">
        <v>100725.24</v>
      </c>
      <c r="AJ53" s="74">
        <v>98959.56</v>
      </c>
      <c r="AK53" s="74"/>
      <c r="AL53" s="74">
        <v>98621.62</v>
      </c>
      <c r="AM53" s="74">
        <v>112098.33500000001</v>
      </c>
      <c r="AN53" s="74">
        <v>108717.875</v>
      </c>
      <c r="AO53" s="74">
        <v>96240.41</v>
      </c>
      <c r="AP53" s="74">
        <v>96778.25</v>
      </c>
      <c r="AQ53" s="74"/>
      <c r="AR53" s="74">
        <v>4013027.3950000005</v>
      </c>
      <c r="AS53" s="73"/>
      <c r="AT53" s="73"/>
      <c r="AU53" s="73"/>
      <c r="AV53" s="73"/>
      <c r="AW53" s="73"/>
      <c r="AX53" s="73"/>
      <c r="AY53" s="73"/>
    </row>
    <row r="54" spans="1:51" x14ac:dyDescent="0.55000000000000004">
      <c r="A54" s="103">
        <v>49</v>
      </c>
      <c r="B54" s="74">
        <v>122452.41499999999</v>
      </c>
      <c r="C54" s="74">
        <v>118666.37</v>
      </c>
      <c r="D54" s="74">
        <v>111625.98</v>
      </c>
      <c r="E54" s="74">
        <v>107666.30499999999</v>
      </c>
      <c r="F54" s="74">
        <v>110609.4</v>
      </c>
      <c r="G54" s="74"/>
      <c r="H54" s="74">
        <v>117115.62</v>
      </c>
      <c r="I54" s="74">
        <v>119169.17</v>
      </c>
      <c r="J54" s="74">
        <v>113063.675</v>
      </c>
      <c r="K54" s="74">
        <v>111718.075</v>
      </c>
      <c r="L54" s="74">
        <v>109094.04</v>
      </c>
      <c r="M54" s="74"/>
      <c r="N54" s="74">
        <v>115230.125</v>
      </c>
      <c r="O54" s="74">
        <v>121067.59</v>
      </c>
      <c r="P54" s="74">
        <v>115383.13</v>
      </c>
      <c r="Q54" s="74">
        <v>114225.12</v>
      </c>
      <c r="R54" s="74">
        <v>107400.705</v>
      </c>
      <c r="S54" s="74"/>
      <c r="T54" s="74">
        <v>121699.425</v>
      </c>
      <c r="U54" s="74">
        <v>113024.02</v>
      </c>
      <c r="V54" s="74">
        <v>115736.97</v>
      </c>
      <c r="W54" s="74">
        <v>135452.26</v>
      </c>
      <c r="X54" s="74">
        <v>107891.69</v>
      </c>
      <c r="Y54" s="74"/>
      <c r="Z54" s="74">
        <v>129148.52</v>
      </c>
      <c r="AA54" s="74">
        <v>109318.355</v>
      </c>
      <c r="AB54" s="74">
        <v>109568.47</v>
      </c>
      <c r="AC54" s="74">
        <v>156648.405</v>
      </c>
      <c r="AD54" s="74">
        <v>105028.985</v>
      </c>
      <c r="AE54" s="74"/>
      <c r="AF54" s="74">
        <v>115606.005</v>
      </c>
      <c r="AG54" s="74">
        <v>98899.494999999995</v>
      </c>
      <c r="AH54" s="74">
        <v>99334.8</v>
      </c>
      <c r="AI54" s="74">
        <v>121237.47</v>
      </c>
      <c r="AJ54" s="74">
        <v>95436.3</v>
      </c>
      <c r="AK54" s="74"/>
      <c r="AL54" s="74">
        <v>102162.53</v>
      </c>
      <c r="AM54" s="74">
        <v>102718.9</v>
      </c>
      <c r="AN54" s="74">
        <v>92487.705000000002</v>
      </c>
      <c r="AO54" s="74">
        <v>88903.065000000002</v>
      </c>
      <c r="AP54" s="74">
        <v>100233.98</v>
      </c>
      <c r="AQ54" s="74"/>
      <c r="AR54" s="74">
        <v>3935025.07</v>
      </c>
      <c r="AS54" s="73"/>
      <c r="AT54" s="73"/>
      <c r="AU54" s="73"/>
      <c r="AV54" s="73"/>
      <c r="AW54" s="73"/>
      <c r="AX54" s="73"/>
      <c r="AY54" s="73"/>
    </row>
    <row r="55" spans="1:51" x14ac:dyDescent="0.55000000000000004">
      <c r="A55" s="103">
        <v>50</v>
      </c>
      <c r="B55" s="74">
        <v>129059.645</v>
      </c>
      <c r="C55" s="74">
        <v>109670</v>
      </c>
      <c r="D55" s="74">
        <v>114680.185</v>
      </c>
      <c r="E55" s="74">
        <v>110803.765</v>
      </c>
      <c r="F55" s="74">
        <v>127910.83500000001</v>
      </c>
      <c r="G55" s="74"/>
      <c r="H55" s="74">
        <v>136800.91</v>
      </c>
      <c r="I55" s="74">
        <v>111228.06</v>
      </c>
      <c r="J55" s="74">
        <v>121945.175</v>
      </c>
      <c r="K55" s="74">
        <v>114413.785</v>
      </c>
      <c r="L55" s="74">
        <v>109548.62</v>
      </c>
      <c r="M55" s="74"/>
      <c r="N55" s="74">
        <v>125965.02</v>
      </c>
      <c r="O55" s="74">
        <v>112738.08</v>
      </c>
      <c r="P55" s="74">
        <v>146933.095</v>
      </c>
      <c r="Q55" s="74">
        <v>129715.465</v>
      </c>
      <c r="R55" s="74">
        <v>109060.375</v>
      </c>
      <c r="S55" s="74"/>
      <c r="T55" s="74">
        <v>125807.495</v>
      </c>
      <c r="U55" s="74">
        <v>105445.65</v>
      </c>
      <c r="V55" s="74">
        <v>129280.81</v>
      </c>
      <c r="W55" s="74">
        <v>114986.33</v>
      </c>
      <c r="X55" s="74">
        <v>108599.065</v>
      </c>
      <c r="Y55" s="74"/>
      <c r="Z55" s="74">
        <v>116597.81</v>
      </c>
      <c r="AA55" s="74">
        <v>105664.09</v>
      </c>
      <c r="AB55" s="74">
        <v>120821.05499999999</v>
      </c>
      <c r="AC55" s="74">
        <v>110025.465</v>
      </c>
      <c r="AD55" s="74">
        <v>107070.61</v>
      </c>
      <c r="AE55" s="74"/>
      <c r="AF55" s="74">
        <v>106139.41</v>
      </c>
      <c r="AG55" s="74">
        <v>98622.865000000005</v>
      </c>
      <c r="AH55" s="74">
        <v>110154.36</v>
      </c>
      <c r="AI55" s="74">
        <v>102577.145</v>
      </c>
      <c r="AJ55" s="74">
        <v>101239.235</v>
      </c>
      <c r="AK55" s="74"/>
      <c r="AL55" s="74">
        <v>112025.29</v>
      </c>
      <c r="AM55" s="74">
        <v>97300.36</v>
      </c>
      <c r="AN55" s="74">
        <v>97715.01</v>
      </c>
      <c r="AO55" s="74">
        <v>102161.11500000001</v>
      </c>
      <c r="AP55" s="74">
        <v>97577.414999999994</v>
      </c>
      <c r="AQ55" s="74"/>
      <c r="AR55" s="74">
        <v>3980283.6</v>
      </c>
      <c r="AS55" s="73"/>
      <c r="AT55" s="73"/>
      <c r="AU55" s="73"/>
      <c r="AV55" s="73"/>
      <c r="AW55" s="73"/>
      <c r="AX55" s="73"/>
      <c r="AY55" s="73"/>
    </row>
    <row r="56" spans="1:51" x14ac:dyDescent="0.55000000000000004">
      <c r="A56" s="103">
        <v>51</v>
      </c>
      <c r="B56" s="74">
        <v>125784.96000000001</v>
      </c>
      <c r="C56" s="74">
        <v>120390.11</v>
      </c>
      <c r="D56" s="74">
        <v>138949.67499999999</v>
      </c>
      <c r="E56" s="74">
        <v>112804.4</v>
      </c>
      <c r="F56" s="74">
        <v>114400.065</v>
      </c>
      <c r="G56" s="74"/>
      <c r="H56" s="74">
        <v>129077.41</v>
      </c>
      <c r="I56" s="74">
        <v>128831.65</v>
      </c>
      <c r="J56" s="74">
        <v>142870.39499999999</v>
      </c>
      <c r="K56" s="74">
        <v>113485.105</v>
      </c>
      <c r="L56" s="74">
        <v>123999.07</v>
      </c>
      <c r="M56" s="74"/>
      <c r="N56" s="74">
        <v>135930.07999999999</v>
      </c>
      <c r="O56" s="74">
        <v>111423.765</v>
      </c>
      <c r="P56" s="74">
        <v>114916.99</v>
      </c>
      <c r="Q56" s="74">
        <v>119907.245</v>
      </c>
      <c r="R56" s="74">
        <v>146990.89000000001</v>
      </c>
      <c r="S56" s="74"/>
      <c r="T56" s="74">
        <v>152366.29999999999</v>
      </c>
      <c r="U56" s="74">
        <v>107072.36</v>
      </c>
      <c r="V56" s="74">
        <v>114462.53</v>
      </c>
      <c r="W56" s="74">
        <v>111880.52499999999</v>
      </c>
      <c r="X56" s="74">
        <v>125050.61</v>
      </c>
      <c r="Y56" s="74"/>
      <c r="Z56" s="74">
        <v>158052.89000000001</v>
      </c>
      <c r="AA56" s="74">
        <v>113698.06</v>
      </c>
      <c r="AB56" s="74">
        <v>116428.79</v>
      </c>
      <c r="AC56" s="74">
        <v>102075.925</v>
      </c>
      <c r="AD56" s="74">
        <v>150553.4</v>
      </c>
      <c r="AE56" s="74"/>
      <c r="AF56" s="74">
        <v>154924.89000000001</v>
      </c>
      <c r="AG56" s="74">
        <v>90227.48</v>
      </c>
      <c r="AH56" s="74">
        <v>109364.01</v>
      </c>
      <c r="AI56" s="74">
        <v>92725.74</v>
      </c>
      <c r="AJ56" s="74">
        <v>100632.47500000001</v>
      </c>
      <c r="AK56" s="74"/>
      <c r="AL56" s="74">
        <v>105218.515</v>
      </c>
      <c r="AM56" s="74">
        <v>93673.19</v>
      </c>
      <c r="AN56" s="74">
        <v>107212.84</v>
      </c>
      <c r="AO56" s="74">
        <v>99110.774999999994</v>
      </c>
      <c r="AP56" s="74">
        <v>98723.45</v>
      </c>
      <c r="AQ56" s="74"/>
      <c r="AR56" s="74">
        <v>4183216.5649999999</v>
      </c>
      <c r="AS56" s="73"/>
      <c r="AT56" s="73"/>
      <c r="AU56" s="73"/>
      <c r="AV56" s="73"/>
      <c r="AW56" s="73"/>
      <c r="AX56" s="73"/>
      <c r="AY56" s="73"/>
    </row>
    <row r="57" spans="1:51" x14ac:dyDescent="0.55000000000000004">
      <c r="A57" s="103">
        <v>52</v>
      </c>
      <c r="B57" s="74">
        <v>113802.21</v>
      </c>
      <c r="C57" s="74">
        <v>109260.30499999999</v>
      </c>
      <c r="D57" s="74">
        <v>85094.375</v>
      </c>
      <c r="E57" s="74">
        <v>112358.815</v>
      </c>
      <c r="F57" s="74">
        <v>101818.02499999999</v>
      </c>
      <c r="G57" s="74"/>
      <c r="H57" s="74">
        <v>119477.515</v>
      </c>
      <c r="I57" s="74">
        <v>106451.255</v>
      </c>
      <c r="J57" s="74">
        <v>98638.854999999996</v>
      </c>
      <c r="K57" s="74">
        <v>98191.654999999999</v>
      </c>
      <c r="L57" s="74">
        <v>102168.93</v>
      </c>
      <c r="M57" s="74"/>
      <c r="N57" s="74">
        <v>126553.11500000001</v>
      </c>
      <c r="O57" s="74">
        <v>104389.51</v>
      </c>
      <c r="P57" s="74">
        <v>128753.755</v>
      </c>
      <c r="Q57" s="74">
        <v>100017.19500000001</v>
      </c>
      <c r="R57" s="74">
        <v>98312.744999999995</v>
      </c>
      <c r="S57" s="74"/>
      <c r="T57" s="74">
        <v>134583.25</v>
      </c>
      <c r="U57" s="74">
        <v>105513.235</v>
      </c>
      <c r="V57" s="74">
        <v>130699.155</v>
      </c>
      <c r="W57" s="74">
        <v>129749.14</v>
      </c>
      <c r="X57" s="74">
        <v>96120.524999999994</v>
      </c>
      <c r="Y57" s="74"/>
      <c r="Z57" s="74">
        <v>119950.37</v>
      </c>
      <c r="AA57" s="74">
        <v>112247.94500000001</v>
      </c>
      <c r="AB57" s="74">
        <v>115572.045</v>
      </c>
      <c r="AC57" s="74">
        <v>133831.375</v>
      </c>
      <c r="AD57" s="74">
        <v>107256.065</v>
      </c>
      <c r="AE57" s="74"/>
      <c r="AF57" s="74">
        <v>95093.294999999998</v>
      </c>
      <c r="AG57" s="74">
        <v>114843.875</v>
      </c>
      <c r="AH57" s="74">
        <v>96358.975000000006</v>
      </c>
      <c r="AI57" s="74">
        <v>108290.11</v>
      </c>
      <c r="AJ57" s="74">
        <v>113521.685</v>
      </c>
      <c r="AK57" s="74"/>
      <c r="AL57" s="74">
        <v>133421.03</v>
      </c>
      <c r="AM57" s="74">
        <v>90911.085000000006</v>
      </c>
      <c r="AN57" s="74">
        <v>92856.23</v>
      </c>
      <c r="AO57" s="74">
        <v>94938.395000000004</v>
      </c>
      <c r="AP57" s="74">
        <v>90145.615000000005</v>
      </c>
      <c r="AQ57" s="74"/>
      <c r="AR57" s="74">
        <v>3821191.6599999997</v>
      </c>
      <c r="AS57" s="73"/>
      <c r="AT57" s="73"/>
      <c r="AU57" s="73"/>
      <c r="AV57" s="73"/>
      <c r="AW57" s="73"/>
      <c r="AX57" s="73"/>
      <c r="AY57" s="73"/>
    </row>
    <row r="58" spans="1:51" x14ac:dyDescent="0.55000000000000004">
      <c r="A58" s="103">
        <v>53</v>
      </c>
      <c r="B58" s="74">
        <v>100048.44</v>
      </c>
      <c r="C58" s="74">
        <v>106284.83</v>
      </c>
      <c r="D58" s="74"/>
      <c r="E58" s="74">
        <v>103381.91499999999</v>
      </c>
      <c r="F58" s="74">
        <v>140410.125</v>
      </c>
      <c r="G58" s="74"/>
      <c r="H58" s="74">
        <v>111647.54</v>
      </c>
      <c r="I58" s="74">
        <v>99701.43</v>
      </c>
      <c r="J58" s="74"/>
      <c r="K58" s="74"/>
      <c r="L58" s="74">
        <v>95410.39</v>
      </c>
      <c r="M58" s="74"/>
      <c r="N58" s="74">
        <v>128552.13499999999</v>
      </c>
      <c r="O58" s="74">
        <v>123693.52</v>
      </c>
      <c r="P58" s="74"/>
      <c r="Q58" s="74"/>
      <c r="R58" s="74"/>
      <c r="S58" s="74"/>
      <c r="T58" s="74">
        <v>146473.83499999999</v>
      </c>
      <c r="U58" s="74">
        <v>135571.79500000001</v>
      </c>
      <c r="V58" s="74"/>
      <c r="W58" s="74"/>
      <c r="X58" s="74"/>
      <c r="Y58" s="74"/>
      <c r="Z58" s="74"/>
      <c r="AA58" s="74">
        <v>112141.83</v>
      </c>
      <c r="AB58" s="74"/>
      <c r="AC58" s="74"/>
      <c r="AD58" s="74"/>
      <c r="AE58" s="74"/>
      <c r="AF58" s="74"/>
      <c r="AG58" s="74">
        <v>95728.15</v>
      </c>
      <c r="AH58" s="74"/>
      <c r="AI58" s="74"/>
      <c r="AJ58" s="74"/>
      <c r="AK58" s="74"/>
      <c r="AL58" s="74">
        <v>96394.94</v>
      </c>
      <c r="AM58" s="74">
        <v>114468.17</v>
      </c>
      <c r="AN58" s="74">
        <v>95700.479999999996</v>
      </c>
      <c r="AO58" s="74">
        <v>99613.865000000005</v>
      </c>
      <c r="AP58" s="74">
        <v>118293.52499999999</v>
      </c>
      <c r="AQ58" s="74"/>
      <c r="AR58" s="74">
        <v>2023516.9149999998</v>
      </c>
      <c r="AS58" s="73"/>
      <c r="AT58" s="73"/>
      <c r="AU58" s="73"/>
      <c r="AV58" s="73"/>
      <c r="AW58" s="73"/>
      <c r="AX58" s="73"/>
      <c r="AY58" s="73"/>
    </row>
    <row r="59" spans="1:51" ht="17.649999999999999" x14ac:dyDescent="0.65">
      <c r="A59" s="103" t="s">
        <v>47</v>
      </c>
      <c r="B59" s="74">
        <v>6538790.1349999988</v>
      </c>
      <c r="C59" s="74">
        <v>6447569.9000000032</v>
      </c>
      <c r="D59" s="74">
        <v>6275757.2649999987</v>
      </c>
      <c r="E59" s="74">
        <v>6368020.4550000001</v>
      </c>
      <c r="F59" s="74">
        <v>6292100.0450000009</v>
      </c>
      <c r="G59" s="74">
        <v>4747175.8750000009</v>
      </c>
      <c r="H59" s="74">
        <v>6754906.705000001</v>
      </c>
      <c r="I59" s="74">
        <v>6664518.174999998</v>
      </c>
      <c r="J59" s="74">
        <v>6463835.8449999988</v>
      </c>
      <c r="K59" s="74">
        <v>6328472.8500000015</v>
      </c>
      <c r="L59" s="74">
        <v>6419470.0600000015</v>
      </c>
      <c r="M59" s="74">
        <v>4873890.9499999993</v>
      </c>
      <c r="N59" s="74">
        <v>6830254.9799999995</v>
      </c>
      <c r="O59" s="74">
        <v>6744552.6899999985</v>
      </c>
      <c r="P59" s="74">
        <v>6547901.2249999996</v>
      </c>
      <c r="Q59" s="74">
        <v>6367181.0650000013</v>
      </c>
      <c r="R59" s="74">
        <v>6372834.1799999997</v>
      </c>
      <c r="S59" s="74">
        <v>4846005.7249999987</v>
      </c>
      <c r="T59" s="74">
        <v>6963553.6349999979</v>
      </c>
      <c r="U59" s="74">
        <v>6657881.3000000007</v>
      </c>
      <c r="V59" s="74">
        <v>6540277.7799999993</v>
      </c>
      <c r="W59" s="74">
        <v>6499118.4299999997</v>
      </c>
      <c r="X59" s="74">
        <v>6371210.1749999998</v>
      </c>
      <c r="Y59" s="74">
        <v>4906528.93</v>
      </c>
      <c r="Z59" s="74">
        <v>6711777.5099999979</v>
      </c>
      <c r="AA59" s="74">
        <v>6643892.7250000024</v>
      </c>
      <c r="AB59" s="74">
        <v>6346176.9649999999</v>
      </c>
      <c r="AC59" s="74">
        <v>6418311.2200000016</v>
      </c>
      <c r="AD59" s="74">
        <v>6358930.4000000004</v>
      </c>
      <c r="AE59" s="74">
        <v>4874597.3099999996</v>
      </c>
      <c r="AF59" s="74">
        <v>5988500.6799999997</v>
      </c>
      <c r="AG59" s="74">
        <v>5885763.3000000035</v>
      </c>
      <c r="AH59" s="74">
        <v>5690585.1899999985</v>
      </c>
      <c r="AI59" s="74">
        <v>5820977.5</v>
      </c>
      <c r="AJ59" s="74">
        <v>5671668.2349999985</v>
      </c>
      <c r="AK59" s="74">
        <v>4360576.5450000009</v>
      </c>
      <c r="AL59" s="74">
        <v>5713908.3600000003</v>
      </c>
      <c r="AM59" s="74">
        <v>5603993.0949999988</v>
      </c>
      <c r="AN59" s="74">
        <v>5553328.5000000028</v>
      </c>
      <c r="AO59" s="74">
        <v>5563774.790000001</v>
      </c>
      <c r="AP59" s="74">
        <v>5561745.7949999999</v>
      </c>
      <c r="AQ59" s="74">
        <v>4204397.0200000005</v>
      </c>
      <c r="AR59" s="90">
        <v>252794713.51499999</v>
      </c>
      <c r="AS59" s="73"/>
      <c r="AT59" s="73"/>
      <c r="AU59" s="73"/>
      <c r="AV59" s="73"/>
      <c r="AW59" s="73"/>
      <c r="AX59" s="73"/>
      <c r="AY59" s="73"/>
    </row>
    <row r="60" spans="1:51" x14ac:dyDescent="0.55000000000000004"/>
    <row r="61" spans="1:51" x14ac:dyDescent="0.55000000000000004"/>
    <row r="62" spans="1:51" x14ac:dyDescent="0.55000000000000004"/>
    <row r="63" spans="1:51" ht="17.649999999999999" x14ac:dyDescent="0.65">
      <c r="B63" s="97" t="s">
        <v>86</v>
      </c>
      <c r="C63" s="97"/>
      <c r="D63" s="97"/>
    </row>
    <row r="64" spans="1:51" x14ac:dyDescent="0.55000000000000004"/>
    <row r="65" x14ac:dyDescent="0.55000000000000004"/>
    <row r="66" x14ac:dyDescent="0.55000000000000004"/>
  </sheetData>
  <mergeCells count="1">
    <mergeCell ref="B63:D63"/>
  </mergeCells>
  <conditionalFormatting pivot="1" sqref="B6:AQ58">
    <cfRule type="colorScale" priority="1">
      <colorScale>
        <cfvo type="min"/>
        <cfvo type="percentile" val="50"/>
        <cfvo type="max"/>
        <color rgb="FF72AF2F"/>
        <color rgb="FFFCFCFF"/>
        <color rgb="FFFF3F3F"/>
      </colorScale>
    </cfRule>
  </conditionalFormatting>
  <hyperlinks>
    <hyperlink ref="B63" location="'Cover Sheet'!A1" display="Go back to cover sheet" xr:uid="{E311E3FA-B23C-4DD3-A953-77B5551DE745}"/>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07"/>
  <sheetViews>
    <sheetView workbookViewId="0">
      <selection activeCell="D25" sqref="D25"/>
    </sheetView>
  </sheetViews>
  <sheetFormatPr defaultRowHeight="14.25" x14ac:dyDescent="0.45"/>
  <cols>
    <col min="1" max="2" width="10.53125" bestFit="1" customWidth="1"/>
    <col min="3" max="3" width="7.33203125" bestFit="1" customWidth="1"/>
  </cols>
  <sheetData>
    <row r="1" spans="1:3" x14ac:dyDescent="0.45">
      <c r="A1" t="s">
        <v>0</v>
      </c>
      <c r="B1" t="s">
        <v>2</v>
      </c>
      <c r="C1" t="s">
        <v>3</v>
      </c>
    </row>
    <row r="2" spans="1:3" x14ac:dyDescent="0.45">
      <c r="A2" s="1">
        <v>42005</v>
      </c>
      <c r="B2" t="s">
        <v>4</v>
      </c>
      <c r="C2" t="s">
        <v>5</v>
      </c>
    </row>
    <row r="3" spans="1:3" x14ac:dyDescent="0.45">
      <c r="A3" s="1">
        <v>42006</v>
      </c>
      <c r="B3" t="s">
        <v>4</v>
      </c>
      <c r="C3" t="s">
        <v>4</v>
      </c>
    </row>
    <row r="4" spans="1:3" x14ac:dyDescent="0.45">
      <c r="A4" s="1">
        <v>42007</v>
      </c>
      <c r="B4" t="s">
        <v>4</v>
      </c>
      <c r="C4" t="s">
        <v>4</v>
      </c>
    </row>
    <row r="5" spans="1:3" x14ac:dyDescent="0.45">
      <c r="A5" s="1">
        <v>42008</v>
      </c>
      <c r="B5" t="s">
        <v>4</v>
      </c>
      <c r="C5" t="s">
        <v>4</v>
      </c>
    </row>
    <row r="6" spans="1:3" x14ac:dyDescent="0.45">
      <c r="A6" s="1">
        <v>42009</v>
      </c>
      <c r="B6" t="s">
        <v>4</v>
      </c>
      <c r="C6" t="s">
        <v>4</v>
      </c>
    </row>
    <row r="7" spans="1:3" x14ac:dyDescent="0.45">
      <c r="A7" s="1">
        <v>42010</v>
      </c>
      <c r="B7" t="s">
        <v>4</v>
      </c>
      <c r="C7" t="s">
        <v>4</v>
      </c>
    </row>
    <row r="8" spans="1:3" x14ac:dyDescent="0.45">
      <c r="A8" s="1">
        <v>42011</v>
      </c>
      <c r="B8" t="s">
        <v>4</v>
      </c>
      <c r="C8" t="s">
        <v>4</v>
      </c>
    </row>
    <row r="9" spans="1:3" x14ac:dyDescent="0.45">
      <c r="A9" s="1">
        <v>42012</v>
      </c>
      <c r="B9" t="s">
        <v>4</v>
      </c>
      <c r="C9" t="s">
        <v>4</v>
      </c>
    </row>
    <row r="10" spans="1:3" x14ac:dyDescent="0.45">
      <c r="A10" s="1">
        <v>42013</v>
      </c>
      <c r="B10" t="s">
        <v>4</v>
      </c>
      <c r="C10" t="s">
        <v>4</v>
      </c>
    </row>
    <row r="11" spans="1:3" x14ac:dyDescent="0.45">
      <c r="A11" s="1">
        <v>42014</v>
      </c>
      <c r="B11" t="s">
        <v>4</v>
      </c>
      <c r="C11" t="s">
        <v>4</v>
      </c>
    </row>
    <row r="12" spans="1:3" x14ac:dyDescent="0.45">
      <c r="A12" s="1">
        <v>42015</v>
      </c>
      <c r="B12" t="s">
        <v>4</v>
      </c>
      <c r="C12" t="s">
        <v>4</v>
      </c>
    </row>
    <row r="13" spans="1:3" x14ac:dyDescent="0.45">
      <c r="A13" s="1">
        <v>42016</v>
      </c>
      <c r="B13" t="s">
        <v>4</v>
      </c>
      <c r="C13" t="s">
        <v>4</v>
      </c>
    </row>
    <row r="14" spans="1:3" x14ac:dyDescent="0.45">
      <c r="A14" s="1">
        <v>42017</v>
      </c>
      <c r="B14" t="s">
        <v>4</v>
      </c>
      <c r="C14" t="s">
        <v>4</v>
      </c>
    </row>
    <row r="15" spans="1:3" x14ac:dyDescent="0.45">
      <c r="A15" s="1">
        <v>42018</v>
      </c>
      <c r="B15" t="s">
        <v>4</v>
      </c>
      <c r="C15" t="s">
        <v>4</v>
      </c>
    </row>
    <row r="16" spans="1:3" x14ac:dyDescent="0.45">
      <c r="A16" s="1">
        <v>42019</v>
      </c>
      <c r="B16" t="s">
        <v>4</v>
      </c>
      <c r="C16" t="s">
        <v>4</v>
      </c>
    </row>
    <row r="17" spans="1:3" x14ac:dyDescent="0.45">
      <c r="A17" s="1">
        <v>42020</v>
      </c>
      <c r="B17" t="s">
        <v>4</v>
      </c>
      <c r="C17" t="s">
        <v>4</v>
      </c>
    </row>
    <row r="18" spans="1:3" x14ac:dyDescent="0.45">
      <c r="A18" s="1">
        <v>42021</v>
      </c>
      <c r="B18" t="s">
        <v>4</v>
      </c>
      <c r="C18" t="s">
        <v>4</v>
      </c>
    </row>
    <row r="19" spans="1:3" x14ac:dyDescent="0.45">
      <c r="A19" s="1">
        <v>42022</v>
      </c>
      <c r="B19" t="s">
        <v>4</v>
      </c>
      <c r="C19" t="s">
        <v>4</v>
      </c>
    </row>
    <row r="20" spans="1:3" x14ac:dyDescent="0.45">
      <c r="A20" s="1">
        <v>42023</v>
      </c>
      <c r="B20" t="s">
        <v>4</v>
      </c>
      <c r="C20" t="s">
        <v>4</v>
      </c>
    </row>
    <row r="21" spans="1:3" x14ac:dyDescent="0.45">
      <c r="A21" s="1">
        <v>42024</v>
      </c>
      <c r="B21" t="s">
        <v>4</v>
      </c>
      <c r="C21" t="s">
        <v>4</v>
      </c>
    </row>
    <row r="22" spans="1:3" x14ac:dyDescent="0.45">
      <c r="A22" s="1">
        <v>42025</v>
      </c>
      <c r="B22" t="s">
        <v>4</v>
      </c>
      <c r="C22" t="s">
        <v>4</v>
      </c>
    </row>
    <row r="23" spans="1:3" x14ac:dyDescent="0.45">
      <c r="A23" s="1">
        <v>42026</v>
      </c>
      <c r="B23" t="s">
        <v>4</v>
      </c>
      <c r="C23" t="s">
        <v>4</v>
      </c>
    </row>
    <row r="24" spans="1:3" x14ac:dyDescent="0.45">
      <c r="A24" s="1">
        <v>42027</v>
      </c>
      <c r="B24" t="s">
        <v>4</v>
      </c>
      <c r="C24" t="s">
        <v>4</v>
      </c>
    </row>
    <row r="25" spans="1:3" x14ac:dyDescent="0.45">
      <c r="A25" s="1">
        <v>42028</v>
      </c>
      <c r="B25" t="s">
        <v>4</v>
      </c>
      <c r="C25" t="s">
        <v>4</v>
      </c>
    </row>
    <row r="26" spans="1:3" x14ac:dyDescent="0.45">
      <c r="A26" s="1">
        <v>42029</v>
      </c>
      <c r="B26" t="s">
        <v>4</v>
      </c>
      <c r="C26" t="s">
        <v>4</v>
      </c>
    </row>
    <row r="27" spans="1:3" x14ac:dyDescent="0.45">
      <c r="A27" s="1">
        <v>42030</v>
      </c>
      <c r="B27" t="s">
        <v>4</v>
      </c>
      <c r="C27" t="s">
        <v>5</v>
      </c>
    </row>
    <row r="28" spans="1:3" x14ac:dyDescent="0.45">
      <c r="A28" s="1">
        <v>42031</v>
      </c>
      <c r="B28" t="s">
        <v>4</v>
      </c>
      <c r="C28" t="s">
        <v>4</v>
      </c>
    </row>
    <row r="29" spans="1:3" x14ac:dyDescent="0.45">
      <c r="A29" s="1">
        <v>42032</v>
      </c>
      <c r="B29" t="s">
        <v>4</v>
      </c>
      <c r="C29" t="s">
        <v>4</v>
      </c>
    </row>
    <row r="30" spans="1:3" x14ac:dyDescent="0.45">
      <c r="A30" s="1">
        <v>42033</v>
      </c>
      <c r="B30" t="s">
        <v>5</v>
      </c>
      <c r="C30" t="s">
        <v>4</v>
      </c>
    </row>
    <row r="31" spans="1:3" x14ac:dyDescent="0.45">
      <c r="A31" s="1">
        <v>42034</v>
      </c>
      <c r="B31" t="s">
        <v>5</v>
      </c>
      <c r="C31" t="s">
        <v>4</v>
      </c>
    </row>
    <row r="32" spans="1:3" x14ac:dyDescent="0.45">
      <c r="A32" s="1">
        <v>42035</v>
      </c>
      <c r="B32" t="s">
        <v>5</v>
      </c>
      <c r="C32" t="s">
        <v>4</v>
      </c>
    </row>
    <row r="33" spans="1:3" x14ac:dyDescent="0.45">
      <c r="A33" s="1">
        <v>42036</v>
      </c>
      <c r="B33" t="s">
        <v>5</v>
      </c>
      <c r="C33" t="s">
        <v>4</v>
      </c>
    </row>
    <row r="34" spans="1:3" x14ac:dyDescent="0.45">
      <c r="A34" s="1">
        <v>42037</v>
      </c>
      <c r="B34" t="s">
        <v>5</v>
      </c>
      <c r="C34" t="s">
        <v>4</v>
      </c>
    </row>
    <row r="35" spans="1:3" x14ac:dyDescent="0.45">
      <c r="A35" s="1">
        <v>42038</v>
      </c>
      <c r="B35" t="s">
        <v>5</v>
      </c>
      <c r="C35" t="s">
        <v>4</v>
      </c>
    </row>
    <row r="36" spans="1:3" x14ac:dyDescent="0.45">
      <c r="A36" s="1">
        <v>42039</v>
      </c>
      <c r="B36" t="s">
        <v>5</v>
      </c>
      <c r="C36" t="s">
        <v>4</v>
      </c>
    </row>
    <row r="37" spans="1:3" x14ac:dyDescent="0.45">
      <c r="A37" s="1">
        <v>42040</v>
      </c>
      <c r="B37" t="s">
        <v>5</v>
      </c>
      <c r="C37" t="s">
        <v>4</v>
      </c>
    </row>
    <row r="38" spans="1:3" x14ac:dyDescent="0.45">
      <c r="A38" s="1">
        <v>42041</v>
      </c>
      <c r="B38" t="s">
        <v>5</v>
      </c>
      <c r="C38" t="s">
        <v>4</v>
      </c>
    </row>
    <row r="39" spans="1:3" x14ac:dyDescent="0.45">
      <c r="A39" s="1">
        <v>42042</v>
      </c>
      <c r="B39" t="s">
        <v>5</v>
      </c>
      <c r="C39" t="s">
        <v>4</v>
      </c>
    </row>
    <row r="40" spans="1:3" x14ac:dyDescent="0.45">
      <c r="A40" s="1">
        <v>42043</v>
      </c>
      <c r="B40" t="s">
        <v>5</v>
      </c>
      <c r="C40" t="s">
        <v>4</v>
      </c>
    </row>
    <row r="41" spans="1:3" x14ac:dyDescent="0.45">
      <c r="A41" s="1">
        <v>42044</v>
      </c>
      <c r="B41" t="s">
        <v>5</v>
      </c>
      <c r="C41" t="s">
        <v>4</v>
      </c>
    </row>
    <row r="42" spans="1:3" x14ac:dyDescent="0.45">
      <c r="A42" s="1">
        <v>42045</v>
      </c>
      <c r="B42" t="s">
        <v>5</v>
      </c>
      <c r="C42" t="s">
        <v>4</v>
      </c>
    </row>
    <row r="43" spans="1:3" x14ac:dyDescent="0.45">
      <c r="A43" s="1">
        <v>42046</v>
      </c>
      <c r="B43" t="s">
        <v>5</v>
      </c>
      <c r="C43" t="s">
        <v>4</v>
      </c>
    </row>
    <row r="44" spans="1:3" x14ac:dyDescent="0.45">
      <c r="A44" s="1">
        <v>42047</v>
      </c>
      <c r="B44" t="s">
        <v>5</v>
      </c>
      <c r="C44" t="s">
        <v>4</v>
      </c>
    </row>
    <row r="45" spans="1:3" x14ac:dyDescent="0.45">
      <c r="A45" s="1">
        <v>42048</v>
      </c>
      <c r="B45" t="s">
        <v>5</v>
      </c>
      <c r="C45" t="s">
        <v>4</v>
      </c>
    </row>
    <row r="46" spans="1:3" x14ac:dyDescent="0.45">
      <c r="A46" s="1">
        <v>42049</v>
      </c>
      <c r="B46" t="s">
        <v>5</v>
      </c>
      <c r="C46" t="s">
        <v>4</v>
      </c>
    </row>
    <row r="47" spans="1:3" x14ac:dyDescent="0.45">
      <c r="A47" s="1">
        <v>42050</v>
      </c>
      <c r="B47" t="s">
        <v>5</v>
      </c>
      <c r="C47" t="s">
        <v>4</v>
      </c>
    </row>
    <row r="48" spans="1:3" x14ac:dyDescent="0.45">
      <c r="A48" s="1">
        <v>42051</v>
      </c>
      <c r="B48" t="s">
        <v>5</v>
      </c>
      <c r="C48" t="s">
        <v>4</v>
      </c>
    </row>
    <row r="49" spans="1:3" x14ac:dyDescent="0.45">
      <c r="A49" s="1">
        <v>42052</v>
      </c>
      <c r="B49" t="s">
        <v>5</v>
      </c>
      <c r="C49" t="s">
        <v>4</v>
      </c>
    </row>
    <row r="50" spans="1:3" x14ac:dyDescent="0.45">
      <c r="A50" s="1">
        <v>42053</v>
      </c>
      <c r="B50" t="s">
        <v>5</v>
      </c>
      <c r="C50" t="s">
        <v>4</v>
      </c>
    </row>
    <row r="51" spans="1:3" x14ac:dyDescent="0.45">
      <c r="A51" s="1">
        <v>42054</v>
      </c>
      <c r="B51" t="s">
        <v>5</v>
      </c>
      <c r="C51" t="s">
        <v>4</v>
      </c>
    </row>
    <row r="52" spans="1:3" x14ac:dyDescent="0.45">
      <c r="A52" s="1">
        <v>42055</v>
      </c>
      <c r="B52" t="s">
        <v>5</v>
      </c>
      <c r="C52" t="s">
        <v>4</v>
      </c>
    </row>
    <row r="53" spans="1:3" x14ac:dyDescent="0.45">
      <c r="A53" s="1">
        <v>42056</v>
      </c>
      <c r="B53" t="s">
        <v>5</v>
      </c>
      <c r="C53" t="s">
        <v>4</v>
      </c>
    </row>
    <row r="54" spans="1:3" x14ac:dyDescent="0.45">
      <c r="A54" s="1">
        <v>42057</v>
      </c>
      <c r="B54" t="s">
        <v>5</v>
      </c>
      <c r="C54" t="s">
        <v>4</v>
      </c>
    </row>
    <row r="55" spans="1:3" x14ac:dyDescent="0.45">
      <c r="A55" s="1">
        <v>42058</v>
      </c>
      <c r="B55" t="s">
        <v>5</v>
      </c>
      <c r="C55" t="s">
        <v>4</v>
      </c>
    </row>
    <row r="56" spans="1:3" x14ac:dyDescent="0.45">
      <c r="A56" s="1">
        <v>42059</v>
      </c>
      <c r="B56" t="s">
        <v>5</v>
      </c>
      <c r="C56" t="s">
        <v>4</v>
      </c>
    </row>
    <row r="57" spans="1:3" x14ac:dyDescent="0.45">
      <c r="A57" s="1">
        <v>42060</v>
      </c>
      <c r="B57" t="s">
        <v>5</v>
      </c>
      <c r="C57" t="s">
        <v>4</v>
      </c>
    </row>
    <row r="58" spans="1:3" x14ac:dyDescent="0.45">
      <c r="A58" s="1">
        <v>42061</v>
      </c>
      <c r="B58" t="s">
        <v>5</v>
      </c>
      <c r="C58" t="s">
        <v>4</v>
      </c>
    </row>
    <row r="59" spans="1:3" x14ac:dyDescent="0.45">
      <c r="A59" s="1">
        <v>42062</v>
      </c>
      <c r="B59" t="s">
        <v>5</v>
      </c>
      <c r="C59" t="s">
        <v>4</v>
      </c>
    </row>
    <row r="60" spans="1:3" x14ac:dyDescent="0.45">
      <c r="A60" s="1">
        <v>42063</v>
      </c>
      <c r="B60" t="s">
        <v>5</v>
      </c>
      <c r="C60" t="s">
        <v>4</v>
      </c>
    </row>
    <row r="61" spans="1:3" x14ac:dyDescent="0.45">
      <c r="A61" s="1">
        <v>42064</v>
      </c>
      <c r="B61" t="s">
        <v>5</v>
      </c>
      <c r="C61" t="s">
        <v>4</v>
      </c>
    </row>
    <row r="62" spans="1:3" x14ac:dyDescent="0.45">
      <c r="A62" s="1">
        <v>42065</v>
      </c>
      <c r="B62" t="s">
        <v>5</v>
      </c>
      <c r="C62" t="s">
        <v>4</v>
      </c>
    </row>
    <row r="63" spans="1:3" x14ac:dyDescent="0.45">
      <c r="A63" s="1">
        <v>42066</v>
      </c>
      <c r="B63" t="s">
        <v>5</v>
      </c>
      <c r="C63" t="s">
        <v>4</v>
      </c>
    </row>
    <row r="64" spans="1:3" x14ac:dyDescent="0.45">
      <c r="A64" s="1">
        <v>42067</v>
      </c>
      <c r="B64" t="s">
        <v>5</v>
      </c>
      <c r="C64" t="s">
        <v>4</v>
      </c>
    </row>
    <row r="65" spans="1:3" x14ac:dyDescent="0.45">
      <c r="A65" s="1">
        <v>42068</v>
      </c>
      <c r="B65" t="s">
        <v>5</v>
      </c>
      <c r="C65" t="s">
        <v>4</v>
      </c>
    </row>
    <row r="66" spans="1:3" x14ac:dyDescent="0.45">
      <c r="A66" s="1">
        <v>42069</v>
      </c>
      <c r="B66" t="s">
        <v>5</v>
      </c>
      <c r="C66" t="s">
        <v>4</v>
      </c>
    </row>
    <row r="67" spans="1:3" x14ac:dyDescent="0.45">
      <c r="A67" s="1">
        <v>42070</v>
      </c>
      <c r="B67" t="s">
        <v>5</v>
      </c>
      <c r="C67" t="s">
        <v>4</v>
      </c>
    </row>
    <row r="68" spans="1:3" x14ac:dyDescent="0.45">
      <c r="A68" s="1">
        <v>42071</v>
      </c>
      <c r="B68" t="s">
        <v>5</v>
      </c>
      <c r="C68" t="s">
        <v>4</v>
      </c>
    </row>
    <row r="69" spans="1:3" x14ac:dyDescent="0.45">
      <c r="A69" s="1">
        <v>42072</v>
      </c>
      <c r="B69" t="s">
        <v>5</v>
      </c>
      <c r="C69" t="s">
        <v>5</v>
      </c>
    </row>
    <row r="70" spans="1:3" x14ac:dyDescent="0.45">
      <c r="A70" s="1">
        <v>42073</v>
      </c>
      <c r="B70" t="s">
        <v>5</v>
      </c>
      <c r="C70" t="s">
        <v>4</v>
      </c>
    </row>
    <row r="71" spans="1:3" x14ac:dyDescent="0.45">
      <c r="A71" s="1">
        <v>42074</v>
      </c>
      <c r="B71" t="s">
        <v>5</v>
      </c>
      <c r="C71" t="s">
        <v>4</v>
      </c>
    </row>
    <row r="72" spans="1:3" x14ac:dyDescent="0.45">
      <c r="A72" s="1">
        <v>42075</v>
      </c>
      <c r="B72" t="s">
        <v>5</v>
      </c>
      <c r="C72" t="s">
        <v>4</v>
      </c>
    </row>
    <row r="73" spans="1:3" x14ac:dyDescent="0.45">
      <c r="A73" s="1">
        <v>42076</v>
      </c>
      <c r="B73" t="s">
        <v>5</v>
      </c>
      <c r="C73" t="s">
        <v>4</v>
      </c>
    </row>
    <row r="74" spans="1:3" x14ac:dyDescent="0.45">
      <c r="A74" s="1">
        <v>42077</v>
      </c>
      <c r="B74" t="s">
        <v>5</v>
      </c>
      <c r="C74" t="s">
        <v>4</v>
      </c>
    </row>
    <row r="75" spans="1:3" x14ac:dyDescent="0.45">
      <c r="A75" s="1">
        <v>42078</v>
      </c>
      <c r="B75" t="s">
        <v>5</v>
      </c>
      <c r="C75" t="s">
        <v>4</v>
      </c>
    </row>
    <row r="76" spans="1:3" x14ac:dyDescent="0.45">
      <c r="A76" s="1">
        <v>42079</v>
      </c>
      <c r="B76" t="s">
        <v>5</v>
      </c>
      <c r="C76" t="s">
        <v>4</v>
      </c>
    </row>
    <row r="77" spans="1:3" x14ac:dyDescent="0.45">
      <c r="A77" s="1">
        <v>42080</v>
      </c>
      <c r="B77" t="s">
        <v>5</v>
      </c>
      <c r="C77" t="s">
        <v>4</v>
      </c>
    </row>
    <row r="78" spans="1:3" x14ac:dyDescent="0.45">
      <c r="A78" s="1">
        <v>42081</v>
      </c>
      <c r="B78" t="s">
        <v>5</v>
      </c>
      <c r="C78" t="s">
        <v>4</v>
      </c>
    </row>
    <row r="79" spans="1:3" x14ac:dyDescent="0.45">
      <c r="A79" s="1">
        <v>42082</v>
      </c>
      <c r="B79" t="s">
        <v>5</v>
      </c>
      <c r="C79" t="s">
        <v>4</v>
      </c>
    </row>
    <row r="80" spans="1:3" x14ac:dyDescent="0.45">
      <c r="A80" s="1">
        <v>42083</v>
      </c>
      <c r="B80" t="s">
        <v>5</v>
      </c>
      <c r="C80" t="s">
        <v>4</v>
      </c>
    </row>
    <row r="81" spans="1:3" x14ac:dyDescent="0.45">
      <c r="A81" s="1">
        <v>42084</v>
      </c>
      <c r="B81" t="s">
        <v>5</v>
      </c>
      <c r="C81" t="s">
        <v>4</v>
      </c>
    </row>
    <row r="82" spans="1:3" x14ac:dyDescent="0.45">
      <c r="A82" s="1">
        <v>42085</v>
      </c>
      <c r="B82" t="s">
        <v>5</v>
      </c>
      <c r="C82" t="s">
        <v>4</v>
      </c>
    </row>
    <row r="83" spans="1:3" x14ac:dyDescent="0.45">
      <c r="A83" s="1">
        <v>42086</v>
      </c>
      <c r="B83" t="s">
        <v>5</v>
      </c>
      <c r="C83" t="s">
        <v>4</v>
      </c>
    </row>
    <row r="84" spans="1:3" x14ac:dyDescent="0.45">
      <c r="A84" s="1">
        <v>42087</v>
      </c>
      <c r="B84" t="s">
        <v>5</v>
      </c>
      <c r="C84" t="s">
        <v>4</v>
      </c>
    </row>
    <row r="85" spans="1:3" x14ac:dyDescent="0.45">
      <c r="A85" s="1">
        <v>42088</v>
      </c>
      <c r="B85" t="s">
        <v>5</v>
      </c>
      <c r="C85" t="s">
        <v>4</v>
      </c>
    </row>
    <row r="86" spans="1:3" x14ac:dyDescent="0.45">
      <c r="A86" s="1">
        <v>42089</v>
      </c>
      <c r="B86" t="s">
        <v>5</v>
      </c>
      <c r="C86" t="s">
        <v>4</v>
      </c>
    </row>
    <row r="87" spans="1:3" x14ac:dyDescent="0.45">
      <c r="A87" s="1">
        <v>42090</v>
      </c>
      <c r="B87" t="s">
        <v>4</v>
      </c>
      <c r="C87" t="s">
        <v>4</v>
      </c>
    </row>
    <row r="88" spans="1:3" x14ac:dyDescent="0.45">
      <c r="A88" s="1">
        <v>42091</v>
      </c>
      <c r="B88" t="s">
        <v>4</v>
      </c>
      <c r="C88" t="s">
        <v>4</v>
      </c>
    </row>
    <row r="89" spans="1:3" x14ac:dyDescent="0.45">
      <c r="A89" s="1">
        <v>42092</v>
      </c>
      <c r="B89" t="s">
        <v>4</v>
      </c>
      <c r="C89" t="s">
        <v>4</v>
      </c>
    </row>
    <row r="90" spans="1:3" x14ac:dyDescent="0.45">
      <c r="A90" s="1">
        <v>42093</v>
      </c>
      <c r="B90" t="s">
        <v>4</v>
      </c>
      <c r="C90" t="s">
        <v>4</v>
      </c>
    </row>
    <row r="91" spans="1:3" x14ac:dyDescent="0.45">
      <c r="A91" s="1">
        <v>42094</v>
      </c>
      <c r="B91" t="s">
        <v>4</v>
      </c>
      <c r="C91" t="s">
        <v>4</v>
      </c>
    </row>
    <row r="92" spans="1:3" x14ac:dyDescent="0.45">
      <c r="A92" s="1">
        <v>42095</v>
      </c>
      <c r="B92" t="s">
        <v>4</v>
      </c>
      <c r="C92" t="s">
        <v>4</v>
      </c>
    </row>
    <row r="93" spans="1:3" x14ac:dyDescent="0.45">
      <c r="A93" s="1">
        <v>42096</v>
      </c>
      <c r="B93" t="s">
        <v>4</v>
      </c>
      <c r="C93" t="s">
        <v>4</v>
      </c>
    </row>
    <row r="94" spans="1:3" x14ac:dyDescent="0.45">
      <c r="A94" s="1">
        <v>42097</v>
      </c>
      <c r="B94" t="s">
        <v>4</v>
      </c>
      <c r="C94" t="s">
        <v>5</v>
      </c>
    </row>
    <row r="95" spans="1:3" x14ac:dyDescent="0.45">
      <c r="A95" s="1">
        <v>42098</v>
      </c>
      <c r="B95" t="s">
        <v>4</v>
      </c>
      <c r="C95" t="s">
        <v>5</v>
      </c>
    </row>
    <row r="96" spans="1:3" x14ac:dyDescent="0.45">
      <c r="A96" s="1">
        <v>42099</v>
      </c>
      <c r="B96" t="s">
        <v>4</v>
      </c>
      <c r="C96" t="s">
        <v>4</v>
      </c>
    </row>
    <row r="97" spans="1:3" x14ac:dyDescent="0.45">
      <c r="A97" s="1">
        <v>42100</v>
      </c>
      <c r="B97" t="s">
        <v>4</v>
      </c>
      <c r="C97" t="s">
        <v>5</v>
      </c>
    </row>
    <row r="98" spans="1:3" x14ac:dyDescent="0.45">
      <c r="A98" s="1">
        <v>42101</v>
      </c>
      <c r="B98" t="s">
        <v>4</v>
      </c>
      <c r="C98" t="s">
        <v>4</v>
      </c>
    </row>
    <row r="99" spans="1:3" x14ac:dyDescent="0.45">
      <c r="A99" s="1">
        <v>42102</v>
      </c>
      <c r="B99" t="s">
        <v>4</v>
      </c>
      <c r="C99" t="s">
        <v>4</v>
      </c>
    </row>
    <row r="100" spans="1:3" x14ac:dyDescent="0.45">
      <c r="A100" s="1">
        <v>42103</v>
      </c>
      <c r="B100" t="s">
        <v>4</v>
      </c>
      <c r="C100" t="s">
        <v>4</v>
      </c>
    </row>
    <row r="101" spans="1:3" x14ac:dyDescent="0.45">
      <c r="A101" s="1">
        <v>42104</v>
      </c>
      <c r="B101" t="s">
        <v>4</v>
      </c>
      <c r="C101" t="s">
        <v>4</v>
      </c>
    </row>
    <row r="102" spans="1:3" x14ac:dyDescent="0.45">
      <c r="A102" s="1">
        <v>42105</v>
      </c>
      <c r="B102" t="s">
        <v>4</v>
      </c>
      <c r="C102" t="s">
        <v>4</v>
      </c>
    </row>
    <row r="103" spans="1:3" x14ac:dyDescent="0.45">
      <c r="A103" s="1">
        <v>42106</v>
      </c>
      <c r="B103" t="s">
        <v>4</v>
      </c>
      <c r="C103" t="s">
        <v>4</v>
      </c>
    </row>
    <row r="104" spans="1:3" x14ac:dyDescent="0.45">
      <c r="A104" s="1">
        <v>42107</v>
      </c>
      <c r="B104" t="s">
        <v>4</v>
      </c>
      <c r="C104" t="s">
        <v>4</v>
      </c>
    </row>
    <row r="105" spans="1:3" x14ac:dyDescent="0.45">
      <c r="A105" s="1">
        <v>42108</v>
      </c>
      <c r="B105" t="s">
        <v>5</v>
      </c>
      <c r="C105" t="s">
        <v>4</v>
      </c>
    </row>
    <row r="106" spans="1:3" x14ac:dyDescent="0.45">
      <c r="A106" s="1">
        <v>42109</v>
      </c>
      <c r="B106" t="s">
        <v>5</v>
      </c>
      <c r="C106" t="s">
        <v>4</v>
      </c>
    </row>
    <row r="107" spans="1:3" x14ac:dyDescent="0.45">
      <c r="A107" s="1">
        <v>42110</v>
      </c>
      <c r="B107" t="s">
        <v>5</v>
      </c>
      <c r="C107" t="s">
        <v>4</v>
      </c>
    </row>
    <row r="108" spans="1:3" x14ac:dyDescent="0.45">
      <c r="A108" s="1">
        <v>42111</v>
      </c>
      <c r="B108" t="s">
        <v>5</v>
      </c>
      <c r="C108" t="s">
        <v>4</v>
      </c>
    </row>
    <row r="109" spans="1:3" x14ac:dyDescent="0.45">
      <c r="A109" s="1">
        <v>42112</v>
      </c>
      <c r="B109" t="s">
        <v>5</v>
      </c>
      <c r="C109" t="s">
        <v>4</v>
      </c>
    </row>
    <row r="110" spans="1:3" x14ac:dyDescent="0.45">
      <c r="A110" s="1">
        <v>42113</v>
      </c>
      <c r="B110" t="s">
        <v>5</v>
      </c>
      <c r="C110" t="s">
        <v>4</v>
      </c>
    </row>
    <row r="111" spans="1:3" x14ac:dyDescent="0.45">
      <c r="A111" s="1">
        <v>42114</v>
      </c>
      <c r="B111" t="s">
        <v>5</v>
      </c>
      <c r="C111" t="s">
        <v>4</v>
      </c>
    </row>
    <row r="112" spans="1:3" x14ac:dyDescent="0.45">
      <c r="A112" s="1">
        <v>42115</v>
      </c>
      <c r="B112" t="s">
        <v>5</v>
      </c>
      <c r="C112" t="s">
        <v>4</v>
      </c>
    </row>
    <row r="113" spans="1:3" x14ac:dyDescent="0.45">
      <c r="A113" s="1">
        <v>42116</v>
      </c>
      <c r="B113" t="s">
        <v>5</v>
      </c>
      <c r="C113" t="s">
        <v>4</v>
      </c>
    </row>
    <row r="114" spans="1:3" x14ac:dyDescent="0.45">
      <c r="A114" s="1">
        <v>42117</v>
      </c>
      <c r="B114" t="s">
        <v>5</v>
      </c>
      <c r="C114" t="s">
        <v>4</v>
      </c>
    </row>
    <row r="115" spans="1:3" x14ac:dyDescent="0.45">
      <c r="A115" s="1">
        <v>42118</v>
      </c>
      <c r="B115" t="s">
        <v>5</v>
      </c>
      <c r="C115" t="s">
        <v>4</v>
      </c>
    </row>
    <row r="116" spans="1:3" x14ac:dyDescent="0.45">
      <c r="A116" s="1">
        <v>42119</v>
      </c>
      <c r="B116" t="s">
        <v>5</v>
      </c>
      <c r="C116" t="s">
        <v>5</v>
      </c>
    </row>
    <row r="117" spans="1:3" x14ac:dyDescent="0.45">
      <c r="A117" s="1">
        <v>42120</v>
      </c>
      <c r="B117" t="s">
        <v>5</v>
      </c>
      <c r="C117" t="s">
        <v>4</v>
      </c>
    </row>
    <row r="118" spans="1:3" x14ac:dyDescent="0.45">
      <c r="A118" s="1">
        <v>42121</v>
      </c>
      <c r="B118" t="s">
        <v>5</v>
      </c>
      <c r="C118" t="s">
        <v>4</v>
      </c>
    </row>
    <row r="119" spans="1:3" x14ac:dyDescent="0.45">
      <c r="A119" s="1">
        <v>42122</v>
      </c>
      <c r="B119" t="s">
        <v>5</v>
      </c>
      <c r="C119" t="s">
        <v>4</v>
      </c>
    </row>
    <row r="120" spans="1:3" x14ac:dyDescent="0.45">
      <c r="A120" s="1">
        <v>42123</v>
      </c>
      <c r="B120" t="s">
        <v>5</v>
      </c>
      <c r="C120" t="s">
        <v>4</v>
      </c>
    </row>
    <row r="121" spans="1:3" x14ac:dyDescent="0.45">
      <c r="A121" s="1">
        <v>42124</v>
      </c>
      <c r="B121" t="s">
        <v>5</v>
      </c>
      <c r="C121" t="s">
        <v>4</v>
      </c>
    </row>
    <row r="122" spans="1:3" x14ac:dyDescent="0.45">
      <c r="A122" s="1">
        <v>42125</v>
      </c>
      <c r="B122" t="s">
        <v>5</v>
      </c>
      <c r="C122" t="s">
        <v>4</v>
      </c>
    </row>
    <row r="123" spans="1:3" x14ac:dyDescent="0.45">
      <c r="A123" s="1">
        <v>42126</v>
      </c>
      <c r="B123" t="s">
        <v>5</v>
      </c>
      <c r="C123" t="s">
        <v>4</v>
      </c>
    </row>
    <row r="124" spans="1:3" x14ac:dyDescent="0.45">
      <c r="A124" s="1">
        <v>42127</v>
      </c>
      <c r="B124" t="s">
        <v>5</v>
      </c>
      <c r="C124" t="s">
        <v>4</v>
      </c>
    </row>
    <row r="125" spans="1:3" x14ac:dyDescent="0.45">
      <c r="A125" s="1">
        <v>42128</v>
      </c>
      <c r="B125" t="s">
        <v>5</v>
      </c>
      <c r="C125" t="s">
        <v>4</v>
      </c>
    </row>
    <row r="126" spans="1:3" x14ac:dyDescent="0.45">
      <c r="A126" s="1">
        <v>42129</v>
      </c>
      <c r="B126" t="s">
        <v>5</v>
      </c>
      <c r="C126" t="s">
        <v>4</v>
      </c>
    </row>
    <row r="127" spans="1:3" x14ac:dyDescent="0.45">
      <c r="A127" s="1">
        <v>42130</v>
      </c>
      <c r="B127" t="s">
        <v>5</v>
      </c>
      <c r="C127" t="s">
        <v>4</v>
      </c>
    </row>
    <row r="128" spans="1:3" x14ac:dyDescent="0.45">
      <c r="A128" s="1">
        <v>42131</v>
      </c>
      <c r="B128" t="s">
        <v>5</v>
      </c>
      <c r="C128" t="s">
        <v>4</v>
      </c>
    </row>
    <row r="129" spans="1:3" x14ac:dyDescent="0.45">
      <c r="A129" s="1">
        <v>42132</v>
      </c>
      <c r="B129" t="s">
        <v>5</v>
      </c>
      <c r="C129" t="s">
        <v>4</v>
      </c>
    </row>
    <row r="130" spans="1:3" x14ac:dyDescent="0.45">
      <c r="A130" s="1">
        <v>42133</v>
      </c>
      <c r="B130" t="s">
        <v>5</v>
      </c>
      <c r="C130" t="s">
        <v>4</v>
      </c>
    </row>
    <row r="131" spans="1:3" x14ac:dyDescent="0.45">
      <c r="A131" s="1">
        <v>42134</v>
      </c>
      <c r="B131" t="s">
        <v>5</v>
      </c>
      <c r="C131" t="s">
        <v>4</v>
      </c>
    </row>
    <row r="132" spans="1:3" x14ac:dyDescent="0.45">
      <c r="A132" s="1">
        <v>42135</v>
      </c>
      <c r="B132" t="s">
        <v>5</v>
      </c>
      <c r="C132" t="s">
        <v>4</v>
      </c>
    </row>
    <row r="133" spans="1:3" x14ac:dyDescent="0.45">
      <c r="A133" s="1">
        <v>42136</v>
      </c>
      <c r="B133" t="s">
        <v>5</v>
      </c>
      <c r="C133" t="s">
        <v>4</v>
      </c>
    </row>
    <row r="134" spans="1:3" x14ac:dyDescent="0.45">
      <c r="A134" s="1">
        <v>42137</v>
      </c>
      <c r="B134" t="s">
        <v>5</v>
      </c>
      <c r="C134" t="s">
        <v>4</v>
      </c>
    </row>
    <row r="135" spans="1:3" x14ac:dyDescent="0.45">
      <c r="A135" s="1">
        <v>42138</v>
      </c>
      <c r="B135" t="s">
        <v>5</v>
      </c>
      <c r="C135" t="s">
        <v>4</v>
      </c>
    </row>
    <row r="136" spans="1:3" x14ac:dyDescent="0.45">
      <c r="A136" s="1">
        <v>42139</v>
      </c>
      <c r="B136" t="s">
        <v>5</v>
      </c>
      <c r="C136" t="s">
        <v>4</v>
      </c>
    </row>
    <row r="137" spans="1:3" x14ac:dyDescent="0.45">
      <c r="A137" s="1">
        <v>42140</v>
      </c>
      <c r="B137" t="s">
        <v>5</v>
      </c>
      <c r="C137" t="s">
        <v>4</v>
      </c>
    </row>
    <row r="138" spans="1:3" x14ac:dyDescent="0.45">
      <c r="A138" s="1">
        <v>42141</v>
      </c>
      <c r="B138" t="s">
        <v>5</v>
      </c>
      <c r="C138" t="s">
        <v>4</v>
      </c>
    </row>
    <row r="139" spans="1:3" x14ac:dyDescent="0.45">
      <c r="A139" s="1">
        <v>42142</v>
      </c>
      <c r="B139" t="s">
        <v>5</v>
      </c>
      <c r="C139" t="s">
        <v>4</v>
      </c>
    </row>
    <row r="140" spans="1:3" x14ac:dyDescent="0.45">
      <c r="A140" s="1">
        <v>42143</v>
      </c>
      <c r="B140" t="s">
        <v>5</v>
      </c>
      <c r="C140" t="s">
        <v>4</v>
      </c>
    </row>
    <row r="141" spans="1:3" x14ac:dyDescent="0.45">
      <c r="A141" s="1">
        <v>42144</v>
      </c>
      <c r="B141" t="s">
        <v>5</v>
      </c>
      <c r="C141" t="s">
        <v>4</v>
      </c>
    </row>
    <row r="142" spans="1:3" x14ac:dyDescent="0.45">
      <c r="A142" s="1">
        <v>42145</v>
      </c>
      <c r="B142" t="s">
        <v>5</v>
      </c>
      <c r="C142" t="s">
        <v>4</v>
      </c>
    </row>
    <row r="143" spans="1:3" x14ac:dyDescent="0.45">
      <c r="A143" s="1">
        <v>42146</v>
      </c>
      <c r="B143" t="s">
        <v>5</v>
      </c>
      <c r="C143" t="s">
        <v>4</v>
      </c>
    </row>
    <row r="144" spans="1:3" x14ac:dyDescent="0.45">
      <c r="A144" s="1">
        <v>42147</v>
      </c>
      <c r="B144" t="s">
        <v>5</v>
      </c>
      <c r="C144" t="s">
        <v>4</v>
      </c>
    </row>
    <row r="145" spans="1:3" x14ac:dyDescent="0.45">
      <c r="A145" s="1">
        <v>42148</v>
      </c>
      <c r="B145" t="s">
        <v>5</v>
      </c>
      <c r="C145" t="s">
        <v>4</v>
      </c>
    </row>
    <row r="146" spans="1:3" x14ac:dyDescent="0.45">
      <c r="A146" s="1">
        <v>42149</v>
      </c>
      <c r="B146" t="s">
        <v>5</v>
      </c>
      <c r="C146" t="s">
        <v>4</v>
      </c>
    </row>
    <row r="147" spans="1:3" x14ac:dyDescent="0.45">
      <c r="A147" s="1">
        <v>42150</v>
      </c>
      <c r="B147" t="s">
        <v>5</v>
      </c>
      <c r="C147" t="s">
        <v>4</v>
      </c>
    </row>
    <row r="148" spans="1:3" x14ac:dyDescent="0.45">
      <c r="A148" s="1">
        <v>42151</v>
      </c>
      <c r="B148" t="s">
        <v>5</v>
      </c>
      <c r="C148" t="s">
        <v>4</v>
      </c>
    </row>
    <row r="149" spans="1:3" x14ac:dyDescent="0.45">
      <c r="A149" s="1">
        <v>42152</v>
      </c>
      <c r="B149" t="s">
        <v>5</v>
      </c>
      <c r="C149" t="s">
        <v>4</v>
      </c>
    </row>
    <row r="150" spans="1:3" x14ac:dyDescent="0.45">
      <c r="A150" s="1">
        <v>42153</v>
      </c>
      <c r="B150" t="s">
        <v>5</v>
      </c>
      <c r="C150" t="s">
        <v>4</v>
      </c>
    </row>
    <row r="151" spans="1:3" x14ac:dyDescent="0.45">
      <c r="A151" s="1">
        <v>42154</v>
      </c>
      <c r="B151" t="s">
        <v>5</v>
      </c>
      <c r="C151" t="s">
        <v>4</v>
      </c>
    </row>
    <row r="152" spans="1:3" x14ac:dyDescent="0.45">
      <c r="A152" s="1">
        <v>42155</v>
      </c>
      <c r="B152" t="s">
        <v>5</v>
      </c>
      <c r="C152" t="s">
        <v>4</v>
      </c>
    </row>
    <row r="153" spans="1:3" x14ac:dyDescent="0.45">
      <c r="A153" s="1">
        <v>42156</v>
      </c>
      <c r="B153" t="s">
        <v>5</v>
      </c>
      <c r="C153" t="s">
        <v>4</v>
      </c>
    </row>
    <row r="154" spans="1:3" x14ac:dyDescent="0.45">
      <c r="A154" s="1">
        <v>42157</v>
      </c>
      <c r="B154" t="s">
        <v>5</v>
      </c>
      <c r="C154" t="s">
        <v>4</v>
      </c>
    </row>
    <row r="155" spans="1:3" x14ac:dyDescent="0.45">
      <c r="A155" s="1">
        <v>42158</v>
      </c>
      <c r="B155" t="s">
        <v>5</v>
      </c>
      <c r="C155" t="s">
        <v>4</v>
      </c>
    </row>
    <row r="156" spans="1:3" x14ac:dyDescent="0.45">
      <c r="A156" s="1">
        <v>42159</v>
      </c>
      <c r="B156" t="s">
        <v>5</v>
      </c>
      <c r="C156" t="s">
        <v>4</v>
      </c>
    </row>
    <row r="157" spans="1:3" x14ac:dyDescent="0.45">
      <c r="A157" s="1">
        <v>42160</v>
      </c>
      <c r="B157" t="s">
        <v>5</v>
      </c>
      <c r="C157" t="s">
        <v>4</v>
      </c>
    </row>
    <row r="158" spans="1:3" x14ac:dyDescent="0.45">
      <c r="A158" s="1">
        <v>42161</v>
      </c>
      <c r="B158" t="s">
        <v>5</v>
      </c>
      <c r="C158" t="s">
        <v>4</v>
      </c>
    </row>
    <row r="159" spans="1:3" x14ac:dyDescent="0.45">
      <c r="A159" s="1">
        <v>42162</v>
      </c>
      <c r="B159" t="s">
        <v>5</v>
      </c>
      <c r="C159" t="s">
        <v>4</v>
      </c>
    </row>
    <row r="160" spans="1:3" x14ac:dyDescent="0.45">
      <c r="A160" s="1">
        <v>42163</v>
      </c>
      <c r="B160" t="s">
        <v>5</v>
      </c>
      <c r="C160" t="s">
        <v>5</v>
      </c>
    </row>
    <row r="161" spans="1:3" x14ac:dyDescent="0.45">
      <c r="A161" s="1">
        <v>42164</v>
      </c>
      <c r="B161" t="s">
        <v>5</v>
      </c>
      <c r="C161" t="s">
        <v>4</v>
      </c>
    </row>
    <row r="162" spans="1:3" x14ac:dyDescent="0.45">
      <c r="A162" s="1">
        <v>42165</v>
      </c>
      <c r="B162" t="s">
        <v>5</v>
      </c>
      <c r="C162" t="s">
        <v>4</v>
      </c>
    </row>
    <row r="163" spans="1:3" x14ac:dyDescent="0.45">
      <c r="A163" s="1">
        <v>42166</v>
      </c>
      <c r="B163" t="s">
        <v>5</v>
      </c>
      <c r="C163" t="s">
        <v>4</v>
      </c>
    </row>
    <row r="164" spans="1:3" x14ac:dyDescent="0.45">
      <c r="A164" s="1">
        <v>42167</v>
      </c>
      <c r="B164" t="s">
        <v>5</v>
      </c>
      <c r="C164" t="s">
        <v>4</v>
      </c>
    </row>
    <row r="165" spans="1:3" x14ac:dyDescent="0.45">
      <c r="A165" s="1">
        <v>42168</v>
      </c>
      <c r="B165" t="s">
        <v>5</v>
      </c>
      <c r="C165" t="s">
        <v>4</v>
      </c>
    </row>
    <row r="166" spans="1:3" x14ac:dyDescent="0.45">
      <c r="A166" s="1">
        <v>42169</v>
      </c>
      <c r="B166" t="s">
        <v>5</v>
      </c>
      <c r="C166" t="s">
        <v>4</v>
      </c>
    </row>
    <row r="167" spans="1:3" x14ac:dyDescent="0.45">
      <c r="A167" s="1">
        <v>42170</v>
      </c>
      <c r="B167" t="s">
        <v>5</v>
      </c>
      <c r="C167" t="s">
        <v>4</v>
      </c>
    </row>
    <row r="168" spans="1:3" x14ac:dyDescent="0.45">
      <c r="A168" s="1">
        <v>42171</v>
      </c>
      <c r="B168" t="s">
        <v>5</v>
      </c>
      <c r="C168" t="s">
        <v>4</v>
      </c>
    </row>
    <row r="169" spans="1:3" x14ac:dyDescent="0.45">
      <c r="A169" s="1">
        <v>42172</v>
      </c>
      <c r="B169" t="s">
        <v>5</v>
      </c>
      <c r="C169" t="s">
        <v>4</v>
      </c>
    </row>
    <row r="170" spans="1:3" x14ac:dyDescent="0.45">
      <c r="A170" s="1">
        <v>42173</v>
      </c>
      <c r="B170" t="s">
        <v>5</v>
      </c>
      <c r="C170" t="s">
        <v>4</v>
      </c>
    </row>
    <row r="171" spans="1:3" x14ac:dyDescent="0.45">
      <c r="A171" s="1">
        <v>42174</v>
      </c>
      <c r="B171" t="s">
        <v>5</v>
      </c>
      <c r="C171" t="s">
        <v>4</v>
      </c>
    </row>
    <row r="172" spans="1:3" x14ac:dyDescent="0.45">
      <c r="A172" s="1">
        <v>42175</v>
      </c>
      <c r="B172" t="s">
        <v>5</v>
      </c>
      <c r="C172" t="s">
        <v>4</v>
      </c>
    </row>
    <row r="173" spans="1:3" x14ac:dyDescent="0.45">
      <c r="A173" s="1">
        <v>42176</v>
      </c>
      <c r="B173" t="s">
        <v>5</v>
      </c>
      <c r="C173" t="s">
        <v>4</v>
      </c>
    </row>
    <row r="174" spans="1:3" x14ac:dyDescent="0.45">
      <c r="A174" s="1">
        <v>42177</v>
      </c>
      <c r="B174" t="s">
        <v>5</v>
      </c>
      <c r="C174" t="s">
        <v>4</v>
      </c>
    </row>
    <row r="175" spans="1:3" x14ac:dyDescent="0.45">
      <c r="A175" s="1">
        <v>42178</v>
      </c>
      <c r="B175" t="s">
        <v>5</v>
      </c>
      <c r="C175" t="s">
        <v>4</v>
      </c>
    </row>
    <row r="176" spans="1:3" x14ac:dyDescent="0.45">
      <c r="A176" s="1">
        <v>42179</v>
      </c>
      <c r="B176" t="s">
        <v>5</v>
      </c>
      <c r="C176" t="s">
        <v>4</v>
      </c>
    </row>
    <row r="177" spans="1:3" x14ac:dyDescent="0.45">
      <c r="A177" s="1">
        <v>42180</v>
      </c>
      <c r="B177" t="s">
        <v>5</v>
      </c>
      <c r="C177" t="s">
        <v>4</v>
      </c>
    </row>
    <row r="178" spans="1:3" x14ac:dyDescent="0.45">
      <c r="A178" s="1">
        <v>42181</v>
      </c>
      <c r="B178" t="s">
        <v>4</v>
      </c>
      <c r="C178" t="s">
        <v>4</v>
      </c>
    </row>
    <row r="179" spans="1:3" x14ac:dyDescent="0.45">
      <c r="A179" s="1">
        <v>42182</v>
      </c>
      <c r="B179" t="s">
        <v>4</v>
      </c>
      <c r="C179" t="s">
        <v>4</v>
      </c>
    </row>
    <row r="180" spans="1:3" x14ac:dyDescent="0.45">
      <c r="A180" s="1">
        <v>42183</v>
      </c>
      <c r="B180" t="s">
        <v>4</v>
      </c>
      <c r="C180" t="s">
        <v>4</v>
      </c>
    </row>
    <row r="181" spans="1:3" x14ac:dyDescent="0.45">
      <c r="A181" s="1">
        <v>42184</v>
      </c>
      <c r="B181" t="s">
        <v>4</v>
      </c>
      <c r="C181" t="s">
        <v>4</v>
      </c>
    </row>
    <row r="182" spans="1:3" x14ac:dyDescent="0.45">
      <c r="A182" s="1">
        <v>42185</v>
      </c>
      <c r="B182" t="s">
        <v>4</v>
      </c>
      <c r="C182" t="s">
        <v>4</v>
      </c>
    </row>
    <row r="183" spans="1:3" x14ac:dyDescent="0.45">
      <c r="A183" s="1">
        <v>42186</v>
      </c>
      <c r="B183" t="s">
        <v>4</v>
      </c>
      <c r="C183" t="s">
        <v>4</v>
      </c>
    </row>
    <row r="184" spans="1:3" x14ac:dyDescent="0.45">
      <c r="A184" s="1">
        <v>42187</v>
      </c>
      <c r="B184" t="s">
        <v>4</v>
      </c>
      <c r="C184" t="s">
        <v>4</v>
      </c>
    </row>
    <row r="185" spans="1:3" x14ac:dyDescent="0.45">
      <c r="A185" s="1">
        <v>42188</v>
      </c>
      <c r="B185" t="s">
        <v>4</v>
      </c>
      <c r="C185" t="s">
        <v>4</v>
      </c>
    </row>
    <row r="186" spans="1:3" x14ac:dyDescent="0.45">
      <c r="A186" s="1">
        <v>42189</v>
      </c>
      <c r="B186" t="s">
        <v>4</v>
      </c>
      <c r="C186" t="s">
        <v>4</v>
      </c>
    </row>
    <row r="187" spans="1:3" x14ac:dyDescent="0.45">
      <c r="A187" s="1">
        <v>42190</v>
      </c>
      <c r="B187" t="s">
        <v>4</v>
      </c>
      <c r="C187" t="s">
        <v>4</v>
      </c>
    </row>
    <row r="188" spans="1:3" x14ac:dyDescent="0.45">
      <c r="A188" s="1">
        <v>42191</v>
      </c>
      <c r="B188" t="s">
        <v>4</v>
      </c>
      <c r="C188" t="s">
        <v>4</v>
      </c>
    </row>
    <row r="189" spans="1:3" x14ac:dyDescent="0.45">
      <c r="A189" s="1">
        <v>42192</v>
      </c>
      <c r="B189" t="s">
        <v>4</v>
      </c>
      <c r="C189" t="s">
        <v>4</v>
      </c>
    </row>
    <row r="190" spans="1:3" x14ac:dyDescent="0.45">
      <c r="A190" s="1">
        <v>42193</v>
      </c>
      <c r="B190" t="s">
        <v>4</v>
      </c>
      <c r="C190" t="s">
        <v>4</v>
      </c>
    </row>
    <row r="191" spans="1:3" x14ac:dyDescent="0.45">
      <c r="A191" s="1">
        <v>42194</v>
      </c>
      <c r="B191" t="s">
        <v>4</v>
      </c>
      <c r="C191" t="s">
        <v>4</v>
      </c>
    </row>
    <row r="192" spans="1:3" x14ac:dyDescent="0.45">
      <c r="A192" s="1">
        <v>42195</v>
      </c>
      <c r="B192" t="s">
        <v>4</v>
      </c>
      <c r="C192" t="s">
        <v>4</v>
      </c>
    </row>
    <row r="193" spans="1:3" x14ac:dyDescent="0.45">
      <c r="A193" s="1">
        <v>42196</v>
      </c>
      <c r="B193" t="s">
        <v>4</v>
      </c>
      <c r="C193" t="s">
        <v>4</v>
      </c>
    </row>
    <row r="194" spans="1:3" x14ac:dyDescent="0.45">
      <c r="A194" s="1">
        <v>42197</v>
      </c>
      <c r="B194" t="s">
        <v>4</v>
      </c>
      <c r="C194" t="s">
        <v>4</v>
      </c>
    </row>
    <row r="195" spans="1:3" x14ac:dyDescent="0.45">
      <c r="A195" s="1">
        <v>42198</v>
      </c>
      <c r="B195" t="s">
        <v>4</v>
      </c>
      <c r="C195" t="s">
        <v>4</v>
      </c>
    </row>
    <row r="196" spans="1:3" x14ac:dyDescent="0.45">
      <c r="A196" s="1">
        <v>42199</v>
      </c>
      <c r="B196" t="s">
        <v>5</v>
      </c>
      <c r="C196" t="s">
        <v>4</v>
      </c>
    </row>
    <row r="197" spans="1:3" x14ac:dyDescent="0.45">
      <c r="A197" s="1">
        <v>42200</v>
      </c>
      <c r="B197" t="s">
        <v>5</v>
      </c>
      <c r="C197" t="s">
        <v>4</v>
      </c>
    </row>
    <row r="198" spans="1:3" x14ac:dyDescent="0.45">
      <c r="A198" s="1">
        <v>42201</v>
      </c>
      <c r="B198" t="s">
        <v>5</v>
      </c>
      <c r="C198" t="s">
        <v>4</v>
      </c>
    </row>
    <row r="199" spans="1:3" x14ac:dyDescent="0.45">
      <c r="A199" s="1">
        <v>42202</v>
      </c>
      <c r="B199" t="s">
        <v>5</v>
      </c>
      <c r="C199" t="s">
        <v>4</v>
      </c>
    </row>
    <row r="200" spans="1:3" x14ac:dyDescent="0.45">
      <c r="A200" s="1">
        <v>42203</v>
      </c>
      <c r="B200" t="s">
        <v>5</v>
      </c>
      <c r="C200" t="s">
        <v>4</v>
      </c>
    </row>
    <row r="201" spans="1:3" x14ac:dyDescent="0.45">
      <c r="A201" s="1">
        <v>42204</v>
      </c>
      <c r="B201" t="s">
        <v>5</v>
      </c>
      <c r="C201" t="s">
        <v>4</v>
      </c>
    </row>
    <row r="202" spans="1:3" x14ac:dyDescent="0.45">
      <c r="A202" s="1">
        <v>42205</v>
      </c>
      <c r="B202" t="s">
        <v>5</v>
      </c>
      <c r="C202" t="s">
        <v>4</v>
      </c>
    </row>
    <row r="203" spans="1:3" x14ac:dyDescent="0.45">
      <c r="A203" s="1">
        <v>42206</v>
      </c>
      <c r="B203" t="s">
        <v>5</v>
      </c>
      <c r="C203" t="s">
        <v>4</v>
      </c>
    </row>
    <row r="204" spans="1:3" x14ac:dyDescent="0.45">
      <c r="A204" s="1">
        <v>42207</v>
      </c>
      <c r="B204" t="s">
        <v>5</v>
      </c>
      <c r="C204" t="s">
        <v>4</v>
      </c>
    </row>
    <row r="205" spans="1:3" x14ac:dyDescent="0.45">
      <c r="A205" s="1">
        <v>42208</v>
      </c>
      <c r="B205" t="s">
        <v>5</v>
      </c>
      <c r="C205" t="s">
        <v>4</v>
      </c>
    </row>
    <row r="206" spans="1:3" x14ac:dyDescent="0.45">
      <c r="A206" s="1">
        <v>42209</v>
      </c>
      <c r="B206" t="s">
        <v>5</v>
      </c>
      <c r="C206" t="s">
        <v>4</v>
      </c>
    </row>
    <row r="207" spans="1:3" x14ac:dyDescent="0.45">
      <c r="A207" s="1">
        <v>42210</v>
      </c>
      <c r="B207" t="s">
        <v>5</v>
      </c>
      <c r="C207" t="s">
        <v>4</v>
      </c>
    </row>
    <row r="208" spans="1:3" x14ac:dyDescent="0.45">
      <c r="A208" s="1">
        <v>42211</v>
      </c>
      <c r="B208" t="s">
        <v>5</v>
      </c>
      <c r="C208" t="s">
        <v>4</v>
      </c>
    </row>
    <row r="209" spans="1:3" x14ac:dyDescent="0.45">
      <c r="A209" s="1">
        <v>42212</v>
      </c>
      <c r="B209" t="s">
        <v>5</v>
      </c>
      <c r="C209" t="s">
        <v>4</v>
      </c>
    </row>
    <row r="210" spans="1:3" x14ac:dyDescent="0.45">
      <c r="A210" s="1">
        <v>42213</v>
      </c>
      <c r="B210" t="s">
        <v>5</v>
      </c>
      <c r="C210" t="s">
        <v>4</v>
      </c>
    </row>
    <row r="211" spans="1:3" x14ac:dyDescent="0.45">
      <c r="A211" s="1">
        <v>42214</v>
      </c>
      <c r="B211" t="s">
        <v>5</v>
      </c>
      <c r="C211" t="s">
        <v>4</v>
      </c>
    </row>
    <row r="212" spans="1:3" x14ac:dyDescent="0.45">
      <c r="A212" s="1">
        <v>42215</v>
      </c>
      <c r="B212" t="s">
        <v>5</v>
      </c>
      <c r="C212" t="s">
        <v>4</v>
      </c>
    </row>
    <row r="213" spans="1:3" x14ac:dyDescent="0.45">
      <c r="A213" s="1">
        <v>42216</v>
      </c>
      <c r="B213" t="s">
        <v>5</v>
      </c>
      <c r="C213" t="s">
        <v>4</v>
      </c>
    </row>
    <row r="214" spans="1:3" x14ac:dyDescent="0.45">
      <c r="A214" s="1">
        <v>42217</v>
      </c>
      <c r="B214" t="s">
        <v>5</v>
      </c>
      <c r="C214" t="s">
        <v>4</v>
      </c>
    </row>
    <row r="215" spans="1:3" x14ac:dyDescent="0.45">
      <c r="A215" s="1">
        <v>42218</v>
      </c>
      <c r="B215" t="s">
        <v>5</v>
      </c>
      <c r="C215" t="s">
        <v>4</v>
      </c>
    </row>
    <row r="216" spans="1:3" x14ac:dyDescent="0.45">
      <c r="A216" s="1">
        <v>42219</v>
      </c>
      <c r="B216" t="s">
        <v>5</v>
      </c>
      <c r="C216" t="s">
        <v>4</v>
      </c>
    </row>
    <row r="217" spans="1:3" x14ac:dyDescent="0.45">
      <c r="A217" s="1">
        <v>42220</v>
      </c>
      <c r="B217" t="s">
        <v>5</v>
      </c>
      <c r="C217" t="s">
        <v>4</v>
      </c>
    </row>
    <row r="218" spans="1:3" x14ac:dyDescent="0.45">
      <c r="A218" s="1">
        <v>42221</v>
      </c>
      <c r="B218" t="s">
        <v>5</v>
      </c>
      <c r="C218" t="s">
        <v>4</v>
      </c>
    </row>
    <row r="219" spans="1:3" x14ac:dyDescent="0.45">
      <c r="A219" s="1">
        <v>42222</v>
      </c>
      <c r="B219" t="s">
        <v>5</v>
      </c>
      <c r="C219" t="s">
        <v>4</v>
      </c>
    </row>
    <row r="220" spans="1:3" x14ac:dyDescent="0.45">
      <c r="A220" s="1">
        <v>42223</v>
      </c>
      <c r="B220" t="s">
        <v>5</v>
      </c>
      <c r="C220" t="s">
        <v>4</v>
      </c>
    </row>
    <row r="221" spans="1:3" x14ac:dyDescent="0.45">
      <c r="A221" s="1">
        <v>42224</v>
      </c>
      <c r="B221" t="s">
        <v>5</v>
      </c>
      <c r="C221" t="s">
        <v>4</v>
      </c>
    </row>
    <row r="222" spans="1:3" x14ac:dyDescent="0.45">
      <c r="A222" s="1">
        <v>42225</v>
      </c>
      <c r="B222" t="s">
        <v>5</v>
      </c>
      <c r="C222" t="s">
        <v>4</v>
      </c>
    </row>
    <row r="223" spans="1:3" x14ac:dyDescent="0.45">
      <c r="A223" s="1">
        <v>42226</v>
      </c>
      <c r="B223" t="s">
        <v>5</v>
      </c>
      <c r="C223" t="s">
        <v>4</v>
      </c>
    </row>
    <row r="224" spans="1:3" x14ac:dyDescent="0.45">
      <c r="A224" s="1">
        <v>42227</v>
      </c>
      <c r="B224" t="s">
        <v>5</v>
      </c>
      <c r="C224" t="s">
        <v>4</v>
      </c>
    </row>
    <row r="225" spans="1:3" x14ac:dyDescent="0.45">
      <c r="A225" s="1">
        <v>42228</v>
      </c>
      <c r="B225" t="s">
        <v>5</v>
      </c>
      <c r="C225" t="s">
        <v>4</v>
      </c>
    </row>
    <row r="226" spans="1:3" x14ac:dyDescent="0.45">
      <c r="A226" s="1">
        <v>42229</v>
      </c>
      <c r="B226" t="s">
        <v>5</v>
      </c>
      <c r="C226" t="s">
        <v>4</v>
      </c>
    </row>
    <row r="227" spans="1:3" x14ac:dyDescent="0.45">
      <c r="A227" s="1">
        <v>42230</v>
      </c>
      <c r="B227" t="s">
        <v>5</v>
      </c>
      <c r="C227" t="s">
        <v>4</v>
      </c>
    </row>
    <row r="228" spans="1:3" x14ac:dyDescent="0.45">
      <c r="A228" s="1">
        <v>42231</v>
      </c>
      <c r="B228" t="s">
        <v>5</v>
      </c>
      <c r="C228" t="s">
        <v>4</v>
      </c>
    </row>
    <row r="229" spans="1:3" x14ac:dyDescent="0.45">
      <c r="A229" s="1">
        <v>42232</v>
      </c>
      <c r="B229" t="s">
        <v>5</v>
      </c>
      <c r="C229" t="s">
        <v>4</v>
      </c>
    </row>
    <row r="230" spans="1:3" x14ac:dyDescent="0.45">
      <c r="A230" s="1">
        <v>42233</v>
      </c>
      <c r="B230" t="s">
        <v>5</v>
      </c>
      <c r="C230" t="s">
        <v>4</v>
      </c>
    </row>
    <row r="231" spans="1:3" x14ac:dyDescent="0.45">
      <c r="A231" s="1">
        <v>42234</v>
      </c>
      <c r="B231" t="s">
        <v>5</v>
      </c>
      <c r="C231" t="s">
        <v>4</v>
      </c>
    </row>
    <row r="232" spans="1:3" x14ac:dyDescent="0.45">
      <c r="A232" s="1">
        <v>42235</v>
      </c>
      <c r="B232" t="s">
        <v>5</v>
      </c>
      <c r="C232" t="s">
        <v>4</v>
      </c>
    </row>
    <row r="233" spans="1:3" x14ac:dyDescent="0.45">
      <c r="A233" s="1">
        <v>42236</v>
      </c>
      <c r="B233" t="s">
        <v>5</v>
      </c>
      <c r="C233" t="s">
        <v>4</v>
      </c>
    </row>
    <row r="234" spans="1:3" x14ac:dyDescent="0.45">
      <c r="A234" s="1">
        <v>42237</v>
      </c>
      <c r="B234" t="s">
        <v>5</v>
      </c>
      <c r="C234" t="s">
        <v>4</v>
      </c>
    </row>
    <row r="235" spans="1:3" x14ac:dyDescent="0.45">
      <c r="A235" s="1">
        <v>42238</v>
      </c>
      <c r="B235" t="s">
        <v>5</v>
      </c>
      <c r="C235" t="s">
        <v>4</v>
      </c>
    </row>
    <row r="236" spans="1:3" x14ac:dyDescent="0.45">
      <c r="A236" s="1">
        <v>42239</v>
      </c>
      <c r="B236" t="s">
        <v>5</v>
      </c>
      <c r="C236" t="s">
        <v>4</v>
      </c>
    </row>
    <row r="237" spans="1:3" x14ac:dyDescent="0.45">
      <c r="A237" s="1">
        <v>42240</v>
      </c>
      <c r="B237" t="s">
        <v>5</v>
      </c>
      <c r="C237" t="s">
        <v>4</v>
      </c>
    </row>
    <row r="238" spans="1:3" x14ac:dyDescent="0.45">
      <c r="A238" s="1">
        <v>42241</v>
      </c>
      <c r="B238" t="s">
        <v>5</v>
      </c>
      <c r="C238" t="s">
        <v>4</v>
      </c>
    </row>
    <row r="239" spans="1:3" x14ac:dyDescent="0.45">
      <c r="A239" s="1">
        <v>42242</v>
      </c>
      <c r="B239" t="s">
        <v>5</v>
      </c>
      <c r="C239" t="s">
        <v>4</v>
      </c>
    </row>
    <row r="240" spans="1:3" x14ac:dyDescent="0.45">
      <c r="A240" s="1">
        <v>42243</v>
      </c>
      <c r="B240" t="s">
        <v>5</v>
      </c>
      <c r="C240" t="s">
        <v>4</v>
      </c>
    </row>
    <row r="241" spans="1:3" x14ac:dyDescent="0.45">
      <c r="A241" s="1">
        <v>42244</v>
      </c>
      <c r="B241" t="s">
        <v>5</v>
      </c>
      <c r="C241" t="s">
        <v>4</v>
      </c>
    </row>
    <row r="242" spans="1:3" x14ac:dyDescent="0.45">
      <c r="A242" s="1">
        <v>42245</v>
      </c>
      <c r="B242" t="s">
        <v>5</v>
      </c>
      <c r="C242" t="s">
        <v>4</v>
      </c>
    </row>
    <row r="243" spans="1:3" x14ac:dyDescent="0.45">
      <c r="A243" s="1">
        <v>42246</v>
      </c>
      <c r="B243" t="s">
        <v>5</v>
      </c>
      <c r="C243" t="s">
        <v>4</v>
      </c>
    </row>
    <row r="244" spans="1:3" x14ac:dyDescent="0.45">
      <c r="A244" s="1">
        <v>42247</v>
      </c>
      <c r="B244" t="s">
        <v>5</v>
      </c>
      <c r="C244" t="s">
        <v>4</v>
      </c>
    </row>
    <row r="245" spans="1:3" x14ac:dyDescent="0.45">
      <c r="A245" s="1">
        <v>42248</v>
      </c>
      <c r="B245" t="s">
        <v>5</v>
      </c>
      <c r="C245" t="s">
        <v>4</v>
      </c>
    </row>
    <row r="246" spans="1:3" x14ac:dyDescent="0.45">
      <c r="A246" s="1">
        <v>42249</v>
      </c>
      <c r="B246" t="s">
        <v>5</v>
      </c>
      <c r="C246" t="s">
        <v>4</v>
      </c>
    </row>
    <row r="247" spans="1:3" x14ac:dyDescent="0.45">
      <c r="A247" s="1">
        <v>42250</v>
      </c>
      <c r="B247" t="s">
        <v>5</v>
      </c>
      <c r="C247" t="s">
        <v>4</v>
      </c>
    </row>
    <row r="248" spans="1:3" x14ac:dyDescent="0.45">
      <c r="A248" s="1">
        <v>42251</v>
      </c>
      <c r="B248" t="s">
        <v>5</v>
      </c>
      <c r="C248" t="s">
        <v>4</v>
      </c>
    </row>
    <row r="249" spans="1:3" x14ac:dyDescent="0.45">
      <c r="A249" s="1">
        <v>42252</v>
      </c>
      <c r="B249" t="s">
        <v>5</v>
      </c>
      <c r="C249" t="s">
        <v>4</v>
      </c>
    </row>
    <row r="250" spans="1:3" x14ac:dyDescent="0.45">
      <c r="A250" s="1">
        <v>42253</v>
      </c>
      <c r="B250" t="s">
        <v>5</v>
      </c>
      <c r="C250" t="s">
        <v>4</v>
      </c>
    </row>
    <row r="251" spans="1:3" x14ac:dyDescent="0.45">
      <c r="A251" s="1">
        <v>42254</v>
      </c>
      <c r="B251" t="s">
        <v>5</v>
      </c>
      <c r="C251" t="s">
        <v>4</v>
      </c>
    </row>
    <row r="252" spans="1:3" x14ac:dyDescent="0.45">
      <c r="A252" s="1">
        <v>42255</v>
      </c>
      <c r="B252" t="s">
        <v>5</v>
      </c>
      <c r="C252" t="s">
        <v>4</v>
      </c>
    </row>
    <row r="253" spans="1:3" x14ac:dyDescent="0.45">
      <c r="A253" s="1">
        <v>42256</v>
      </c>
      <c r="B253" t="s">
        <v>5</v>
      </c>
      <c r="C253" t="s">
        <v>4</v>
      </c>
    </row>
    <row r="254" spans="1:3" x14ac:dyDescent="0.45">
      <c r="A254" s="1">
        <v>42257</v>
      </c>
      <c r="B254" t="s">
        <v>5</v>
      </c>
      <c r="C254" t="s">
        <v>4</v>
      </c>
    </row>
    <row r="255" spans="1:3" x14ac:dyDescent="0.45">
      <c r="A255" s="1">
        <v>42258</v>
      </c>
      <c r="B255" t="s">
        <v>5</v>
      </c>
      <c r="C255" t="s">
        <v>4</v>
      </c>
    </row>
    <row r="256" spans="1:3" x14ac:dyDescent="0.45">
      <c r="A256" s="1">
        <v>42259</v>
      </c>
      <c r="B256" t="s">
        <v>5</v>
      </c>
      <c r="C256" t="s">
        <v>4</v>
      </c>
    </row>
    <row r="257" spans="1:3" x14ac:dyDescent="0.45">
      <c r="A257" s="1">
        <v>42260</v>
      </c>
      <c r="B257" t="s">
        <v>5</v>
      </c>
      <c r="C257" t="s">
        <v>4</v>
      </c>
    </row>
    <row r="258" spans="1:3" x14ac:dyDescent="0.45">
      <c r="A258" s="1">
        <v>42261</v>
      </c>
      <c r="B258" t="s">
        <v>5</v>
      </c>
      <c r="C258" t="s">
        <v>4</v>
      </c>
    </row>
    <row r="259" spans="1:3" x14ac:dyDescent="0.45">
      <c r="A259" s="1">
        <v>42262</v>
      </c>
      <c r="B259" t="s">
        <v>5</v>
      </c>
      <c r="C259" t="s">
        <v>4</v>
      </c>
    </row>
    <row r="260" spans="1:3" x14ac:dyDescent="0.45">
      <c r="A260" s="1">
        <v>42263</v>
      </c>
      <c r="B260" t="s">
        <v>5</v>
      </c>
      <c r="C260" t="s">
        <v>4</v>
      </c>
    </row>
    <row r="261" spans="1:3" x14ac:dyDescent="0.45">
      <c r="A261" s="1">
        <v>42264</v>
      </c>
      <c r="B261" t="s">
        <v>5</v>
      </c>
      <c r="C261" t="s">
        <v>4</v>
      </c>
    </row>
    <row r="262" spans="1:3" x14ac:dyDescent="0.45">
      <c r="A262" s="1">
        <v>42265</v>
      </c>
      <c r="B262" t="s">
        <v>4</v>
      </c>
      <c r="C262" t="s">
        <v>4</v>
      </c>
    </row>
    <row r="263" spans="1:3" x14ac:dyDescent="0.45">
      <c r="A263" s="1">
        <v>42266</v>
      </c>
      <c r="B263" t="s">
        <v>4</v>
      </c>
      <c r="C263" t="s">
        <v>4</v>
      </c>
    </row>
    <row r="264" spans="1:3" x14ac:dyDescent="0.45">
      <c r="A264" s="1">
        <v>42267</v>
      </c>
      <c r="B264" t="s">
        <v>4</v>
      </c>
      <c r="C264" t="s">
        <v>4</v>
      </c>
    </row>
    <row r="265" spans="1:3" x14ac:dyDescent="0.45">
      <c r="A265" s="1">
        <v>42268</v>
      </c>
      <c r="B265" t="s">
        <v>4</v>
      </c>
      <c r="C265" t="s">
        <v>4</v>
      </c>
    </row>
    <row r="266" spans="1:3" x14ac:dyDescent="0.45">
      <c r="A266" s="1">
        <v>42269</v>
      </c>
      <c r="B266" t="s">
        <v>4</v>
      </c>
      <c r="C266" t="s">
        <v>4</v>
      </c>
    </row>
    <row r="267" spans="1:3" x14ac:dyDescent="0.45">
      <c r="A267" s="1">
        <v>42270</v>
      </c>
      <c r="B267" t="s">
        <v>4</v>
      </c>
      <c r="C267" t="s">
        <v>4</v>
      </c>
    </row>
    <row r="268" spans="1:3" x14ac:dyDescent="0.45">
      <c r="A268" s="1">
        <v>42271</v>
      </c>
      <c r="B268" t="s">
        <v>4</v>
      </c>
      <c r="C268" t="s">
        <v>4</v>
      </c>
    </row>
    <row r="269" spans="1:3" x14ac:dyDescent="0.45">
      <c r="A269" s="1">
        <v>42272</v>
      </c>
      <c r="B269" t="s">
        <v>4</v>
      </c>
      <c r="C269" t="s">
        <v>4</v>
      </c>
    </row>
    <row r="270" spans="1:3" x14ac:dyDescent="0.45">
      <c r="A270" s="1">
        <v>42273</v>
      </c>
      <c r="B270" t="s">
        <v>4</v>
      </c>
      <c r="C270" t="s">
        <v>4</v>
      </c>
    </row>
    <row r="271" spans="1:3" x14ac:dyDescent="0.45">
      <c r="A271" s="1">
        <v>42274</v>
      </c>
      <c r="B271" t="s">
        <v>4</v>
      </c>
      <c r="C271" t="s">
        <v>4</v>
      </c>
    </row>
    <row r="272" spans="1:3" x14ac:dyDescent="0.45">
      <c r="A272" s="1">
        <v>42275</v>
      </c>
      <c r="B272" t="s">
        <v>4</v>
      </c>
      <c r="C272" t="s">
        <v>4</v>
      </c>
    </row>
    <row r="273" spans="1:3" x14ac:dyDescent="0.45">
      <c r="A273" s="1">
        <v>42276</v>
      </c>
      <c r="B273" t="s">
        <v>4</v>
      </c>
      <c r="C273" t="s">
        <v>4</v>
      </c>
    </row>
    <row r="274" spans="1:3" x14ac:dyDescent="0.45">
      <c r="A274" s="1">
        <v>42277</v>
      </c>
      <c r="B274" t="s">
        <v>4</v>
      </c>
      <c r="C274" t="s">
        <v>4</v>
      </c>
    </row>
    <row r="275" spans="1:3" x14ac:dyDescent="0.45">
      <c r="A275" s="1">
        <v>42278</v>
      </c>
      <c r="B275" t="s">
        <v>4</v>
      </c>
      <c r="C275" t="s">
        <v>4</v>
      </c>
    </row>
    <row r="276" spans="1:3" x14ac:dyDescent="0.45">
      <c r="A276" s="1">
        <v>42279</v>
      </c>
      <c r="B276" t="s">
        <v>4</v>
      </c>
      <c r="C276" t="s">
        <v>5</v>
      </c>
    </row>
    <row r="277" spans="1:3" x14ac:dyDescent="0.45">
      <c r="A277" s="1">
        <v>42280</v>
      </c>
      <c r="B277" t="s">
        <v>4</v>
      </c>
      <c r="C277" t="s">
        <v>4</v>
      </c>
    </row>
    <row r="278" spans="1:3" x14ac:dyDescent="0.45">
      <c r="A278" s="1">
        <v>42281</v>
      </c>
      <c r="B278" t="s">
        <v>4</v>
      </c>
      <c r="C278" t="s">
        <v>4</v>
      </c>
    </row>
    <row r="279" spans="1:3" x14ac:dyDescent="0.45">
      <c r="A279" s="1">
        <v>42282</v>
      </c>
      <c r="B279" t="s">
        <v>4</v>
      </c>
      <c r="C279" t="s">
        <v>4</v>
      </c>
    </row>
    <row r="280" spans="1:3" x14ac:dyDescent="0.45">
      <c r="A280" s="1">
        <v>42283</v>
      </c>
      <c r="B280" t="s">
        <v>5</v>
      </c>
      <c r="C280" t="s">
        <v>4</v>
      </c>
    </row>
    <row r="281" spans="1:3" x14ac:dyDescent="0.45">
      <c r="A281" s="1">
        <v>42284</v>
      </c>
      <c r="B281" t="s">
        <v>5</v>
      </c>
      <c r="C281" t="s">
        <v>4</v>
      </c>
    </row>
    <row r="282" spans="1:3" x14ac:dyDescent="0.45">
      <c r="A282" s="1">
        <v>42285</v>
      </c>
      <c r="B282" t="s">
        <v>5</v>
      </c>
      <c r="C282" t="s">
        <v>4</v>
      </c>
    </row>
    <row r="283" spans="1:3" x14ac:dyDescent="0.45">
      <c r="A283" s="1">
        <v>42286</v>
      </c>
      <c r="B283" t="s">
        <v>5</v>
      </c>
      <c r="C283" t="s">
        <v>4</v>
      </c>
    </row>
    <row r="284" spans="1:3" x14ac:dyDescent="0.45">
      <c r="A284" s="1">
        <v>42287</v>
      </c>
      <c r="B284" t="s">
        <v>5</v>
      </c>
      <c r="C284" t="s">
        <v>4</v>
      </c>
    </row>
    <row r="285" spans="1:3" x14ac:dyDescent="0.45">
      <c r="A285" s="1">
        <v>42288</v>
      </c>
      <c r="B285" t="s">
        <v>5</v>
      </c>
      <c r="C285" t="s">
        <v>4</v>
      </c>
    </row>
    <row r="286" spans="1:3" x14ac:dyDescent="0.45">
      <c r="A286" s="1">
        <v>42289</v>
      </c>
      <c r="B286" t="s">
        <v>5</v>
      </c>
      <c r="C286" t="s">
        <v>4</v>
      </c>
    </row>
    <row r="287" spans="1:3" x14ac:dyDescent="0.45">
      <c r="A287" s="1">
        <v>42290</v>
      </c>
      <c r="B287" t="s">
        <v>5</v>
      </c>
      <c r="C287" t="s">
        <v>4</v>
      </c>
    </row>
    <row r="288" spans="1:3" x14ac:dyDescent="0.45">
      <c r="A288" s="1">
        <v>42291</v>
      </c>
      <c r="B288" t="s">
        <v>5</v>
      </c>
      <c r="C288" t="s">
        <v>4</v>
      </c>
    </row>
    <row r="289" spans="1:3" x14ac:dyDescent="0.45">
      <c r="A289" s="1">
        <v>42292</v>
      </c>
      <c r="B289" t="s">
        <v>5</v>
      </c>
      <c r="C289" t="s">
        <v>4</v>
      </c>
    </row>
    <row r="290" spans="1:3" x14ac:dyDescent="0.45">
      <c r="A290" s="1">
        <v>42293</v>
      </c>
      <c r="B290" t="s">
        <v>5</v>
      </c>
      <c r="C290" t="s">
        <v>4</v>
      </c>
    </row>
    <row r="291" spans="1:3" x14ac:dyDescent="0.45">
      <c r="A291" s="1">
        <v>42294</v>
      </c>
      <c r="B291" t="s">
        <v>5</v>
      </c>
      <c r="C291" t="s">
        <v>4</v>
      </c>
    </row>
    <row r="292" spans="1:3" x14ac:dyDescent="0.45">
      <c r="A292" s="1">
        <v>42295</v>
      </c>
      <c r="B292" t="s">
        <v>5</v>
      </c>
      <c r="C292" t="s">
        <v>4</v>
      </c>
    </row>
    <row r="293" spans="1:3" x14ac:dyDescent="0.45">
      <c r="A293" s="1">
        <v>42296</v>
      </c>
      <c r="B293" t="s">
        <v>5</v>
      </c>
      <c r="C293" t="s">
        <v>4</v>
      </c>
    </row>
    <row r="294" spans="1:3" x14ac:dyDescent="0.45">
      <c r="A294" s="1">
        <v>42297</v>
      </c>
      <c r="B294" t="s">
        <v>5</v>
      </c>
      <c r="C294" t="s">
        <v>4</v>
      </c>
    </row>
    <row r="295" spans="1:3" x14ac:dyDescent="0.45">
      <c r="A295" s="1">
        <v>42298</v>
      </c>
      <c r="B295" t="s">
        <v>5</v>
      </c>
      <c r="C295" t="s">
        <v>4</v>
      </c>
    </row>
    <row r="296" spans="1:3" x14ac:dyDescent="0.45">
      <c r="A296" s="1">
        <v>42299</v>
      </c>
      <c r="B296" t="s">
        <v>5</v>
      </c>
      <c r="C296" t="s">
        <v>4</v>
      </c>
    </row>
    <row r="297" spans="1:3" x14ac:dyDescent="0.45">
      <c r="A297" s="1">
        <v>42300</v>
      </c>
      <c r="B297" t="s">
        <v>5</v>
      </c>
      <c r="C297" t="s">
        <v>4</v>
      </c>
    </row>
    <row r="298" spans="1:3" x14ac:dyDescent="0.45">
      <c r="A298" s="1">
        <v>42301</v>
      </c>
      <c r="B298" t="s">
        <v>5</v>
      </c>
      <c r="C298" t="s">
        <v>4</v>
      </c>
    </row>
    <row r="299" spans="1:3" x14ac:dyDescent="0.45">
      <c r="A299" s="1">
        <v>42302</v>
      </c>
      <c r="B299" t="s">
        <v>5</v>
      </c>
      <c r="C299" t="s">
        <v>4</v>
      </c>
    </row>
    <row r="300" spans="1:3" x14ac:dyDescent="0.45">
      <c r="A300" s="1">
        <v>42303</v>
      </c>
      <c r="B300" t="s">
        <v>5</v>
      </c>
      <c r="C300" t="s">
        <v>4</v>
      </c>
    </row>
    <row r="301" spans="1:3" x14ac:dyDescent="0.45">
      <c r="A301" s="1">
        <v>42304</v>
      </c>
      <c r="B301" t="s">
        <v>5</v>
      </c>
      <c r="C301" t="s">
        <v>4</v>
      </c>
    </row>
    <row r="302" spans="1:3" x14ac:dyDescent="0.45">
      <c r="A302" s="1">
        <v>42305</v>
      </c>
      <c r="B302" t="s">
        <v>5</v>
      </c>
      <c r="C302" t="s">
        <v>4</v>
      </c>
    </row>
    <row r="303" spans="1:3" x14ac:dyDescent="0.45">
      <c r="A303" s="1">
        <v>42306</v>
      </c>
      <c r="B303" t="s">
        <v>5</v>
      </c>
      <c r="C303" t="s">
        <v>4</v>
      </c>
    </row>
    <row r="304" spans="1:3" x14ac:dyDescent="0.45">
      <c r="A304" s="1">
        <v>42307</v>
      </c>
      <c r="B304" t="s">
        <v>5</v>
      </c>
      <c r="C304" t="s">
        <v>4</v>
      </c>
    </row>
    <row r="305" spans="1:3" x14ac:dyDescent="0.45">
      <c r="A305" s="1">
        <v>42308</v>
      </c>
      <c r="B305" t="s">
        <v>5</v>
      </c>
      <c r="C305" t="s">
        <v>4</v>
      </c>
    </row>
    <row r="306" spans="1:3" x14ac:dyDescent="0.45">
      <c r="A306" s="1">
        <v>42309</v>
      </c>
      <c r="B306" t="s">
        <v>5</v>
      </c>
      <c r="C306" t="s">
        <v>4</v>
      </c>
    </row>
    <row r="307" spans="1:3" x14ac:dyDescent="0.45">
      <c r="A307" s="1">
        <v>42310</v>
      </c>
      <c r="B307" t="s">
        <v>5</v>
      </c>
      <c r="C307" t="s">
        <v>4</v>
      </c>
    </row>
    <row r="308" spans="1:3" x14ac:dyDescent="0.45">
      <c r="A308" s="1">
        <v>42311</v>
      </c>
      <c r="B308" t="s">
        <v>5</v>
      </c>
      <c r="C308" t="s">
        <v>5</v>
      </c>
    </row>
    <row r="309" spans="1:3" x14ac:dyDescent="0.45">
      <c r="A309" s="1">
        <v>42312</v>
      </c>
      <c r="B309" t="s">
        <v>5</v>
      </c>
      <c r="C309" t="s">
        <v>4</v>
      </c>
    </row>
    <row r="310" spans="1:3" x14ac:dyDescent="0.45">
      <c r="A310" s="1">
        <v>42313</v>
      </c>
      <c r="B310" t="s">
        <v>5</v>
      </c>
      <c r="C310" t="s">
        <v>4</v>
      </c>
    </row>
    <row r="311" spans="1:3" x14ac:dyDescent="0.45">
      <c r="A311" s="1">
        <v>42314</v>
      </c>
      <c r="B311" t="s">
        <v>5</v>
      </c>
      <c r="C311" t="s">
        <v>4</v>
      </c>
    </row>
    <row r="312" spans="1:3" x14ac:dyDescent="0.45">
      <c r="A312" s="1">
        <v>42315</v>
      </c>
      <c r="B312" t="s">
        <v>5</v>
      </c>
      <c r="C312" t="s">
        <v>4</v>
      </c>
    </row>
    <row r="313" spans="1:3" x14ac:dyDescent="0.45">
      <c r="A313" s="1">
        <v>42316</v>
      </c>
      <c r="B313" t="s">
        <v>5</v>
      </c>
      <c r="C313" t="s">
        <v>4</v>
      </c>
    </row>
    <row r="314" spans="1:3" x14ac:dyDescent="0.45">
      <c r="A314" s="1">
        <v>42317</v>
      </c>
      <c r="B314" t="s">
        <v>5</v>
      </c>
      <c r="C314" t="s">
        <v>4</v>
      </c>
    </row>
    <row r="315" spans="1:3" x14ac:dyDescent="0.45">
      <c r="A315" s="1">
        <v>42318</v>
      </c>
      <c r="B315" t="s">
        <v>5</v>
      </c>
      <c r="C315" t="s">
        <v>4</v>
      </c>
    </row>
    <row r="316" spans="1:3" x14ac:dyDescent="0.45">
      <c r="A316" s="1">
        <v>42319</v>
      </c>
      <c r="B316" t="s">
        <v>5</v>
      </c>
      <c r="C316" t="s">
        <v>4</v>
      </c>
    </row>
    <row r="317" spans="1:3" x14ac:dyDescent="0.45">
      <c r="A317" s="1">
        <v>42320</v>
      </c>
      <c r="B317" t="s">
        <v>5</v>
      </c>
      <c r="C317" t="s">
        <v>4</v>
      </c>
    </row>
    <row r="318" spans="1:3" x14ac:dyDescent="0.45">
      <c r="A318" s="1">
        <v>42321</v>
      </c>
      <c r="B318" t="s">
        <v>5</v>
      </c>
      <c r="C318" t="s">
        <v>4</v>
      </c>
    </row>
    <row r="319" spans="1:3" x14ac:dyDescent="0.45">
      <c r="A319" s="1">
        <v>42322</v>
      </c>
      <c r="B319" t="s">
        <v>5</v>
      </c>
      <c r="C319" t="s">
        <v>4</v>
      </c>
    </row>
    <row r="320" spans="1:3" x14ac:dyDescent="0.45">
      <c r="A320" s="1">
        <v>42323</v>
      </c>
      <c r="B320" t="s">
        <v>5</v>
      </c>
      <c r="C320" t="s">
        <v>4</v>
      </c>
    </row>
    <row r="321" spans="1:3" x14ac:dyDescent="0.45">
      <c r="A321" s="1">
        <v>42324</v>
      </c>
      <c r="B321" t="s">
        <v>5</v>
      </c>
      <c r="C321" t="s">
        <v>4</v>
      </c>
    </row>
    <row r="322" spans="1:3" x14ac:dyDescent="0.45">
      <c r="A322" s="1">
        <v>42325</v>
      </c>
      <c r="B322" t="s">
        <v>5</v>
      </c>
      <c r="C322" t="s">
        <v>4</v>
      </c>
    </row>
    <row r="323" spans="1:3" x14ac:dyDescent="0.45">
      <c r="A323" s="1">
        <v>42326</v>
      </c>
      <c r="B323" t="s">
        <v>5</v>
      </c>
      <c r="C323" t="s">
        <v>4</v>
      </c>
    </row>
    <row r="324" spans="1:3" x14ac:dyDescent="0.45">
      <c r="A324" s="1">
        <v>42327</v>
      </c>
      <c r="B324" t="s">
        <v>5</v>
      </c>
      <c r="C324" t="s">
        <v>4</v>
      </c>
    </row>
    <row r="325" spans="1:3" x14ac:dyDescent="0.45">
      <c r="A325" s="1">
        <v>42328</v>
      </c>
      <c r="B325" t="s">
        <v>5</v>
      </c>
      <c r="C325" t="s">
        <v>4</v>
      </c>
    </row>
    <row r="326" spans="1:3" x14ac:dyDescent="0.45">
      <c r="A326" s="1">
        <v>42329</v>
      </c>
      <c r="B326" t="s">
        <v>5</v>
      </c>
      <c r="C326" t="s">
        <v>4</v>
      </c>
    </row>
    <row r="327" spans="1:3" x14ac:dyDescent="0.45">
      <c r="A327" s="1">
        <v>42330</v>
      </c>
      <c r="B327" t="s">
        <v>5</v>
      </c>
      <c r="C327" t="s">
        <v>4</v>
      </c>
    </row>
    <row r="328" spans="1:3" x14ac:dyDescent="0.45">
      <c r="A328" s="1">
        <v>42331</v>
      </c>
      <c r="B328" t="s">
        <v>5</v>
      </c>
      <c r="C328" t="s">
        <v>4</v>
      </c>
    </row>
    <row r="329" spans="1:3" x14ac:dyDescent="0.45">
      <c r="A329" s="1">
        <v>42332</v>
      </c>
      <c r="B329" t="s">
        <v>5</v>
      </c>
      <c r="C329" t="s">
        <v>4</v>
      </c>
    </row>
    <row r="330" spans="1:3" x14ac:dyDescent="0.45">
      <c r="A330" s="1">
        <v>42333</v>
      </c>
      <c r="B330" t="s">
        <v>5</v>
      </c>
      <c r="C330" t="s">
        <v>4</v>
      </c>
    </row>
    <row r="331" spans="1:3" x14ac:dyDescent="0.45">
      <c r="A331" s="1">
        <v>42334</v>
      </c>
      <c r="B331" t="s">
        <v>5</v>
      </c>
      <c r="C331" t="s">
        <v>4</v>
      </c>
    </row>
    <row r="332" spans="1:3" x14ac:dyDescent="0.45">
      <c r="A332" s="1">
        <v>42335</v>
      </c>
      <c r="B332" t="s">
        <v>5</v>
      </c>
      <c r="C332" t="s">
        <v>4</v>
      </c>
    </row>
    <row r="333" spans="1:3" x14ac:dyDescent="0.45">
      <c r="A333" s="1">
        <v>42336</v>
      </c>
      <c r="B333" t="s">
        <v>5</v>
      </c>
      <c r="C333" t="s">
        <v>4</v>
      </c>
    </row>
    <row r="334" spans="1:3" x14ac:dyDescent="0.45">
      <c r="A334" s="1">
        <v>42337</v>
      </c>
      <c r="B334" t="s">
        <v>5</v>
      </c>
      <c r="C334" t="s">
        <v>4</v>
      </c>
    </row>
    <row r="335" spans="1:3" x14ac:dyDescent="0.45">
      <c r="A335" s="1">
        <v>42338</v>
      </c>
      <c r="B335" t="s">
        <v>5</v>
      </c>
      <c r="C335" t="s">
        <v>4</v>
      </c>
    </row>
    <row r="336" spans="1:3" x14ac:dyDescent="0.45">
      <c r="A336" s="1">
        <v>42339</v>
      </c>
      <c r="B336" t="s">
        <v>5</v>
      </c>
      <c r="C336" t="s">
        <v>4</v>
      </c>
    </row>
    <row r="337" spans="1:3" x14ac:dyDescent="0.45">
      <c r="A337" s="1">
        <v>42340</v>
      </c>
      <c r="B337" t="s">
        <v>5</v>
      </c>
      <c r="C337" t="s">
        <v>4</v>
      </c>
    </row>
    <row r="338" spans="1:3" x14ac:dyDescent="0.45">
      <c r="A338" s="1">
        <v>42341</v>
      </c>
      <c r="B338" t="s">
        <v>5</v>
      </c>
      <c r="C338" t="s">
        <v>4</v>
      </c>
    </row>
    <row r="339" spans="1:3" x14ac:dyDescent="0.45">
      <c r="A339" s="1">
        <v>42342</v>
      </c>
      <c r="B339" t="s">
        <v>5</v>
      </c>
      <c r="C339" t="s">
        <v>4</v>
      </c>
    </row>
    <row r="340" spans="1:3" x14ac:dyDescent="0.45">
      <c r="A340" s="1">
        <v>42343</v>
      </c>
      <c r="B340" t="s">
        <v>5</v>
      </c>
      <c r="C340" t="s">
        <v>4</v>
      </c>
    </row>
    <row r="341" spans="1:3" x14ac:dyDescent="0.45">
      <c r="A341" s="1">
        <v>42344</v>
      </c>
      <c r="B341" t="s">
        <v>5</v>
      </c>
      <c r="C341" t="s">
        <v>4</v>
      </c>
    </row>
    <row r="342" spans="1:3" x14ac:dyDescent="0.45">
      <c r="A342" s="1">
        <v>42345</v>
      </c>
      <c r="B342" t="s">
        <v>5</v>
      </c>
      <c r="C342" t="s">
        <v>4</v>
      </c>
    </row>
    <row r="343" spans="1:3" x14ac:dyDescent="0.45">
      <c r="A343" s="1">
        <v>42346</v>
      </c>
      <c r="B343" t="s">
        <v>5</v>
      </c>
      <c r="C343" t="s">
        <v>4</v>
      </c>
    </row>
    <row r="344" spans="1:3" x14ac:dyDescent="0.45">
      <c r="A344" s="1">
        <v>42347</v>
      </c>
      <c r="B344" t="s">
        <v>5</v>
      </c>
      <c r="C344" t="s">
        <v>4</v>
      </c>
    </row>
    <row r="345" spans="1:3" x14ac:dyDescent="0.45">
      <c r="A345" s="1">
        <v>42348</v>
      </c>
      <c r="B345" t="s">
        <v>5</v>
      </c>
      <c r="C345" t="s">
        <v>4</v>
      </c>
    </row>
    <row r="346" spans="1:3" x14ac:dyDescent="0.45">
      <c r="A346" s="1">
        <v>42349</v>
      </c>
      <c r="B346" t="s">
        <v>5</v>
      </c>
      <c r="C346" t="s">
        <v>4</v>
      </c>
    </row>
    <row r="347" spans="1:3" x14ac:dyDescent="0.45">
      <c r="A347" s="1">
        <v>42350</v>
      </c>
      <c r="B347" t="s">
        <v>5</v>
      </c>
      <c r="C347" t="s">
        <v>4</v>
      </c>
    </row>
    <row r="348" spans="1:3" x14ac:dyDescent="0.45">
      <c r="A348" s="1">
        <v>42351</v>
      </c>
      <c r="B348" t="s">
        <v>5</v>
      </c>
      <c r="C348" t="s">
        <v>4</v>
      </c>
    </row>
    <row r="349" spans="1:3" x14ac:dyDescent="0.45">
      <c r="A349" s="1">
        <v>42352</v>
      </c>
      <c r="B349" t="s">
        <v>5</v>
      </c>
      <c r="C349" t="s">
        <v>4</v>
      </c>
    </row>
    <row r="350" spans="1:3" x14ac:dyDescent="0.45">
      <c r="A350" s="1">
        <v>42353</v>
      </c>
      <c r="B350" t="s">
        <v>5</v>
      </c>
      <c r="C350" t="s">
        <v>4</v>
      </c>
    </row>
    <row r="351" spans="1:3" x14ac:dyDescent="0.45">
      <c r="A351" s="1">
        <v>42354</v>
      </c>
      <c r="B351" t="s">
        <v>5</v>
      </c>
      <c r="C351" t="s">
        <v>4</v>
      </c>
    </row>
    <row r="352" spans="1:3" x14ac:dyDescent="0.45">
      <c r="A352" s="1">
        <v>42355</v>
      </c>
      <c r="B352" t="s">
        <v>5</v>
      </c>
      <c r="C352" t="s">
        <v>4</v>
      </c>
    </row>
    <row r="353" spans="1:3" x14ac:dyDescent="0.45">
      <c r="A353" s="1">
        <v>42356</v>
      </c>
      <c r="B353" t="s">
        <v>4</v>
      </c>
      <c r="C353" t="s">
        <v>4</v>
      </c>
    </row>
    <row r="354" spans="1:3" x14ac:dyDescent="0.45">
      <c r="A354" s="1">
        <v>42357</v>
      </c>
      <c r="B354" t="s">
        <v>4</v>
      </c>
      <c r="C354" t="s">
        <v>4</v>
      </c>
    </row>
    <row r="355" spans="1:3" x14ac:dyDescent="0.45">
      <c r="A355" s="1">
        <v>42358</v>
      </c>
      <c r="B355" t="s">
        <v>4</v>
      </c>
      <c r="C355" t="s">
        <v>4</v>
      </c>
    </row>
    <row r="356" spans="1:3" x14ac:dyDescent="0.45">
      <c r="A356" s="1">
        <v>42359</v>
      </c>
      <c r="B356" t="s">
        <v>4</v>
      </c>
      <c r="C356" t="s">
        <v>4</v>
      </c>
    </row>
    <row r="357" spans="1:3" x14ac:dyDescent="0.45">
      <c r="A357" s="1">
        <v>42360</v>
      </c>
      <c r="B357" t="s">
        <v>4</v>
      </c>
      <c r="C357" t="s">
        <v>4</v>
      </c>
    </row>
    <row r="358" spans="1:3" x14ac:dyDescent="0.45">
      <c r="A358" s="1">
        <v>42361</v>
      </c>
      <c r="B358" t="s">
        <v>4</v>
      </c>
      <c r="C358" t="s">
        <v>4</v>
      </c>
    </row>
    <row r="359" spans="1:3" x14ac:dyDescent="0.45">
      <c r="A359" s="1">
        <v>42362</v>
      </c>
      <c r="B359" t="s">
        <v>4</v>
      </c>
      <c r="C359" t="s">
        <v>4</v>
      </c>
    </row>
    <row r="360" spans="1:3" x14ac:dyDescent="0.45">
      <c r="A360" s="1">
        <v>42363</v>
      </c>
      <c r="B360" t="s">
        <v>4</v>
      </c>
      <c r="C360" t="s">
        <v>5</v>
      </c>
    </row>
    <row r="361" spans="1:3" x14ac:dyDescent="0.45">
      <c r="A361" s="1">
        <v>42364</v>
      </c>
      <c r="B361" t="s">
        <v>4</v>
      </c>
      <c r="C361" t="s">
        <v>5</v>
      </c>
    </row>
    <row r="362" spans="1:3" x14ac:dyDescent="0.45">
      <c r="A362" s="1">
        <v>42365</v>
      </c>
      <c r="B362" t="s">
        <v>4</v>
      </c>
      <c r="C362" t="s">
        <v>4</v>
      </c>
    </row>
    <row r="363" spans="1:3" x14ac:dyDescent="0.45">
      <c r="A363" s="1">
        <v>42366</v>
      </c>
      <c r="B363" t="s">
        <v>4</v>
      </c>
      <c r="C363" t="s">
        <v>5</v>
      </c>
    </row>
    <row r="364" spans="1:3" x14ac:dyDescent="0.45">
      <c r="A364" s="1">
        <v>42367</v>
      </c>
      <c r="B364" t="s">
        <v>4</v>
      </c>
      <c r="C364" t="s">
        <v>4</v>
      </c>
    </row>
    <row r="365" spans="1:3" x14ac:dyDescent="0.45">
      <c r="A365" s="1">
        <v>42368</v>
      </c>
      <c r="B365" t="s">
        <v>4</v>
      </c>
      <c r="C365" t="s">
        <v>4</v>
      </c>
    </row>
    <row r="366" spans="1:3" x14ac:dyDescent="0.45">
      <c r="A366" s="1">
        <v>42369</v>
      </c>
      <c r="B366" t="s">
        <v>4</v>
      </c>
      <c r="C366" t="s">
        <v>4</v>
      </c>
    </row>
    <row r="367" spans="1:3" x14ac:dyDescent="0.45">
      <c r="A367" s="1">
        <v>42370</v>
      </c>
      <c r="B367" t="s">
        <v>4</v>
      </c>
      <c r="C367" t="s">
        <v>5</v>
      </c>
    </row>
    <row r="368" spans="1:3" x14ac:dyDescent="0.45">
      <c r="A368" s="1">
        <v>42371</v>
      </c>
      <c r="B368" t="s">
        <v>4</v>
      </c>
      <c r="C368" t="s">
        <v>4</v>
      </c>
    </row>
    <row r="369" spans="1:3" x14ac:dyDescent="0.45">
      <c r="A369" s="1">
        <v>42372</v>
      </c>
      <c r="B369" t="s">
        <v>4</v>
      </c>
      <c r="C369" t="s">
        <v>4</v>
      </c>
    </row>
    <row r="370" spans="1:3" x14ac:dyDescent="0.45">
      <c r="A370" s="1">
        <v>42373</v>
      </c>
      <c r="B370" t="s">
        <v>4</v>
      </c>
      <c r="C370" t="s">
        <v>4</v>
      </c>
    </row>
    <row r="371" spans="1:3" x14ac:dyDescent="0.45">
      <c r="A371" s="1">
        <v>42374</v>
      </c>
      <c r="B371" t="s">
        <v>4</v>
      </c>
      <c r="C371" t="s">
        <v>4</v>
      </c>
    </row>
    <row r="372" spans="1:3" x14ac:dyDescent="0.45">
      <c r="A372" s="1">
        <v>42375</v>
      </c>
      <c r="B372" t="s">
        <v>4</v>
      </c>
      <c r="C372" t="s">
        <v>4</v>
      </c>
    </row>
    <row r="373" spans="1:3" x14ac:dyDescent="0.45">
      <c r="A373" s="1">
        <v>42376</v>
      </c>
      <c r="B373" t="s">
        <v>4</v>
      </c>
      <c r="C373" t="s">
        <v>4</v>
      </c>
    </row>
    <row r="374" spans="1:3" x14ac:dyDescent="0.45">
      <c r="A374" s="1">
        <v>42377</v>
      </c>
      <c r="B374" t="s">
        <v>4</v>
      </c>
      <c r="C374" t="s">
        <v>4</v>
      </c>
    </row>
    <row r="375" spans="1:3" x14ac:dyDescent="0.45">
      <c r="A375" s="1">
        <v>42378</v>
      </c>
      <c r="B375" t="s">
        <v>4</v>
      </c>
      <c r="C375" t="s">
        <v>4</v>
      </c>
    </row>
    <row r="376" spans="1:3" x14ac:dyDescent="0.45">
      <c r="A376" s="1">
        <v>42379</v>
      </c>
      <c r="B376" t="s">
        <v>4</v>
      </c>
      <c r="C376" t="s">
        <v>4</v>
      </c>
    </row>
    <row r="377" spans="1:3" x14ac:dyDescent="0.45">
      <c r="A377" s="1">
        <v>42380</v>
      </c>
      <c r="B377" t="s">
        <v>4</v>
      </c>
      <c r="C377" t="s">
        <v>4</v>
      </c>
    </row>
    <row r="378" spans="1:3" x14ac:dyDescent="0.45">
      <c r="A378" s="1">
        <v>42381</v>
      </c>
      <c r="B378" t="s">
        <v>4</v>
      </c>
      <c r="C378" t="s">
        <v>4</v>
      </c>
    </row>
    <row r="379" spans="1:3" x14ac:dyDescent="0.45">
      <c r="A379" s="1">
        <v>42382</v>
      </c>
      <c r="B379" t="s">
        <v>4</v>
      </c>
      <c r="C379" t="s">
        <v>4</v>
      </c>
    </row>
    <row r="380" spans="1:3" x14ac:dyDescent="0.45">
      <c r="A380" s="1">
        <v>42383</v>
      </c>
      <c r="B380" t="s">
        <v>4</v>
      </c>
      <c r="C380" t="s">
        <v>4</v>
      </c>
    </row>
    <row r="381" spans="1:3" x14ac:dyDescent="0.45">
      <c r="A381" s="1">
        <v>42384</v>
      </c>
      <c r="B381" t="s">
        <v>4</v>
      </c>
      <c r="C381" t="s">
        <v>4</v>
      </c>
    </row>
    <row r="382" spans="1:3" x14ac:dyDescent="0.45">
      <c r="A382" s="1">
        <v>42385</v>
      </c>
      <c r="B382" t="s">
        <v>4</v>
      </c>
      <c r="C382" t="s">
        <v>4</v>
      </c>
    </row>
    <row r="383" spans="1:3" x14ac:dyDescent="0.45">
      <c r="A383" s="1">
        <v>42386</v>
      </c>
      <c r="B383" t="s">
        <v>4</v>
      </c>
      <c r="C383" t="s">
        <v>4</v>
      </c>
    </row>
    <row r="384" spans="1:3" x14ac:dyDescent="0.45">
      <c r="A384" s="1">
        <v>42387</v>
      </c>
      <c r="B384" t="s">
        <v>4</v>
      </c>
      <c r="C384" t="s">
        <v>4</v>
      </c>
    </row>
    <row r="385" spans="1:3" x14ac:dyDescent="0.45">
      <c r="A385" s="1">
        <v>42388</v>
      </c>
      <c r="B385" t="s">
        <v>4</v>
      </c>
      <c r="C385" t="s">
        <v>4</v>
      </c>
    </row>
    <row r="386" spans="1:3" x14ac:dyDescent="0.45">
      <c r="A386" s="1">
        <v>42389</v>
      </c>
      <c r="B386" t="s">
        <v>4</v>
      </c>
      <c r="C386" t="s">
        <v>4</v>
      </c>
    </row>
    <row r="387" spans="1:3" x14ac:dyDescent="0.45">
      <c r="A387" s="1">
        <v>42390</v>
      </c>
      <c r="B387" t="s">
        <v>4</v>
      </c>
      <c r="C387" t="s">
        <v>4</v>
      </c>
    </row>
    <row r="388" spans="1:3" x14ac:dyDescent="0.45">
      <c r="A388" s="1">
        <v>42391</v>
      </c>
      <c r="B388" t="s">
        <v>4</v>
      </c>
      <c r="C388" t="s">
        <v>4</v>
      </c>
    </row>
    <row r="389" spans="1:3" x14ac:dyDescent="0.45">
      <c r="A389" s="1">
        <v>42392</v>
      </c>
      <c r="B389" t="s">
        <v>4</v>
      </c>
      <c r="C389" t="s">
        <v>4</v>
      </c>
    </row>
    <row r="390" spans="1:3" x14ac:dyDescent="0.45">
      <c r="A390" s="1">
        <v>42393</v>
      </c>
      <c r="B390" t="s">
        <v>4</v>
      </c>
      <c r="C390" t="s">
        <v>4</v>
      </c>
    </row>
    <row r="391" spans="1:3" x14ac:dyDescent="0.45">
      <c r="A391" s="1">
        <v>42394</v>
      </c>
      <c r="B391" t="s">
        <v>4</v>
      </c>
      <c r="C391" t="s">
        <v>4</v>
      </c>
    </row>
    <row r="392" spans="1:3" x14ac:dyDescent="0.45">
      <c r="A392" s="1">
        <v>42395</v>
      </c>
      <c r="B392" t="s">
        <v>4</v>
      </c>
      <c r="C392" t="s">
        <v>5</v>
      </c>
    </row>
    <row r="393" spans="1:3" x14ac:dyDescent="0.45">
      <c r="A393" s="1">
        <v>42396</v>
      </c>
      <c r="B393" t="s">
        <v>4</v>
      </c>
      <c r="C393" t="s">
        <v>4</v>
      </c>
    </row>
    <row r="394" spans="1:3" x14ac:dyDescent="0.45">
      <c r="A394" s="1">
        <v>42397</v>
      </c>
      <c r="B394" t="s">
        <v>5</v>
      </c>
      <c r="C394" t="s">
        <v>4</v>
      </c>
    </row>
    <row r="395" spans="1:3" x14ac:dyDescent="0.45">
      <c r="A395" s="1">
        <v>42398</v>
      </c>
      <c r="B395" t="s">
        <v>5</v>
      </c>
      <c r="C395" t="s">
        <v>4</v>
      </c>
    </row>
    <row r="396" spans="1:3" x14ac:dyDescent="0.45">
      <c r="A396" s="1">
        <v>42399</v>
      </c>
      <c r="B396" t="s">
        <v>5</v>
      </c>
      <c r="C396" t="s">
        <v>4</v>
      </c>
    </row>
    <row r="397" spans="1:3" x14ac:dyDescent="0.45">
      <c r="A397" s="1">
        <v>42400</v>
      </c>
      <c r="B397" t="s">
        <v>5</v>
      </c>
      <c r="C397" t="s">
        <v>4</v>
      </c>
    </row>
    <row r="398" spans="1:3" x14ac:dyDescent="0.45">
      <c r="A398" s="1">
        <v>42401</v>
      </c>
      <c r="B398" t="s">
        <v>5</v>
      </c>
      <c r="C398" t="s">
        <v>4</v>
      </c>
    </row>
    <row r="399" spans="1:3" x14ac:dyDescent="0.45">
      <c r="A399" s="1">
        <v>42402</v>
      </c>
      <c r="B399" t="s">
        <v>5</v>
      </c>
      <c r="C399" t="s">
        <v>4</v>
      </c>
    </row>
    <row r="400" spans="1:3" x14ac:dyDescent="0.45">
      <c r="A400" s="1">
        <v>42403</v>
      </c>
      <c r="B400" t="s">
        <v>5</v>
      </c>
      <c r="C400" t="s">
        <v>4</v>
      </c>
    </row>
    <row r="401" spans="1:3" x14ac:dyDescent="0.45">
      <c r="A401" s="1">
        <v>42404</v>
      </c>
      <c r="B401" t="s">
        <v>5</v>
      </c>
      <c r="C401" t="s">
        <v>4</v>
      </c>
    </row>
    <row r="402" spans="1:3" x14ac:dyDescent="0.45">
      <c r="A402" s="1">
        <v>42405</v>
      </c>
      <c r="B402" t="s">
        <v>5</v>
      </c>
      <c r="C402" t="s">
        <v>4</v>
      </c>
    </row>
    <row r="403" spans="1:3" x14ac:dyDescent="0.45">
      <c r="A403" s="1">
        <v>42406</v>
      </c>
      <c r="B403" t="s">
        <v>5</v>
      </c>
      <c r="C403" t="s">
        <v>4</v>
      </c>
    </row>
    <row r="404" spans="1:3" x14ac:dyDescent="0.45">
      <c r="A404" s="1">
        <v>42407</v>
      </c>
      <c r="B404" t="s">
        <v>5</v>
      </c>
      <c r="C404" t="s">
        <v>4</v>
      </c>
    </row>
    <row r="405" spans="1:3" x14ac:dyDescent="0.45">
      <c r="A405" s="1">
        <v>42408</v>
      </c>
      <c r="B405" t="s">
        <v>5</v>
      </c>
      <c r="C405" t="s">
        <v>4</v>
      </c>
    </row>
    <row r="406" spans="1:3" x14ac:dyDescent="0.45">
      <c r="A406" s="1">
        <v>42409</v>
      </c>
      <c r="B406" t="s">
        <v>5</v>
      </c>
      <c r="C406" t="s">
        <v>4</v>
      </c>
    </row>
    <row r="407" spans="1:3" x14ac:dyDescent="0.45">
      <c r="A407" s="1">
        <v>42410</v>
      </c>
      <c r="B407" t="s">
        <v>5</v>
      </c>
      <c r="C407" t="s">
        <v>4</v>
      </c>
    </row>
    <row r="408" spans="1:3" x14ac:dyDescent="0.45">
      <c r="A408" s="1">
        <v>42411</v>
      </c>
      <c r="B408" t="s">
        <v>5</v>
      </c>
      <c r="C408" t="s">
        <v>4</v>
      </c>
    </row>
    <row r="409" spans="1:3" x14ac:dyDescent="0.45">
      <c r="A409" s="1">
        <v>42412</v>
      </c>
      <c r="B409" t="s">
        <v>5</v>
      </c>
      <c r="C409" t="s">
        <v>4</v>
      </c>
    </row>
    <row r="410" spans="1:3" x14ac:dyDescent="0.45">
      <c r="A410" s="1">
        <v>42413</v>
      </c>
      <c r="B410" t="s">
        <v>5</v>
      </c>
      <c r="C410" t="s">
        <v>4</v>
      </c>
    </row>
    <row r="411" spans="1:3" x14ac:dyDescent="0.45">
      <c r="A411" s="1">
        <v>42414</v>
      </c>
      <c r="B411" t="s">
        <v>5</v>
      </c>
      <c r="C411" t="s">
        <v>4</v>
      </c>
    </row>
    <row r="412" spans="1:3" x14ac:dyDescent="0.45">
      <c r="A412" s="1">
        <v>42415</v>
      </c>
      <c r="B412" t="s">
        <v>5</v>
      </c>
      <c r="C412" t="s">
        <v>4</v>
      </c>
    </row>
    <row r="413" spans="1:3" x14ac:dyDescent="0.45">
      <c r="A413" s="1">
        <v>42416</v>
      </c>
      <c r="B413" t="s">
        <v>5</v>
      </c>
      <c r="C413" t="s">
        <v>4</v>
      </c>
    </row>
    <row r="414" spans="1:3" x14ac:dyDescent="0.45">
      <c r="A414" s="1">
        <v>42417</v>
      </c>
      <c r="B414" t="s">
        <v>5</v>
      </c>
      <c r="C414" t="s">
        <v>4</v>
      </c>
    </row>
    <row r="415" spans="1:3" x14ac:dyDescent="0.45">
      <c r="A415" s="1">
        <v>42418</v>
      </c>
      <c r="B415" t="s">
        <v>5</v>
      </c>
      <c r="C415" t="s">
        <v>4</v>
      </c>
    </row>
    <row r="416" spans="1:3" x14ac:dyDescent="0.45">
      <c r="A416" s="1">
        <v>42419</v>
      </c>
      <c r="B416" t="s">
        <v>5</v>
      </c>
      <c r="C416" t="s">
        <v>4</v>
      </c>
    </row>
    <row r="417" spans="1:3" x14ac:dyDescent="0.45">
      <c r="A417" s="1">
        <v>42420</v>
      </c>
      <c r="B417" t="s">
        <v>5</v>
      </c>
      <c r="C417" t="s">
        <v>4</v>
      </c>
    </row>
    <row r="418" spans="1:3" x14ac:dyDescent="0.45">
      <c r="A418" s="1">
        <v>42421</v>
      </c>
      <c r="B418" t="s">
        <v>5</v>
      </c>
      <c r="C418" t="s">
        <v>4</v>
      </c>
    </row>
    <row r="419" spans="1:3" x14ac:dyDescent="0.45">
      <c r="A419" s="1">
        <v>42422</v>
      </c>
      <c r="B419" t="s">
        <v>5</v>
      </c>
      <c r="C419" t="s">
        <v>4</v>
      </c>
    </row>
    <row r="420" spans="1:3" x14ac:dyDescent="0.45">
      <c r="A420" s="1">
        <v>42423</v>
      </c>
      <c r="B420" t="s">
        <v>5</v>
      </c>
      <c r="C420" t="s">
        <v>4</v>
      </c>
    </row>
    <row r="421" spans="1:3" x14ac:dyDescent="0.45">
      <c r="A421" s="1">
        <v>42424</v>
      </c>
      <c r="B421" t="s">
        <v>5</v>
      </c>
      <c r="C421" t="s">
        <v>4</v>
      </c>
    </row>
    <row r="422" spans="1:3" x14ac:dyDescent="0.45">
      <c r="A422" s="1">
        <v>42425</v>
      </c>
      <c r="B422" t="s">
        <v>5</v>
      </c>
      <c r="C422" t="s">
        <v>4</v>
      </c>
    </row>
    <row r="423" spans="1:3" x14ac:dyDescent="0.45">
      <c r="A423" s="1">
        <v>42426</v>
      </c>
      <c r="B423" t="s">
        <v>5</v>
      </c>
      <c r="C423" t="s">
        <v>4</v>
      </c>
    </row>
    <row r="424" spans="1:3" x14ac:dyDescent="0.45">
      <c r="A424" s="1">
        <v>42427</v>
      </c>
      <c r="B424" t="s">
        <v>5</v>
      </c>
      <c r="C424" t="s">
        <v>4</v>
      </c>
    </row>
    <row r="425" spans="1:3" x14ac:dyDescent="0.45">
      <c r="A425" s="1">
        <v>42428</v>
      </c>
      <c r="B425" t="s">
        <v>5</v>
      </c>
      <c r="C425" t="s">
        <v>4</v>
      </c>
    </row>
    <row r="426" spans="1:3" x14ac:dyDescent="0.45">
      <c r="A426" s="1">
        <v>42429</v>
      </c>
      <c r="B426" t="s">
        <v>5</v>
      </c>
      <c r="C426" t="s">
        <v>4</v>
      </c>
    </row>
    <row r="427" spans="1:3" x14ac:dyDescent="0.45">
      <c r="A427" s="1">
        <v>42430</v>
      </c>
      <c r="B427" t="s">
        <v>5</v>
      </c>
      <c r="C427" t="s">
        <v>4</v>
      </c>
    </row>
    <row r="428" spans="1:3" x14ac:dyDescent="0.45">
      <c r="A428" s="1">
        <v>42431</v>
      </c>
      <c r="B428" t="s">
        <v>5</v>
      </c>
      <c r="C428" t="s">
        <v>4</v>
      </c>
    </row>
    <row r="429" spans="1:3" x14ac:dyDescent="0.45">
      <c r="A429" s="1">
        <v>42432</v>
      </c>
      <c r="B429" t="s">
        <v>5</v>
      </c>
      <c r="C429" t="s">
        <v>4</v>
      </c>
    </row>
    <row r="430" spans="1:3" x14ac:dyDescent="0.45">
      <c r="A430" s="1">
        <v>42433</v>
      </c>
      <c r="B430" t="s">
        <v>5</v>
      </c>
      <c r="C430" t="s">
        <v>4</v>
      </c>
    </row>
    <row r="431" spans="1:3" x14ac:dyDescent="0.45">
      <c r="A431" s="1">
        <v>42434</v>
      </c>
      <c r="B431" t="s">
        <v>5</v>
      </c>
      <c r="C431" t="s">
        <v>4</v>
      </c>
    </row>
    <row r="432" spans="1:3" x14ac:dyDescent="0.45">
      <c r="A432" s="1">
        <v>42435</v>
      </c>
      <c r="B432" t="s">
        <v>5</v>
      </c>
      <c r="C432" t="s">
        <v>4</v>
      </c>
    </row>
    <row r="433" spans="1:3" x14ac:dyDescent="0.45">
      <c r="A433" s="1">
        <v>42436</v>
      </c>
      <c r="B433" t="s">
        <v>5</v>
      </c>
      <c r="C433" t="s">
        <v>4</v>
      </c>
    </row>
    <row r="434" spans="1:3" x14ac:dyDescent="0.45">
      <c r="A434" s="1">
        <v>42437</v>
      </c>
      <c r="B434" t="s">
        <v>5</v>
      </c>
      <c r="C434" t="s">
        <v>4</v>
      </c>
    </row>
    <row r="435" spans="1:3" x14ac:dyDescent="0.45">
      <c r="A435" s="1">
        <v>42438</v>
      </c>
      <c r="B435" t="s">
        <v>5</v>
      </c>
      <c r="C435" t="s">
        <v>4</v>
      </c>
    </row>
    <row r="436" spans="1:3" x14ac:dyDescent="0.45">
      <c r="A436" s="1">
        <v>42439</v>
      </c>
      <c r="B436" t="s">
        <v>5</v>
      </c>
      <c r="C436" t="s">
        <v>4</v>
      </c>
    </row>
    <row r="437" spans="1:3" x14ac:dyDescent="0.45">
      <c r="A437" s="1">
        <v>42440</v>
      </c>
      <c r="B437" t="s">
        <v>5</v>
      </c>
      <c r="C437" t="s">
        <v>4</v>
      </c>
    </row>
    <row r="438" spans="1:3" x14ac:dyDescent="0.45">
      <c r="A438" s="1">
        <v>42441</v>
      </c>
      <c r="B438" t="s">
        <v>5</v>
      </c>
      <c r="C438" t="s">
        <v>4</v>
      </c>
    </row>
    <row r="439" spans="1:3" x14ac:dyDescent="0.45">
      <c r="A439" s="1">
        <v>42442</v>
      </c>
      <c r="B439" t="s">
        <v>5</v>
      </c>
      <c r="C439" t="s">
        <v>4</v>
      </c>
    </row>
    <row r="440" spans="1:3" x14ac:dyDescent="0.45">
      <c r="A440" s="1">
        <v>42443</v>
      </c>
      <c r="B440" t="s">
        <v>5</v>
      </c>
      <c r="C440" t="s">
        <v>5</v>
      </c>
    </row>
    <row r="441" spans="1:3" x14ac:dyDescent="0.45">
      <c r="A441" s="1">
        <v>42444</v>
      </c>
      <c r="B441" t="s">
        <v>5</v>
      </c>
      <c r="C441" t="s">
        <v>4</v>
      </c>
    </row>
    <row r="442" spans="1:3" x14ac:dyDescent="0.45">
      <c r="A442" s="1">
        <v>42445</v>
      </c>
      <c r="B442" t="s">
        <v>5</v>
      </c>
      <c r="C442" t="s">
        <v>4</v>
      </c>
    </row>
    <row r="443" spans="1:3" x14ac:dyDescent="0.45">
      <c r="A443" s="1">
        <v>42446</v>
      </c>
      <c r="B443" t="s">
        <v>5</v>
      </c>
      <c r="C443" t="s">
        <v>4</v>
      </c>
    </row>
    <row r="444" spans="1:3" x14ac:dyDescent="0.45">
      <c r="A444" s="1">
        <v>42447</v>
      </c>
      <c r="B444" t="s">
        <v>5</v>
      </c>
      <c r="C444" t="s">
        <v>4</v>
      </c>
    </row>
    <row r="445" spans="1:3" x14ac:dyDescent="0.45">
      <c r="A445" s="1">
        <v>42448</v>
      </c>
      <c r="B445" t="s">
        <v>5</v>
      </c>
      <c r="C445" t="s">
        <v>4</v>
      </c>
    </row>
    <row r="446" spans="1:3" x14ac:dyDescent="0.45">
      <c r="A446" s="1">
        <v>42449</v>
      </c>
      <c r="B446" t="s">
        <v>5</v>
      </c>
      <c r="C446" t="s">
        <v>4</v>
      </c>
    </row>
    <row r="447" spans="1:3" x14ac:dyDescent="0.45">
      <c r="A447" s="1">
        <v>42450</v>
      </c>
      <c r="B447" t="s">
        <v>5</v>
      </c>
      <c r="C447" t="s">
        <v>4</v>
      </c>
    </row>
    <row r="448" spans="1:3" x14ac:dyDescent="0.45">
      <c r="A448" s="1">
        <v>42451</v>
      </c>
      <c r="B448" t="s">
        <v>5</v>
      </c>
      <c r="C448" t="s">
        <v>4</v>
      </c>
    </row>
    <row r="449" spans="1:3" x14ac:dyDescent="0.45">
      <c r="A449" s="1">
        <v>42452</v>
      </c>
      <c r="B449" t="s">
        <v>5</v>
      </c>
      <c r="C449" t="s">
        <v>4</v>
      </c>
    </row>
    <row r="450" spans="1:3" x14ac:dyDescent="0.45">
      <c r="A450" s="1">
        <v>42453</v>
      </c>
      <c r="B450" t="s">
        <v>4</v>
      </c>
      <c r="C450" t="s">
        <v>4</v>
      </c>
    </row>
    <row r="451" spans="1:3" x14ac:dyDescent="0.45">
      <c r="A451" s="1">
        <v>42454</v>
      </c>
      <c r="B451" t="s">
        <v>4</v>
      </c>
      <c r="C451" t="s">
        <v>5</v>
      </c>
    </row>
    <row r="452" spans="1:3" x14ac:dyDescent="0.45">
      <c r="A452" s="1">
        <v>42455</v>
      </c>
      <c r="B452" t="s">
        <v>4</v>
      </c>
      <c r="C452" t="s">
        <v>5</v>
      </c>
    </row>
    <row r="453" spans="1:3" x14ac:dyDescent="0.45">
      <c r="A453" s="1">
        <v>42456</v>
      </c>
      <c r="B453" t="s">
        <v>4</v>
      </c>
      <c r="C453" t="s">
        <v>5</v>
      </c>
    </row>
    <row r="454" spans="1:3" x14ac:dyDescent="0.45">
      <c r="A454" s="1">
        <v>42457</v>
      </c>
      <c r="B454" t="s">
        <v>4</v>
      </c>
      <c r="C454" t="s">
        <v>5</v>
      </c>
    </row>
    <row r="455" spans="1:3" x14ac:dyDescent="0.45">
      <c r="A455" s="1">
        <v>42458</v>
      </c>
      <c r="B455" t="s">
        <v>4</v>
      </c>
      <c r="C455" t="s">
        <v>4</v>
      </c>
    </row>
    <row r="456" spans="1:3" x14ac:dyDescent="0.45">
      <c r="A456" s="1">
        <v>42459</v>
      </c>
      <c r="B456" t="s">
        <v>4</v>
      </c>
      <c r="C456" t="s">
        <v>4</v>
      </c>
    </row>
    <row r="457" spans="1:3" x14ac:dyDescent="0.45">
      <c r="A457" s="1">
        <v>42460</v>
      </c>
      <c r="B457" t="s">
        <v>4</v>
      </c>
      <c r="C457" t="s">
        <v>4</v>
      </c>
    </row>
    <row r="458" spans="1:3" x14ac:dyDescent="0.45">
      <c r="A458" s="1">
        <v>42461</v>
      </c>
      <c r="B458" t="s">
        <v>4</v>
      </c>
      <c r="C458" t="s">
        <v>4</v>
      </c>
    </row>
    <row r="459" spans="1:3" x14ac:dyDescent="0.45">
      <c r="A459" s="1">
        <v>42462</v>
      </c>
      <c r="B459" t="s">
        <v>4</v>
      </c>
      <c r="C459" t="s">
        <v>4</v>
      </c>
    </row>
    <row r="460" spans="1:3" x14ac:dyDescent="0.45">
      <c r="A460" s="1">
        <v>42463</v>
      </c>
      <c r="B460" t="s">
        <v>4</v>
      </c>
      <c r="C460" t="s">
        <v>4</v>
      </c>
    </row>
    <row r="461" spans="1:3" x14ac:dyDescent="0.45">
      <c r="A461" s="1">
        <v>42464</v>
      </c>
      <c r="B461" t="s">
        <v>4</v>
      </c>
      <c r="C461" t="s">
        <v>4</v>
      </c>
    </row>
    <row r="462" spans="1:3" x14ac:dyDescent="0.45">
      <c r="A462" s="1">
        <v>42465</v>
      </c>
      <c r="B462" t="s">
        <v>4</v>
      </c>
      <c r="C462" t="s">
        <v>4</v>
      </c>
    </row>
    <row r="463" spans="1:3" x14ac:dyDescent="0.45">
      <c r="A463" s="1">
        <v>42466</v>
      </c>
      <c r="B463" t="s">
        <v>4</v>
      </c>
      <c r="C463" t="s">
        <v>4</v>
      </c>
    </row>
    <row r="464" spans="1:3" x14ac:dyDescent="0.45">
      <c r="A464" s="1">
        <v>42467</v>
      </c>
      <c r="B464" t="s">
        <v>4</v>
      </c>
      <c r="C464" t="s">
        <v>4</v>
      </c>
    </row>
    <row r="465" spans="1:3" x14ac:dyDescent="0.45">
      <c r="A465" s="1">
        <v>42468</v>
      </c>
      <c r="B465" t="s">
        <v>4</v>
      </c>
      <c r="C465" t="s">
        <v>4</v>
      </c>
    </row>
    <row r="466" spans="1:3" x14ac:dyDescent="0.45">
      <c r="A466" s="1">
        <v>42469</v>
      </c>
      <c r="B466" t="s">
        <v>4</v>
      </c>
      <c r="C466" t="s">
        <v>4</v>
      </c>
    </row>
    <row r="467" spans="1:3" x14ac:dyDescent="0.45">
      <c r="A467" s="1">
        <v>42470</v>
      </c>
      <c r="B467" t="s">
        <v>4</v>
      </c>
      <c r="C467" t="s">
        <v>4</v>
      </c>
    </row>
    <row r="468" spans="1:3" x14ac:dyDescent="0.45">
      <c r="A468" s="1">
        <v>42471</v>
      </c>
      <c r="B468" t="s">
        <v>4</v>
      </c>
      <c r="C468" t="s">
        <v>4</v>
      </c>
    </row>
    <row r="469" spans="1:3" x14ac:dyDescent="0.45">
      <c r="A469" s="1">
        <v>42472</v>
      </c>
      <c r="B469" t="s">
        <v>5</v>
      </c>
      <c r="C469" t="s">
        <v>4</v>
      </c>
    </row>
    <row r="470" spans="1:3" x14ac:dyDescent="0.45">
      <c r="A470" s="1">
        <v>42473</v>
      </c>
      <c r="B470" t="s">
        <v>5</v>
      </c>
      <c r="C470" t="s">
        <v>4</v>
      </c>
    </row>
    <row r="471" spans="1:3" x14ac:dyDescent="0.45">
      <c r="A471" s="1">
        <v>42474</v>
      </c>
      <c r="B471" t="s">
        <v>5</v>
      </c>
      <c r="C471" t="s">
        <v>4</v>
      </c>
    </row>
    <row r="472" spans="1:3" x14ac:dyDescent="0.45">
      <c r="A472" s="1">
        <v>42475</v>
      </c>
      <c r="B472" t="s">
        <v>5</v>
      </c>
      <c r="C472" t="s">
        <v>4</v>
      </c>
    </row>
    <row r="473" spans="1:3" x14ac:dyDescent="0.45">
      <c r="A473" s="1">
        <v>42476</v>
      </c>
      <c r="B473" t="s">
        <v>5</v>
      </c>
      <c r="C473" t="s">
        <v>4</v>
      </c>
    </row>
    <row r="474" spans="1:3" x14ac:dyDescent="0.45">
      <c r="A474" s="1">
        <v>42477</v>
      </c>
      <c r="B474" t="s">
        <v>5</v>
      </c>
      <c r="C474" t="s">
        <v>4</v>
      </c>
    </row>
    <row r="475" spans="1:3" x14ac:dyDescent="0.45">
      <c r="A475" s="1">
        <v>42478</v>
      </c>
      <c r="B475" t="s">
        <v>5</v>
      </c>
      <c r="C475" t="s">
        <v>4</v>
      </c>
    </row>
    <row r="476" spans="1:3" x14ac:dyDescent="0.45">
      <c r="A476" s="1">
        <v>42479</v>
      </c>
      <c r="B476" t="s">
        <v>5</v>
      </c>
      <c r="C476" t="s">
        <v>4</v>
      </c>
    </row>
    <row r="477" spans="1:3" x14ac:dyDescent="0.45">
      <c r="A477" s="1">
        <v>42480</v>
      </c>
      <c r="B477" t="s">
        <v>5</v>
      </c>
      <c r="C477" t="s">
        <v>4</v>
      </c>
    </row>
    <row r="478" spans="1:3" x14ac:dyDescent="0.45">
      <c r="A478" s="1">
        <v>42481</v>
      </c>
      <c r="B478" t="s">
        <v>5</v>
      </c>
      <c r="C478" t="s">
        <v>4</v>
      </c>
    </row>
    <row r="479" spans="1:3" x14ac:dyDescent="0.45">
      <c r="A479" s="1">
        <v>42482</v>
      </c>
      <c r="B479" t="s">
        <v>5</v>
      </c>
      <c r="C479" t="s">
        <v>4</v>
      </c>
    </row>
    <row r="480" spans="1:3" x14ac:dyDescent="0.45">
      <c r="A480" s="1">
        <v>42483</v>
      </c>
      <c r="B480" t="s">
        <v>5</v>
      </c>
      <c r="C480" t="s">
        <v>4</v>
      </c>
    </row>
    <row r="481" spans="1:3" x14ac:dyDescent="0.45">
      <c r="A481" s="1">
        <v>42484</v>
      </c>
      <c r="B481" t="s">
        <v>5</v>
      </c>
      <c r="C481" t="s">
        <v>4</v>
      </c>
    </row>
    <row r="482" spans="1:3" x14ac:dyDescent="0.45">
      <c r="A482" s="1">
        <v>42485</v>
      </c>
      <c r="B482" t="s">
        <v>5</v>
      </c>
      <c r="C482" t="s">
        <v>5</v>
      </c>
    </row>
    <row r="483" spans="1:3" x14ac:dyDescent="0.45">
      <c r="A483" s="1">
        <v>42486</v>
      </c>
      <c r="B483" t="s">
        <v>5</v>
      </c>
      <c r="C483" t="s">
        <v>4</v>
      </c>
    </row>
    <row r="484" spans="1:3" x14ac:dyDescent="0.45">
      <c r="A484" s="1">
        <v>42487</v>
      </c>
      <c r="B484" t="s">
        <v>5</v>
      </c>
      <c r="C484" t="s">
        <v>4</v>
      </c>
    </row>
    <row r="485" spans="1:3" x14ac:dyDescent="0.45">
      <c r="A485" s="1">
        <v>42488</v>
      </c>
      <c r="B485" t="s">
        <v>5</v>
      </c>
      <c r="C485" t="s">
        <v>4</v>
      </c>
    </row>
    <row r="486" spans="1:3" x14ac:dyDescent="0.45">
      <c r="A486" s="1">
        <v>42489</v>
      </c>
      <c r="B486" t="s">
        <v>5</v>
      </c>
      <c r="C486" t="s">
        <v>4</v>
      </c>
    </row>
    <row r="487" spans="1:3" x14ac:dyDescent="0.45">
      <c r="A487" s="1">
        <v>42490</v>
      </c>
      <c r="B487" t="s">
        <v>5</v>
      </c>
      <c r="C487" t="s">
        <v>4</v>
      </c>
    </row>
    <row r="488" spans="1:3" x14ac:dyDescent="0.45">
      <c r="A488" s="1">
        <v>42491</v>
      </c>
      <c r="B488" t="s">
        <v>5</v>
      </c>
      <c r="C488" t="s">
        <v>4</v>
      </c>
    </row>
    <row r="489" spans="1:3" x14ac:dyDescent="0.45">
      <c r="A489" s="1">
        <v>42492</v>
      </c>
      <c r="B489" t="s">
        <v>5</v>
      </c>
      <c r="C489" t="s">
        <v>4</v>
      </c>
    </row>
    <row r="490" spans="1:3" x14ac:dyDescent="0.45">
      <c r="A490" s="1">
        <v>42493</v>
      </c>
      <c r="B490" t="s">
        <v>5</v>
      </c>
      <c r="C490" t="s">
        <v>4</v>
      </c>
    </row>
    <row r="491" spans="1:3" x14ac:dyDescent="0.45">
      <c r="A491" s="1">
        <v>42494</v>
      </c>
      <c r="B491" t="s">
        <v>5</v>
      </c>
      <c r="C491" t="s">
        <v>4</v>
      </c>
    </row>
    <row r="492" spans="1:3" x14ac:dyDescent="0.45">
      <c r="A492" s="1">
        <v>42495</v>
      </c>
      <c r="B492" t="s">
        <v>5</v>
      </c>
      <c r="C492" t="s">
        <v>4</v>
      </c>
    </row>
    <row r="493" spans="1:3" x14ac:dyDescent="0.45">
      <c r="A493" s="1">
        <v>42496</v>
      </c>
      <c r="B493" t="s">
        <v>5</v>
      </c>
      <c r="C493" t="s">
        <v>4</v>
      </c>
    </row>
    <row r="494" spans="1:3" x14ac:dyDescent="0.45">
      <c r="A494" s="1">
        <v>42497</v>
      </c>
      <c r="B494" t="s">
        <v>5</v>
      </c>
      <c r="C494" t="s">
        <v>4</v>
      </c>
    </row>
    <row r="495" spans="1:3" x14ac:dyDescent="0.45">
      <c r="A495" s="1">
        <v>42498</v>
      </c>
      <c r="B495" t="s">
        <v>5</v>
      </c>
      <c r="C495" t="s">
        <v>4</v>
      </c>
    </row>
    <row r="496" spans="1:3" x14ac:dyDescent="0.45">
      <c r="A496" s="1">
        <v>42499</v>
      </c>
      <c r="B496" t="s">
        <v>5</v>
      </c>
      <c r="C496" t="s">
        <v>4</v>
      </c>
    </row>
    <row r="497" spans="1:3" x14ac:dyDescent="0.45">
      <c r="A497" s="1">
        <v>42500</v>
      </c>
      <c r="B497" t="s">
        <v>5</v>
      </c>
      <c r="C497" t="s">
        <v>4</v>
      </c>
    </row>
    <row r="498" spans="1:3" x14ac:dyDescent="0.45">
      <c r="A498" s="1">
        <v>42501</v>
      </c>
      <c r="B498" t="s">
        <v>5</v>
      </c>
      <c r="C498" t="s">
        <v>4</v>
      </c>
    </row>
    <row r="499" spans="1:3" x14ac:dyDescent="0.45">
      <c r="A499" s="1">
        <v>42502</v>
      </c>
      <c r="B499" t="s">
        <v>5</v>
      </c>
      <c r="C499" t="s">
        <v>4</v>
      </c>
    </row>
    <row r="500" spans="1:3" x14ac:dyDescent="0.45">
      <c r="A500" s="1">
        <v>42503</v>
      </c>
      <c r="B500" t="s">
        <v>5</v>
      </c>
      <c r="C500" t="s">
        <v>4</v>
      </c>
    </row>
    <row r="501" spans="1:3" x14ac:dyDescent="0.45">
      <c r="A501" s="1">
        <v>42504</v>
      </c>
      <c r="B501" t="s">
        <v>5</v>
      </c>
      <c r="C501" t="s">
        <v>4</v>
      </c>
    </row>
    <row r="502" spans="1:3" x14ac:dyDescent="0.45">
      <c r="A502" s="1">
        <v>42505</v>
      </c>
      <c r="B502" t="s">
        <v>5</v>
      </c>
      <c r="C502" t="s">
        <v>4</v>
      </c>
    </row>
    <row r="503" spans="1:3" x14ac:dyDescent="0.45">
      <c r="A503" s="1">
        <v>42506</v>
      </c>
      <c r="B503" t="s">
        <v>5</v>
      </c>
      <c r="C503" t="s">
        <v>4</v>
      </c>
    </row>
    <row r="504" spans="1:3" x14ac:dyDescent="0.45">
      <c r="A504" s="1">
        <v>42507</v>
      </c>
      <c r="B504" t="s">
        <v>5</v>
      </c>
      <c r="C504" t="s">
        <v>4</v>
      </c>
    </row>
    <row r="505" spans="1:3" x14ac:dyDescent="0.45">
      <c r="A505" s="1">
        <v>42508</v>
      </c>
      <c r="B505" t="s">
        <v>5</v>
      </c>
      <c r="C505" t="s">
        <v>4</v>
      </c>
    </row>
    <row r="506" spans="1:3" x14ac:dyDescent="0.45">
      <c r="A506" s="1">
        <v>42509</v>
      </c>
      <c r="B506" t="s">
        <v>5</v>
      </c>
      <c r="C506" t="s">
        <v>4</v>
      </c>
    </row>
    <row r="507" spans="1:3" x14ac:dyDescent="0.45">
      <c r="A507" s="1">
        <v>42510</v>
      </c>
      <c r="B507" t="s">
        <v>5</v>
      </c>
      <c r="C507" t="s">
        <v>4</v>
      </c>
    </row>
    <row r="508" spans="1:3" x14ac:dyDescent="0.45">
      <c r="A508" s="1">
        <v>42511</v>
      </c>
      <c r="B508" t="s">
        <v>5</v>
      </c>
      <c r="C508" t="s">
        <v>4</v>
      </c>
    </row>
    <row r="509" spans="1:3" x14ac:dyDescent="0.45">
      <c r="A509" s="1">
        <v>42512</v>
      </c>
      <c r="B509" t="s">
        <v>5</v>
      </c>
      <c r="C509" t="s">
        <v>4</v>
      </c>
    </row>
    <row r="510" spans="1:3" x14ac:dyDescent="0.45">
      <c r="A510" s="1">
        <v>42513</v>
      </c>
      <c r="B510" t="s">
        <v>5</v>
      </c>
      <c r="C510" t="s">
        <v>4</v>
      </c>
    </row>
    <row r="511" spans="1:3" x14ac:dyDescent="0.45">
      <c r="A511" s="1">
        <v>42514</v>
      </c>
      <c r="B511" t="s">
        <v>5</v>
      </c>
      <c r="C511" t="s">
        <v>4</v>
      </c>
    </row>
    <row r="512" spans="1:3" x14ac:dyDescent="0.45">
      <c r="A512" s="1">
        <v>42515</v>
      </c>
      <c r="B512" t="s">
        <v>5</v>
      </c>
      <c r="C512" t="s">
        <v>4</v>
      </c>
    </row>
    <row r="513" spans="1:3" x14ac:dyDescent="0.45">
      <c r="A513" s="1">
        <v>42516</v>
      </c>
      <c r="B513" t="s">
        <v>5</v>
      </c>
      <c r="C513" t="s">
        <v>4</v>
      </c>
    </row>
    <row r="514" spans="1:3" x14ac:dyDescent="0.45">
      <c r="A514" s="1">
        <v>42517</v>
      </c>
      <c r="B514" t="s">
        <v>5</v>
      </c>
      <c r="C514" t="s">
        <v>4</v>
      </c>
    </row>
    <row r="515" spans="1:3" x14ac:dyDescent="0.45">
      <c r="A515" s="1">
        <v>42518</v>
      </c>
      <c r="B515" t="s">
        <v>5</v>
      </c>
      <c r="C515" t="s">
        <v>4</v>
      </c>
    </row>
    <row r="516" spans="1:3" x14ac:dyDescent="0.45">
      <c r="A516" s="1">
        <v>42519</v>
      </c>
      <c r="B516" t="s">
        <v>5</v>
      </c>
      <c r="C516" t="s">
        <v>4</v>
      </c>
    </row>
    <row r="517" spans="1:3" x14ac:dyDescent="0.45">
      <c r="A517" s="1">
        <v>42520</v>
      </c>
      <c r="B517" t="s">
        <v>5</v>
      </c>
      <c r="C517" t="s">
        <v>4</v>
      </c>
    </row>
    <row r="518" spans="1:3" x14ac:dyDescent="0.45">
      <c r="A518" s="1">
        <v>42521</v>
      </c>
      <c r="B518" t="s">
        <v>5</v>
      </c>
      <c r="C518" t="s">
        <v>4</v>
      </c>
    </row>
    <row r="519" spans="1:3" x14ac:dyDescent="0.45">
      <c r="A519" s="1">
        <v>42522</v>
      </c>
      <c r="B519" t="s">
        <v>5</v>
      </c>
      <c r="C519" t="s">
        <v>4</v>
      </c>
    </row>
    <row r="520" spans="1:3" x14ac:dyDescent="0.45">
      <c r="A520" s="1">
        <v>42523</v>
      </c>
      <c r="B520" t="s">
        <v>5</v>
      </c>
      <c r="C520" t="s">
        <v>4</v>
      </c>
    </row>
    <row r="521" spans="1:3" x14ac:dyDescent="0.45">
      <c r="A521" s="1">
        <v>42524</v>
      </c>
      <c r="B521" t="s">
        <v>5</v>
      </c>
      <c r="C521" t="s">
        <v>4</v>
      </c>
    </row>
    <row r="522" spans="1:3" x14ac:dyDescent="0.45">
      <c r="A522" s="1">
        <v>42525</v>
      </c>
      <c r="B522" t="s">
        <v>5</v>
      </c>
      <c r="C522" t="s">
        <v>4</v>
      </c>
    </row>
    <row r="523" spans="1:3" x14ac:dyDescent="0.45">
      <c r="A523" s="1">
        <v>42526</v>
      </c>
      <c r="B523" t="s">
        <v>5</v>
      </c>
      <c r="C523" t="s">
        <v>4</v>
      </c>
    </row>
    <row r="524" spans="1:3" x14ac:dyDescent="0.45">
      <c r="A524" s="1">
        <v>42527</v>
      </c>
      <c r="B524" t="s">
        <v>5</v>
      </c>
      <c r="C524" t="s">
        <v>4</v>
      </c>
    </row>
    <row r="525" spans="1:3" x14ac:dyDescent="0.45">
      <c r="A525" s="1">
        <v>42528</v>
      </c>
      <c r="B525" t="s">
        <v>5</v>
      </c>
      <c r="C525" t="s">
        <v>4</v>
      </c>
    </row>
    <row r="526" spans="1:3" x14ac:dyDescent="0.45">
      <c r="A526" s="1">
        <v>42529</v>
      </c>
      <c r="B526" t="s">
        <v>5</v>
      </c>
      <c r="C526" t="s">
        <v>4</v>
      </c>
    </row>
    <row r="527" spans="1:3" x14ac:dyDescent="0.45">
      <c r="A527" s="1">
        <v>42530</v>
      </c>
      <c r="B527" t="s">
        <v>5</v>
      </c>
      <c r="C527" t="s">
        <v>4</v>
      </c>
    </row>
    <row r="528" spans="1:3" x14ac:dyDescent="0.45">
      <c r="A528" s="1">
        <v>42531</v>
      </c>
      <c r="B528" t="s">
        <v>5</v>
      </c>
      <c r="C528" t="s">
        <v>4</v>
      </c>
    </row>
    <row r="529" spans="1:3" x14ac:dyDescent="0.45">
      <c r="A529" s="1">
        <v>42532</v>
      </c>
      <c r="B529" t="s">
        <v>5</v>
      </c>
      <c r="C529" t="s">
        <v>4</v>
      </c>
    </row>
    <row r="530" spans="1:3" x14ac:dyDescent="0.45">
      <c r="A530" s="1">
        <v>42533</v>
      </c>
      <c r="B530" t="s">
        <v>5</v>
      </c>
      <c r="C530" t="s">
        <v>4</v>
      </c>
    </row>
    <row r="531" spans="1:3" x14ac:dyDescent="0.45">
      <c r="A531" s="1">
        <v>42534</v>
      </c>
      <c r="B531" t="s">
        <v>5</v>
      </c>
      <c r="C531" t="s">
        <v>5</v>
      </c>
    </row>
    <row r="532" spans="1:3" x14ac:dyDescent="0.45">
      <c r="A532" s="1">
        <v>42535</v>
      </c>
      <c r="B532" t="s">
        <v>5</v>
      </c>
      <c r="C532" t="s">
        <v>4</v>
      </c>
    </row>
    <row r="533" spans="1:3" x14ac:dyDescent="0.45">
      <c r="A533" s="1">
        <v>42536</v>
      </c>
      <c r="B533" t="s">
        <v>5</v>
      </c>
      <c r="C533" t="s">
        <v>4</v>
      </c>
    </row>
    <row r="534" spans="1:3" x14ac:dyDescent="0.45">
      <c r="A534" s="1">
        <v>42537</v>
      </c>
      <c r="B534" t="s">
        <v>5</v>
      </c>
      <c r="C534" t="s">
        <v>4</v>
      </c>
    </row>
    <row r="535" spans="1:3" x14ac:dyDescent="0.45">
      <c r="A535" s="1">
        <v>42538</v>
      </c>
      <c r="B535" t="s">
        <v>5</v>
      </c>
      <c r="C535" t="s">
        <v>4</v>
      </c>
    </row>
    <row r="536" spans="1:3" x14ac:dyDescent="0.45">
      <c r="A536" s="1">
        <v>42539</v>
      </c>
      <c r="B536" t="s">
        <v>5</v>
      </c>
      <c r="C536" t="s">
        <v>4</v>
      </c>
    </row>
    <row r="537" spans="1:3" x14ac:dyDescent="0.45">
      <c r="A537" s="1">
        <v>42540</v>
      </c>
      <c r="B537" t="s">
        <v>5</v>
      </c>
      <c r="C537" t="s">
        <v>4</v>
      </c>
    </row>
    <row r="538" spans="1:3" x14ac:dyDescent="0.45">
      <c r="A538" s="1">
        <v>42541</v>
      </c>
      <c r="B538" t="s">
        <v>5</v>
      </c>
      <c r="C538" t="s">
        <v>4</v>
      </c>
    </row>
    <row r="539" spans="1:3" x14ac:dyDescent="0.45">
      <c r="A539" s="1">
        <v>42542</v>
      </c>
      <c r="B539" t="s">
        <v>5</v>
      </c>
      <c r="C539" t="s">
        <v>4</v>
      </c>
    </row>
    <row r="540" spans="1:3" x14ac:dyDescent="0.45">
      <c r="A540" s="1">
        <v>42543</v>
      </c>
      <c r="B540" t="s">
        <v>5</v>
      </c>
      <c r="C540" t="s">
        <v>4</v>
      </c>
    </row>
    <row r="541" spans="1:3" x14ac:dyDescent="0.45">
      <c r="A541" s="1">
        <v>42544</v>
      </c>
      <c r="B541" t="s">
        <v>5</v>
      </c>
      <c r="C541" t="s">
        <v>4</v>
      </c>
    </row>
    <row r="542" spans="1:3" x14ac:dyDescent="0.45">
      <c r="A542" s="1">
        <v>42545</v>
      </c>
      <c r="B542" t="s">
        <v>4</v>
      </c>
      <c r="C542" t="s">
        <v>4</v>
      </c>
    </row>
    <row r="543" spans="1:3" x14ac:dyDescent="0.45">
      <c r="A543" s="1">
        <v>42546</v>
      </c>
      <c r="B543" t="s">
        <v>4</v>
      </c>
      <c r="C543" t="s">
        <v>4</v>
      </c>
    </row>
    <row r="544" spans="1:3" x14ac:dyDescent="0.45">
      <c r="A544" s="1">
        <v>42547</v>
      </c>
      <c r="B544" t="s">
        <v>4</v>
      </c>
      <c r="C544" t="s">
        <v>4</v>
      </c>
    </row>
    <row r="545" spans="1:3" x14ac:dyDescent="0.45">
      <c r="A545" s="1">
        <v>42548</v>
      </c>
      <c r="B545" t="s">
        <v>4</v>
      </c>
      <c r="C545" t="s">
        <v>4</v>
      </c>
    </row>
    <row r="546" spans="1:3" x14ac:dyDescent="0.45">
      <c r="A546" s="1">
        <v>42549</v>
      </c>
      <c r="B546" t="s">
        <v>4</v>
      </c>
      <c r="C546" t="s">
        <v>4</v>
      </c>
    </row>
    <row r="547" spans="1:3" x14ac:dyDescent="0.45">
      <c r="A547" s="1">
        <v>42550</v>
      </c>
      <c r="B547" t="s">
        <v>4</v>
      </c>
      <c r="C547" t="s">
        <v>4</v>
      </c>
    </row>
    <row r="548" spans="1:3" x14ac:dyDescent="0.45">
      <c r="A548" s="1">
        <v>42551</v>
      </c>
      <c r="B548" t="s">
        <v>4</v>
      </c>
      <c r="C548" t="s">
        <v>4</v>
      </c>
    </row>
    <row r="549" spans="1:3" x14ac:dyDescent="0.45">
      <c r="A549" s="1">
        <v>42552</v>
      </c>
      <c r="B549" t="s">
        <v>4</v>
      </c>
      <c r="C549" t="s">
        <v>4</v>
      </c>
    </row>
    <row r="550" spans="1:3" x14ac:dyDescent="0.45">
      <c r="A550" s="1">
        <v>42553</v>
      </c>
      <c r="B550" t="s">
        <v>4</v>
      </c>
      <c r="C550" t="s">
        <v>4</v>
      </c>
    </row>
    <row r="551" spans="1:3" x14ac:dyDescent="0.45">
      <c r="A551" s="1">
        <v>42554</v>
      </c>
      <c r="B551" t="s">
        <v>4</v>
      </c>
      <c r="C551" t="s">
        <v>4</v>
      </c>
    </row>
    <row r="552" spans="1:3" x14ac:dyDescent="0.45">
      <c r="A552" s="1">
        <v>42555</v>
      </c>
      <c r="B552" t="s">
        <v>4</v>
      </c>
      <c r="C552" t="s">
        <v>4</v>
      </c>
    </row>
    <row r="553" spans="1:3" x14ac:dyDescent="0.45">
      <c r="A553" s="1">
        <v>42556</v>
      </c>
      <c r="B553" t="s">
        <v>4</v>
      </c>
      <c r="C553" t="s">
        <v>4</v>
      </c>
    </row>
    <row r="554" spans="1:3" x14ac:dyDescent="0.45">
      <c r="A554" s="1">
        <v>42557</v>
      </c>
      <c r="B554" t="s">
        <v>4</v>
      </c>
      <c r="C554" t="s">
        <v>4</v>
      </c>
    </row>
    <row r="555" spans="1:3" x14ac:dyDescent="0.45">
      <c r="A555" s="1">
        <v>42558</v>
      </c>
      <c r="B555" t="s">
        <v>4</v>
      </c>
      <c r="C555" t="s">
        <v>4</v>
      </c>
    </row>
    <row r="556" spans="1:3" x14ac:dyDescent="0.45">
      <c r="A556" s="1">
        <v>42559</v>
      </c>
      <c r="B556" t="s">
        <v>4</v>
      </c>
      <c r="C556" t="s">
        <v>4</v>
      </c>
    </row>
    <row r="557" spans="1:3" x14ac:dyDescent="0.45">
      <c r="A557" s="1">
        <v>42560</v>
      </c>
      <c r="B557" t="s">
        <v>4</v>
      </c>
      <c r="C557" t="s">
        <v>4</v>
      </c>
    </row>
    <row r="558" spans="1:3" x14ac:dyDescent="0.45">
      <c r="A558" s="1">
        <v>42561</v>
      </c>
      <c r="B558" t="s">
        <v>4</v>
      </c>
      <c r="C558" t="s">
        <v>4</v>
      </c>
    </row>
    <row r="559" spans="1:3" x14ac:dyDescent="0.45">
      <c r="A559" s="1">
        <v>42562</v>
      </c>
      <c r="B559" t="s">
        <v>4</v>
      </c>
      <c r="C559" t="s">
        <v>4</v>
      </c>
    </row>
    <row r="560" spans="1:3" x14ac:dyDescent="0.45">
      <c r="A560" s="1">
        <v>42563</v>
      </c>
      <c r="B560" t="s">
        <v>5</v>
      </c>
      <c r="C560" t="s">
        <v>4</v>
      </c>
    </row>
    <row r="561" spans="1:3" x14ac:dyDescent="0.45">
      <c r="A561" s="1">
        <v>42564</v>
      </c>
      <c r="B561" t="s">
        <v>5</v>
      </c>
      <c r="C561" t="s">
        <v>4</v>
      </c>
    </row>
    <row r="562" spans="1:3" x14ac:dyDescent="0.45">
      <c r="A562" s="1">
        <v>42565</v>
      </c>
      <c r="B562" t="s">
        <v>5</v>
      </c>
      <c r="C562" t="s">
        <v>4</v>
      </c>
    </row>
    <row r="563" spans="1:3" x14ac:dyDescent="0.45">
      <c r="A563" s="1">
        <v>42566</v>
      </c>
      <c r="B563" t="s">
        <v>5</v>
      </c>
      <c r="C563" t="s">
        <v>4</v>
      </c>
    </row>
    <row r="564" spans="1:3" x14ac:dyDescent="0.45">
      <c r="A564" s="1">
        <v>42567</v>
      </c>
      <c r="B564" t="s">
        <v>5</v>
      </c>
      <c r="C564" t="s">
        <v>4</v>
      </c>
    </row>
    <row r="565" spans="1:3" x14ac:dyDescent="0.45">
      <c r="A565" s="1">
        <v>42568</v>
      </c>
      <c r="B565" t="s">
        <v>5</v>
      </c>
      <c r="C565" t="s">
        <v>4</v>
      </c>
    </row>
    <row r="566" spans="1:3" x14ac:dyDescent="0.45">
      <c r="A566" s="1">
        <v>42569</v>
      </c>
      <c r="B566" t="s">
        <v>5</v>
      </c>
      <c r="C566" t="s">
        <v>4</v>
      </c>
    </row>
    <row r="567" spans="1:3" x14ac:dyDescent="0.45">
      <c r="A567" s="1">
        <v>42570</v>
      </c>
      <c r="B567" t="s">
        <v>5</v>
      </c>
      <c r="C567" t="s">
        <v>4</v>
      </c>
    </row>
    <row r="568" spans="1:3" x14ac:dyDescent="0.45">
      <c r="A568" s="1">
        <v>42571</v>
      </c>
      <c r="B568" t="s">
        <v>5</v>
      </c>
      <c r="C568" t="s">
        <v>4</v>
      </c>
    </row>
    <row r="569" spans="1:3" x14ac:dyDescent="0.45">
      <c r="A569" s="1">
        <v>42572</v>
      </c>
      <c r="B569" t="s">
        <v>5</v>
      </c>
      <c r="C569" t="s">
        <v>4</v>
      </c>
    </row>
    <row r="570" spans="1:3" x14ac:dyDescent="0.45">
      <c r="A570" s="1">
        <v>42573</v>
      </c>
      <c r="B570" t="s">
        <v>5</v>
      </c>
      <c r="C570" t="s">
        <v>4</v>
      </c>
    </row>
    <row r="571" spans="1:3" x14ac:dyDescent="0.45">
      <c r="A571" s="1">
        <v>42574</v>
      </c>
      <c r="B571" t="s">
        <v>5</v>
      </c>
      <c r="C571" t="s">
        <v>4</v>
      </c>
    </row>
    <row r="572" spans="1:3" x14ac:dyDescent="0.45">
      <c r="A572" s="1">
        <v>42575</v>
      </c>
      <c r="B572" t="s">
        <v>5</v>
      </c>
      <c r="C572" t="s">
        <v>4</v>
      </c>
    </row>
    <row r="573" spans="1:3" x14ac:dyDescent="0.45">
      <c r="A573" s="1">
        <v>42576</v>
      </c>
      <c r="B573" t="s">
        <v>5</v>
      </c>
      <c r="C573" t="s">
        <v>4</v>
      </c>
    </row>
    <row r="574" spans="1:3" x14ac:dyDescent="0.45">
      <c r="A574" s="1">
        <v>42577</v>
      </c>
      <c r="B574" t="s">
        <v>5</v>
      </c>
      <c r="C574" t="s">
        <v>4</v>
      </c>
    </row>
    <row r="575" spans="1:3" x14ac:dyDescent="0.45">
      <c r="A575" s="1">
        <v>42578</v>
      </c>
      <c r="B575" t="s">
        <v>5</v>
      </c>
      <c r="C575" t="s">
        <v>4</v>
      </c>
    </row>
    <row r="576" spans="1:3" x14ac:dyDescent="0.45">
      <c r="A576" s="1">
        <v>42579</v>
      </c>
      <c r="B576" t="s">
        <v>5</v>
      </c>
      <c r="C576" t="s">
        <v>4</v>
      </c>
    </row>
    <row r="577" spans="1:3" x14ac:dyDescent="0.45">
      <c r="A577" s="1">
        <v>42580</v>
      </c>
      <c r="B577" t="s">
        <v>5</v>
      </c>
      <c r="C577" t="s">
        <v>4</v>
      </c>
    </row>
    <row r="578" spans="1:3" x14ac:dyDescent="0.45">
      <c r="A578" s="1">
        <v>42581</v>
      </c>
      <c r="B578" t="s">
        <v>5</v>
      </c>
      <c r="C578" t="s">
        <v>4</v>
      </c>
    </row>
    <row r="579" spans="1:3" x14ac:dyDescent="0.45">
      <c r="A579" s="1">
        <v>42582</v>
      </c>
      <c r="B579" t="s">
        <v>5</v>
      </c>
      <c r="C579" t="s">
        <v>4</v>
      </c>
    </row>
    <row r="580" spans="1:3" x14ac:dyDescent="0.45">
      <c r="A580" s="1">
        <v>42583</v>
      </c>
      <c r="B580" t="s">
        <v>5</v>
      </c>
      <c r="C580" t="s">
        <v>4</v>
      </c>
    </row>
    <row r="581" spans="1:3" x14ac:dyDescent="0.45">
      <c r="A581" s="1">
        <v>42584</v>
      </c>
      <c r="B581" t="s">
        <v>5</v>
      </c>
      <c r="C581" t="s">
        <v>4</v>
      </c>
    </row>
    <row r="582" spans="1:3" x14ac:dyDescent="0.45">
      <c r="A582" s="1">
        <v>42585</v>
      </c>
      <c r="B582" t="s">
        <v>5</v>
      </c>
      <c r="C582" t="s">
        <v>4</v>
      </c>
    </row>
    <row r="583" spans="1:3" x14ac:dyDescent="0.45">
      <c r="A583" s="1">
        <v>42586</v>
      </c>
      <c r="B583" t="s">
        <v>5</v>
      </c>
      <c r="C583" t="s">
        <v>4</v>
      </c>
    </row>
    <row r="584" spans="1:3" x14ac:dyDescent="0.45">
      <c r="A584" s="1">
        <v>42587</v>
      </c>
      <c r="B584" t="s">
        <v>5</v>
      </c>
      <c r="C584" t="s">
        <v>4</v>
      </c>
    </row>
    <row r="585" spans="1:3" x14ac:dyDescent="0.45">
      <c r="A585" s="1">
        <v>42588</v>
      </c>
      <c r="B585" t="s">
        <v>5</v>
      </c>
      <c r="C585" t="s">
        <v>4</v>
      </c>
    </row>
    <row r="586" spans="1:3" x14ac:dyDescent="0.45">
      <c r="A586" s="1">
        <v>42589</v>
      </c>
      <c r="B586" t="s">
        <v>5</v>
      </c>
      <c r="C586" t="s">
        <v>4</v>
      </c>
    </row>
    <row r="587" spans="1:3" x14ac:dyDescent="0.45">
      <c r="A587" s="1">
        <v>42590</v>
      </c>
      <c r="B587" t="s">
        <v>5</v>
      </c>
      <c r="C587" t="s">
        <v>4</v>
      </c>
    </row>
    <row r="588" spans="1:3" x14ac:dyDescent="0.45">
      <c r="A588" s="1">
        <v>42591</v>
      </c>
      <c r="B588" t="s">
        <v>5</v>
      </c>
      <c r="C588" t="s">
        <v>4</v>
      </c>
    </row>
    <row r="589" spans="1:3" x14ac:dyDescent="0.45">
      <c r="A589" s="1">
        <v>42592</v>
      </c>
      <c r="B589" t="s">
        <v>5</v>
      </c>
      <c r="C589" t="s">
        <v>4</v>
      </c>
    </row>
    <row r="590" spans="1:3" x14ac:dyDescent="0.45">
      <c r="A590" s="1">
        <v>42593</v>
      </c>
      <c r="B590" t="s">
        <v>5</v>
      </c>
      <c r="C590" t="s">
        <v>4</v>
      </c>
    </row>
    <row r="591" spans="1:3" x14ac:dyDescent="0.45">
      <c r="A591" s="1">
        <v>42594</v>
      </c>
      <c r="B591" t="s">
        <v>5</v>
      </c>
      <c r="C591" t="s">
        <v>4</v>
      </c>
    </row>
    <row r="592" spans="1:3" x14ac:dyDescent="0.45">
      <c r="A592" s="1">
        <v>42595</v>
      </c>
      <c r="B592" t="s">
        <v>5</v>
      </c>
      <c r="C592" t="s">
        <v>4</v>
      </c>
    </row>
    <row r="593" spans="1:3" x14ac:dyDescent="0.45">
      <c r="A593" s="1">
        <v>42596</v>
      </c>
      <c r="B593" t="s">
        <v>5</v>
      </c>
      <c r="C593" t="s">
        <v>4</v>
      </c>
    </row>
    <row r="594" spans="1:3" x14ac:dyDescent="0.45">
      <c r="A594" s="1">
        <v>42597</v>
      </c>
      <c r="B594" t="s">
        <v>5</v>
      </c>
      <c r="C594" t="s">
        <v>4</v>
      </c>
    </row>
    <row r="595" spans="1:3" x14ac:dyDescent="0.45">
      <c r="A595" s="1">
        <v>42598</v>
      </c>
      <c r="B595" t="s">
        <v>5</v>
      </c>
      <c r="C595" t="s">
        <v>4</v>
      </c>
    </row>
    <row r="596" spans="1:3" x14ac:dyDescent="0.45">
      <c r="A596" s="1">
        <v>42599</v>
      </c>
      <c r="B596" t="s">
        <v>5</v>
      </c>
      <c r="C596" t="s">
        <v>4</v>
      </c>
    </row>
    <row r="597" spans="1:3" x14ac:dyDescent="0.45">
      <c r="A597" s="1">
        <v>42600</v>
      </c>
      <c r="B597" t="s">
        <v>5</v>
      </c>
      <c r="C597" t="s">
        <v>4</v>
      </c>
    </row>
    <row r="598" spans="1:3" x14ac:dyDescent="0.45">
      <c r="A598" s="1">
        <v>42601</v>
      </c>
      <c r="B598" t="s">
        <v>5</v>
      </c>
      <c r="C598" t="s">
        <v>4</v>
      </c>
    </row>
    <row r="599" spans="1:3" x14ac:dyDescent="0.45">
      <c r="A599" s="1">
        <v>42602</v>
      </c>
      <c r="B599" t="s">
        <v>5</v>
      </c>
      <c r="C599" t="s">
        <v>4</v>
      </c>
    </row>
    <row r="600" spans="1:3" x14ac:dyDescent="0.45">
      <c r="A600" s="1">
        <v>42603</v>
      </c>
      <c r="B600" t="s">
        <v>5</v>
      </c>
      <c r="C600" t="s">
        <v>4</v>
      </c>
    </row>
    <row r="601" spans="1:3" x14ac:dyDescent="0.45">
      <c r="A601" s="1">
        <v>42604</v>
      </c>
      <c r="B601" t="s">
        <v>5</v>
      </c>
      <c r="C601" t="s">
        <v>4</v>
      </c>
    </row>
    <row r="602" spans="1:3" x14ac:dyDescent="0.45">
      <c r="A602" s="1">
        <v>42605</v>
      </c>
      <c r="B602" t="s">
        <v>5</v>
      </c>
      <c r="C602" t="s">
        <v>4</v>
      </c>
    </row>
    <row r="603" spans="1:3" x14ac:dyDescent="0.45">
      <c r="A603" s="1">
        <v>42606</v>
      </c>
      <c r="B603" t="s">
        <v>5</v>
      </c>
      <c r="C603" t="s">
        <v>4</v>
      </c>
    </row>
    <row r="604" spans="1:3" x14ac:dyDescent="0.45">
      <c r="A604" s="1">
        <v>42607</v>
      </c>
      <c r="B604" t="s">
        <v>5</v>
      </c>
      <c r="C604" t="s">
        <v>4</v>
      </c>
    </row>
    <row r="605" spans="1:3" x14ac:dyDescent="0.45">
      <c r="A605" s="1">
        <v>42608</v>
      </c>
      <c r="B605" t="s">
        <v>5</v>
      </c>
      <c r="C605" t="s">
        <v>4</v>
      </c>
    </row>
    <row r="606" spans="1:3" x14ac:dyDescent="0.45">
      <c r="A606" s="1">
        <v>42609</v>
      </c>
      <c r="B606" t="s">
        <v>5</v>
      </c>
      <c r="C606" t="s">
        <v>4</v>
      </c>
    </row>
    <row r="607" spans="1:3" x14ac:dyDescent="0.45">
      <c r="A607" s="1">
        <v>42610</v>
      </c>
      <c r="B607" t="s">
        <v>5</v>
      </c>
      <c r="C607" t="s">
        <v>4</v>
      </c>
    </row>
    <row r="608" spans="1:3" x14ac:dyDescent="0.45">
      <c r="A608" s="1">
        <v>42611</v>
      </c>
      <c r="B608" t="s">
        <v>5</v>
      </c>
      <c r="C608" t="s">
        <v>4</v>
      </c>
    </row>
    <row r="609" spans="1:3" x14ac:dyDescent="0.45">
      <c r="A609" s="1">
        <v>42612</v>
      </c>
      <c r="B609" t="s">
        <v>5</v>
      </c>
      <c r="C609" t="s">
        <v>4</v>
      </c>
    </row>
    <row r="610" spans="1:3" x14ac:dyDescent="0.45">
      <c r="A610" s="1">
        <v>42613</v>
      </c>
      <c r="B610" t="s">
        <v>5</v>
      </c>
      <c r="C610" t="s">
        <v>4</v>
      </c>
    </row>
    <row r="611" spans="1:3" x14ac:dyDescent="0.45">
      <c r="A611" s="1">
        <v>42614</v>
      </c>
      <c r="B611" t="s">
        <v>5</v>
      </c>
      <c r="C611" t="s">
        <v>4</v>
      </c>
    </row>
    <row r="612" spans="1:3" x14ac:dyDescent="0.45">
      <c r="A612" s="1">
        <v>42615</v>
      </c>
      <c r="B612" t="s">
        <v>5</v>
      </c>
      <c r="C612" t="s">
        <v>4</v>
      </c>
    </row>
    <row r="613" spans="1:3" x14ac:dyDescent="0.45">
      <c r="A613" s="1">
        <v>42616</v>
      </c>
      <c r="B613" t="s">
        <v>5</v>
      </c>
      <c r="C613" t="s">
        <v>4</v>
      </c>
    </row>
    <row r="614" spans="1:3" x14ac:dyDescent="0.45">
      <c r="A614" s="1">
        <v>42617</v>
      </c>
      <c r="B614" t="s">
        <v>5</v>
      </c>
      <c r="C614" t="s">
        <v>4</v>
      </c>
    </row>
    <row r="615" spans="1:3" x14ac:dyDescent="0.45">
      <c r="A615" s="1">
        <v>42618</v>
      </c>
      <c r="B615" t="s">
        <v>5</v>
      </c>
      <c r="C615" t="s">
        <v>4</v>
      </c>
    </row>
    <row r="616" spans="1:3" x14ac:dyDescent="0.45">
      <c r="A616" s="1">
        <v>42619</v>
      </c>
      <c r="B616" t="s">
        <v>5</v>
      </c>
      <c r="C616" t="s">
        <v>4</v>
      </c>
    </row>
    <row r="617" spans="1:3" x14ac:dyDescent="0.45">
      <c r="A617" s="1">
        <v>42620</v>
      </c>
      <c r="B617" t="s">
        <v>5</v>
      </c>
      <c r="C617" t="s">
        <v>4</v>
      </c>
    </row>
    <row r="618" spans="1:3" x14ac:dyDescent="0.45">
      <c r="A618" s="1">
        <v>42621</v>
      </c>
      <c r="B618" t="s">
        <v>5</v>
      </c>
      <c r="C618" t="s">
        <v>4</v>
      </c>
    </row>
    <row r="619" spans="1:3" x14ac:dyDescent="0.45">
      <c r="A619" s="1">
        <v>42622</v>
      </c>
      <c r="B619" t="s">
        <v>5</v>
      </c>
      <c r="C619" t="s">
        <v>4</v>
      </c>
    </row>
    <row r="620" spans="1:3" x14ac:dyDescent="0.45">
      <c r="A620" s="1">
        <v>42623</v>
      </c>
      <c r="B620" t="s">
        <v>5</v>
      </c>
      <c r="C620" t="s">
        <v>4</v>
      </c>
    </row>
    <row r="621" spans="1:3" x14ac:dyDescent="0.45">
      <c r="A621" s="1">
        <v>42624</v>
      </c>
      <c r="B621" t="s">
        <v>5</v>
      </c>
      <c r="C621" t="s">
        <v>4</v>
      </c>
    </row>
    <row r="622" spans="1:3" x14ac:dyDescent="0.45">
      <c r="A622" s="1">
        <v>42625</v>
      </c>
      <c r="B622" t="s">
        <v>5</v>
      </c>
      <c r="C622" t="s">
        <v>4</v>
      </c>
    </row>
    <row r="623" spans="1:3" x14ac:dyDescent="0.45">
      <c r="A623" s="1">
        <v>42626</v>
      </c>
      <c r="B623" t="s">
        <v>5</v>
      </c>
      <c r="C623" t="s">
        <v>4</v>
      </c>
    </row>
    <row r="624" spans="1:3" x14ac:dyDescent="0.45">
      <c r="A624" s="1">
        <v>42627</v>
      </c>
      <c r="B624" t="s">
        <v>5</v>
      </c>
      <c r="C624" t="s">
        <v>4</v>
      </c>
    </row>
    <row r="625" spans="1:3" x14ac:dyDescent="0.45">
      <c r="A625" s="1">
        <v>42628</v>
      </c>
      <c r="B625" t="s">
        <v>5</v>
      </c>
      <c r="C625" t="s">
        <v>4</v>
      </c>
    </row>
    <row r="626" spans="1:3" x14ac:dyDescent="0.45">
      <c r="A626" s="1">
        <v>42629</v>
      </c>
      <c r="B626" t="s">
        <v>4</v>
      </c>
      <c r="C626" t="s">
        <v>4</v>
      </c>
    </row>
    <row r="627" spans="1:3" x14ac:dyDescent="0.45">
      <c r="A627" s="1">
        <v>42630</v>
      </c>
      <c r="B627" t="s">
        <v>4</v>
      </c>
      <c r="C627" t="s">
        <v>4</v>
      </c>
    </row>
    <row r="628" spans="1:3" x14ac:dyDescent="0.45">
      <c r="A628" s="1">
        <v>42631</v>
      </c>
      <c r="B628" t="s">
        <v>4</v>
      </c>
      <c r="C628" t="s">
        <v>4</v>
      </c>
    </row>
    <row r="629" spans="1:3" x14ac:dyDescent="0.45">
      <c r="A629" s="1">
        <v>42632</v>
      </c>
      <c r="B629" t="s">
        <v>4</v>
      </c>
      <c r="C629" t="s">
        <v>4</v>
      </c>
    </row>
    <row r="630" spans="1:3" x14ac:dyDescent="0.45">
      <c r="A630" s="1">
        <v>42633</v>
      </c>
      <c r="B630" t="s">
        <v>4</v>
      </c>
      <c r="C630" t="s">
        <v>4</v>
      </c>
    </row>
    <row r="631" spans="1:3" x14ac:dyDescent="0.45">
      <c r="A631" s="1">
        <v>42634</v>
      </c>
      <c r="B631" t="s">
        <v>4</v>
      </c>
      <c r="C631" t="s">
        <v>4</v>
      </c>
    </row>
    <row r="632" spans="1:3" x14ac:dyDescent="0.45">
      <c r="A632" s="1">
        <v>42635</v>
      </c>
      <c r="B632" t="s">
        <v>4</v>
      </c>
      <c r="C632" t="s">
        <v>4</v>
      </c>
    </row>
    <row r="633" spans="1:3" x14ac:dyDescent="0.45">
      <c r="A633" s="1">
        <v>42636</v>
      </c>
      <c r="B633" t="s">
        <v>4</v>
      </c>
      <c r="C633" t="s">
        <v>4</v>
      </c>
    </row>
    <row r="634" spans="1:3" x14ac:dyDescent="0.45">
      <c r="A634" s="1">
        <v>42637</v>
      </c>
      <c r="B634" t="s">
        <v>4</v>
      </c>
      <c r="C634" t="s">
        <v>4</v>
      </c>
    </row>
    <row r="635" spans="1:3" x14ac:dyDescent="0.45">
      <c r="A635" s="1">
        <v>42638</v>
      </c>
      <c r="B635" t="s">
        <v>4</v>
      </c>
      <c r="C635" t="s">
        <v>4</v>
      </c>
    </row>
    <row r="636" spans="1:3" x14ac:dyDescent="0.45">
      <c r="A636" s="1">
        <v>42639</v>
      </c>
      <c r="B636" t="s">
        <v>4</v>
      </c>
      <c r="C636" t="s">
        <v>4</v>
      </c>
    </row>
    <row r="637" spans="1:3" x14ac:dyDescent="0.45">
      <c r="A637" s="1">
        <v>42640</v>
      </c>
      <c r="B637" t="s">
        <v>4</v>
      </c>
      <c r="C637" t="s">
        <v>4</v>
      </c>
    </row>
    <row r="638" spans="1:3" x14ac:dyDescent="0.45">
      <c r="A638" s="1">
        <v>42641</v>
      </c>
      <c r="B638" t="s">
        <v>4</v>
      </c>
      <c r="C638" t="s">
        <v>4</v>
      </c>
    </row>
    <row r="639" spans="1:3" x14ac:dyDescent="0.45">
      <c r="A639" s="1">
        <v>42642</v>
      </c>
      <c r="B639" t="s">
        <v>4</v>
      </c>
      <c r="C639" t="s">
        <v>4</v>
      </c>
    </row>
    <row r="640" spans="1:3" x14ac:dyDescent="0.45">
      <c r="A640" s="1">
        <v>42643</v>
      </c>
      <c r="B640" t="s">
        <v>4</v>
      </c>
      <c r="C640" t="s">
        <v>5</v>
      </c>
    </row>
    <row r="641" spans="1:3" x14ac:dyDescent="0.45">
      <c r="A641" s="1">
        <v>42644</v>
      </c>
      <c r="B641" t="s">
        <v>4</v>
      </c>
      <c r="C641" t="s">
        <v>4</v>
      </c>
    </row>
    <row r="642" spans="1:3" x14ac:dyDescent="0.45">
      <c r="A642" s="1">
        <v>42645</v>
      </c>
      <c r="B642" t="s">
        <v>4</v>
      </c>
      <c r="C642" t="s">
        <v>4</v>
      </c>
    </row>
    <row r="643" spans="1:3" x14ac:dyDescent="0.45">
      <c r="A643" s="1">
        <v>42646</v>
      </c>
      <c r="B643" t="s">
        <v>4</v>
      </c>
      <c r="C643" t="s">
        <v>4</v>
      </c>
    </row>
    <row r="644" spans="1:3" x14ac:dyDescent="0.45">
      <c r="A644" s="1">
        <v>42647</v>
      </c>
      <c r="B644" t="s">
        <v>5</v>
      </c>
      <c r="C644" t="s">
        <v>4</v>
      </c>
    </row>
    <row r="645" spans="1:3" x14ac:dyDescent="0.45">
      <c r="A645" s="1">
        <v>42648</v>
      </c>
      <c r="B645" t="s">
        <v>5</v>
      </c>
      <c r="C645" t="s">
        <v>4</v>
      </c>
    </row>
    <row r="646" spans="1:3" x14ac:dyDescent="0.45">
      <c r="A646" s="1">
        <v>42649</v>
      </c>
      <c r="B646" t="s">
        <v>5</v>
      </c>
      <c r="C646" t="s">
        <v>4</v>
      </c>
    </row>
    <row r="647" spans="1:3" x14ac:dyDescent="0.45">
      <c r="A647" s="1">
        <v>42650</v>
      </c>
      <c r="B647" t="s">
        <v>5</v>
      </c>
      <c r="C647" t="s">
        <v>4</v>
      </c>
    </row>
    <row r="648" spans="1:3" x14ac:dyDescent="0.45">
      <c r="A648" s="1">
        <v>42651</v>
      </c>
      <c r="B648" t="s">
        <v>5</v>
      </c>
      <c r="C648" t="s">
        <v>4</v>
      </c>
    </row>
    <row r="649" spans="1:3" x14ac:dyDescent="0.45">
      <c r="A649" s="1">
        <v>42652</v>
      </c>
      <c r="B649" t="s">
        <v>5</v>
      </c>
      <c r="C649" t="s">
        <v>4</v>
      </c>
    </row>
    <row r="650" spans="1:3" x14ac:dyDescent="0.45">
      <c r="A650" s="1">
        <v>42653</v>
      </c>
      <c r="B650" t="s">
        <v>5</v>
      </c>
      <c r="C650" t="s">
        <v>4</v>
      </c>
    </row>
    <row r="651" spans="1:3" x14ac:dyDescent="0.45">
      <c r="A651" s="1">
        <v>42654</v>
      </c>
      <c r="B651" t="s">
        <v>5</v>
      </c>
      <c r="C651" t="s">
        <v>4</v>
      </c>
    </row>
    <row r="652" spans="1:3" x14ac:dyDescent="0.45">
      <c r="A652" s="1">
        <v>42655</v>
      </c>
      <c r="B652" t="s">
        <v>5</v>
      </c>
      <c r="C652" t="s">
        <v>4</v>
      </c>
    </row>
    <row r="653" spans="1:3" x14ac:dyDescent="0.45">
      <c r="A653" s="1">
        <v>42656</v>
      </c>
      <c r="B653" t="s">
        <v>5</v>
      </c>
      <c r="C653" t="s">
        <v>4</v>
      </c>
    </row>
    <row r="654" spans="1:3" x14ac:dyDescent="0.45">
      <c r="A654" s="1">
        <v>42657</v>
      </c>
      <c r="B654" t="s">
        <v>5</v>
      </c>
      <c r="C654" t="s">
        <v>4</v>
      </c>
    </row>
    <row r="655" spans="1:3" x14ac:dyDescent="0.45">
      <c r="A655" s="1">
        <v>42658</v>
      </c>
      <c r="B655" t="s">
        <v>5</v>
      </c>
      <c r="C655" t="s">
        <v>4</v>
      </c>
    </row>
    <row r="656" spans="1:3" x14ac:dyDescent="0.45">
      <c r="A656" s="1">
        <v>42659</v>
      </c>
      <c r="B656" t="s">
        <v>5</v>
      </c>
      <c r="C656" t="s">
        <v>4</v>
      </c>
    </row>
    <row r="657" spans="1:3" x14ac:dyDescent="0.45">
      <c r="A657" s="1">
        <v>42660</v>
      </c>
      <c r="B657" t="s">
        <v>5</v>
      </c>
      <c r="C657" t="s">
        <v>4</v>
      </c>
    </row>
    <row r="658" spans="1:3" x14ac:dyDescent="0.45">
      <c r="A658" s="1">
        <v>42661</v>
      </c>
      <c r="B658" t="s">
        <v>5</v>
      </c>
      <c r="C658" t="s">
        <v>4</v>
      </c>
    </row>
    <row r="659" spans="1:3" x14ac:dyDescent="0.45">
      <c r="A659" s="1">
        <v>42662</v>
      </c>
      <c r="B659" t="s">
        <v>5</v>
      </c>
      <c r="C659" t="s">
        <v>4</v>
      </c>
    </row>
    <row r="660" spans="1:3" x14ac:dyDescent="0.45">
      <c r="A660" s="1">
        <v>42663</v>
      </c>
      <c r="B660" t="s">
        <v>5</v>
      </c>
      <c r="C660" t="s">
        <v>4</v>
      </c>
    </row>
    <row r="661" spans="1:3" x14ac:dyDescent="0.45">
      <c r="A661" s="1">
        <v>42664</v>
      </c>
      <c r="B661" t="s">
        <v>5</v>
      </c>
      <c r="C661" t="s">
        <v>4</v>
      </c>
    </row>
    <row r="662" spans="1:3" x14ac:dyDescent="0.45">
      <c r="A662" s="1">
        <v>42665</v>
      </c>
      <c r="B662" t="s">
        <v>5</v>
      </c>
      <c r="C662" t="s">
        <v>4</v>
      </c>
    </row>
    <row r="663" spans="1:3" x14ac:dyDescent="0.45">
      <c r="A663" s="1">
        <v>42666</v>
      </c>
      <c r="B663" t="s">
        <v>5</v>
      </c>
      <c r="C663" t="s">
        <v>4</v>
      </c>
    </row>
    <row r="664" spans="1:3" x14ac:dyDescent="0.45">
      <c r="A664" s="1">
        <v>42667</v>
      </c>
      <c r="B664" t="s">
        <v>5</v>
      </c>
      <c r="C664" t="s">
        <v>4</v>
      </c>
    </row>
    <row r="665" spans="1:3" x14ac:dyDescent="0.45">
      <c r="A665" s="1">
        <v>42668</v>
      </c>
      <c r="B665" t="s">
        <v>5</v>
      </c>
      <c r="C665" t="s">
        <v>4</v>
      </c>
    </row>
    <row r="666" spans="1:3" x14ac:dyDescent="0.45">
      <c r="A666" s="1">
        <v>42669</v>
      </c>
      <c r="B666" t="s">
        <v>5</v>
      </c>
      <c r="C666" t="s">
        <v>4</v>
      </c>
    </row>
    <row r="667" spans="1:3" x14ac:dyDescent="0.45">
      <c r="A667" s="1">
        <v>42670</v>
      </c>
      <c r="B667" t="s">
        <v>5</v>
      </c>
      <c r="C667" t="s">
        <v>4</v>
      </c>
    </row>
    <row r="668" spans="1:3" x14ac:dyDescent="0.45">
      <c r="A668" s="1">
        <v>42671</v>
      </c>
      <c r="B668" t="s">
        <v>5</v>
      </c>
      <c r="C668" t="s">
        <v>4</v>
      </c>
    </row>
    <row r="669" spans="1:3" x14ac:dyDescent="0.45">
      <c r="A669" s="1">
        <v>42672</v>
      </c>
      <c r="B669" t="s">
        <v>5</v>
      </c>
      <c r="C669" t="s">
        <v>4</v>
      </c>
    </row>
    <row r="670" spans="1:3" x14ac:dyDescent="0.45">
      <c r="A670" s="1">
        <v>42673</v>
      </c>
      <c r="B670" t="s">
        <v>5</v>
      </c>
      <c r="C670" t="s">
        <v>4</v>
      </c>
    </row>
    <row r="671" spans="1:3" x14ac:dyDescent="0.45">
      <c r="A671" s="1">
        <v>42674</v>
      </c>
      <c r="B671" t="s">
        <v>5</v>
      </c>
      <c r="C671" t="s">
        <v>4</v>
      </c>
    </row>
    <row r="672" spans="1:3" x14ac:dyDescent="0.45">
      <c r="A672" s="1">
        <v>42675</v>
      </c>
      <c r="B672" t="s">
        <v>5</v>
      </c>
      <c r="C672" t="s">
        <v>5</v>
      </c>
    </row>
    <row r="673" spans="1:3" x14ac:dyDescent="0.45">
      <c r="A673" s="1">
        <v>42676</v>
      </c>
      <c r="B673" t="s">
        <v>5</v>
      </c>
      <c r="C673" t="s">
        <v>4</v>
      </c>
    </row>
    <row r="674" spans="1:3" x14ac:dyDescent="0.45">
      <c r="A674" s="1">
        <v>42677</v>
      </c>
      <c r="B674" t="s">
        <v>5</v>
      </c>
      <c r="C674" t="s">
        <v>4</v>
      </c>
    </row>
    <row r="675" spans="1:3" x14ac:dyDescent="0.45">
      <c r="A675" s="1">
        <v>42678</v>
      </c>
      <c r="B675" t="s">
        <v>5</v>
      </c>
      <c r="C675" t="s">
        <v>4</v>
      </c>
    </row>
    <row r="676" spans="1:3" x14ac:dyDescent="0.45">
      <c r="A676" s="1">
        <v>42679</v>
      </c>
      <c r="B676" t="s">
        <v>5</v>
      </c>
      <c r="C676" t="s">
        <v>4</v>
      </c>
    </row>
    <row r="677" spans="1:3" x14ac:dyDescent="0.45">
      <c r="A677" s="1">
        <v>42680</v>
      </c>
      <c r="B677" t="s">
        <v>5</v>
      </c>
      <c r="C677" t="s">
        <v>4</v>
      </c>
    </row>
    <row r="678" spans="1:3" x14ac:dyDescent="0.45">
      <c r="A678" s="1">
        <v>42681</v>
      </c>
      <c r="B678" t="s">
        <v>5</v>
      </c>
      <c r="C678" t="s">
        <v>4</v>
      </c>
    </row>
    <row r="679" spans="1:3" x14ac:dyDescent="0.45">
      <c r="A679" s="1">
        <v>42682</v>
      </c>
      <c r="B679" t="s">
        <v>5</v>
      </c>
      <c r="C679" t="s">
        <v>4</v>
      </c>
    </row>
    <row r="680" spans="1:3" x14ac:dyDescent="0.45">
      <c r="A680" s="1">
        <v>42683</v>
      </c>
      <c r="B680" t="s">
        <v>5</v>
      </c>
      <c r="C680" t="s">
        <v>4</v>
      </c>
    </row>
    <row r="681" spans="1:3" x14ac:dyDescent="0.45">
      <c r="A681" s="1">
        <v>42684</v>
      </c>
      <c r="B681" t="s">
        <v>5</v>
      </c>
      <c r="C681" t="s">
        <v>4</v>
      </c>
    </row>
    <row r="682" spans="1:3" x14ac:dyDescent="0.45">
      <c r="A682" s="1">
        <v>42685</v>
      </c>
      <c r="B682" t="s">
        <v>5</v>
      </c>
      <c r="C682" t="s">
        <v>4</v>
      </c>
    </row>
    <row r="683" spans="1:3" x14ac:dyDescent="0.45">
      <c r="A683" s="1">
        <v>42686</v>
      </c>
      <c r="B683" t="s">
        <v>5</v>
      </c>
      <c r="C683" t="s">
        <v>4</v>
      </c>
    </row>
    <row r="684" spans="1:3" x14ac:dyDescent="0.45">
      <c r="A684" s="1">
        <v>42687</v>
      </c>
      <c r="B684" t="s">
        <v>5</v>
      </c>
      <c r="C684" t="s">
        <v>4</v>
      </c>
    </row>
    <row r="685" spans="1:3" x14ac:dyDescent="0.45">
      <c r="A685" s="1">
        <v>42688</v>
      </c>
      <c r="B685" t="s">
        <v>5</v>
      </c>
      <c r="C685" t="s">
        <v>4</v>
      </c>
    </row>
    <row r="686" spans="1:3" x14ac:dyDescent="0.45">
      <c r="A686" s="1">
        <v>42689</v>
      </c>
      <c r="B686" t="s">
        <v>5</v>
      </c>
      <c r="C686" t="s">
        <v>4</v>
      </c>
    </row>
    <row r="687" spans="1:3" x14ac:dyDescent="0.45">
      <c r="A687" s="1">
        <v>42690</v>
      </c>
      <c r="B687" t="s">
        <v>5</v>
      </c>
      <c r="C687" t="s">
        <v>4</v>
      </c>
    </row>
    <row r="688" spans="1:3" x14ac:dyDescent="0.45">
      <c r="A688" s="1">
        <v>42691</v>
      </c>
      <c r="B688" t="s">
        <v>5</v>
      </c>
      <c r="C688" t="s">
        <v>4</v>
      </c>
    </row>
    <row r="689" spans="1:3" x14ac:dyDescent="0.45">
      <c r="A689" s="1">
        <v>42692</v>
      </c>
      <c r="B689" t="s">
        <v>5</v>
      </c>
      <c r="C689" t="s">
        <v>4</v>
      </c>
    </row>
    <row r="690" spans="1:3" x14ac:dyDescent="0.45">
      <c r="A690" s="1">
        <v>42693</v>
      </c>
      <c r="B690" t="s">
        <v>5</v>
      </c>
      <c r="C690" t="s">
        <v>4</v>
      </c>
    </row>
    <row r="691" spans="1:3" x14ac:dyDescent="0.45">
      <c r="A691" s="1">
        <v>42694</v>
      </c>
      <c r="B691" t="s">
        <v>5</v>
      </c>
      <c r="C691" t="s">
        <v>4</v>
      </c>
    </row>
    <row r="692" spans="1:3" x14ac:dyDescent="0.45">
      <c r="A692" s="1">
        <v>42695</v>
      </c>
      <c r="B692" t="s">
        <v>5</v>
      </c>
      <c r="C692" t="s">
        <v>4</v>
      </c>
    </row>
    <row r="693" spans="1:3" x14ac:dyDescent="0.45">
      <c r="A693" s="1">
        <v>42696</v>
      </c>
      <c r="B693" t="s">
        <v>5</v>
      </c>
      <c r="C693" t="s">
        <v>4</v>
      </c>
    </row>
    <row r="694" spans="1:3" x14ac:dyDescent="0.45">
      <c r="A694" s="1">
        <v>42697</v>
      </c>
      <c r="B694" t="s">
        <v>5</v>
      </c>
      <c r="C694" t="s">
        <v>4</v>
      </c>
    </row>
    <row r="695" spans="1:3" x14ac:dyDescent="0.45">
      <c r="A695" s="1">
        <v>42698</v>
      </c>
      <c r="B695" t="s">
        <v>5</v>
      </c>
      <c r="C695" t="s">
        <v>4</v>
      </c>
    </row>
    <row r="696" spans="1:3" x14ac:dyDescent="0.45">
      <c r="A696" s="1">
        <v>42699</v>
      </c>
      <c r="B696" t="s">
        <v>5</v>
      </c>
      <c r="C696" t="s">
        <v>4</v>
      </c>
    </row>
    <row r="697" spans="1:3" x14ac:dyDescent="0.45">
      <c r="A697" s="1">
        <v>42700</v>
      </c>
      <c r="B697" t="s">
        <v>5</v>
      </c>
      <c r="C697" t="s">
        <v>4</v>
      </c>
    </row>
    <row r="698" spans="1:3" x14ac:dyDescent="0.45">
      <c r="A698" s="1">
        <v>42701</v>
      </c>
      <c r="B698" t="s">
        <v>5</v>
      </c>
      <c r="C698" t="s">
        <v>4</v>
      </c>
    </row>
    <row r="699" spans="1:3" x14ac:dyDescent="0.45">
      <c r="A699" s="1">
        <v>42702</v>
      </c>
      <c r="B699" t="s">
        <v>5</v>
      </c>
      <c r="C699" t="s">
        <v>4</v>
      </c>
    </row>
    <row r="700" spans="1:3" x14ac:dyDescent="0.45">
      <c r="A700" s="1">
        <v>42703</v>
      </c>
      <c r="B700" t="s">
        <v>5</v>
      </c>
      <c r="C700" t="s">
        <v>4</v>
      </c>
    </row>
    <row r="701" spans="1:3" x14ac:dyDescent="0.45">
      <c r="A701" s="1">
        <v>42704</v>
      </c>
      <c r="B701" t="s">
        <v>5</v>
      </c>
      <c r="C701" t="s">
        <v>4</v>
      </c>
    </row>
    <row r="702" spans="1:3" x14ac:dyDescent="0.45">
      <c r="A702" s="1">
        <v>42705</v>
      </c>
      <c r="B702" t="s">
        <v>5</v>
      </c>
      <c r="C702" t="s">
        <v>4</v>
      </c>
    </row>
    <row r="703" spans="1:3" x14ac:dyDescent="0.45">
      <c r="A703" s="1">
        <v>42706</v>
      </c>
      <c r="B703" t="s">
        <v>5</v>
      </c>
      <c r="C703" t="s">
        <v>4</v>
      </c>
    </row>
    <row r="704" spans="1:3" x14ac:dyDescent="0.45">
      <c r="A704" s="1">
        <v>42707</v>
      </c>
      <c r="B704" t="s">
        <v>5</v>
      </c>
      <c r="C704" t="s">
        <v>4</v>
      </c>
    </row>
    <row r="705" spans="1:3" x14ac:dyDescent="0.45">
      <c r="A705" s="1">
        <v>42708</v>
      </c>
      <c r="B705" t="s">
        <v>5</v>
      </c>
      <c r="C705" t="s">
        <v>4</v>
      </c>
    </row>
    <row r="706" spans="1:3" x14ac:dyDescent="0.45">
      <c r="A706" s="1">
        <v>42709</v>
      </c>
      <c r="B706" t="s">
        <v>5</v>
      </c>
      <c r="C706" t="s">
        <v>4</v>
      </c>
    </row>
    <row r="707" spans="1:3" x14ac:dyDescent="0.45">
      <c r="A707" s="1">
        <v>42710</v>
      </c>
      <c r="B707" t="s">
        <v>5</v>
      </c>
      <c r="C707" t="s">
        <v>4</v>
      </c>
    </row>
    <row r="708" spans="1:3" x14ac:dyDescent="0.45">
      <c r="A708" s="1">
        <v>42711</v>
      </c>
      <c r="B708" t="s">
        <v>5</v>
      </c>
      <c r="C708" t="s">
        <v>4</v>
      </c>
    </row>
    <row r="709" spans="1:3" x14ac:dyDescent="0.45">
      <c r="A709" s="1">
        <v>42712</v>
      </c>
      <c r="B709" t="s">
        <v>5</v>
      </c>
      <c r="C709" t="s">
        <v>4</v>
      </c>
    </row>
    <row r="710" spans="1:3" x14ac:dyDescent="0.45">
      <c r="A710" s="1">
        <v>42713</v>
      </c>
      <c r="B710" t="s">
        <v>5</v>
      </c>
      <c r="C710" t="s">
        <v>4</v>
      </c>
    </row>
    <row r="711" spans="1:3" x14ac:dyDescent="0.45">
      <c r="A711" s="1">
        <v>42714</v>
      </c>
      <c r="B711" t="s">
        <v>5</v>
      </c>
      <c r="C711" t="s">
        <v>4</v>
      </c>
    </row>
    <row r="712" spans="1:3" x14ac:dyDescent="0.45">
      <c r="A712" s="1">
        <v>42715</v>
      </c>
      <c r="B712" t="s">
        <v>5</v>
      </c>
      <c r="C712" t="s">
        <v>4</v>
      </c>
    </row>
    <row r="713" spans="1:3" x14ac:dyDescent="0.45">
      <c r="A713" s="1">
        <v>42716</v>
      </c>
      <c r="B713" t="s">
        <v>5</v>
      </c>
      <c r="C713" t="s">
        <v>4</v>
      </c>
    </row>
    <row r="714" spans="1:3" x14ac:dyDescent="0.45">
      <c r="A714" s="1">
        <v>42717</v>
      </c>
      <c r="B714" t="s">
        <v>5</v>
      </c>
      <c r="C714" t="s">
        <v>4</v>
      </c>
    </row>
    <row r="715" spans="1:3" x14ac:dyDescent="0.45">
      <c r="A715" s="1">
        <v>42718</v>
      </c>
      <c r="B715" t="s">
        <v>5</v>
      </c>
      <c r="C715" t="s">
        <v>4</v>
      </c>
    </row>
    <row r="716" spans="1:3" x14ac:dyDescent="0.45">
      <c r="A716" s="1">
        <v>42719</v>
      </c>
      <c r="B716" t="s">
        <v>5</v>
      </c>
      <c r="C716" t="s">
        <v>4</v>
      </c>
    </row>
    <row r="717" spans="1:3" x14ac:dyDescent="0.45">
      <c r="A717" s="1">
        <v>42720</v>
      </c>
      <c r="B717" t="s">
        <v>5</v>
      </c>
      <c r="C717" t="s">
        <v>4</v>
      </c>
    </row>
    <row r="718" spans="1:3" x14ac:dyDescent="0.45">
      <c r="A718" s="1">
        <v>42721</v>
      </c>
      <c r="B718" t="s">
        <v>5</v>
      </c>
      <c r="C718" t="s">
        <v>4</v>
      </c>
    </row>
    <row r="719" spans="1:3" x14ac:dyDescent="0.45">
      <c r="A719" s="1">
        <v>42722</v>
      </c>
      <c r="B719" t="s">
        <v>5</v>
      </c>
      <c r="C719" t="s">
        <v>4</v>
      </c>
    </row>
    <row r="720" spans="1:3" x14ac:dyDescent="0.45">
      <c r="A720" s="1">
        <v>42723</v>
      </c>
      <c r="B720" t="s">
        <v>5</v>
      </c>
      <c r="C720" t="s">
        <v>4</v>
      </c>
    </row>
    <row r="721" spans="1:3" x14ac:dyDescent="0.45">
      <c r="A721" s="1">
        <v>42724</v>
      </c>
      <c r="B721" t="s">
        <v>4</v>
      </c>
      <c r="C721" t="s">
        <v>4</v>
      </c>
    </row>
    <row r="722" spans="1:3" x14ac:dyDescent="0.45">
      <c r="A722" s="1">
        <v>42725</v>
      </c>
      <c r="B722" t="s">
        <v>4</v>
      </c>
      <c r="C722" t="s">
        <v>4</v>
      </c>
    </row>
    <row r="723" spans="1:3" x14ac:dyDescent="0.45">
      <c r="A723" s="1">
        <v>42726</v>
      </c>
      <c r="B723" t="s">
        <v>4</v>
      </c>
      <c r="C723" t="s">
        <v>4</v>
      </c>
    </row>
    <row r="724" spans="1:3" x14ac:dyDescent="0.45">
      <c r="A724" s="1">
        <v>42727</v>
      </c>
      <c r="B724" t="s">
        <v>4</v>
      </c>
      <c r="C724" t="s">
        <v>4</v>
      </c>
    </row>
    <row r="725" spans="1:3" x14ac:dyDescent="0.45">
      <c r="A725" s="1">
        <v>42728</v>
      </c>
      <c r="B725" t="s">
        <v>4</v>
      </c>
      <c r="C725" t="s">
        <v>4</v>
      </c>
    </row>
    <row r="726" spans="1:3" x14ac:dyDescent="0.45">
      <c r="A726" s="1">
        <v>42729</v>
      </c>
      <c r="B726" t="s">
        <v>4</v>
      </c>
      <c r="C726" t="s">
        <v>4</v>
      </c>
    </row>
    <row r="727" spans="1:3" x14ac:dyDescent="0.45">
      <c r="A727" s="1">
        <v>42730</v>
      </c>
      <c r="B727" t="s">
        <v>4</v>
      </c>
      <c r="C727" t="s">
        <v>5</v>
      </c>
    </row>
    <row r="728" spans="1:3" x14ac:dyDescent="0.45">
      <c r="A728" s="1">
        <v>42731</v>
      </c>
      <c r="B728" t="s">
        <v>4</v>
      </c>
      <c r="C728" t="s">
        <v>5</v>
      </c>
    </row>
    <row r="729" spans="1:3" x14ac:dyDescent="0.45">
      <c r="A729" s="1">
        <v>42732</v>
      </c>
      <c r="B729" t="s">
        <v>4</v>
      </c>
      <c r="C729" t="s">
        <v>4</v>
      </c>
    </row>
    <row r="730" spans="1:3" x14ac:dyDescent="0.45">
      <c r="A730" s="1">
        <v>42733</v>
      </c>
      <c r="B730" t="s">
        <v>4</v>
      </c>
      <c r="C730" t="s">
        <v>4</v>
      </c>
    </row>
    <row r="731" spans="1:3" x14ac:dyDescent="0.45">
      <c r="A731" s="1">
        <v>42734</v>
      </c>
      <c r="B731" t="s">
        <v>4</v>
      </c>
      <c r="C731" t="s">
        <v>4</v>
      </c>
    </row>
    <row r="732" spans="1:3" x14ac:dyDescent="0.45">
      <c r="A732" s="1">
        <v>42735</v>
      </c>
      <c r="B732" t="s">
        <v>4</v>
      </c>
      <c r="C732" t="s">
        <v>4</v>
      </c>
    </row>
    <row r="733" spans="1:3" x14ac:dyDescent="0.45">
      <c r="A733" s="1">
        <v>42736</v>
      </c>
      <c r="B733" t="s">
        <v>4</v>
      </c>
      <c r="C733" t="s">
        <v>5</v>
      </c>
    </row>
    <row r="734" spans="1:3" x14ac:dyDescent="0.45">
      <c r="A734" s="1">
        <v>42737</v>
      </c>
      <c r="B734" t="s">
        <v>4</v>
      </c>
      <c r="C734" t="s">
        <v>5</v>
      </c>
    </row>
    <row r="735" spans="1:3" x14ac:dyDescent="0.45">
      <c r="A735" s="1">
        <v>42738</v>
      </c>
      <c r="B735" t="s">
        <v>4</v>
      </c>
      <c r="C735" t="s">
        <v>4</v>
      </c>
    </row>
    <row r="736" spans="1:3" x14ac:dyDescent="0.45">
      <c r="A736" s="1">
        <v>42739</v>
      </c>
      <c r="B736" t="s">
        <v>4</v>
      </c>
      <c r="C736" t="s">
        <v>4</v>
      </c>
    </row>
    <row r="737" spans="1:3" x14ac:dyDescent="0.45">
      <c r="A737" s="1">
        <v>42740</v>
      </c>
      <c r="B737" t="s">
        <v>4</v>
      </c>
      <c r="C737" t="s">
        <v>4</v>
      </c>
    </row>
    <row r="738" spans="1:3" x14ac:dyDescent="0.45">
      <c r="A738" s="1">
        <v>42741</v>
      </c>
      <c r="B738" t="s">
        <v>4</v>
      </c>
      <c r="C738" t="s">
        <v>4</v>
      </c>
    </row>
    <row r="739" spans="1:3" x14ac:dyDescent="0.45">
      <c r="A739" s="1">
        <v>42742</v>
      </c>
      <c r="B739" t="s">
        <v>4</v>
      </c>
      <c r="C739" t="s">
        <v>4</v>
      </c>
    </row>
    <row r="740" spans="1:3" x14ac:dyDescent="0.45">
      <c r="A740" s="1">
        <v>42743</v>
      </c>
      <c r="B740" t="s">
        <v>4</v>
      </c>
      <c r="C740" t="s">
        <v>4</v>
      </c>
    </row>
    <row r="741" spans="1:3" x14ac:dyDescent="0.45">
      <c r="A741" s="1">
        <v>42744</v>
      </c>
      <c r="B741" t="s">
        <v>4</v>
      </c>
      <c r="C741" t="s">
        <v>4</v>
      </c>
    </row>
    <row r="742" spans="1:3" x14ac:dyDescent="0.45">
      <c r="A742" s="1">
        <v>42745</v>
      </c>
      <c r="B742" t="s">
        <v>4</v>
      </c>
      <c r="C742" t="s">
        <v>4</v>
      </c>
    </row>
    <row r="743" spans="1:3" x14ac:dyDescent="0.45">
      <c r="A743" s="1">
        <v>42746</v>
      </c>
      <c r="B743" t="s">
        <v>4</v>
      </c>
      <c r="C743" t="s">
        <v>4</v>
      </c>
    </row>
    <row r="744" spans="1:3" x14ac:dyDescent="0.45">
      <c r="A744" s="1">
        <v>42747</v>
      </c>
      <c r="B744" t="s">
        <v>4</v>
      </c>
      <c r="C744" t="s">
        <v>4</v>
      </c>
    </row>
    <row r="745" spans="1:3" x14ac:dyDescent="0.45">
      <c r="A745" s="1">
        <v>42748</v>
      </c>
      <c r="B745" t="s">
        <v>4</v>
      </c>
      <c r="C745" t="s">
        <v>4</v>
      </c>
    </row>
    <row r="746" spans="1:3" x14ac:dyDescent="0.45">
      <c r="A746" s="1">
        <v>42749</v>
      </c>
      <c r="B746" t="s">
        <v>4</v>
      </c>
      <c r="C746" t="s">
        <v>4</v>
      </c>
    </row>
    <row r="747" spans="1:3" x14ac:dyDescent="0.45">
      <c r="A747" s="1">
        <v>42750</v>
      </c>
      <c r="B747" t="s">
        <v>4</v>
      </c>
      <c r="C747" t="s">
        <v>4</v>
      </c>
    </row>
    <row r="748" spans="1:3" x14ac:dyDescent="0.45">
      <c r="A748" s="1">
        <v>42751</v>
      </c>
      <c r="B748" t="s">
        <v>4</v>
      </c>
      <c r="C748" t="s">
        <v>4</v>
      </c>
    </row>
    <row r="749" spans="1:3" x14ac:dyDescent="0.45">
      <c r="A749" s="1">
        <v>42752</v>
      </c>
      <c r="B749" t="s">
        <v>4</v>
      </c>
      <c r="C749" t="s">
        <v>4</v>
      </c>
    </row>
    <row r="750" spans="1:3" x14ac:dyDescent="0.45">
      <c r="A750" s="1">
        <v>42753</v>
      </c>
      <c r="B750" t="s">
        <v>4</v>
      </c>
      <c r="C750" t="s">
        <v>4</v>
      </c>
    </row>
    <row r="751" spans="1:3" x14ac:dyDescent="0.45">
      <c r="A751" s="1">
        <v>42754</v>
      </c>
      <c r="B751" t="s">
        <v>4</v>
      </c>
      <c r="C751" t="s">
        <v>4</v>
      </c>
    </row>
    <row r="752" spans="1:3" x14ac:dyDescent="0.45">
      <c r="A752" s="1">
        <v>42755</v>
      </c>
      <c r="B752" t="s">
        <v>4</v>
      </c>
      <c r="C752" t="s">
        <v>4</v>
      </c>
    </row>
    <row r="753" spans="1:3" x14ac:dyDescent="0.45">
      <c r="A753" s="1">
        <v>42756</v>
      </c>
      <c r="B753" t="s">
        <v>4</v>
      </c>
      <c r="C753" t="s">
        <v>4</v>
      </c>
    </row>
    <row r="754" spans="1:3" x14ac:dyDescent="0.45">
      <c r="A754" s="1">
        <v>42757</v>
      </c>
      <c r="B754" t="s">
        <v>4</v>
      </c>
      <c r="C754" t="s">
        <v>4</v>
      </c>
    </row>
    <row r="755" spans="1:3" x14ac:dyDescent="0.45">
      <c r="A755" s="1">
        <v>42758</v>
      </c>
      <c r="B755" t="s">
        <v>4</v>
      </c>
      <c r="C755" t="s">
        <v>4</v>
      </c>
    </row>
    <row r="756" spans="1:3" x14ac:dyDescent="0.45">
      <c r="A756" s="1">
        <v>42759</v>
      </c>
      <c r="B756" t="s">
        <v>4</v>
      </c>
      <c r="C756" t="s">
        <v>4</v>
      </c>
    </row>
    <row r="757" spans="1:3" x14ac:dyDescent="0.45">
      <c r="A757" s="1">
        <v>42760</v>
      </c>
      <c r="B757" t="s">
        <v>4</v>
      </c>
      <c r="C757" t="s">
        <v>4</v>
      </c>
    </row>
    <row r="758" spans="1:3" x14ac:dyDescent="0.45">
      <c r="A758" s="1">
        <v>42761</v>
      </c>
      <c r="B758" t="s">
        <v>4</v>
      </c>
      <c r="C758" t="s">
        <v>5</v>
      </c>
    </row>
    <row r="759" spans="1:3" x14ac:dyDescent="0.45">
      <c r="A759" s="1">
        <v>42762</v>
      </c>
      <c r="B759" t="s">
        <v>4</v>
      </c>
      <c r="C759" t="s">
        <v>4</v>
      </c>
    </row>
    <row r="760" spans="1:3" x14ac:dyDescent="0.45">
      <c r="A760" s="1">
        <v>42763</v>
      </c>
      <c r="B760" t="s">
        <v>4</v>
      </c>
      <c r="C760" t="s">
        <v>4</v>
      </c>
    </row>
    <row r="761" spans="1:3" x14ac:dyDescent="0.45">
      <c r="A761" s="1">
        <v>42764</v>
      </c>
      <c r="B761" t="s">
        <v>4</v>
      </c>
      <c r="C761" t="s">
        <v>4</v>
      </c>
    </row>
    <row r="762" spans="1:3" x14ac:dyDescent="0.45">
      <c r="A762" s="1">
        <v>42765</v>
      </c>
      <c r="B762" t="s">
        <v>4</v>
      </c>
      <c r="C762" t="s">
        <v>4</v>
      </c>
    </row>
    <row r="763" spans="1:3" x14ac:dyDescent="0.45">
      <c r="A763" s="1">
        <v>42766</v>
      </c>
      <c r="B763" t="s">
        <v>5</v>
      </c>
      <c r="C763" t="s">
        <v>4</v>
      </c>
    </row>
    <row r="764" spans="1:3" x14ac:dyDescent="0.45">
      <c r="A764" s="1">
        <v>42767</v>
      </c>
      <c r="B764" t="s">
        <v>5</v>
      </c>
      <c r="C764" t="s">
        <v>4</v>
      </c>
    </row>
    <row r="765" spans="1:3" x14ac:dyDescent="0.45">
      <c r="A765" s="1">
        <v>42768</v>
      </c>
      <c r="B765" t="s">
        <v>5</v>
      </c>
      <c r="C765" t="s">
        <v>4</v>
      </c>
    </row>
    <row r="766" spans="1:3" x14ac:dyDescent="0.45">
      <c r="A766" s="1">
        <v>42769</v>
      </c>
      <c r="B766" t="s">
        <v>5</v>
      </c>
      <c r="C766" t="s">
        <v>4</v>
      </c>
    </row>
    <row r="767" spans="1:3" x14ac:dyDescent="0.45">
      <c r="A767" s="1">
        <v>42770</v>
      </c>
      <c r="B767" t="s">
        <v>5</v>
      </c>
      <c r="C767" t="s">
        <v>4</v>
      </c>
    </row>
    <row r="768" spans="1:3" x14ac:dyDescent="0.45">
      <c r="A768" s="1">
        <v>42771</v>
      </c>
      <c r="B768" t="s">
        <v>5</v>
      </c>
      <c r="C768" t="s">
        <v>4</v>
      </c>
    </row>
    <row r="769" spans="1:3" x14ac:dyDescent="0.45">
      <c r="A769" s="1">
        <v>42772</v>
      </c>
      <c r="B769" t="s">
        <v>5</v>
      </c>
      <c r="C769" t="s">
        <v>4</v>
      </c>
    </row>
    <row r="770" spans="1:3" x14ac:dyDescent="0.45">
      <c r="A770" s="1">
        <v>42773</v>
      </c>
      <c r="B770" t="s">
        <v>5</v>
      </c>
      <c r="C770" t="s">
        <v>4</v>
      </c>
    </row>
    <row r="771" spans="1:3" x14ac:dyDescent="0.45">
      <c r="A771" s="1">
        <v>42774</v>
      </c>
      <c r="B771" t="s">
        <v>5</v>
      </c>
      <c r="C771" t="s">
        <v>4</v>
      </c>
    </row>
    <row r="772" spans="1:3" x14ac:dyDescent="0.45">
      <c r="A772" s="1">
        <v>42775</v>
      </c>
      <c r="B772" t="s">
        <v>5</v>
      </c>
      <c r="C772" t="s">
        <v>4</v>
      </c>
    </row>
    <row r="773" spans="1:3" x14ac:dyDescent="0.45">
      <c r="A773" s="1">
        <v>42776</v>
      </c>
      <c r="B773" t="s">
        <v>5</v>
      </c>
      <c r="C773" t="s">
        <v>4</v>
      </c>
    </row>
    <row r="774" spans="1:3" x14ac:dyDescent="0.45">
      <c r="A774" s="1">
        <v>42777</v>
      </c>
      <c r="B774" t="s">
        <v>5</v>
      </c>
      <c r="C774" t="s">
        <v>4</v>
      </c>
    </row>
    <row r="775" spans="1:3" x14ac:dyDescent="0.45">
      <c r="A775" s="1">
        <v>42778</v>
      </c>
      <c r="B775" t="s">
        <v>5</v>
      </c>
      <c r="C775" t="s">
        <v>4</v>
      </c>
    </row>
    <row r="776" spans="1:3" x14ac:dyDescent="0.45">
      <c r="A776" s="1">
        <v>42779</v>
      </c>
      <c r="B776" t="s">
        <v>5</v>
      </c>
      <c r="C776" t="s">
        <v>4</v>
      </c>
    </row>
    <row r="777" spans="1:3" x14ac:dyDescent="0.45">
      <c r="A777" s="1">
        <v>42780</v>
      </c>
      <c r="B777" t="s">
        <v>5</v>
      </c>
      <c r="C777" t="s">
        <v>4</v>
      </c>
    </row>
    <row r="778" spans="1:3" x14ac:dyDescent="0.45">
      <c r="A778" s="1">
        <v>42781</v>
      </c>
      <c r="B778" t="s">
        <v>5</v>
      </c>
      <c r="C778" t="s">
        <v>4</v>
      </c>
    </row>
    <row r="779" spans="1:3" x14ac:dyDescent="0.45">
      <c r="A779" s="1">
        <v>42782</v>
      </c>
      <c r="B779" t="s">
        <v>5</v>
      </c>
      <c r="C779" t="s">
        <v>4</v>
      </c>
    </row>
    <row r="780" spans="1:3" x14ac:dyDescent="0.45">
      <c r="A780" s="1">
        <v>42783</v>
      </c>
      <c r="B780" t="s">
        <v>5</v>
      </c>
      <c r="C780" t="s">
        <v>4</v>
      </c>
    </row>
    <row r="781" spans="1:3" x14ac:dyDescent="0.45">
      <c r="A781" s="1">
        <v>42784</v>
      </c>
      <c r="B781" t="s">
        <v>5</v>
      </c>
      <c r="C781" t="s">
        <v>4</v>
      </c>
    </row>
    <row r="782" spans="1:3" x14ac:dyDescent="0.45">
      <c r="A782" s="1">
        <v>42785</v>
      </c>
      <c r="B782" t="s">
        <v>5</v>
      </c>
      <c r="C782" t="s">
        <v>4</v>
      </c>
    </row>
    <row r="783" spans="1:3" x14ac:dyDescent="0.45">
      <c r="A783" s="1">
        <v>42786</v>
      </c>
      <c r="B783" t="s">
        <v>5</v>
      </c>
      <c r="C783" t="s">
        <v>4</v>
      </c>
    </row>
    <row r="784" spans="1:3" x14ac:dyDescent="0.45">
      <c r="A784" s="1">
        <v>42787</v>
      </c>
      <c r="B784" t="s">
        <v>5</v>
      </c>
      <c r="C784" t="s">
        <v>4</v>
      </c>
    </row>
    <row r="785" spans="1:3" x14ac:dyDescent="0.45">
      <c r="A785" s="1">
        <v>42788</v>
      </c>
      <c r="B785" t="s">
        <v>5</v>
      </c>
      <c r="C785" t="s">
        <v>4</v>
      </c>
    </row>
    <row r="786" spans="1:3" x14ac:dyDescent="0.45">
      <c r="A786" s="1">
        <v>42789</v>
      </c>
      <c r="B786" t="s">
        <v>5</v>
      </c>
      <c r="C786" t="s">
        <v>4</v>
      </c>
    </row>
    <row r="787" spans="1:3" x14ac:dyDescent="0.45">
      <c r="A787" s="1">
        <v>42790</v>
      </c>
      <c r="B787" t="s">
        <v>5</v>
      </c>
      <c r="C787" t="s">
        <v>4</v>
      </c>
    </row>
    <row r="788" spans="1:3" x14ac:dyDescent="0.45">
      <c r="A788" s="1">
        <v>42791</v>
      </c>
      <c r="B788" t="s">
        <v>5</v>
      </c>
      <c r="C788" t="s">
        <v>4</v>
      </c>
    </row>
    <row r="789" spans="1:3" x14ac:dyDescent="0.45">
      <c r="A789" s="1">
        <v>42792</v>
      </c>
      <c r="B789" t="s">
        <v>5</v>
      </c>
      <c r="C789" t="s">
        <v>4</v>
      </c>
    </row>
    <row r="790" spans="1:3" x14ac:dyDescent="0.45">
      <c r="A790" s="1">
        <v>42793</v>
      </c>
      <c r="B790" t="s">
        <v>5</v>
      </c>
      <c r="C790" t="s">
        <v>4</v>
      </c>
    </row>
    <row r="791" spans="1:3" x14ac:dyDescent="0.45">
      <c r="A791" s="1">
        <v>42794</v>
      </c>
      <c r="B791" t="s">
        <v>5</v>
      </c>
      <c r="C791" t="s">
        <v>4</v>
      </c>
    </row>
    <row r="792" spans="1:3" x14ac:dyDescent="0.45">
      <c r="A792" s="1">
        <v>42795</v>
      </c>
      <c r="B792" t="s">
        <v>5</v>
      </c>
      <c r="C792" t="s">
        <v>4</v>
      </c>
    </row>
    <row r="793" spans="1:3" x14ac:dyDescent="0.45">
      <c r="A793" s="1">
        <v>42796</v>
      </c>
      <c r="B793" t="s">
        <v>5</v>
      </c>
      <c r="C793" t="s">
        <v>4</v>
      </c>
    </row>
    <row r="794" spans="1:3" x14ac:dyDescent="0.45">
      <c r="A794" s="1">
        <v>42797</v>
      </c>
      <c r="B794" t="s">
        <v>5</v>
      </c>
      <c r="C794" t="s">
        <v>4</v>
      </c>
    </row>
    <row r="795" spans="1:3" x14ac:dyDescent="0.45">
      <c r="A795" s="1">
        <v>42798</v>
      </c>
      <c r="B795" t="s">
        <v>5</v>
      </c>
      <c r="C795" t="s">
        <v>4</v>
      </c>
    </row>
    <row r="796" spans="1:3" x14ac:dyDescent="0.45">
      <c r="A796" s="1">
        <v>42799</v>
      </c>
      <c r="B796" t="s">
        <v>5</v>
      </c>
      <c r="C796" t="s">
        <v>4</v>
      </c>
    </row>
    <row r="797" spans="1:3" x14ac:dyDescent="0.45">
      <c r="A797" s="1">
        <v>42800</v>
      </c>
      <c r="B797" t="s">
        <v>5</v>
      </c>
      <c r="C797" t="s">
        <v>4</v>
      </c>
    </row>
    <row r="798" spans="1:3" x14ac:dyDescent="0.45">
      <c r="A798" s="1">
        <v>42801</v>
      </c>
      <c r="B798" t="s">
        <v>5</v>
      </c>
      <c r="C798" t="s">
        <v>4</v>
      </c>
    </row>
    <row r="799" spans="1:3" x14ac:dyDescent="0.45">
      <c r="A799" s="1">
        <v>42802</v>
      </c>
      <c r="B799" t="s">
        <v>5</v>
      </c>
      <c r="C799" t="s">
        <v>4</v>
      </c>
    </row>
    <row r="800" spans="1:3" x14ac:dyDescent="0.45">
      <c r="A800" s="1">
        <v>42803</v>
      </c>
      <c r="B800" t="s">
        <v>5</v>
      </c>
      <c r="C800" t="s">
        <v>4</v>
      </c>
    </row>
    <row r="801" spans="1:3" x14ac:dyDescent="0.45">
      <c r="A801" s="1">
        <v>42804</v>
      </c>
      <c r="B801" t="s">
        <v>5</v>
      </c>
      <c r="C801" t="s">
        <v>4</v>
      </c>
    </row>
    <row r="802" spans="1:3" x14ac:dyDescent="0.45">
      <c r="A802" s="1">
        <v>42805</v>
      </c>
      <c r="B802" t="s">
        <v>5</v>
      </c>
      <c r="C802" t="s">
        <v>4</v>
      </c>
    </row>
    <row r="803" spans="1:3" x14ac:dyDescent="0.45">
      <c r="A803" s="1">
        <v>42806</v>
      </c>
      <c r="B803" t="s">
        <v>5</v>
      </c>
      <c r="C803" t="s">
        <v>4</v>
      </c>
    </row>
    <row r="804" spans="1:3" x14ac:dyDescent="0.45">
      <c r="A804" s="1">
        <v>42807</v>
      </c>
      <c r="B804" t="s">
        <v>5</v>
      </c>
      <c r="C804" t="s">
        <v>5</v>
      </c>
    </row>
    <row r="805" spans="1:3" x14ac:dyDescent="0.45">
      <c r="A805" s="1">
        <v>42808</v>
      </c>
      <c r="B805" t="s">
        <v>5</v>
      </c>
      <c r="C805" t="s">
        <v>4</v>
      </c>
    </row>
    <row r="806" spans="1:3" x14ac:dyDescent="0.45">
      <c r="A806" s="1">
        <v>42809</v>
      </c>
      <c r="B806" t="s">
        <v>5</v>
      </c>
      <c r="C806" t="s">
        <v>4</v>
      </c>
    </row>
    <row r="807" spans="1:3" x14ac:dyDescent="0.45">
      <c r="A807" s="1">
        <v>42810</v>
      </c>
      <c r="B807" t="s">
        <v>5</v>
      </c>
      <c r="C807" t="s">
        <v>4</v>
      </c>
    </row>
    <row r="808" spans="1:3" x14ac:dyDescent="0.45">
      <c r="A808" s="1">
        <v>42811</v>
      </c>
      <c r="B808" t="s">
        <v>5</v>
      </c>
      <c r="C808" t="s">
        <v>4</v>
      </c>
    </row>
    <row r="809" spans="1:3" x14ac:dyDescent="0.45">
      <c r="A809" s="1">
        <v>42812</v>
      </c>
      <c r="B809" t="s">
        <v>5</v>
      </c>
      <c r="C809" t="s">
        <v>4</v>
      </c>
    </row>
    <row r="810" spans="1:3" x14ac:dyDescent="0.45">
      <c r="A810" s="1">
        <v>42813</v>
      </c>
      <c r="B810" t="s">
        <v>5</v>
      </c>
      <c r="C810" t="s">
        <v>4</v>
      </c>
    </row>
    <row r="811" spans="1:3" x14ac:dyDescent="0.45">
      <c r="A811" s="1">
        <v>42814</v>
      </c>
      <c r="B811" t="s">
        <v>5</v>
      </c>
      <c r="C811" t="s">
        <v>4</v>
      </c>
    </row>
    <row r="812" spans="1:3" x14ac:dyDescent="0.45">
      <c r="A812" s="1">
        <v>42815</v>
      </c>
      <c r="B812" t="s">
        <v>5</v>
      </c>
      <c r="C812" t="s">
        <v>4</v>
      </c>
    </row>
    <row r="813" spans="1:3" x14ac:dyDescent="0.45">
      <c r="A813" s="1">
        <v>42816</v>
      </c>
      <c r="B813" t="s">
        <v>5</v>
      </c>
      <c r="C813" t="s">
        <v>4</v>
      </c>
    </row>
    <row r="814" spans="1:3" x14ac:dyDescent="0.45">
      <c r="A814" s="1">
        <v>42817</v>
      </c>
      <c r="B814" t="s">
        <v>5</v>
      </c>
      <c r="C814" t="s">
        <v>4</v>
      </c>
    </row>
    <row r="815" spans="1:3" x14ac:dyDescent="0.45">
      <c r="A815" s="1">
        <v>42818</v>
      </c>
      <c r="B815" t="s">
        <v>5</v>
      </c>
      <c r="C815" t="s">
        <v>4</v>
      </c>
    </row>
    <row r="816" spans="1:3" x14ac:dyDescent="0.45">
      <c r="A816" s="1">
        <v>42819</v>
      </c>
      <c r="B816" t="s">
        <v>5</v>
      </c>
      <c r="C816" t="s">
        <v>4</v>
      </c>
    </row>
    <row r="817" spans="1:3" x14ac:dyDescent="0.45">
      <c r="A817" s="1">
        <v>42820</v>
      </c>
      <c r="B817" t="s">
        <v>5</v>
      </c>
      <c r="C817" t="s">
        <v>4</v>
      </c>
    </row>
    <row r="818" spans="1:3" x14ac:dyDescent="0.45">
      <c r="A818" s="1">
        <v>42821</v>
      </c>
      <c r="B818" t="s">
        <v>5</v>
      </c>
      <c r="C818" t="s">
        <v>4</v>
      </c>
    </row>
    <row r="819" spans="1:3" x14ac:dyDescent="0.45">
      <c r="A819" s="1">
        <v>42822</v>
      </c>
      <c r="B819" t="s">
        <v>5</v>
      </c>
      <c r="C819" t="s">
        <v>4</v>
      </c>
    </row>
    <row r="820" spans="1:3" x14ac:dyDescent="0.45">
      <c r="A820" s="1">
        <v>42823</v>
      </c>
      <c r="B820" t="s">
        <v>5</v>
      </c>
      <c r="C820" t="s">
        <v>4</v>
      </c>
    </row>
    <row r="821" spans="1:3" x14ac:dyDescent="0.45">
      <c r="A821" s="1">
        <v>42824</v>
      </c>
      <c r="B821" t="s">
        <v>5</v>
      </c>
      <c r="C821" t="s">
        <v>4</v>
      </c>
    </row>
    <row r="822" spans="1:3" x14ac:dyDescent="0.45">
      <c r="A822" s="1">
        <v>42825</v>
      </c>
      <c r="B822" t="s">
        <v>4</v>
      </c>
      <c r="C822" t="s">
        <v>4</v>
      </c>
    </row>
    <row r="823" spans="1:3" x14ac:dyDescent="0.45">
      <c r="A823" s="1">
        <v>42826</v>
      </c>
      <c r="B823" t="s">
        <v>4</v>
      </c>
      <c r="C823" t="s">
        <v>4</v>
      </c>
    </row>
    <row r="824" spans="1:3" x14ac:dyDescent="0.45">
      <c r="A824" s="1">
        <v>42827</v>
      </c>
      <c r="B824" t="s">
        <v>4</v>
      </c>
      <c r="C824" t="s">
        <v>4</v>
      </c>
    </row>
    <row r="825" spans="1:3" x14ac:dyDescent="0.45">
      <c r="A825" s="1">
        <v>42828</v>
      </c>
      <c r="B825" t="s">
        <v>4</v>
      </c>
      <c r="C825" t="s">
        <v>4</v>
      </c>
    </row>
    <row r="826" spans="1:3" x14ac:dyDescent="0.45">
      <c r="A826" s="1">
        <v>42829</v>
      </c>
      <c r="B826" t="s">
        <v>4</v>
      </c>
      <c r="C826" t="s">
        <v>4</v>
      </c>
    </row>
    <row r="827" spans="1:3" x14ac:dyDescent="0.45">
      <c r="A827" s="1">
        <v>42830</v>
      </c>
      <c r="B827" t="s">
        <v>4</v>
      </c>
      <c r="C827" t="s">
        <v>4</v>
      </c>
    </row>
    <row r="828" spans="1:3" x14ac:dyDescent="0.45">
      <c r="A828" s="1">
        <v>42831</v>
      </c>
      <c r="B828" t="s">
        <v>4</v>
      </c>
      <c r="C828" t="s">
        <v>4</v>
      </c>
    </row>
    <row r="829" spans="1:3" x14ac:dyDescent="0.45">
      <c r="A829" s="1">
        <v>42832</v>
      </c>
      <c r="B829" t="s">
        <v>4</v>
      </c>
      <c r="C829" t="s">
        <v>4</v>
      </c>
    </row>
    <row r="830" spans="1:3" x14ac:dyDescent="0.45">
      <c r="A830" s="1">
        <v>42833</v>
      </c>
      <c r="B830" t="s">
        <v>4</v>
      </c>
      <c r="C830" t="s">
        <v>4</v>
      </c>
    </row>
    <row r="831" spans="1:3" x14ac:dyDescent="0.45">
      <c r="A831" s="1">
        <v>42834</v>
      </c>
      <c r="B831" t="s">
        <v>4</v>
      </c>
      <c r="C831" t="s">
        <v>4</v>
      </c>
    </row>
    <row r="832" spans="1:3" x14ac:dyDescent="0.45">
      <c r="A832" s="1">
        <v>42835</v>
      </c>
      <c r="B832" t="s">
        <v>4</v>
      </c>
      <c r="C832" t="s">
        <v>4</v>
      </c>
    </row>
    <row r="833" spans="1:3" x14ac:dyDescent="0.45">
      <c r="A833" s="1">
        <v>42836</v>
      </c>
      <c r="B833" t="s">
        <v>4</v>
      </c>
      <c r="C833" t="s">
        <v>4</v>
      </c>
    </row>
    <row r="834" spans="1:3" x14ac:dyDescent="0.45">
      <c r="A834" s="1">
        <v>42837</v>
      </c>
      <c r="B834" t="s">
        <v>4</v>
      </c>
      <c r="C834" t="s">
        <v>4</v>
      </c>
    </row>
    <row r="835" spans="1:3" x14ac:dyDescent="0.45">
      <c r="A835" s="1">
        <v>42838</v>
      </c>
      <c r="B835" t="s">
        <v>4</v>
      </c>
      <c r="C835" t="s">
        <v>4</v>
      </c>
    </row>
    <row r="836" spans="1:3" x14ac:dyDescent="0.45">
      <c r="A836" s="1">
        <v>42839</v>
      </c>
      <c r="B836" t="s">
        <v>4</v>
      </c>
      <c r="C836" t="s">
        <v>5</v>
      </c>
    </row>
    <row r="837" spans="1:3" x14ac:dyDescent="0.45">
      <c r="A837" s="1">
        <v>42840</v>
      </c>
      <c r="B837" t="s">
        <v>4</v>
      </c>
      <c r="C837" t="s">
        <v>5</v>
      </c>
    </row>
    <row r="838" spans="1:3" x14ac:dyDescent="0.45">
      <c r="A838" s="1">
        <v>42841</v>
      </c>
      <c r="B838" t="s">
        <v>4</v>
      </c>
      <c r="C838" t="s">
        <v>5</v>
      </c>
    </row>
    <row r="839" spans="1:3" x14ac:dyDescent="0.45">
      <c r="A839" s="1">
        <v>42842</v>
      </c>
      <c r="B839" t="s">
        <v>4</v>
      </c>
      <c r="C839" t="s">
        <v>5</v>
      </c>
    </row>
    <row r="840" spans="1:3" x14ac:dyDescent="0.45">
      <c r="A840" s="1">
        <v>42843</v>
      </c>
      <c r="B840" t="s">
        <v>4</v>
      </c>
      <c r="C840" t="s">
        <v>4</v>
      </c>
    </row>
    <row r="841" spans="1:3" x14ac:dyDescent="0.45">
      <c r="A841" s="1">
        <v>42844</v>
      </c>
      <c r="B841" t="s">
        <v>5</v>
      </c>
      <c r="C841" t="s">
        <v>4</v>
      </c>
    </row>
    <row r="842" spans="1:3" x14ac:dyDescent="0.45">
      <c r="A842" s="1">
        <v>42845</v>
      </c>
      <c r="B842" t="s">
        <v>5</v>
      </c>
      <c r="C842" t="s">
        <v>4</v>
      </c>
    </row>
    <row r="843" spans="1:3" x14ac:dyDescent="0.45">
      <c r="A843" s="1">
        <v>42846</v>
      </c>
      <c r="B843" t="s">
        <v>5</v>
      </c>
      <c r="C843" t="s">
        <v>4</v>
      </c>
    </row>
    <row r="844" spans="1:3" x14ac:dyDescent="0.45">
      <c r="A844" s="1">
        <v>42847</v>
      </c>
      <c r="B844" t="s">
        <v>5</v>
      </c>
      <c r="C844" t="s">
        <v>4</v>
      </c>
    </row>
    <row r="845" spans="1:3" x14ac:dyDescent="0.45">
      <c r="A845" s="1">
        <v>42848</v>
      </c>
      <c r="B845" t="s">
        <v>5</v>
      </c>
      <c r="C845" t="s">
        <v>4</v>
      </c>
    </row>
    <row r="846" spans="1:3" x14ac:dyDescent="0.45">
      <c r="A846" s="1">
        <v>42849</v>
      </c>
      <c r="B846" t="s">
        <v>5</v>
      </c>
      <c r="C846" t="s">
        <v>4</v>
      </c>
    </row>
    <row r="847" spans="1:3" x14ac:dyDescent="0.45">
      <c r="A847" s="1">
        <v>42850</v>
      </c>
      <c r="B847" t="s">
        <v>5</v>
      </c>
      <c r="C847" t="s">
        <v>5</v>
      </c>
    </row>
    <row r="848" spans="1:3" x14ac:dyDescent="0.45">
      <c r="A848" s="1">
        <v>42851</v>
      </c>
      <c r="B848" t="s">
        <v>5</v>
      </c>
      <c r="C848" t="s">
        <v>4</v>
      </c>
    </row>
    <row r="849" spans="1:3" x14ac:dyDescent="0.45">
      <c r="A849" s="1">
        <v>42852</v>
      </c>
      <c r="B849" t="s">
        <v>5</v>
      </c>
      <c r="C849" t="s">
        <v>4</v>
      </c>
    </row>
    <row r="850" spans="1:3" x14ac:dyDescent="0.45">
      <c r="A850" s="1">
        <v>42853</v>
      </c>
      <c r="B850" t="s">
        <v>5</v>
      </c>
      <c r="C850" t="s">
        <v>4</v>
      </c>
    </row>
    <row r="851" spans="1:3" x14ac:dyDescent="0.45">
      <c r="A851" s="1">
        <v>42854</v>
      </c>
      <c r="B851" t="s">
        <v>5</v>
      </c>
      <c r="C851" t="s">
        <v>4</v>
      </c>
    </row>
    <row r="852" spans="1:3" x14ac:dyDescent="0.45">
      <c r="A852" s="1">
        <v>42855</v>
      </c>
      <c r="B852" t="s">
        <v>5</v>
      </c>
      <c r="C852" t="s">
        <v>4</v>
      </c>
    </row>
    <row r="853" spans="1:3" x14ac:dyDescent="0.45">
      <c r="A853" s="1">
        <v>42856</v>
      </c>
      <c r="B853" t="s">
        <v>5</v>
      </c>
      <c r="C853" t="s">
        <v>4</v>
      </c>
    </row>
    <row r="854" spans="1:3" x14ac:dyDescent="0.45">
      <c r="A854" s="1">
        <v>42857</v>
      </c>
      <c r="B854" t="s">
        <v>5</v>
      </c>
      <c r="C854" t="s">
        <v>4</v>
      </c>
    </row>
    <row r="855" spans="1:3" x14ac:dyDescent="0.45">
      <c r="A855" s="1">
        <v>42858</v>
      </c>
      <c r="B855" t="s">
        <v>5</v>
      </c>
      <c r="C855" t="s">
        <v>4</v>
      </c>
    </row>
    <row r="856" spans="1:3" x14ac:dyDescent="0.45">
      <c r="A856" s="1">
        <v>42859</v>
      </c>
      <c r="B856" t="s">
        <v>5</v>
      </c>
      <c r="C856" t="s">
        <v>4</v>
      </c>
    </row>
    <row r="857" spans="1:3" x14ac:dyDescent="0.45">
      <c r="A857" s="1">
        <v>42860</v>
      </c>
      <c r="B857" t="s">
        <v>5</v>
      </c>
      <c r="C857" t="s">
        <v>4</v>
      </c>
    </row>
    <row r="858" spans="1:3" x14ac:dyDescent="0.45">
      <c r="A858" s="1">
        <v>42861</v>
      </c>
      <c r="B858" t="s">
        <v>5</v>
      </c>
      <c r="C858" t="s">
        <v>4</v>
      </c>
    </row>
    <row r="859" spans="1:3" x14ac:dyDescent="0.45">
      <c r="A859" s="1">
        <v>42862</v>
      </c>
      <c r="B859" t="s">
        <v>5</v>
      </c>
      <c r="C859" t="s">
        <v>4</v>
      </c>
    </row>
    <row r="860" spans="1:3" x14ac:dyDescent="0.45">
      <c r="A860" s="1">
        <v>42863</v>
      </c>
      <c r="B860" t="s">
        <v>5</v>
      </c>
      <c r="C860" t="s">
        <v>4</v>
      </c>
    </row>
    <row r="861" spans="1:3" x14ac:dyDescent="0.45">
      <c r="A861" s="1">
        <v>42864</v>
      </c>
      <c r="B861" t="s">
        <v>5</v>
      </c>
      <c r="C861" t="s">
        <v>4</v>
      </c>
    </row>
    <row r="862" spans="1:3" x14ac:dyDescent="0.45">
      <c r="A862" s="1">
        <v>42865</v>
      </c>
      <c r="B862" t="s">
        <v>5</v>
      </c>
      <c r="C862" t="s">
        <v>4</v>
      </c>
    </row>
    <row r="863" spans="1:3" x14ac:dyDescent="0.45">
      <c r="A863" s="1">
        <v>42866</v>
      </c>
      <c r="B863" t="s">
        <v>5</v>
      </c>
      <c r="C863" t="s">
        <v>4</v>
      </c>
    </row>
    <row r="864" spans="1:3" x14ac:dyDescent="0.45">
      <c r="A864" s="1">
        <v>42867</v>
      </c>
      <c r="B864" t="s">
        <v>5</v>
      </c>
      <c r="C864" t="s">
        <v>4</v>
      </c>
    </row>
    <row r="865" spans="1:3" x14ac:dyDescent="0.45">
      <c r="A865" s="1">
        <v>42868</v>
      </c>
      <c r="B865" t="s">
        <v>5</v>
      </c>
      <c r="C865" t="s">
        <v>4</v>
      </c>
    </row>
    <row r="866" spans="1:3" x14ac:dyDescent="0.45">
      <c r="A866" s="1">
        <v>42869</v>
      </c>
      <c r="B866" t="s">
        <v>5</v>
      </c>
      <c r="C866" t="s">
        <v>4</v>
      </c>
    </row>
    <row r="867" spans="1:3" x14ac:dyDescent="0.45">
      <c r="A867" s="1">
        <v>42870</v>
      </c>
      <c r="B867" t="s">
        <v>5</v>
      </c>
      <c r="C867" t="s">
        <v>4</v>
      </c>
    </row>
    <row r="868" spans="1:3" x14ac:dyDescent="0.45">
      <c r="A868" s="1">
        <v>42871</v>
      </c>
      <c r="B868" t="s">
        <v>5</v>
      </c>
      <c r="C868" t="s">
        <v>4</v>
      </c>
    </row>
    <row r="869" spans="1:3" x14ac:dyDescent="0.45">
      <c r="A869" s="1">
        <v>42872</v>
      </c>
      <c r="B869" t="s">
        <v>5</v>
      </c>
      <c r="C869" t="s">
        <v>4</v>
      </c>
    </row>
    <row r="870" spans="1:3" x14ac:dyDescent="0.45">
      <c r="A870" s="1">
        <v>42873</v>
      </c>
      <c r="B870" t="s">
        <v>5</v>
      </c>
      <c r="C870" t="s">
        <v>4</v>
      </c>
    </row>
    <row r="871" spans="1:3" x14ac:dyDescent="0.45">
      <c r="A871" s="1">
        <v>42874</v>
      </c>
      <c r="B871" t="s">
        <v>5</v>
      </c>
      <c r="C871" t="s">
        <v>4</v>
      </c>
    </row>
    <row r="872" spans="1:3" x14ac:dyDescent="0.45">
      <c r="A872" s="1">
        <v>42875</v>
      </c>
      <c r="B872" t="s">
        <v>5</v>
      </c>
      <c r="C872" t="s">
        <v>4</v>
      </c>
    </row>
    <row r="873" spans="1:3" x14ac:dyDescent="0.45">
      <c r="A873" s="1">
        <v>42876</v>
      </c>
      <c r="B873" t="s">
        <v>5</v>
      </c>
      <c r="C873" t="s">
        <v>4</v>
      </c>
    </row>
    <row r="874" spans="1:3" x14ac:dyDescent="0.45">
      <c r="A874" s="1">
        <v>42877</v>
      </c>
      <c r="B874" t="s">
        <v>5</v>
      </c>
      <c r="C874" t="s">
        <v>4</v>
      </c>
    </row>
    <row r="875" spans="1:3" x14ac:dyDescent="0.45">
      <c r="A875" s="1">
        <v>42878</v>
      </c>
      <c r="B875" t="s">
        <v>5</v>
      </c>
      <c r="C875" t="s">
        <v>4</v>
      </c>
    </row>
    <row r="876" spans="1:3" x14ac:dyDescent="0.45">
      <c r="A876" s="1">
        <v>42879</v>
      </c>
      <c r="B876" t="s">
        <v>5</v>
      </c>
      <c r="C876" t="s">
        <v>4</v>
      </c>
    </row>
    <row r="877" spans="1:3" x14ac:dyDescent="0.45">
      <c r="A877" s="1">
        <v>42880</v>
      </c>
      <c r="B877" t="s">
        <v>5</v>
      </c>
      <c r="C877" t="s">
        <v>4</v>
      </c>
    </row>
    <row r="878" spans="1:3" x14ac:dyDescent="0.45">
      <c r="A878" s="1">
        <v>42881</v>
      </c>
      <c r="B878" t="s">
        <v>5</v>
      </c>
      <c r="C878" t="s">
        <v>4</v>
      </c>
    </row>
    <row r="879" spans="1:3" x14ac:dyDescent="0.45">
      <c r="A879" s="1">
        <v>42882</v>
      </c>
      <c r="B879" t="s">
        <v>5</v>
      </c>
      <c r="C879" t="s">
        <v>4</v>
      </c>
    </row>
    <row r="880" spans="1:3" x14ac:dyDescent="0.45">
      <c r="A880" s="1">
        <v>42883</v>
      </c>
      <c r="B880" t="s">
        <v>5</v>
      </c>
      <c r="C880" t="s">
        <v>4</v>
      </c>
    </row>
    <row r="881" spans="1:3" x14ac:dyDescent="0.45">
      <c r="A881" s="1">
        <v>42884</v>
      </c>
      <c r="B881" t="s">
        <v>5</v>
      </c>
      <c r="C881" t="s">
        <v>4</v>
      </c>
    </row>
    <row r="882" spans="1:3" x14ac:dyDescent="0.45">
      <c r="A882" s="1">
        <v>42885</v>
      </c>
      <c r="B882" t="s">
        <v>5</v>
      </c>
      <c r="C882" t="s">
        <v>4</v>
      </c>
    </row>
    <row r="883" spans="1:3" x14ac:dyDescent="0.45">
      <c r="A883" s="1">
        <v>42886</v>
      </c>
      <c r="B883" t="s">
        <v>5</v>
      </c>
      <c r="C883" t="s">
        <v>4</v>
      </c>
    </row>
    <row r="884" spans="1:3" x14ac:dyDescent="0.45">
      <c r="A884" s="1">
        <v>42887</v>
      </c>
      <c r="B884" t="s">
        <v>5</v>
      </c>
      <c r="C884" t="s">
        <v>4</v>
      </c>
    </row>
    <row r="885" spans="1:3" x14ac:dyDescent="0.45">
      <c r="A885" s="1">
        <v>42888</v>
      </c>
      <c r="B885" t="s">
        <v>5</v>
      </c>
      <c r="C885" t="s">
        <v>4</v>
      </c>
    </row>
    <row r="886" spans="1:3" x14ac:dyDescent="0.45">
      <c r="A886" s="1">
        <v>42889</v>
      </c>
      <c r="B886" t="s">
        <v>5</v>
      </c>
      <c r="C886" t="s">
        <v>4</v>
      </c>
    </row>
    <row r="887" spans="1:3" x14ac:dyDescent="0.45">
      <c r="A887" s="1">
        <v>42890</v>
      </c>
      <c r="B887" t="s">
        <v>5</v>
      </c>
      <c r="C887" t="s">
        <v>4</v>
      </c>
    </row>
    <row r="888" spans="1:3" x14ac:dyDescent="0.45">
      <c r="A888" s="1">
        <v>42891</v>
      </c>
      <c r="B888" t="s">
        <v>5</v>
      </c>
      <c r="C888" t="s">
        <v>4</v>
      </c>
    </row>
    <row r="889" spans="1:3" x14ac:dyDescent="0.45">
      <c r="A889" s="1">
        <v>42892</v>
      </c>
      <c r="B889" t="s">
        <v>5</v>
      </c>
      <c r="C889" t="s">
        <v>4</v>
      </c>
    </row>
    <row r="890" spans="1:3" x14ac:dyDescent="0.45">
      <c r="A890" s="1">
        <v>42893</v>
      </c>
      <c r="B890" t="s">
        <v>5</v>
      </c>
      <c r="C890" t="s">
        <v>4</v>
      </c>
    </row>
    <row r="891" spans="1:3" x14ac:dyDescent="0.45">
      <c r="A891" s="1">
        <v>42894</v>
      </c>
      <c r="B891" t="s">
        <v>5</v>
      </c>
      <c r="C891" t="s">
        <v>4</v>
      </c>
    </row>
    <row r="892" spans="1:3" x14ac:dyDescent="0.45">
      <c r="A892" s="1">
        <v>42895</v>
      </c>
      <c r="B892" t="s">
        <v>5</v>
      </c>
      <c r="C892" t="s">
        <v>4</v>
      </c>
    </row>
    <row r="893" spans="1:3" x14ac:dyDescent="0.45">
      <c r="A893" s="1">
        <v>42896</v>
      </c>
      <c r="B893" t="s">
        <v>5</v>
      </c>
      <c r="C893" t="s">
        <v>4</v>
      </c>
    </row>
    <row r="894" spans="1:3" x14ac:dyDescent="0.45">
      <c r="A894" s="1">
        <v>42897</v>
      </c>
      <c r="B894" t="s">
        <v>5</v>
      </c>
      <c r="C894" t="s">
        <v>4</v>
      </c>
    </row>
    <row r="895" spans="1:3" x14ac:dyDescent="0.45">
      <c r="A895" s="1">
        <v>42898</v>
      </c>
      <c r="B895" t="s">
        <v>5</v>
      </c>
      <c r="C895" t="s">
        <v>5</v>
      </c>
    </row>
    <row r="896" spans="1:3" x14ac:dyDescent="0.45">
      <c r="A896" s="1">
        <v>42899</v>
      </c>
      <c r="B896" t="s">
        <v>5</v>
      </c>
      <c r="C896" t="s">
        <v>4</v>
      </c>
    </row>
    <row r="897" spans="1:3" x14ac:dyDescent="0.45">
      <c r="A897" s="1">
        <v>42900</v>
      </c>
      <c r="B897" t="s">
        <v>5</v>
      </c>
      <c r="C897" t="s">
        <v>4</v>
      </c>
    </row>
    <row r="898" spans="1:3" x14ac:dyDescent="0.45">
      <c r="A898" s="1">
        <v>42901</v>
      </c>
      <c r="B898" t="s">
        <v>5</v>
      </c>
      <c r="C898" t="s">
        <v>4</v>
      </c>
    </row>
    <row r="899" spans="1:3" x14ac:dyDescent="0.45">
      <c r="A899" s="1">
        <v>42902</v>
      </c>
      <c r="B899" t="s">
        <v>5</v>
      </c>
      <c r="C899" t="s">
        <v>4</v>
      </c>
    </row>
    <row r="900" spans="1:3" x14ac:dyDescent="0.45">
      <c r="A900" s="1">
        <v>42903</v>
      </c>
      <c r="B900" t="s">
        <v>5</v>
      </c>
      <c r="C900" t="s">
        <v>4</v>
      </c>
    </row>
    <row r="901" spans="1:3" x14ac:dyDescent="0.45">
      <c r="A901" s="1">
        <v>42904</v>
      </c>
      <c r="B901" t="s">
        <v>5</v>
      </c>
      <c r="C901" t="s">
        <v>4</v>
      </c>
    </row>
    <row r="902" spans="1:3" x14ac:dyDescent="0.45">
      <c r="A902" s="1">
        <v>42905</v>
      </c>
      <c r="B902" t="s">
        <v>5</v>
      </c>
      <c r="C902" t="s">
        <v>4</v>
      </c>
    </row>
    <row r="903" spans="1:3" x14ac:dyDescent="0.45">
      <c r="A903" s="1">
        <v>42906</v>
      </c>
      <c r="B903" t="s">
        <v>5</v>
      </c>
      <c r="C903" t="s">
        <v>4</v>
      </c>
    </row>
    <row r="904" spans="1:3" x14ac:dyDescent="0.45">
      <c r="A904" s="1">
        <v>42907</v>
      </c>
      <c r="B904" t="s">
        <v>5</v>
      </c>
      <c r="C904" t="s">
        <v>4</v>
      </c>
    </row>
    <row r="905" spans="1:3" x14ac:dyDescent="0.45">
      <c r="A905" s="1">
        <v>42908</v>
      </c>
      <c r="B905" t="s">
        <v>5</v>
      </c>
      <c r="C905" t="s">
        <v>4</v>
      </c>
    </row>
    <row r="906" spans="1:3" x14ac:dyDescent="0.45">
      <c r="A906" s="1">
        <v>42909</v>
      </c>
      <c r="B906" t="s">
        <v>5</v>
      </c>
      <c r="C906" t="s">
        <v>4</v>
      </c>
    </row>
    <row r="907" spans="1:3" x14ac:dyDescent="0.45">
      <c r="A907" s="1">
        <v>42910</v>
      </c>
      <c r="B907" t="s">
        <v>5</v>
      </c>
      <c r="C907" t="s">
        <v>4</v>
      </c>
    </row>
    <row r="908" spans="1:3" x14ac:dyDescent="0.45">
      <c r="A908" s="1">
        <v>42911</v>
      </c>
      <c r="B908" t="s">
        <v>5</v>
      </c>
      <c r="C908" t="s">
        <v>4</v>
      </c>
    </row>
    <row r="909" spans="1:3" x14ac:dyDescent="0.45">
      <c r="A909" s="1">
        <v>42912</v>
      </c>
      <c r="B909" t="s">
        <v>5</v>
      </c>
      <c r="C909" t="s">
        <v>4</v>
      </c>
    </row>
    <row r="910" spans="1:3" x14ac:dyDescent="0.45">
      <c r="A910" s="1">
        <v>42913</v>
      </c>
      <c r="B910" t="s">
        <v>5</v>
      </c>
      <c r="C910" t="s">
        <v>4</v>
      </c>
    </row>
    <row r="911" spans="1:3" x14ac:dyDescent="0.45">
      <c r="A911" s="1">
        <v>42914</v>
      </c>
      <c r="B911" t="s">
        <v>5</v>
      </c>
      <c r="C911" t="s">
        <v>4</v>
      </c>
    </row>
    <row r="912" spans="1:3" x14ac:dyDescent="0.45">
      <c r="A912" s="1">
        <v>42915</v>
      </c>
      <c r="B912" t="s">
        <v>5</v>
      </c>
      <c r="C912" t="s">
        <v>4</v>
      </c>
    </row>
    <row r="913" spans="1:3" x14ac:dyDescent="0.45">
      <c r="A913" s="1">
        <v>42916</v>
      </c>
      <c r="B913" t="s">
        <v>4</v>
      </c>
      <c r="C913" t="s">
        <v>4</v>
      </c>
    </row>
    <row r="914" spans="1:3" x14ac:dyDescent="0.45">
      <c r="A914" s="1">
        <v>42917</v>
      </c>
      <c r="B914" t="s">
        <v>4</v>
      </c>
      <c r="C914" t="s">
        <v>4</v>
      </c>
    </row>
    <row r="915" spans="1:3" x14ac:dyDescent="0.45">
      <c r="A915" s="1">
        <v>42918</v>
      </c>
      <c r="B915" t="s">
        <v>4</v>
      </c>
      <c r="C915" t="s">
        <v>4</v>
      </c>
    </row>
    <row r="916" spans="1:3" x14ac:dyDescent="0.45">
      <c r="A916" s="1">
        <v>42919</v>
      </c>
      <c r="B916" t="s">
        <v>4</v>
      </c>
      <c r="C916" t="s">
        <v>4</v>
      </c>
    </row>
    <row r="917" spans="1:3" x14ac:dyDescent="0.45">
      <c r="A917" s="1">
        <v>42920</v>
      </c>
      <c r="B917" t="s">
        <v>4</v>
      </c>
      <c r="C917" t="s">
        <v>4</v>
      </c>
    </row>
    <row r="918" spans="1:3" x14ac:dyDescent="0.45">
      <c r="A918" s="1">
        <v>42921</v>
      </c>
      <c r="B918" t="s">
        <v>4</v>
      </c>
      <c r="C918" t="s">
        <v>4</v>
      </c>
    </row>
    <row r="919" spans="1:3" x14ac:dyDescent="0.45">
      <c r="A919" s="1">
        <v>42922</v>
      </c>
      <c r="B919" t="s">
        <v>4</v>
      </c>
      <c r="C919" t="s">
        <v>4</v>
      </c>
    </row>
    <row r="920" spans="1:3" x14ac:dyDescent="0.45">
      <c r="A920" s="1">
        <v>42923</v>
      </c>
      <c r="B920" t="s">
        <v>4</v>
      </c>
      <c r="C920" t="s">
        <v>4</v>
      </c>
    </row>
    <row r="921" spans="1:3" x14ac:dyDescent="0.45">
      <c r="A921" s="1">
        <v>42924</v>
      </c>
      <c r="B921" t="s">
        <v>4</v>
      </c>
      <c r="C921" t="s">
        <v>4</v>
      </c>
    </row>
    <row r="922" spans="1:3" x14ac:dyDescent="0.45">
      <c r="A922" s="1">
        <v>42925</v>
      </c>
      <c r="B922" t="s">
        <v>4</v>
      </c>
      <c r="C922" t="s">
        <v>4</v>
      </c>
    </row>
    <row r="923" spans="1:3" x14ac:dyDescent="0.45">
      <c r="A923" s="1">
        <v>42926</v>
      </c>
      <c r="B923" t="s">
        <v>4</v>
      </c>
      <c r="C923" t="s">
        <v>4</v>
      </c>
    </row>
    <row r="924" spans="1:3" x14ac:dyDescent="0.45">
      <c r="A924" s="1">
        <v>42927</v>
      </c>
      <c r="B924" t="s">
        <v>4</v>
      </c>
      <c r="C924" t="s">
        <v>4</v>
      </c>
    </row>
    <row r="925" spans="1:3" x14ac:dyDescent="0.45">
      <c r="A925" s="1">
        <v>42928</v>
      </c>
      <c r="B925" t="s">
        <v>4</v>
      </c>
      <c r="C925" t="s">
        <v>4</v>
      </c>
    </row>
    <row r="926" spans="1:3" x14ac:dyDescent="0.45">
      <c r="A926" s="1">
        <v>42929</v>
      </c>
      <c r="B926" t="s">
        <v>4</v>
      </c>
      <c r="C926" t="s">
        <v>4</v>
      </c>
    </row>
    <row r="927" spans="1:3" x14ac:dyDescent="0.45">
      <c r="A927" s="1">
        <v>42930</v>
      </c>
      <c r="B927" t="s">
        <v>4</v>
      </c>
      <c r="C927" t="s">
        <v>4</v>
      </c>
    </row>
    <row r="928" spans="1:3" x14ac:dyDescent="0.45">
      <c r="A928" s="1">
        <v>42931</v>
      </c>
      <c r="B928" t="s">
        <v>4</v>
      </c>
      <c r="C928" t="s">
        <v>4</v>
      </c>
    </row>
    <row r="929" spans="1:3" x14ac:dyDescent="0.45">
      <c r="A929" s="1">
        <v>42932</v>
      </c>
      <c r="B929" t="s">
        <v>4</v>
      </c>
      <c r="C929" t="s">
        <v>4</v>
      </c>
    </row>
    <row r="930" spans="1:3" x14ac:dyDescent="0.45">
      <c r="A930" s="1">
        <v>42933</v>
      </c>
      <c r="B930" t="s">
        <v>4</v>
      </c>
      <c r="C930" t="s">
        <v>4</v>
      </c>
    </row>
    <row r="931" spans="1:3" x14ac:dyDescent="0.45">
      <c r="A931" s="1">
        <v>42934</v>
      </c>
      <c r="B931" t="s">
        <v>5</v>
      </c>
      <c r="C931" t="s">
        <v>4</v>
      </c>
    </row>
    <row r="932" spans="1:3" x14ac:dyDescent="0.45">
      <c r="A932" s="1">
        <v>42935</v>
      </c>
      <c r="B932" t="s">
        <v>5</v>
      </c>
      <c r="C932" t="s">
        <v>4</v>
      </c>
    </row>
    <row r="933" spans="1:3" x14ac:dyDescent="0.45">
      <c r="A933" s="1">
        <v>42936</v>
      </c>
      <c r="B933" t="s">
        <v>5</v>
      </c>
      <c r="C933" t="s">
        <v>4</v>
      </c>
    </row>
    <row r="934" spans="1:3" x14ac:dyDescent="0.45">
      <c r="A934" s="1">
        <v>42937</v>
      </c>
      <c r="B934" t="s">
        <v>5</v>
      </c>
      <c r="C934" t="s">
        <v>4</v>
      </c>
    </row>
    <row r="935" spans="1:3" x14ac:dyDescent="0.45">
      <c r="A935" s="1">
        <v>42938</v>
      </c>
      <c r="B935" t="s">
        <v>5</v>
      </c>
      <c r="C935" t="s">
        <v>4</v>
      </c>
    </row>
    <row r="936" spans="1:3" x14ac:dyDescent="0.45">
      <c r="A936" s="1">
        <v>42939</v>
      </c>
      <c r="B936" t="s">
        <v>5</v>
      </c>
      <c r="C936" t="s">
        <v>4</v>
      </c>
    </row>
    <row r="937" spans="1:3" x14ac:dyDescent="0.45">
      <c r="A937" s="1">
        <v>42940</v>
      </c>
      <c r="B937" t="s">
        <v>5</v>
      </c>
      <c r="C937" t="s">
        <v>4</v>
      </c>
    </row>
    <row r="938" spans="1:3" x14ac:dyDescent="0.45">
      <c r="A938" s="1">
        <v>42941</v>
      </c>
      <c r="B938" t="s">
        <v>5</v>
      </c>
      <c r="C938" t="s">
        <v>4</v>
      </c>
    </row>
    <row r="939" spans="1:3" x14ac:dyDescent="0.45">
      <c r="A939" s="1">
        <v>42942</v>
      </c>
      <c r="B939" t="s">
        <v>5</v>
      </c>
      <c r="C939" t="s">
        <v>4</v>
      </c>
    </row>
    <row r="940" spans="1:3" x14ac:dyDescent="0.45">
      <c r="A940" s="1">
        <v>42943</v>
      </c>
      <c r="B940" t="s">
        <v>5</v>
      </c>
      <c r="C940" t="s">
        <v>4</v>
      </c>
    </row>
    <row r="941" spans="1:3" x14ac:dyDescent="0.45">
      <c r="A941" s="1">
        <v>42944</v>
      </c>
      <c r="B941" t="s">
        <v>5</v>
      </c>
      <c r="C941" t="s">
        <v>4</v>
      </c>
    </row>
    <row r="942" spans="1:3" x14ac:dyDescent="0.45">
      <c r="A942" s="1">
        <v>42945</v>
      </c>
      <c r="B942" t="s">
        <v>5</v>
      </c>
      <c r="C942" t="s">
        <v>4</v>
      </c>
    </row>
    <row r="943" spans="1:3" x14ac:dyDescent="0.45">
      <c r="A943" s="1">
        <v>42946</v>
      </c>
      <c r="B943" t="s">
        <v>5</v>
      </c>
      <c r="C943" t="s">
        <v>4</v>
      </c>
    </row>
    <row r="944" spans="1:3" x14ac:dyDescent="0.45">
      <c r="A944" s="1">
        <v>42947</v>
      </c>
      <c r="B944" t="s">
        <v>5</v>
      </c>
      <c r="C944" t="s">
        <v>4</v>
      </c>
    </row>
    <row r="945" spans="1:3" x14ac:dyDescent="0.45">
      <c r="A945" s="1">
        <v>42948</v>
      </c>
      <c r="B945" t="s">
        <v>5</v>
      </c>
      <c r="C945" t="s">
        <v>4</v>
      </c>
    </row>
    <row r="946" spans="1:3" x14ac:dyDescent="0.45">
      <c r="A946" s="1">
        <v>42949</v>
      </c>
      <c r="B946" t="s">
        <v>5</v>
      </c>
      <c r="C946" t="s">
        <v>4</v>
      </c>
    </row>
    <row r="947" spans="1:3" x14ac:dyDescent="0.45">
      <c r="A947" s="1">
        <v>42950</v>
      </c>
      <c r="B947" t="s">
        <v>5</v>
      </c>
      <c r="C947" t="s">
        <v>4</v>
      </c>
    </row>
    <row r="948" spans="1:3" x14ac:dyDescent="0.45">
      <c r="A948" s="1">
        <v>42951</v>
      </c>
      <c r="B948" t="s">
        <v>5</v>
      </c>
      <c r="C948" t="s">
        <v>4</v>
      </c>
    </row>
    <row r="949" spans="1:3" x14ac:dyDescent="0.45">
      <c r="A949" s="1">
        <v>42952</v>
      </c>
      <c r="B949" t="s">
        <v>5</v>
      </c>
      <c r="C949" t="s">
        <v>4</v>
      </c>
    </row>
    <row r="950" spans="1:3" x14ac:dyDescent="0.45">
      <c r="A950" s="1">
        <v>42953</v>
      </c>
      <c r="B950" t="s">
        <v>5</v>
      </c>
      <c r="C950" t="s">
        <v>4</v>
      </c>
    </row>
    <row r="951" spans="1:3" x14ac:dyDescent="0.45">
      <c r="A951" s="1">
        <v>42954</v>
      </c>
      <c r="B951" t="s">
        <v>5</v>
      </c>
      <c r="C951" t="s">
        <v>4</v>
      </c>
    </row>
    <row r="952" spans="1:3" x14ac:dyDescent="0.45">
      <c r="A952" s="1">
        <v>42955</v>
      </c>
      <c r="B952" t="s">
        <v>5</v>
      </c>
      <c r="C952" t="s">
        <v>4</v>
      </c>
    </row>
    <row r="953" spans="1:3" x14ac:dyDescent="0.45">
      <c r="A953" s="1">
        <v>42956</v>
      </c>
      <c r="B953" t="s">
        <v>5</v>
      </c>
      <c r="C953" t="s">
        <v>4</v>
      </c>
    </row>
    <row r="954" spans="1:3" x14ac:dyDescent="0.45">
      <c r="A954" s="1">
        <v>42957</v>
      </c>
      <c r="B954" t="s">
        <v>5</v>
      </c>
      <c r="C954" t="s">
        <v>4</v>
      </c>
    </row>
    <row r="955" spans="1:3" x14ac:dyDescent="0.45">
      <c r="A955" s="1">
        <v>42958</v>
      </c>
      <c r="B955" t="s">
        <v>5</v>
      </c>
      <c r="C955" t="s">
        <v>4</v>
      </c>
    </row>
    <row r="956" spans="1:3" x14ac:dyDescent="0.45">
      <c r="A956" s="1">
        <v>42959</v>
      </c>
      <c r="B956" t="s">
        <v>5</v>
      </c>
      <c r="C956" t="s">
        <v>4</v>
      </c>
    </row>
    <row r="957" spans="1:3" x14ac:dyDescent="0.45">
      <c r="A957" s="1">
        <v>42960</v>
      </c>
      <c r="B957" t="s">
        <v>5</v>
      </c>
      <c r="C957" t="s">
        <v>4</v>
      </c>
    </row>
    <row r="958" spans="1:3" x14ac:dyDescent="0.45">
      <c r="A958" s="1">
        <v>42961</v>
      </c>
      <c r="B958" t="s">
        <v>5</v>
      </c>
      <c r="C958" t="s">
        <v>4</v>
      </c>
    </row>
    <row r="959" spans="1:3" x14ac:dyDescent="0.45">
      <c r="A959" s="1">
        <v>42962</v>
      </c>
      <c r="B959" t="s">
        <v>5</v>
      </c>
      <c r="C959" t="s">
        <v>4</v>
      </c>
    </row>
    <row r="960" spans="1:3" x14ac:dyDescent="0.45">
      <c r="A960" s="1">
        <v>42963</v>
      </c>
      <c r="B960" t="s">
        <v>5</v>
      </c>
      <c r="C960" t="s">
        <v>4</v>
      </c>
    </row>
    <row r="961" spans="1:3" x14ac:dyDescent="0.45">
      <c r="A961" s="1">
        <v>42964</v>
      </c>
      <c r="B961" t="s">
        <v>5</v>
      </c>
      <c r="C961" t="s">
        <v>4</v>
      </c>
    </row>
    <row r="962" spans="1:3" x14ac:dyDescent="0.45">
      <c r="A962" s="1">
        <v>42965</v>
      </c>
      <c r="B962" t="s">
        <v>5</v>
      </c>
      <c r="C962" t="s">
        <v>4</v>
      </c>
    </row>
    <row r="963" spans="1:3" x14ac:dyDescent="0.45">
      <c r="A963" s="1">
        <v>42966</v>
      </c>
      <c r="B963" t="s">
        <v>5</v>
      </c>
      <c r="C963" t="s">
        <v>4</v>
      </c>
    </row>
    <row r="964" spans="1:3" x14ac:dyDescent="0.45">
      <c r="A964" s="1">
        <v>42967</v>
      </c>
      <c r="B964" t="s">
        <v>5</v>
      </c>
      <c r="C964" t="s">
        <v>4</v>
      </c>
    </row>
    <row r="965" spans="1:3" x14ac:dyDescent="0.45">
      <c r="A965" s="1">
        <v>42968</v>
      </c>
      <c r="B965" t="s">
        <v>5</v>
      </c>
      <c r="C965" t="s">
        <v>4</v>
      </c>
    </row>
    <row r="966" spans="1:3" x14ac:dyDescent="0.45">
      <c r="A966" s="1">
        <v>42969</v>
      </c>
      <c r="B966" t="s">
        <v>5</v>
      </c>
      <c r="C966" t="s">
        <v>4</v>
      </c>
    </row>
    <row r="967" spans="1:3" x14ac:dyDescent="0.45">
      <c r="A967" s="1">
        <v>42970</v>
      </c>
      <c r="B967" t="s">
        <v>5</v>
      </c>
      <c r="C967" t="s">
        <v>4</v>
      </c>
    </row>
    <row r="968" spans="1:3" x14ac:dyDescent="0.45">
      <c r="A968" s="1">
        <v>42971</v>
      </c>
      <c r="B968" t="s">
        <v>5</v>
      </c>
      <c r="C968" t="s">
        <v>4</v>
      </c>
    </row>
    <row r="969" spans="1:3" x14ac:dyDescent="0.45">
      <c r="A969" s="1">
        <v>42972</v>
      </c>
      <c r="B969" t="s">
        <v>5</v>
      </c>
      <c r="C969" t="s">
        <v>4</v>
      </c>
    </row>
    <row r="970" spans="1:3" x14ac:dyDescent="0.45">
      <c r="A970" s="1">
        <v>42973</v>
      </c>
      <c r="B970" t="s">
        <v>5</v>
      </c>
      <c r="C970" t="s">
        <v>4</v>
      </c>
    </row>
    <row r="971" spans="1:3" x14ac:dyDescent="0.45">
      <c r="A971" s="1">
        <v>42974</v>
      </c>
      <c r="B971" t="s">
        <v>5</v>
      </c>
      <c r="C971" t="s">
        <v>4</v>
      </c>
    </row>
    <row r="972" spans="1:3" x14ac:dyDescent="0.45">
      <c r="A972" s="1">
        <v>42975</v>
      </c>
      <c r="B972" t="s">
        <v>5</v>
      </c>
      <c r="C972" t="s">
        <v>4</v>
      </c>
    </row>
    <row r="973" spans="1:3" x14ac:dyDescent="0.45">
      <c r="A973" s="1">
        <v>42976</v>
      </c>
      <c r="B973" t="s">
        <v>5</v>
      </c>
      <c r="C973" t="s">
        <v>4</v>
      </c>
    </row>
    <row r="974" spans="1:3" x14ac:dyDescent="0.45">
      <c r="A974" s="1">
        <v>42977</v>
      </c>
      <c r="B974" t="s">
        <v>5</v>
      </c>
      <c r="C974" t="s">
        <v>4</v>
      </c>
    </row>
    <row r="975" spans="1:3" x14ac:dyDescent="0.45">
      <c r="A975" s="1">
        <v>42978</v>
      </c>
      <c r="B975" t="s">
        <v>5</v>
      </c>
      <c r="C975" t="s">
        <v>4</v>
      </c>
    </row>
    <row r="976" spans="1:3" x14ac:dyDescent="0.45">
      <c r="A976" s="1">
        <v>42979</v>
      </c>
      <c r="B976" t="s">
        <v>5</v>
      </c>
      <c r="C976" t="s">
        <v>4</v>
      </c>
    </row>
    <row r="977" spans="1:3" x14ac:dyDescent="0.45">
      <c r="A977" s="1">
        <v>42980</v>
      </c>
      <c r="B977" t="s">
        <v>5</v>
      </c>
      <c r="C977" t="s">
        <v>4</v>
      </c>
    </row>
    <row r="978" spans="1:3" x14ac:dyDescent="0.45">
      <c r="A978" s="1">
        <v>42981</v>
      </c>
      <c r="B978" t="s">
        <v>5</v>
      </c>
      <c r="C978" t="s">
        <v>4</v>
      </c>
    </row>
    <row r="979" spans="1:3" x14ac:dyDescent="0.45">
      <c r="A979" s="1">
        <v>42982</v>
      </c>
      <c r="B979" t="s">
        <v>5</v>
      </c>
      <c r="C979" t="s">
        <v>4</v>
      </c>
    </row>
    <row r="980" spans="1:3" x14ac:dyDescent="0.45">
      <c r="A980" s="1">
        <v>42983</v>
      </c>
      <c r="B980" t="s">
        <v>5</v>
      </c>
      <c r="C980" t="s">
        <v>4</v>
      </c>
    </row>
    <row r="981" spans="1:3" x14ac:dyDescent="0.45">
      <c r="A981" s="1">
        <v>42984</v>
      </c>
      <c r="B981" t="s">
        <v>5</v>
      </c>
      <c r="C981" t="s">
        <v>4</v>
      </c>
    </row>
    <row r="982" spans="1:3" x14ac:dyDescent="0.45">
      <c r="A982" s="1">
        <v>42985</v>
      </c>
      <c r="B982" t="s">
        <v>5</v>
      </c>
      <c r="C982" t="s">
        <v>4</v>
      </c>
    </row>
    <row r="983" spans="1:3" x14ac:dyDescent="0.45">
      <c r="A983" s="1">
        <v>42986</v>
      </c>
      <c r="B983" t="s">
        <v>5</v>
      </c>
      <c r="C983" t="s">
        <v>4</v>
      </c>
    </row>
    <row r="984" spans="1:3" x14ac:dyDescent="0.45">
      <c r="A984" s="1">
        <v>42987</v>
      </c>
      <c r="B984" t="s">
        <v>5</v>
      </c>
      <c r="C984" t="s">
        <v>4</v>
      </c>
    </row>
    <row r="985" spans="1:3" x14ac:dyDescent="0.45">
      <c r="A985" s="1">
        <v>42988</v>
      </c>
      <c r="B985" t="s">
        <v>5</v>
      </c>
      <c r="C985" t="s">
        <v>4</v>
      </c>
    </row>
    <row r="986" spans="1:3" x14ac:dyDescent="0.45">
      <c r="A986" s="1">
        <v>42989</v>
      </c>
      <c r="B986" t="s">
        <v>5</v>
      </c>
      <c r="C986" t="s">
        <v>4</v>
      </c>
    </row>
    <row r="987" spans="1:3" x14ac:dyDescent="0.45">
      <c r="A987" s="1">
        <v>42990</v>
      </c>
      <c r="B987" t="s">
        <v>5</v>
      </c>
      <c r="C987" t="s">
        <v>4</v>
      </c>
    </row>
    <row r="988" spans="1:3" x14ac:dyDescent="0.45">
      <c r="A988" s="1">
        <v>42991</v>
      </c>
      <c r="B988" t="s">
        <v>5</v>
      </c>
      <c r="C988" t="s">
        <v>4</v>
      </c>
    </row>
    <row r="989" spans="1:3" x14ac:dyDescent="0.45">
      <c r="A989" s="1">
        <v>42992</v>
      </c>
      <c r="B989" t="s">
        <v>5</v>
      </c>
      <c r="C989" t="s">
        <v>4</v>
      </c>
    </row>
    <row r="990" spans="1:3" x14ac:dyDescent="0.45">
      <c r="A990" s="1">
        <v>42993</v>
      </c>
      <c r="B990" t="s">
        <v>5</v>
      </c>
      <c r="C990" t="s">
        <v>4</v>
      </c>
    </row>
    <row r="991" spans="1:3" x14ac:dyDescent="0.45">
      <c r="A991" s="1">
        <v>42994</v>
      </c>
      <c r="B991" t="s">
        <v>5</v>
      </c>
      <c r="C991" t="s">
        <v>4</v>
      </c>
    </row>
    <row r="992" spans="1:3" x14ac:dyDescent="0.45">
      <c r="A992" s="1">
        <v>42995</v>
      </c>
      <c r="B992" t="s">
        <v>5</v>
      </c>
      <c r="C992" t="s">
        <v>4</v>
      </c>
    </row>
    <row r="993" spans="1:3" x14ac:dyDescent="0.45">
      <c r="A993" s="1">
        <v>42996</v>
      </c>
      <c r="B993" t="s">
        <v>5</v>
      </c>
      <c r="C993" t="s">
        <v>4</v>
      </c>
    </row>
    <row r="994" spans="1:3" x14ac:dyDescent="0.45">
      <c r="A994" s="1">
        <v>42997</v>
      </c>
      <c r="B994" t="s">
        <v>5</v>
      </c>
      <c r="C994" t="s">
        <v>4</v>
      </c>
    </row>
    <row r="995" spans="1:3" x14ac:dyDescent="0.45">
      <c r="A995" s="1">
        <v>42998</v>
      </c>
      <c r="B995" t="s">
        <v>5</v>
      </c>
      <c r="C995" t="s">
        <v>4</v>
      </c>
    </row>
    <row r="996" spans="1:3" x14ac:dyDescent="0.45">
      <c r="A996" s="1">
        <v>42999</v>
      </c>
      <c r="B996" t="s">
        <v>5</v>
      </c>
      <c r="C996" t="s">
        <v>4</v>
      </c>
    </row>
    <row r="997" spans="1:3" x14ac:dyDescent="0.45">
      <c r="A997" s="1">
        <v>43000</v>
      </c>
      <c r="B997" t="s">
        <v>4</v>
      </c>
      <c r="C997" t="s">
        <v>4</v>
      </c>
    </row>
    <row r="998" spans="1:3" x14ac:dyDescent="0.45">
      <c r="A998" s="1">
        <v>43001</v>
      </c>
      <c r="B998" t="s">
        <v>4</v>
      </c>
      <c r="C998" t="s">
        <v>4</v>
      </c>
    </row>
    <row r="999" spans="1:3" x14ac:dyDescent="0.45">
      <c r="A999" s="1">
        <v>43002</v>
      </c>
      <c r="B999" t="s">
        <v>4</v>
      </c>
      <c r="C999" t="s">
        <v>4</v>
      </c>
    </row>
    <row r="1000" spans="1:3" x14ac:dyDescent="0.45">
      <c r="A1000" s="1">
        <v>43003</v>
      </c>
      <c r="B1000" t="s">
        <v>4</v>
      </c>
      <c r="C1000" t="s">
        <v>4</v>
      </c>
    </row>
    <row r="1001" spans="1:3" x14ac:dyDescent="0.45">
      <c r="A1001" s="1">
        <v>43004</v>
      </c>
      <c r="B1001" t="s">
        <v>4</v>
      </c>
      <c r="C1001" t="s">
        <v>4</v>
      </c>
    </row>
    <row r="1002" spans="1:3" x14ac:dyDescent="0.45">
      <c r="A1002" s="1">
        <v>43005</v>
      </c>
      <c r="B1002" t="s">
        <v>4</v>
      </c>
      <c r="C1002" t="s">
        <v>4</v>
      </c>
    </row>
    <row r="1003" spans="1:3" x14ac:dyDescent="0.45">
      <c r="A1003" s="1">
        <v>43006</v>
      </c>
      <c r="B1003" t="s">
        <v>4</v>
      </c>
      <c r="C1003" t="s">
        <v>4</v>
      </c>
    </row>
    <row r="1004" spans="1:3" x14ac:dyDescent="0.45">
      <c r="A1004" s="1">
        <v>43007</v>
      </c>
      <c r="B1004" t="s">
        <v>4</v>
      </c>
      <c r="C1004" t="s">
        <v>5</v>
      </c>
    </row>
    <row r="1005" spans="1:3" x14ac:dyDescent="0.45">
      <c r="A1005" s="1">
        <v>43008</v>
      </c>
      <c r="B1005" t="s">
        <v>4</v>
      </c>
      <c r="C1005" t="s">
        <v>4</v>
      </c>
    </row>
    <row r="1006" spans="1:3" x14ac:dyDescent="0.45">
      <c r="A1006" s="1">
        <v>43009</v>
      </c>
      <c r="B1006" t="s">
        <v>4</v>
      </c>
      <c r="C1006" t="s">
        <v>4</v>
      </c>
    </row>
    <row r="1007" spans="1:3" x14ac:dyDescent="0.45">
      <c r="A1007" s="1">
        <v>43010</v>
      </c>
      <c r="B1007" t="s">
        <v>4</v>
      </c>
      <c r="C1007" t="s">
        <v>4</v>
      </c>
    </row>
    <row r="1008" spans="1:3" x14ac:dyDescent="0.45">
      <c r="A1008" s="1">
        <v>43011</v>
      </c>
      <c r="B1008" t="s">
        <v>4</v>
      </c>
      <c r="C1008" t="s">
        <v>4</v>
      </c>
    </row>
    <row r="1009" spans="1:3" x14ac:dyDescent="0.45">
      <c r="A1009" s="1">
        <v>43012</v>
      </c>
      <c r="B1009" t="s">
        <v>4</v>
      </c>
      <c r="C1009" t="s">
        <v>4</v>
      </c>
    </row>
    <row r="1010" spans="1:3" x14ac:dyDescent="0.45">
      <c r="A1010" s="1">
        <v>43013</v>
      </c>
      <c r="B1010" t="s">
        <v>4</v>
      </c>
      <c r="C1010" t="s">
        <v>4</v>
      </c>
    </row>
    <row r="1011" spans="1:3" x14ac:dyDescent="0.45">
      <c r="A1011" s="1">
        <v>43014</v>
      </c>
      <c r="B1011" t="s">
        <v>4</v>
      </c>
      <c r="C1011" t="s">
        <v>4</v>
      </c>
    </row>
    <row r="1012" spans="1:3" x14ac:dyDescent="0.45">
      <c r="A1012" s="1">
        <v>43015</v>
      </c>
      <c r="B1012" t="s">
        <v>4</v>
      </c>
      <c r="C1012" t="s">
        <v>4</v>
      </c>
    </row>
    <row r="1013" spans="1:3" x14ac:dyDescent="0.45">
      <c r="A1013" s="1">
        <v>43016</v>
      </c>
      <c r="B1013" t="s">
        <v>4</v>
      </c>
      <c r="C1013" t="s">
        <v>4</v>
      </c>
    </row>
    <row r="1014" spans="1:3" x14ac:dyDescent="0.45">
      <c r="A1014" s="1">
        <v>43017</v>
      </c>
      <c r="B1014" t="s">
        <v>4</v>
      </c>
      <c r="C1014" t="s">
        <v>4</v>
      </c>
    </row>
    <row r="1015" spans="1:3" x14ac:dyDescent="0.45">
      <c r="A1015" s="1">
        <v>43018</v>
      </c>
      <c r="B1015" t="s">
        <v>5</v>
      </c>
      <c r="C1015" t="s">
        <v>4</v>
      </c>
    </row>
    <row r="1016" spans="1:3" x14ac:dyDescent="0.45">
      <c r="A1016" s="1">
        <v>43019</v>
      </c>
      <c r="B1016" t="s">
        <v>5</v>
      </c>
      <c r="C1016" t="s">
        <v>4</v>
      </c>
    </row>
    <row r="1017" spans="1:3" x14ac:dyDescent="0.45">
      <c r="A1017" s="1">
        <v>43020</v>
      </c>
      <c r="B1017" t="s">
        <v>5</v>
      </c>
      <c r="C1017" t="s">
        <v>4</v>
      </c>
    </row>
    <row r="1018" spans="1:3" x14ac:dyDescent="0.45">
      <c r="A1018" s="1">
        <v>43021</v>
      </c>
      <c r="B1018" t="s">
        <v>5</v>
      </c>
      <c r="C1018" t="s">
        <v>4</v>
      </c>
    </row>
    <row r="1019" spans="1:3" x14ac:dyDescent="0.45">
      <c r="A1019" s="1">
        <v>43022</v>
      </c>
      <c r="B1019" t="s">
        <v>5</v>
      </c>
      <c r="C1019" t="s">
        <v>4</v>
      </c>
    </row>
    <row r="1020" spans="1:3" x14ac:dyDescent="0.45">
      <c r="A1020" s="1">
        <v>43023</v>
      </c>
      <c r="B1020" t="s">
        <v>5</v>
      </c>
      <c r="C1020" t="s">
        <v>4</v>
      </c>
    </row>
    <row r="1021" spans="1:3" x14ac:dyDescent="0.45">
      <c r="A1021" s="1">
        <v>43024</v>
      </c>
      <c r="B1021" t="s">
        <v>5</v>
      </c>
      <c r="C1021" t="s">
        <v>4</v>
      </c>
    </row>
    <row r="1022" spans="1:3" x14ac:dyDescent="0.45">
      <c r="A1022" s="1">
        <v>43025</v>
      </c>
      <c r="B1022" t="s">
        <v>5</v>
      </c>
      <c r="C1022" t="s">
        <v>4</v>
      </c>
    </row>
    <row r="1023" spans="1:3" x14ac:dyDescent="0.45">
      <c r="A1023" s="1">
        <v>43026</v>
      </c>
      <c r="B1023" t="s">
        <v>5</v>
      </c>
      <c r="C1023" t="s">
        <v>4</v>
      </c>
    </row>
    <row r="1024" spans="1:3" x14ac:dyDescent="0.45">
      <c r="A1024" s="1">
        <v>43027</v>
      </c>
      <c r="B1024" t="s">
        <v>5</v>
      </c>
      <c r="C1024" t="s">
        <v>4</v>
      </c>
    </row>
    <row r="1025" spans="1:3" x14ac:dyDescent="0.45">
      <c r="A1025" s="1">
        <v>43028</v>
      </c>
      <c r="B1025" t="s">
        <v>5</v>
      </c>
      <c r="C1025" t="s">
        <v>4</v>
      </c>
    </row>
    <row r="1026" spans="1:3" x14ac:dyDescent="0.45">
      <c r="A1026" s="1">
        <v>43029</v>
      </c>
      <c r="B1026" t="s">
        <v>5</v>
      </c>
      <c r="C1026" t="s">
        <v>4</v>
      </c>
    </row>
    <row r="1027" spans="1:3" x14ac:dyDescent="0.45">
      <c r="A1027" s="1">
        <v>43030</v>
      </c>
      <c r="B1027" t="s">
        <v>5</v>
      </c>
      <c r="C1027" t="s">
        <v>4</v>
      </c>
    </row>
    <row r="1028" spans="1:3" x14ac:dyDescent="0.45">
      <c r="A1028" s="1">
        <v>43031</v>
      </c>
      <c r="B1028" t="s">
        <v>5</v>
      </c>
      <c r="C1028" t="s">
        <v>4</v>
      </c>
    </row>
    <row r="1029" spans="1:3" x14ac:dyDescent="0.45">
      <c r="A1029" s="1">
        <v>43032</v>
      </c>
      <c r="B1029" t="s">
        <v>5</v>
      </c>
      <c r="C1029" t="s">
        <v>4</v>
      </c>
    </row>
    <row r="1030" spans="1:3" x14ac:dyDescent="0.45">
      <c r="A1030" s="1">
        <v>43033</v>
      </c>
      <c r="B1030" t="s">
        <v>5</v>
      </c>
      <c r="C1030" t="s">
        <v>4</v>
      </c>
    </row>
    <row r="1031" spans="1:3" x14ac:dyDescent="0.45">
      <c r="A1031" s="1">
        <v>43034</v>
      </c>
      <c r="B1031" t="s">
        <v>5</v>
      </c>
      <c r="C1031" t="s">
        <v>4</v>
      </c>
    </row>
    <row r="1032" spans="1:3" x14ac:dyDescent="0.45">
      <c r="A1032" s="1">
        <v>43035</v>
      </c>
      <c r="B1032" t="s">
        <v>5</v>
      </c>
      <c r="C1032" t="s">
        <v>4</v>
      </c>
    </row>
    <row r="1033" spans="1:3" x14ac:dyDescent="0.45">
      <c r="A1033" s="1">
        <v>43036</v>
      </c>
      <c r="B1033" t="s">
        <v>5</v>
      </c>
      <c r="C1033" t="s">
        <v>4</v>
      </c>
    </row>
    <row r="1034" spans="1:3" x14ac:dyDescent="0.45">
      <c r="A1034" s="1">
        <v>43037</v>
      </c>
      <c r="B1034" t="s">
        <v>5</v>
      </c>
      <c r="C1034" t="s">
        <v>4</v>
      </c>
    </row>
    <row r="1035" spans="1:3" x14ac:dyDescent="0.45">
      <c r="A1035" s="1">
        <v>43038</v>
      </c>
      <c r="B1035" t="s">
        <v>5</v>
      </c>
      <c r="C1035" t="s">
        <v>4</v>
      </c>
    </row>
    <row r="1036" spans="1:3" x14ac:dyDescent="0.45">
      <c r="A1036" s="1">
        <v>43039</v>
      </c>
      <c r="B1036" t="s">
        <v>5</v>
      </c>
      <c r="C1036" t="s">
        <v>4</v>
      </c>
    </row>
    <row r="1037" spans="1:3" x14ac:dyDescent="0.45">
      <c r="A1037" s="1">
        <v>43040</v>
      </c>
      <c r="B1037" t="s">
        <v>5</v>
      </c>
      <c r="C1037" t="s">
        <v>4</v>
      </c>
    </row>
    <row r="1038" spans="1:3" x14ac:dyDescent="0.45">
      <c r="A1038" s="1">
        <v>43041</v>
      </c>
      <c r="B1038" t="s">
        <v>5</v>
      </c>
      <c r="C1038" t="s">
        <v>4</v>
      </c>
    </row>
    <row r="1039" spans="1:3" x14ac:dyDescent="0.45">
      <c r="A1039" s="1">
        <v>43042</v>
      </c>
      <c r="B1039" t="s">
        <v>5</v>
      </c>
      <c r="C1039" t="s">
        <v>4</v>
      </c>
    </row>
    <row r="1040" spans="1:3" x14ac:dyDescent="0.45">
      <c r="A1040" s="1">
        <v>43043</v>
      </c>
      <c r="B1040" t="s">
        <v>5</v>
      </c>
      <c r="C1040" t="s">
        <v>4</v>
      </c>
    </row>
    <row r="1041" spans="1:3" x14ac:dyDescent="0.45">
      <c r="A1041" s="1">
        <v>43044</v>
      </c>
      <c r="B1041" t="s">
        <v>5</v>
      </c>
      <c r="C1041" t="s">
        <v>4</v>
      </c>
    </row>
    <row r="1042" spans="1:3" x14ac:dyDescent="0.45">
      <c r="A1042" s="1">
        <v>43045</v>
      </c>
      <c r="B1042" t="s">
        <v>5</v>
      </c>
      <c r="C1042" t="s">
        <v>4</v>
      </c>
    </row>
    <row r="1043" spans="1:3" x14ac:dyDescent="0.45">
      <c r="A1043" s="1">
        <v>43046</v>
      </c>
      <c r="B1043" t="s">
        <v>5</v>
      </c>
      <c r="C1043" t="s">
        <v>5</v>
      </c>
    </row>
    <row r="1044" spans="1:3" x14ac:dyDescent="0.45">
      <c r="A1044" s="1">
        <v>43047</v>
      </c>
      <c r="B1044" t="s">
        <v>5</v>
      </c>
      <c r="C1044" t="s">
        <v>4</v>
      </c>
    </row>
    <row r="1045" spans="1:3" x14ac:dyDescent="0.45">
      <c r="A1045" s="1">
        <v>43048</v>
      </c>
      <c r="B1045" t="s">
        <v>5</v>
      </c>
      <c r="C1045" t="s">
        <v>4</v>
      </c>
    </row>
    <row r="1046" spans="1:3" x14ac:dyDescent="0.45">
      <c r="A1046" s="1">
        <v>43049</v>
      </c>
      <c r="B1046" t="s">
        <v>5</v>
      </c>
      <c r="C1046" t="s">
        <v>4</v>
      </c>
    </row>
    <row r="1047" spans="1:3" x14ac:dyDescent="0.45">
      <c r="A1047" s="1">
        <v>43050</v>
      </c>
      <c r="B1047" t="s">
        <v>5</v>
      </c>
      <c r="C1047" t="s">
        <v>4</v>
      </c>
    </row>
    <row r="1048" spans="1:3" x14ac:dyDescent="0.45">
      <c r="A1048" s="1">
        <v>43051</v>
      </c>
      <c r="B1048" t="s">
        <v>5</v>
      </c>
      <c r="C1048" t="s">
        <v>4</v>
      </c>
    </row>
    <row r="1049" spans="1:3" x14ac:dyDescent="0.45">
      <c r="A1049" s="1">
        <v>43052</v>
      </c>
      <c r="B1049" t="s">
        <v>5</v>
      </c>
      <c r="C1049" t="s">
        <v>4</v>
      </c>
    </row>
    <row r="1050" spans="1:3" x14ac:dyDescent="0.45">
      <c r="A1050" s="1">
        <v>43053</v>
      </c>
      <c r="B1050" t="s">
        <v>5</v>
      </c>
      <c r="C1050" t="s">
        <v>4</v>
      </c>
    </row>
    <row r="1051" spans="1:3" x14ac:dyDescent="0.45">
      <c r="A1051" s="1">
        <v>43054</v>
      </c>
      <c r="B1051" t="s">
        <v>5</v>
      </c>
      <c r="C1051" t="s">
        <v>4</v>
      </c>
    </row>
    <row r="1052" spans="1:3" x14ac:dyDescent="0.45">
      <c r="A1052" s="1">
        <v>43055</v>
      </c>
      <c r="B1052" t="s">
        <v>5</v>
      </c>
      <c r="C1052" t="s">
        <v>4</v>
      </c>
    </row>
    <row r="1053" spans="1:3" x14ac:dyDescent="0.45">
      <c r="A1053" s="1">
        <v>43056</v>
      </c>
      <c r="B1053" t="s">
        <v>5</v>
      </c>
      <c r="C1053" t="s">
        <v>4</v>
      </c>
    </row>
    <row r="1054" spans="1:3" x14ac:dyDescent="0.45">
      <c r="A1054" s="1">
        <v>43057</v>
      </c>
      <c r="B1054" t="s">
        <v>5</v>
      </c>
      <c r="C1054" t="s">
        <v>4</v>
      </c>
    </row>
    <row r="1055" spans="1:3" x14ac:dyDescent="0.45">
      <c r="A1055" s="1">
        <v>43058</v>
      </c>
      <c r="B1055" t="s">
        <v>5</v>
      </c>
      <c r="C1055" t="s">
        <v>4</v>
      </c>
    </row>
    <row r="1056" spans="1:3" x14ac:dyDescent="0.45">
      <c r="A1056" s="1">
        <v>43059</v>
      </c>
      <c r="B1056" t="s">
        <v>5</v>
      </c>
      <c r="C1056" t="s">
        <v>4</v>
      </c>
    </row>
    <row r="1057" spans="1:3" x14ac:dyDescent="0.45">
      <c r="A1057" s="1">
        <v>43060</v>
      </c>
      <c r="B1057" t="s">
        <v>5</v>
      </c>
      <c r="C1057" t="s">
        <v>4</v>
      </c>
    </row>
    <row r="1058" spans="1:3" x14ac:dyDescent="0.45">
      <c r="A1058" s="1">
        <v>43061</v>
      </c>
      <c r="B1058" t="s">
        <v>5</v>
      </c>
      <c r="C1058" t="s">
        <v>4</v>
      </c>
    </row>
    <row r="1059" spans="1:3" x14ac:dyDescent="0.45">
      <c r="A1059" s="1">
        <v>43062</v>
      </c>
      <c r="B1059" t="s">
        <v>5</v>
      </c>
      <c r="C1059" t="s">
        <v>4</v>
      </c>
    </row>
    <row r="1060" spans="1:3" x14ac:dyDescent="0.45">
      <c r="A1060" s="1">
        <v>43063</v>
      </c>
      <c r="B1060" t="s">
        <v>5</v>
      </c>
      <c r="C1060" t="s">
        <v>4</v>
      </c>
    </row>
    <row r="1061" spans="1:3" x14ac:dyDescent="0.45">
      <c r="A1061" s="1">
        <v>43064</v>
      </c>
      <c r="B1061" t="s">
        <v>5</v>
      </c>
      <c r="C1061" t="s">
        <v>4</v>
      </c>
    </row>
    <row r="1062" spans="1:3" x14ac:dyDescent="0.45">
      <c r="A1062" s="1">
        <v>43065</v>
      </c>
      <c r="B1062" t="s">
        <v>5</v>
      </c>
      <c r="C1062" t="s">
        <v>4</v>
      </c>
    </row>
    <row r="1063" spans="1:3" x14ac:dyDescent="0.45">
      <c r="A1063" s="1">
        <v>43066</v>
      </c>
      <c r="B1063" t="s">
        <v>5</v>
      </c>
      <c r="C1063" t="s">
        <v>4</v>
      </c>
    </row>
    <row r="1064" spans="1:3" x14ac:dyDescent="0.45">
      <c r="A1064" s="1">
        <v>43067</v>
      </c>
      <c r="B1064" t="s">
        <v>5</v>
      </c>
      <c r="C1064" t="s">
        <v>4</v>
      </c>
    </row>
    <row r="1065" spans="1:3" x14ac:dyDescent="0.45">
      <c r="A1065" s="1">
        <v>43068</v>
      </c>
      <c r="B1065" t="s">
        <v>5</v>
      </c>
      <c r="C1065" t="s">
        <v>4</v>
      </c>
    </row>
    <row r="1066" spans="1:3" x14ac:dyDescent="0.45">
      <c r="A1066" s="1">
        <v>43069</v>
      </c>
      <c r="B1066" t="s">
        <v>5</v>
      </c>
      <c r="C1066" t="s">
        <v>4</v>
      </c>
    </row>
    <row r="1067" spans="1:3" x14ac:dyDescent="0.45">
      <c r="A1067" s="1">
        <v>43070</v>
      </c>
      <c r="B1067" t="s">
        <v>5</v>
      </c>
      <c r="C1067" t="s">
        <v>4</v>
      </c>
    </row>
    <row r="1068" spans="1:3" x14ac:dyDescent="0.45">
      <c r="A1068" s="1">
        <v>43071</v>
      </c>
      <c r="B1068" t="s">
        <v>5</v>
      </c>
      <c r="C1068" t="s">
        <v>4</v>
      </c>
    </row>
    <row r="1069" spans="1:3" x14ac:dyDescent="0.45">
      <c r="A1069" s="1">
        <v>43072</v>
      </c>
      <c r="B1069" t="s">
        <v>5</v>
      </c>
      <c r="C1069" t="s">
        <v>4</v>
      </c>
    </row>
    <row r="1070" spans="1:3" x14ac:dyDescent="0.45">
      <c r="A1070" s="1">
        <v>43073</v>
      </c>
      <c r="B1070" t="s">
        <v>5</v>
      </c>
      <c r="C1070" t="s">
        <v>4</v>
      </c>
    </row>
    <row r="1071" spans="1:3" x14ac:dyDescent="0.45">
      <c r="A1071" s="1">
        <v>43074</v>
      </c>
      <c r="B1071" t="s">
        <v>5</v>
      </c>
      <c r="C1071" t="s">
        <v>4</v>
      </c>
    </row>
    <row r="1072" spans="1:3" x14ac:dyDescent="0.45">
      <c r="A1072" s="1">
        <v>43075</v>
      </c>
      <c r="B1072" t="s">
        <v>5</v>
      </c>
      <c r="C1072" t="s">
        <v>4</v>
      </c>
    </row>
    <row r="1073" spans="1:3" x14ac:dyDescent="0.45">
      <c r="A1073" s="1">
        <v>43076</v>
      </c>
      <c r="B1073" t="s">
        <v>5</v>
      </c>
      <c r="C1073" t="s">
        <v>4</v>
      </c>
    </row>
    <row r="1074" spans="1:3" x14ac:dyDescent="0.45">
      <c r="A1074" s="1">
        <v>43077</v>
      </c>
      <c r="B1074" t="s">
        <v>5</v>
      </c>
      <c r="C1074" t="s">
        <v>4</v>
      </c>
    </row>
    <row r="1075" spans="1:3" x14ac:dyDescent="0.45">
      <c r="A1075" s="1">
        <v>43078</v>
      </c>
      <c r="B1075" t="s">
        <v>5</v>
      </c>
      <c r="C1075" t="s">
        <v>4</v>
      </c>
    </row>
    <row r="1076" spans="1:3" x14ac:dyDescent="0.45">
      <c r="A1076" s="1">
        <v>43079</v>
      </c>
      <c r="B1076" t="s">
        <v>5</v>
      </c>
      <c r="C1076" t="s">
        <v>4</v>
      </c>
    </row>
    <row r="1077" spans="1:3" x14ac:dyDescent="0.45">
      <c r="A1077" s="1">
        <v>43080</v>
      </c>
      <c r="B1077" t="s">
        <v>5</v>
      </c>
      <c r="C1077" t="s">
        <v>4</v>
      </c>
    </row>
    <row r="1078" spans="1:3" x14ac:dyDescent="0.45">
      <c r="A1078" s="1">
        <v>43081</v>
      </c>
      <c r="B1078" t="s">
        <v>5</v>
      </c>
      <c r="C1078" t="s">
        <v>4</v>
      </c>
    </row>
    <row r="1079" spans="1:3" x14ac:dyDescent="0.45">
      <c r="A1079" s="1">
        <v>43082</v>
      </c>
      <c r="B1079" t="s">
        <v>5</v>
      </c>
      <c r="C1079" t="s">
        <v>4</v>
      </c>
    </row>
    <row r="1080" spans="1:3" x14ac:dyDescent="0.45">
      <c r="A1080" s="1">
        <v>43083</v>
      </c>
      <c r="B1080" t="s">
        <v>5</v>
      </c>
      <c r="C1080" t="s">
        <v>4</v>
      </c>
    </row>
    <row r="1081" spans="1:3" x14ac:dyDescent="0.45">
      <c r="A1081" s="1">
        <v>43084</v>
      </c>
      <c r="B1081" t="s">
        <v>5</v>
      </c>
      <c r="C1081" t="s">
        <v>4</v>
      </c>
    </row>
    <row r="1082" spans="1:3" x14ac:dyDescent="0.45">
      <c r="A1082" s="1">
        <v>43085</v>
      </c>
      <c r="B1082" t="s">
        <v>5</v>
      </c>
      <c r="C1082" t="s">
        <v>4</v>
      </c>
    </row>
    <row r="1083" spans="1:3" x14ac:dyDescent="0.45">
      <c r="A1083" s="1">
        <v>43086</v>
      </c>
      <c r="B1083" t="s">
        <v>5</v>
      </c>
      <c r="C1083" t="s">
        <v>4</v>
      </c>
    </row>
    <row r="1084" spans="1:3" x14ac:dyDescent="0.45">
      <c r="A1084" s="1">
        <v>43087</v>
      </c>
      <c r="B1084" t="s">
        <v>5</v>
      </c>
      <c r="C1084" t="s">
        <v>4</v>
      </c>
    </row>
    <row r="1085" spans="1:3" x14ac:dyDescent="0.45">
      <c r="A1085" s="1">
        <v>43088</v>
      </c>
      <c r="B1085" t="s">
        <v>5</v>
      </c>
      <c r="C1085" t="s">
        <v>4</v>
      </c>
    </row>
    <row r="1086" spans="1:3" x14ac:dyDescent="0.45">
      <c r="A1086" s="1">
        <v>43089</v>
      </c>
      <c r="B1086" t="s">
        <v>5</v>
      </c>
      <c r="C1086" t="s">
        <v>4</v>
      </c>
    </row>
    <row r="1087" spans="1:3" x14ac:dyDescent="0.45">
      <c r="A1087" s="1">
        <v>43090</v>
      </c>
      <c r="B1087" t="s">
        <v>5</v>
      </c>
      <c r="C1087" t="s">
        <v>4</v>
      </c>
    </row>
    <row r="1088" spans="1:3" x14ac:dyDescent="0.45">
      <c r="A1088" s="1">
        <v>43091</v>
      </c>
      <c r="B1088" t="s">
        <v>4</v>
      </c>
      <c r="C1088" t="s">
        <v>4</v>
      </c>
    </row>
    <row r="1089" spans="1:3" x14ac:dyDescent="0.45">
      <c r="A1089" s="1">
        <v>43092</v>
      </c>
      <c r="B1089" t="s">
        <v>4</v>
      </c>
      <c r="C1089" t="s">
        <v>4</v>
      </c>
    </row>
    <row r="1090" spans="1:3" x14ac:dyDescent="0.45">
      <c r="A1090" s="1">
        <v>43093</v>
      </c>
      <c r="B1090" t="s">
        <v>4</v>
      </c>
      <c r="C1090" t="s">
        <v>4</v>
      </c>
    </row>
    <row r="1091" spans="1:3" x14ac:dyDescent="0.45">
      <c r="A1091" s="1">
        <v>43094</v>
      </c>
      <c r="B1091" t="s">
        <v>4</v>
      </c>
      <c r="C1091" t="s">
        <v>5</v>
      </c>
    </row>
    <row r="1092" spans="1:3" x14ac:dyDescent="0.45">
      <c r="A1092" s="1">
        <v>43095</v>
      </c>
      <c r="B1092" t="s">
        <v>4</v>
      </c>
      <c r="C1092" t="s">
        <v>5</v>
      </c>
    </row>
    <row r="1093" spans="1:3" x14ac:dyDescent="0.45">
      <c r="A1093" s="1">
        <v>43096</v>
      </c>
      <c r="B1093" t="s">
        <v>4</v>
      </c>
      <c r="C1093" t="s">
        <v>4</v>
      </c>
    </row>
    <row r="1094" spans="1:3" x14ac:dyDescent="0.45">
      <c r="A1094" s="1">
        <v>43097</v>
      </c>
      <c r="B1094" t="s">
        <v>4</v>
      </c>
      <c r="C1094" t="s">
        <v>4</v>
      </c>
    </row>
    <row r="1095" spans="1:3" x14ac:dyDescent="0.45">
      <c r="A1095" s="1">
        <v>43098</v>
      </c>
      <c r="B1095" t="s">
        <v>4</v>
      </c>
      <c r="C1095" t="s">
        <v>4</v>
      </c>
    </row>
    <row r="1096" spans="1:3" x14ac:dyDescent="0.45">
      <c r="A1096" s="1">
        <v>43099</v>
      </c>
      <c r="B1096" t="s">
        <v>4</v>
      </c>
      <c r="C1096" t="s">
        <v>4</v>
      </c>
    </row>
    <row r="1097" spans="1:3" x14ac:dyDescent="0.45">
      <c r="A1097" s="1">
        <v>43100</v>
      </c>
      <c r="B1097" t="s">
        <v>4</v>
      </c>
      <c r="C1097" t="s">
        <v>4</v>
      </c>
    </row>
    <row r="1098" spans="1:3" x14ac:dyDescent="0.45">
      <c r="A1098" s="1">
        <v>43101</v>
      </c>
      <c r="B1098" t="s">
        <v>4</v>
      </c>
      <c r="C1098" t="s">
        <v>5</v>
      </c>
    </row>
    <row r="1099" spans="1:3" x14ac:dyDescent="0.45">
      <c r="A1099" s="1">
        <v>43102</v>
      </c>
      <c r="B1099" t="s">
        <v>4</v>
      </c>
      <c r="C1099" t="s">
        <v>4</v>
      </c>
    </row>
    <row r="1100" spans="1:3" x14ac:dyDescent="0.45">
      <c r="A1100" s="1">
        <v>43103</v>
      </c>
      <c r="B1100" t="s">
        <v>4</v>
      </c>
      <c r="C1100" t="s">
        <v>4</v>
      </c>
    </row>
    <row r="1101" spans="1:3" x14ac:dyDescent="0.45">
      <c r="A1101" s="1">
        <v>43104</v>
      </c>
      <c r="B1101" t="s">
        <v>4</v>
      </c>
      <c r="C1101" t="s">
        <v>4</v>
      </c>
    </row>
    <row r="1102" spans="1:3" x14ac:dyDescent="0.45">
      <c r="A1102" s="1">
        <v>43105</v>
      </c>
      <c r="B1102" t="s">
        <v>4</v>
      </c>
      <c r="C1102" t="s">
        <v>4</v>
      </c>
    </row>
    <row r="1103" spans="1:3" x14ac:dyDescent="0.45">
      <c r="A1103" s="1">
        <v>43106</v>
      </c>
      <c r="B1103" t="s">
        <v>4</v>
      </c>
      <c r="C1103" t="s">
        <v>4</v>
      </c>
    </row>
    <row r="1104" spans="1:3" x14ac:dyDescent="0.45">
      <c r="A1104" s="1">
        <v>43107</v>
      </c>
      <c r="B1104" t="s">
        <v>4</v>
      </c>
      <c r="C1104" t="s">
        <v>4</v>
      </c>
    </row>
    <row r="1105" spans="1:3" x14ac:dyDescent="0.45">
      <c r="A1105" s="1">
        <v>43108</v>
      </c>
      <c r="B1105" t="s">
        <v>4</v>
      </c>
      <c r="C1105" t="s">
        <v>4</v>
      </c>
    </row>
    <row r="1106" spans="1:3" x14ac:dyDescent="0.45">
      <c r="A1106" s="1">
        <v>43109</v>
      </c>
      <c r="B1106" t="s">
        <v>4</v>
      </c>
      <c r="C1106" t="s">
        <v>4</v>
      </c>
    </row>
    <row r="1107" spans="1:3" x14ac:dyDescent="0.45">
      <c r="A1107" s="1">
        <v>43110</v>
      </c>
      <c r="B1107" t="s">
        <v>4</v>
      </c>
      <c r="C1107" t="s">
        <v>4</v>
      </c>
    </row>
    <row r="1108" spans="1:3" x14ac:dyDescent="0.45">
      <c r="A1108" s="1">
        <v>43111</v>
      </c>
      <c r="B1108" t="s">
        <v>4</v>
      </c>
      <c r="C1108" t="s">
        <v>4</v>
      </c>
    </row>
    <row r="1109" spans="1:3" x14ac:dyDescent="0.45">
      <c r="A1109" s="1">
        <v>43112</v>
      </c>
      <c r="B1109" t="s">
        <v>4</v>
      </c>
      <c r="C1109" t="s">
        <v>4</v>
      </c>
    </row>
    <row r="1110" spans="1:3" x14ac:dyDescent="0.45">
      <c r="A1110" s="1">
        <v>43113</v>
      </c>
      <c r="B1110" t="s">
        <v>4</v>
      </c>
      <c r="C1110" t="s">
        <v>4</v>
      </c>
    </row>
    <row r="1111" spans="1:3" x14ac:dyDescent="0.45">
      <c r="A1111" s="1">
        <v>43114</v>
      </c>
      <c r="B1111" t="s">
        <v>4</v>
      </c>
      <c r="C1111" t="s">
        <v>4</v>
      </c>
    </row>
    <row r="1112" spans="1:3" x14ac:dyDescent="0.45">
      <c r="A1112" s="1">
        <v>43115</v>
      </c>
      <c r="B1112" t="s">
        <v>4</v>
      </c>
      <c r="C1112" t="s">
        <v>4</v>
      </c>
    </row>
    <row r="1113" spans="1:3" x14ac:dyDescent="0.45">
      <c r="A1113" s="1">
        <v>43116</v>
      </c>
      <c r="B1113" t="s">
        <v>4</v>
      </c>
      <c r="C1113" t="s">
        <v>4</v>
      </c>
    </row>
    <row r="1114" spans="1:3" x14ac:dyDescent="0.45">
      <c r="A1114" s="1">
        <v>43117</v>
      </c>
      <c r="B1114" t="s">
        <v>4</v>
      </c>
      <c r="C1114" t="s">
        <v>4</v>
      </c>
    </row>
    <row r="1115" spans="1:3" x14ac:dyDescent="0.45">
      <c r="A1115" s="1">
        <v>43118</v>
      </c>
      <c r="B1115" t="s">
        <v>4</v>
      </c>
      <c r="C1115" t="s">
        <v>4</v>
      </c>
    </row>
    <row r="1116" spans="1:3" x14ac:dyDescent="0.45">
      <c r="A1116" s="1">
        <v>43119</v>
      </c>
      <c r="B1116" t="s">
        <v>4</v>
      </c>
      <c r="C1116" t="s">
        <v>4</v>
      </c>
    </row>
    <row r="1117" spans="1:3" x14ac:dyDescent="0.45">
      <c r="A1117" s="1">
        <v>43120</v>
      </c>
      <c r="B1117" t="s">
        <v>4</v>
      </c>
      <c r="C1117" t="s">
        <v>4</v>
      </c>
    </row>
    <row r="1118" spans="1:3" x14ac:dyDescent="0.45">
      <c r="A1118" s="1">
        <v>43121</v>
      </c>
      <c r="B1118" t="s">
        <v>4</v>
      </c>
      <c r="C1118" t="s">
        <v>4</v>
      </c>
    </row>
    <row r="1119" spans="1:3" x14ac:dyDescent="0.45">
      <c r="A1119" s="1">
        <v>43122</v>
      </c>
      <c r="B1119" t="s">
        <v>4</v>
      </c>
      <c r="C1119" t="s">
        <v>4</v>
      </c>
    </row>
    <row r="1120" spans="1:3" x14ac:dyDescent="0.45">
      <c r="A1120" s="1">
        <v>43123</v>
      </c>
      <c r="B1120" t="s">
        <v>4</v>
      </c>
      <c r="C1120" t="s">
        <v>4</v>
      </c>
    </row>
    <row r="1121" spans="1:3" x14ac:dyDescent="0.45">
      <c r="A1121" s="1">
        <v>43124</v>
      </c>
      <c r="B1121" t="s">
        <v>4</v>
      </c>
      <c r="C1121" t="s">
        <v>4</v>
      </c>
    </row>
    <row r="1122" spans="1:3" x14ac:dyDescent="0.45">
      <c r="A1122" s="1">
        <v>43125</v>
      </c>
      <c r="B1122" t="s">
        <v>4</v>
      </c>
      <c r="C1122" t="s">
        <v>4</v>
      </c>
    </row>
    <row r="1123" spans="1:3" x14ac:dyDescent="0.45">
      <c r="A1123" s="1">
        <v>43126</v>
      </c>
      <c r="B1123" t="s">
        <v>4</v>
      </c>
      <c r="C1123" t="s">
        <v>5</v>
      </c>
    </row>
    <row r="1124" spans="1:3" x14ac:dyDescent="0.45">
      <c r="A1124" s="1">
        <v>43127</v>
      </c>
      <c r="B1124" t="s">
        <v>4</v>
      </c>
      <c r="C1124" t="s">
        <v>4</v>
      </c>
    </row>
    <row r="1125" spans="1:3" x14ac:dyDescent="0.45">
      <c r="A1125" s="1">
        <v>43128</v>
      </c>
      <c r="B1125" t="s">
        <v>4</v>
      </c>
      <c r="C1125" t="s">
        <v>4</v>
      </c>
    </row>
    <row r="1126" spans="1:3" x14ac:dyDescent="0.45">
      <c r="A1126" s="1">
        <v>43129</v>
      </c>
      <c r="B1126" t="s">
        <v>4</v>
      </c>
      <c r="C1126" t="s">
        <v>4</v>
      </c>
    </row>
    <row r="1127" spans="1:3" x14ac:dyDescent="0.45">
      <c r="A1127" s="1">
        <v>43130</v>
      </c>
      <c r="B1127" t="s">
        <v>4</v>
      </c>
      <c r="C1127" t="s">
        <v>4</v>
      </c>
    </row>
    <row r="1128" spans="1:3" x14ac:dyDescent="0.45">
      <c r="A1128" s="1">
        <v>43131</v>
      </c>
      <c r="B1128" t="s">
        <v>5</v>
      </c>
      <c r="C1128" t="s">
        <v>4</v>
      </c>
    </row>
    <row r="1129" spans="1:3" x14ac:dyDescent="0.45">
      <c r="A1129" s="1">
        <v>43132</v>
      </c>
      <c r="B1129" t="s">
        <v>5</v>
      </c>
      <c r="C1129" t="s">
        <v>4</v>
      </c>
    </row>
    <row r="1130" spans="1:3" x14ac:dyDescent="0.45">
      <c r="A1130" s="1">
        <v>43133</v>
      </c>
      <c r="B1130" t="s">
        <v>5</v>
      </c>
      <c r="C1130" t="s">
        <v>4</v>
      </c>
    </row>
    <row r="1131" spans="1:3" x14ac:dyDescent="0.45">
      <c r="A1131" s="1">
        <v>43134</v>
      </c>
      <c r="B1131" t="s">
        <v>5</v>
      </c>
      <c r="C1131" t="s">
        <v>4</v>
      </c>
    </row>
    <row r="1132" spans="1:3" x14ac:dyDescent="0.45">
      <c r="A1132" s="1">
        <v>43135</v>
      </c>
      <c r="B1132" t="s">
        <v>5</v>
      </c>
      <c r="C1132" t="s">
        <v>4</v>
      </c>
    </row>
    <row r="1133" spans="1:3" x14ac:dyDescent="0.45">
      <c r="A1133" s="1">
        <v>43136</v>
      </c>
      <c r="B1133" t="s">
        <v>5</v>
      </c>
      <c r="C1133" t="s">
        <v>4</v>
      </c>
    </row>
    <row r="1134" spans="1:3" x14ac:dyDescent="0.45">
      <c r="A1134" s="1">
        <v>43137</v>
      </c>
      <c r="B1134" t="s">
        <v>5</v>
      </c>
      <c r="C1134" t="s">
        <v>4</v>
      </c>
    </row>
    <row r="1135" spans="1:3" x14ac:dyDescent="0.45">
      <c r="A1135" s="1">
        <v>43138</v>
      </c>
      <c r="B1135" t="s">
        <v>5</v>
      </c>
      <c r="C1135" t="s">
        <v>4</v>
      </c>
    </row>
    <row r="1136" spans="1:3" x14ac:dyDescent="0.45">
      <c r="A1136" s="1">
        <v>43139</v>
      </c>
      <c r="B1136" t="s">
        <v>5</v>
      </c>
      <c r="C1136" t="s">
        <v>4</v>
      </c>
    </row>
    <row r="1137" spans="1:3" x14ac:dyDescent="0.45">
      <c r="A1137" s="1">
        <v>43140</v>
      </c>
      <c r="B1137" t="s">
        <v>5</v>
      </c>
      <c r="C1137" t="s">
        <v>4</v>
      </c>
    </row>
    <row r="1138" spans="1:3" x14ac:dyDescent="0.45">
      <c r="A1138" s="1">
        <v>43141</v>
      </c>
      <c r="B1138" t="s">
        <v>5</v>
      </c>
      <c r="C1138" t="s">
        <v>4</v>
      </c>
    </row>
    <row r="1139" spans="1:3" x14ac:dyDescent="0.45">
      <c r="A1139" s="1">
        <v>43142</v>
      </c>
      <c r="B1139" t="s">
        <v>5</v>
      </c>
      <c r="C1139" t="s">
        <v>4</v>
      </c>
    </row>
    <row r="1140" spans="1:3" x14ac:dyDescent="0.45">
      <c r="A1140" s="1">
        <v>43143</v>
      </c>
      <c r="B1140" t="s">
        <v>5</v>
      </c>
      <c r="C1140" t="s">
        <v>4</v>
      </c>
    </row>
    <row r="1141" spans="1:3" x14ac:dyDescent="0.45">
      <c r="A1141" s="1">
        <v>43144</v>
      </c>
      <c r="B1141" t="s">
        <v>5</v>
      </c>
      <c r="C1141" t="s">
        <v>4</v>
      </c>
    </row>
    <row r="1142" spans="1:3" x14ac:dyDescent="0.45">
      <c r="A1142" s="1">
        <v>43145</v>
      </c>
      <c r="B1142" t="s">
        <v>5</v>
      </c>
      <c r="C1142" t="s">
        <v>4</v>
      </c>
    </row>
    <row r="1143" spans="1:3" x14ac:dyDescent="0.45">
      <c r="A1143" s="1">
        <v>43146</v>
      </c>
      <c r="B1143" t="s">
        <v>5</v>
      </c>
      <c r="C1143" t="s">
        <v>4</v>
      </c>
    </row>
    <row r="1144" spans="1:3" x14ac:dyDescent="0.45">
      <c r="A1144" s="1">
        <v>43147</v>
      </c>
      <c r="B1144" t="s">
        <v>5</v>
      </c>
      <c r="C1144" t="s">
        <v>4</v>
      </c>
    </row>
    <row r="1145" spans="1:3" x14ac:dyDescent="0.45">
      <c r="A1145" s="1">
        <v>43148</v>
      </c>
      <c r="B1145" t="s">
        <v>5</v>
      </c>
      <c r="C1145" t="s">
        <v>4</v>
      </c>
    </row>
    <row r="1146" spans="1:3" x14ac:dyDescent="0.45">
      <c r="A1146" s="1">
        <v>43149</v>
      </c>
      <c r="B1146" t="s">
        <v>5</v>
      </c>
      <c r="C1146" t="s">
        <v>4</v>
      </c>
    </row>
    <row r="1147" spans="1:3" x14ac:dyDescent="0.45">
      <c r="A1147" s="1">
        <v>43150</v>
      </c>
      <c r="B1147" t="s">
        <v>5</v>
      </c>
      <c r="C1147" t="s">
        <v>4</v>
      </c>
    </row>
    <row r="1148" spans="1:3" x14ac:dyDescent="0.45">
      <c r="A1148" s="1">
        <v>43151</v>
      </c>
      <c r="B1148" t="s">
        <v>5</v>
      </c>
      <c r="C1148" t="s">
        <v>4</v>
      </c>
    </row>
    <row r="1149" spans="1:3" x14ac:dyDescent="0.45">
      <c r="A1149" s="1">
        <v>43152</v>
      </c>
      <c r="B1149" t="s">
        <v>5</v>
      </c>
      <c r="C1149" t="s">
        <v>4</v>
      </c>
    </row>
    <row r="1150" spans="1:3" x14ac:dyDescent="0.45">
      <c r="A1150" s="1">
        <v>43153</v>
      </c>
      <c r="B1150" t="s">
        <v>5</v>
      </c>
      <c r="C1150" t="s">
        <v>4</v>
      </c>
    </row>
    <row r="1151" spans="1:3" x14ac:dyDescent="0.45">
      <c r="A1151" s="1">
        <v>43154</v>
      </c>
      <c r="B1151" t="s">
        <v>5</v>
      </c>
      <c r="C1151" t="s">
        <v>4</v>
      </c>
    </row>
    <row r="1152" spans="1:3" x14ac:dyDescent="0.45">
      <c r="A1152" s="1">
        <v>43155</v>
      </c>
      <c r="B1152" t="s">
        <v>5</v>
      </c>
      <c r="C1152" t="s">
        <v>4</v>
      </c>
    </row>
    <row r="1153" spans="1:3" x14ac:dyDescent="0.45">
      <c r="A1153" s="1">
        <v>43156</v>
      </c>
      <c r="B1153" t="s">
        <v>5</v>
      </c>
      <c r="C1153" t="s">
        <v>4</v>
      </c>
    </row>
    <row r="1154" spans="1:3" x14ac:dyDescent="0.45">
      <c r="A1154" s="1">
        <v>43157</v>
      </c>
      <c r="B1154" t="s">
        <v>5</v>
      </c>
      <c r="C1154" t="s">
        <v>4</v>
      </c>
    </row>
    <row r="1155" spans="1:3" x14ac:dyDescent="0.45">
      <c r="A1155" s="1">
        <v>43158</v>
      </c>
      <c r="B1155" t="s">
        <v>5</v>
      </c>
      <c r="C1155" t="s">
        <v>4</v>
      </c>
    </row>
    <row r="1156" spans="1:3" x14ac:dyDescent="0.45">
      <c r="A1156" s="1">
        <v>43159</v>
      </c>
      <c r="B1156" t="s">
        <v>5</v>
      </c>
      <c r="C1156" t="s">
        <v>4</v>
      </c>
    </row>
    <row r="1157" spans="1:3" x14ac:dyDescent="0.45">
      <c r="A1157" s="1">
        <v>43160</v>
      </c>
      <c r="B1157" t="s">
        <v>5</v>
      </c>
      <c r="C1157" t="s">
        <v>4</v>
      </c>
    </row>
    <row r="1158" spans="1:3" x14ac:dyDescent="0.45">
      <c r="A1158" s="1">
        <v>43161</v>
      </c>
      <c r="B1158" t="s">
        <v>5</v>
      </c>
      <c r="C1158" t="s">
        <v>4</v>
      </c>
    </row>
    <row r="1159" spans="1:3" x14ac:dyDescent="0.45">
      <c r="A1159" s="1">
        <v>43162</v>
      </c>
      <c r="B1159" t="s">
        <v>5</v>
      </c>
      <c r="C1159" t="s">
        <v>4</v>
      </c>
    </row>
    <row r="1160" spans="1:3" x14ac:dyDescent="0.45">
      <c r="A1160" s="1">
        <v>43163</v>
      </c>
      <c r="B1160" t="s">
        <v>5</v>
      </c>
      <c r="C1160" t="s">
        <v>4</v>
      </c>
    </row>
    <row r="1161" spans="1:3" x14ac:dyDescent="0.45">
      <c r="A1161" s="1">
        <v>43164</v>
      </c>
      <c r="B1161" t="s">
        <v>5</v>
      </c>
      <c r="C1161" t="s">
        <v>4</v>
      </c>
    </row>
    <row r="1162" spans="1:3" x14ac:dyDescent="0.45">
      <c r="A1162" s="1">
        <v>43165</v>
      </c>
      <c r="B1162" t="s">
        <v>5</v>
      </c>
      <c r="C1162" t="s">
        <v>4</v>
      </c>
    </row>
    <row r="1163" spans="1:3" x14ac:dyDescent="0.45">
      <c r="A1163" s="1">
        <v>43166</v>
      </c>
      <c r="B1163" t="s">
        <v>5</v>
      </c>
      <c r="C1163" t="s">
        <v>4</v>
      </c>
    </row>
    <row r="1164" spans="1:3" x14ac:dyDescent="0.45">
      <c r="A1164" s="1">
        <v>43167</v>
      </c>
      <c r="B1164" t="s">
        <v>5</v>
      </c>
      <c r="C1164" t="s">
        <v>4</v>
      </c>
    </row>
    <row r="1165" spans="1:3" x14ac:dyDescent="0.45">
      <c r="A1165" s="1">
        <v>43168</v>
      </c>
      <c r="B1165" t="s">
        <v>5</v>
      </c>
      <c r="C1165" t="s">
        <v>4</v>
      </c>
    </row>
    <row r="1166" spans="1:3" x14ac:dyDescent="0.45">
      <c r="A1166" s="1">
        <v>43169</v>
      </c>
      <c r="B1166" t="s">
        <v>5</v>
      </c>
      <c r="C1166" t="s">
        <v>4</v>
      </c>
    </row>
    <row r="1167" spans="1:3" x14ac:dyDescent="0.45">
      <c r="A1167" s="1">
        <v>43170</v>
      </c>
      <c r="B1167" t="s">
        <v>5</v>
      </c>
      <c r="C1167" t="s">
        <v>4</v>
      </c>
    </row>
    <row r="1168" spans="1:3" x14ac:dyDescent="0.45">
      <c r="A1168" s="1">
        <v>43171</v>
      </c>
      <c r="B1168" t="s">
        <v>5</v>
      </c>
      <c r="C1168" t="s">
        <v>5</v>
      </c>
    </row>
    <row r="1169" spans="1:3" x14ac:dyDescent="0.45">
      <c r="A1169" s="1">
        <v>43172</v>
      </c>
      <c r="B1169" t="s">
        <v>5</v>
      </c>
      <c r="C1169" t="s">
        <v>4</v>
      </c>
    </row>
    <row r="1170" spans="1:3" x14ac:dyDescent="0.45">
      <c r="A1170" s="1">
        <v>43173</v>
      </c>
      <c r="B1170" t="s">
        <v>5</v>
      </c>
      <c r="C1170" t="s">
        <v>4</v>
      </c>
    </row>
    <row r="1171" spans="1:3" x14ac:dyDescent="0.45">
      <c r="A1171" s="1">
        <v>43174</v>
      </c>
      <c r="B1171" t="s">
        <v>5</v>
      </c>
      <c r="C1171" t="s">
        <v>4</v>
      </c>
    </row>
    <row r="1172" spans="1:3" x14ac:dyDescent="0.45">
      <c r="A1172" s="1">
        <v>43175</v>
      </c>
      <c r="B1172" t="s">
        <v>5</v>
      </c>
      <c r="C1172" t="s">
        <v>4</v>
      </c>
    </row>
    <row r="1173" spans="1:3" x14ac:dyDescent="0.45">
      <c r="A1173" s="1">
        <v>43176</v>
      </c>
      <c r="B1173" t="s">
        <v>5</v>
      </c>
      <c r="C1173" t="s">
        <v>4</v>
      </c>
    </row>
    <row r="1174" spans="1:3" x14ac:dyDescent="0.45">
      <c r="A1174" s="1">
        <v>43177</v>
      </c>
      <c r="B1174" t="s">
        <v>5</v>
      </c>
      <c r="C1174" t="s">
        <v>4</v>
      </c>
    </row>
    <row r="1175" spans="1:3" x14ac:dyDescent="0.45">
      <c r="A1175" s="1">
        <v>43178</v>
      </c>
      <c r="B1175" t="s">
        <v>5</v>
      </c>
      <c r="C1175" t="s">
        <v>4</v>
      </c>
    </row>
    <row r="1176" spans="1:3" x14ac:dyDescent="0.45">
      <c r="A1176" s="1">
        <v>43179</v>
      </c>
      <c r="B1176" t="s">
        <v>5</v>
      </c>
      <c r="C1176" t="s">
        <v>4</v>
      </c>
    </row>
    <row r="1177" spans="1:3" x14ac:dyDescent="0.45">
      <c r="A1177" s="1">
        <v>43180</v>
      </c>
      <c r="B1177" t="s">
        <v>5</v>
      </c>
      <c r="C1177" t="s">
        <v>4</v>
      </c>
    </row>
    <row r="1178" spans="1:3" x14ac:dyDescent="0.45">
      <c r="A1178" s="1">
        <v>43181</v>
      </c>
      <c r="B1178" t="s">
        <v>5</v>
      </c>
      <c r="C1178" t="s">
        <v>4</v>
      </c>
    </row>
    <row r="1179" spans="1:3" x14ac:dyDescent="0.45">
      <c r="A1179" s="1">
        <v>43182</v>
      </c>
      <c r="B1179" t="s">
        <v>5</v>
      </c>
      <c r="C1179" t="s">
        <v>4</v>
      </c>
    </row>
    <row r="1180" spans="1:3" x14ac:dyDescent="0.45">
      <c r="A1180" s="1">
        <v>43183</v>
      </c>
      <c r="B1180" t="s">
        <v>5</v>
      </c>
      <c r="C1180" t="s">
        <v>4</v>
      </c>
    </row>
    <row r="1181" spans="1:3" x14ac:dyDescent="0.45">
      <c r="A1181" s="1">
        <v>43184</v>
      </c>
      <c r="B1181" t="s">
        <v>5</v>
      </c>
      <c r="C1181" t="s">
        <v>4</v>
      </c>
    </row>
    <row r="1182" spans="1:3" x14ac:dyDescent="0.45">
      <c r="A1182" s="1">
        <v>43185</v>
      </c>
      <c r="B1182" t="s">
        <v>5</v>
      </c>
      <c r="C1182" t="s">
        <v>4</v>
      </c>
    </row>
    <row r="1183" spans="1:3" x14ac:dyDescent="0.45">
      <c r="A1183" s="1">
        <v>43186</v>
      </c>
      <c r="B1183" t="s">
        <v>5</v>
      </c>
      <c r="C1183" t="s">
        <v>4</v>
      </c>
    </row>
    <row r="1184" spans="1:3" x14ac:dyDescent="0.45">
      <c r="A1184" s="1">
        <v>43187</v>
      </c>
      <c r="B1184" t="s">
        <v>5</v>
      </c>
      <c r="C1184" t="s">
        <v>4</v>
      </c>
    </row>
    <row r="1185" spans="1:3" x14ac:dyDescent="0.45">
      <c r="A1185" s="1">
        <v>43188</v>
      </c>
      <c r="B1185" t="s">
        <v>4</v>
      </c>
      <c r="C1185" t="s">
        <v>4</v>
      </c>
    </row>
    <row r="1186" spans="1:3" x14ac:dyDescent="0.45">
      <c r="A1186" s="1">
        <v>43189</v>
      </c>
      <c r="B1186" t="s">
        <v>4</v>
      </c>
      <c r="C1186" t="s">
        <v>5</v>
      </c>
    </row>
    <row r="1187" spans="1:3" x14ac:dyDescent="0.45">
      <c r="A1187" s="1">
        <v>43190</v>
      </c>
      <c r="B1187" t="s">
        <v>4</v>
      </c>
      <c r="C1187" t="s">
        <v>5</v>
      </c>
    </row>
    <row r="1188" spans="1:3" x14ac:dyDescent="0.45">
      <c r="A1188" s="1">
        <v>43191</v>
      </c>
      <c r="B1188" t="s">
        <v>4</v>
      </c>
      <c r="C1188" t="s">
        <v>5</v>
      </c>
    </row>
    <row r="1189" spans="1:3" x14ac:dyDescent="0.45">
      <c r="A1189" s="1">
        <v>43192</v>
      </c>
      <c r="B1189" t="s">
        <v>4</v>
      </c>
      <c r="C1189" t="s">
        <v>5</v>
      </c>
    </row>
    <row r="1190" spans="1:3" x14ac:dyDescent="0.45">
      <c r="A1190" s="1">
        <v>43193</v>
      </c>
      <c r="B1190" t="s">
        <v>4</v>
      </c>
      <c r="C1190" t="s">
        <v>4</v>
      </c>
    </row>
    <row r="1191" spans="1:3" x14ac:dyDescent="0.45">
      <c r="A1191" s="1">
        <v>43194</v>
      </c>
      <c r="B1191" t="s">
        <v>4</v>
      </c>
      <c r="C1191" t="s">
        <v>4</v>
      </c>
    </row>
    <row r="1192" spans="1:3" x14ac:dyDescent="0.45">
      <c r="A1192" s="1">
        <v>43195</v>
      </c>
      <c r="B1192" t="s">
        <v>4</v>
      </c>
      <c r="C1192" t="s">
        <v>4</v>
      </c>
    </row>
    <row r="1193" spans="1:3" x14ac:dyDescent="0.45">
      <c r="A1193" s="1">
        <v>43196</v>
      </c>
      <c r="B1193" t="s">
        <v>4</v>
      </c>
      <c r="C1193" t="s">
        <v>4</v>
      </c>
    </row>
    <row r="1194" spans="1:3" x14ac:dyDescent="0.45">
      <c r="A1194" s="1">
        <v>43197</v>
      </c>
      <c r="B1194" t="s">
        <v>4</v>
      </c>
      <c r="C1194" t="s">
        <v>4</v>
      </c>
    </row>
    <row r="1195" spans="1:3" x14ac:dyDescent="0.45">
      <c r="A1195" s="1">
        <v>43198</v>
      </c>
      <c r="B1195" t="s">
        <v>4</v>
      </c>
      <c r="C1195" t="s">
        <v>4</v>
      </c>
    </row>
    <row r="1196" spans="1:3" x14ac:dyDescent="0.45">
      <c r="A1196" s="1">
        <v>43199</v>
      </c>
      <c r="B1196" t="s">
        <v>4</v>
      </c>
      <c r="C1196" t="s">
        <v>4</v>
      </c>
    </row>
    <row r="1197" spans="1:3" x14ac:dyDescent="0.45">
      <c r="A1197" s="1">
        <v>43200</v>
      </c>
      <c r="B1197" t="s">
        <v>4</v>
      </c>
      <c r="C1197" t="s">
        <v>4</v>
      </c>
    </row>
    <row r="1198" spans="1:3" x14ac:dyDescent="0.45">
      <c r="A1198" s="1">
        <v>43201</v>
      </c>
      <c r="B1198" t="s">
        <v>4</v>
      </c>
      <c r="C1198" t="s">
        <v>4</v>
      </c>
    </row>
    <row r="1199" spans="1:3" x14ac:dyDescent="0.45">
      <c r="A1199" s="1">
        <v>43202</v>
      </c>
      <c r="B1199" t="s">
        <v>4</v>
      </c>
      <c r="C1199" t="s">
        <v>4</v>
      </c>
    </row>
    <row r="1200" spans="1:3" x14ac:dyDescent="0.45">
      <c r="A1200" s="1">
        <v>43203</v>
      </c>
      <c r="B1200" t="s">
        <v>4</v>
      </c>
      <c r="C1200" t="s">
        <v>4</v>
      </c>
    </row>
    <row r="1201" spans="1:3" x14ac:dyDescent="0.45">
      <c r="A1201" s="1">
        <v>43204</v>
      </c>
      <c r="B1201" t="s">
        <v>4</v>
      </c>
      <c r="C1201" t="s">
        <v>4</v>
      </c>
    </row>
    <row r="1202" spans="1:3" x14ac:dyDescent="0.45">
      <c r="A1202" s="1">
        <v>43205</v>
      </c>
      <c r="B1202" t="s">
        <v>4</v>
      </c>
      <c r="C1202" t="s">
        <v>4</v>
      </c>
    </row>
    <row r="1203" spans="1:3" x14ac:dyDescent="0.45">
      <c r="A1203" s="1">
        <v>43206</v>
      </c>
      <c r="B1203" t="s">
        <v>4</v>
      </c>
      <c r="C1203" t="s">
        <v>4</v>
      </c>
    </row>
    <row r="1204" spans="1:3" x14ac:dyDescent="0.45">
      <c r="A1204" s="1">
        <v>43207</v>
      </c>
      <c r="B1204" t="s">
        <v>5</v>
      </c>
      <c r="C1204" t="s">
        <v>4</v>
      </c>
    </row>
    <row r="1205" spans="1:3" x14ac:dyDescent="0.45">
      <c r="A1205" s="1">
        <v>43208</v>
      </c>
      <c r="B1205" t="s">
        <v>5</v>
      </c>
      <c r="C1205" t="s">
        <v>4</v>
      </c>
    </row>
    <row r="1206" spans="1:3" x14ac:dyDescent="0.45">
      <c r="A1206" s="1">
        <v>43209</v>
      </c>
      <c r="B1206" t="s">
        <v>5</v>
      </c>
      <c r="C1206" t="s">
        <v>4</v>
      </c>
    </row>
    <row r="1207" spans="1:3" x14ac:dyDescent="0.45">
      <c r="A1207" s="1">
        <v>43210</v>
      </c>
      <c r="B1207" t="s">
        <v>5</v>
      </c>
      <c r="C1207" t="s">
        <v>4</v>
      </c>
    </row>
    <row r="1208" spans="1:3" x14ac:dyDescent="0.45">
      <c r="A1208" s="1">
        <v>43211</v>
      </c>
      <c r="B1208" t="s">
        <v>5</v>
      </c>
      <c r="C1208" t="s">
        <v>4</v>
      </c>
    </row>
    <row r="1209" spans="1:3" x14ac:dyDescent="0.45">
      <c r="A1209" s="1">
        <v>43212</v>
      </c>
      <c r="B1209" t="s">
        <v>5</v>
      </c>
      <c r="C1209" t="s">
        <v>4</v>
      </c>
    </row>
    <row r="1210" spans="1:3" x14ac:dyDescent="0.45">
      <c r="A1210" s="1">
        <v>43213</v>
      </c>
      <c r="B1210" t="s">
        <v>5</v>
      </c>
      <c r="C1210" t="s">
        <v>4</v>
      </c>
    </row>
    <row r="1211" spans="1:3" x14ac:dyDescent="0.45">
      <c r="A1211" s="1">
        <v>43214</v>
      </c>
      <c r="B1211" t="s">
        <v>5</v>
      </c>
      <c r="C1211" t="s">
        <v>4</v>
      </c>
    </row>
    <row r="1212" spans="1:3" x14ac:dyDescent="0.45">
      <c r="A1212" s="1">
        <v>43215</v>
      </c>
      <c r="B1212" t="s">
        <v>5</v>
      </c>
      <c r="C1212" t="s">
        <v>5</v>
      </c>
    </row>
    <row r="1213" spans="1:3" x14ac:dyDescent="0.45">
      <c r="A1213" s="1">
        <v>43216</v>
      </c>
      <c r="B1213" t="s">
        <v>5</v>
      </c>
      <c r="C1213" t="s">
        <v>4</v>
      </c>
    </row>
    <row r="1214" spans="1:3" x14ac:dyDescent="0.45">
      <c r="A1214" s="1">
        <v>43217</v>
      </c>
      <c r="B1214" t="s">
        <v>5</v>
      </c>
      <c r="C1214" t="s">
        <v>4</v>
      </c>
    </row>
    <row r="1215" spans="1:3" x14ac:dyDescent="0.45">
      <c r="A1215" s="1">
        <v>43218</v>
      </c>
      <c r="B1215" t="s">
        <v>5</v>
      </c>
      <c r="C1215" t="s">
        <v>4</v>
      </c>
    </row>
    <row r="1216" spans="1:3" x14ac:dyDescent="0.45">
      <c r="A1216" s="1">
        <v>43219</v>
      </c>
      <c r="B1216" t="s">
        <v>5</v>
      </c>
      <c r="C1216" t="s">
        <v>4</v>
      </c>
    </row>
    <row r="1217" spans="1:3" x14ac:dyDescent="0.45">
      <c r="A1217" s="1">
        <v>43220</v>
      </c>
      <c r="B1217" t="s">
        <v>5</v>
      </c>
      <c r="C1217" t="s">
        <v>4</v>
      </c>
    </row>
    <row r="1218" spans="1:3" x14ac:dyDescent="0.45">
      <c r="A1218" s="1">
        <v>43221</v>
      </c>
      <c r="B1218" t="s">
        <v>5</v>
      </c>
      <c r="C1218" t="s">
        <v>4</v>
      </c>
    </row>
    <row r="1219" spans="1:3" x14ac:dyDescent="0.45">
      <c r="A1219" s="1">
        <v>43222</v>
      </c>
      <c r="B1219" t="s">
        <v>5</v>
      </c>
      <c r="C1219" t="s">
        <v>4</v>
      </c>
    </row>
    <row r="1220" spans="1:3" x14ac:dyDescent="0.45">
      <c r="A1220" s="1">
        <v>43223</v>
      </c>
      <c r="B1220" t="s">
        <v>5</v>
      </c>
      <c r="C1220" t="s">
        <v>4</v>
      </c>
    </row>
    <row r="1221" spans="1:3" x14ac:dyDescent="0.45">
      <c r="A1221" s="1">
        <v>43224</v>
      </c>
      <c r="B1221" t="s">
        <v>5</v>
      </c>
      <c r="C1221" t="s">
        <v>4</v>
      </c>
    </row>
    <row r="1222" spans="1:3" x14ac:dyDescent="0.45">
      <c r="A1222" s="1">
        <v>43225</v>
      </c>
      <c r="B1222" t="s">
        <v>5</v>
      </c>
      <c r="C1222" t="s">
        <v>4</v>
      </c>
    </row>
    <row r="1223" spans="1:3" x14ac:dyDescent="0.45">
      <c r="A1223" s="1">
        <v>43226</v>
      </c>
      <c r="B1223" t="s">
        <v>5</v>
      </c>
      <c r="C1223" t="s">
        <v>4</v>
      </c>
    </row>
    <row r="1224" spans="1:3" x14ac:dyDescent="0.45">
      <c r="A1224" s="1">
        <v>43227</v>
      </c>
      <c r="B1224" t="s">
        <v>5</v>
      </c>
      <c r="C1224" t="s">
        <v>4</v>
      </c>
    </row>
    <row r="1225" spans="1:3" x14ac:dyDescent="0.45">
      <c r="A1225" s="1">
        <v>43228</v>
      </c>
      <c r="B1225" t="s">
        <v>5</v>
      </c>
      <c r="C1225" t="s">
        <v>4</v>
      </c>
    </row>
    <row r="1226" spans="1:3" x14ac:dyDescent="0.45">
      <c r="A1226" s="1">
        <v>43229</v>
      </c>
      <c r="B1226" t="s">
        <v>5</v>
      </c>
      <c r="C1226" t="s">
        <v>4</v>
      </c>
    </row>
    <row r="1227" spans="1:3" x14ac:dyDescent="0.45">
      <c r="A1227" s="1">
        <v>43230</v>
      </c>
      <c r="B1227" t="s">
        <v>5</v>
      </c>
      <c r="C1227" t="s">
        <v>4</v>
      </c>
    </row>
    <row r="1228" spans="1:3" x14ac:dyDescent="0.45">
      <c r="A1228" s="1">
        <v>43231</v>
      </c>
      <c r="B1228" t="s">
        <v>5</v>
      </c>
      <c r="C1228" t="s">
        <v>4</v>
      </c>
    </row>
    <row r="1229" spans="1:3" x14ac:dyDescent="0.45">
      <c r="A1229" s="1">
        <v>43232</v>
      </c>
      <c r="B1229" t="s">
        <v>5</v>
      </c>
      <c r="C1229" t="s">
        <v>4</v>
      </c>
    </row>
    <row r="1230" spans="1:3" x14ac:dyDescent="0.45">
      <c r="A1230" s="1">
        <v>43233</v>
      </c>
      <c r="B1230" t="s">
        <v>5</v>
      </c>
      <c r="C1230" t="s">
        <v>4</v>
      </c>
    </row>
    <row r="1231" spans="1:3" x14ac:dyDescent="0.45">
      <c r="A1231" s="1">
        <v>43234</v>
      </c>
      <c r="B1231" t="s">
        <v>5</v>
      </c>
      <c r="C1231" t="s">
        <v>4</v>
      </c>
    </row>
    <row r="1232" spans="1:3" x14ac:dyDescent="0.45">
      <c r="A1232" s="1">
        <v>43235</v>
      </c>
      <c r="B1232" t="s">
        <v>5</v>
      </c>
      <c r="C1232" t="s">
        <v>4</v>
      </c>
    </row>
    <row r="1233" spans="1:3" x14ac:dyDescent="0.45">
      <c r="A1233" s="1">
        <v>43236</v>
      </c>
      <c r="B1233" t="s">
        <v>5</v>
      </c>
      <c r="C1233" t="s">
        <v>4</v>
      </c>
    </row>
    <row r="1234" spans="1:3" x14ac:dyDescent="0.45">
      <c r="A1234" s="1">
        <v>43237</v>
      </c>
      <c r="B1234" t="s">
        <v>5</v>
      </c>
      <c r="C1234" t="s">
        <v>4</v>
      </c>
    </row>
    <row r="1235" spans="1:3" x14ac:dyDescent="0.45">
      <c r="A1235" s="1">
        <v>43238</v>
      </c>
      <c r="B1235" t="s">
        <v>5</v>
      </c>
      <c r="C1235" t="s">
        <v>4</v>
      </c>
    </row>
    <row r="1236" spans="1:3" x14ac:dyDescent="0.45">
      <c r="A1236" s="1">
        <v>43239</v>
      </c>
      <c r="B1236" t="s">
        <v>5</v>
      </c>
      <c r="C1236" t="s">
        <v>4</v>
      </c>
    </row>
    <row r="1237" spans="1:3" x14ac:dyDescent="0.45">
      <c r="A1237" s="1">
        <v>43240</v>
      </c>
      <c r="B1237" t="s">
        <v>5</v>
      </c>
      <c r="C1237" t="s">
        <v>4</v>
      </c>
    </row>
    <row r="1238" spans="1:3" x14ac:dyDescent="0.45">
      <c r="A1238" s="1">
        <v>43241</v>
      </c>
      <c r="B1238" t="s">
        <v>5</v>
      </c>
      <c r="C1238" t="s">
        <v>4</v>
      </c>
    </row>
    <row r="1239" spans="1:3" x14ac:dyDescent="0.45">
      <c r="A1239" s="1">
        <v>43242</v>
      </c>
      <c r="B1239" t="s">
        <v>5</v>
      </c>
      <c r="C1239" t="s">
        <v>4</v>
      </c>
    </row>
    <row r="1240" spans="1:3" x14ac:dyDescent="0.45">
      <c r="A1240" s="1">
        <v>43243</v>
      </c>
      <c r="B1240" t="s">
        <v>5</v>
      </c>
      <c r="C1240" t="s">
        <v>4</v>
      </c>
    </row>
    <row r="1241" spans="1:3" x14ac:dyDescent="0.45">
      <c r="A1241" s="1">
        <v>43244</v>
      </c>
      <c r="B1241" t="s">
        <v>5</v>
      </c>
      <c r="C1241" t="s">
        <v>4</v>
      </c>
    </row>
    <row r="1242" spans="1:3" x14ac:dyDescent="0.45">
      <c r="A1242" s="1">
        <v>43245</v>
      </c>
      <c r="B1242" t="s">
        <v>5</v>
      </c>
      <c r="C1242" t="s">
        <v>4</v>
      </c>
    </row>
    <row r="1243" spans="1:3" x14ac:dyDescent="0.45">
      <c r="A1243" s="1">
        <v>43246</v>
      </c>
      <c r="B1243" t="s">
        <v>5</v>
      </c>
      <c r="C1243" t="s">
        <v>4</v>
      </c>
    </row>
    <row r="1244" spans="1:3" x14ac:dyDescent="0.45">
      <c r="A1244" s="1">
        <v>43247</v>
      </c>
      <c r="B1244" t="s">
        <v>5</v>
      </c>
      <c r="C1244" t="s">
        <v>4</v>
      </c>
    </row>
    <row r="1245" spans="1:3" x14ac:dyDescent="0.45">
      <c r="A1245" s="1">
        <v>43248</v>
      </c>
      <c r="B1245" t="s">
        <v>5</v>
      </c>
      <c r="C1245" t="s">
        <v>4</v>
      </c>
    </row>
    <row r="1246" spans="1:3" x14ac:dyDescent="0.45">
      <c r="A1246" s="1">
        <v>43249</v>
      </c>
      <c r="B1246" t="s">
        <v>5</v>
      </c>
      <c r="C1246" t="s">
        <v>4</v>
      </c>
    </row>
    <row r="1247" spans="1:3" x14ac:dyDescent="0.45">
      <c r="A1247" s="1">
        <v>43250</v>
      </c>
      <c r="B1247" t="s">
        <v>5</v>
      </c>
      <c r="C1247" t="s">
        <v>4</v>
      </c>
    </row>
    <row r="1248" spans="1:3" x14ac:dyDescent="0.45">
      <c r="A1248" s="1">
        <v>43251</v>
      </c>
      <c r="B1248" t="s">
        <v>5</v>
      </c>
      <c r="C1248" t="s">
        <v>4</v>
      </c>
    </row>
    <row r="1249" spans="1:3" x14ac:dyDescent="0.45">
      <c r="A1249" s="1">
        <v>43252</v>
      </c>
      <c r="B1249" t="s">
        <v>5</v>
      </c>
      <c r="C1249" t="s">
        <v>4</v>
      </c>
    </row>
    <row r="1250" spans="1:3" x14ac:dyDescent="0.45">
      <c r="A1250" s="1">
        <v>43253</v>
      </c>
      <c r="B1250" t="s">
        <v>5</v>
      </c>
      <c r="C1250" t="s">
        <v>4</v>
      </c>
    </row>
    <row r="1251" spans="1:3" x14ac:dyDescent="0.45">
      <c r="A1251" s="1">
        <v>43254</v>
      </c>
      <c r="B1251" t="s">
        <v>5</v>
      </c>
      <c r="C1251" t="s">
        <v>4</v>
      </c>
    </row>
    <row r="1252" spans="1:3" x14ac:dyDescent="0.45">
      <c r="A1252" s="1">
        <v>43255</v>
      </c>
      <c r="B1252" t="s">
        <v>5</v>
      </c>
      <c r="C1252" t="s">
        <v>4</v>
      </c>
    </row>
    <row r="1253" spans="1:3" x14ac:dyDescent="0.45">
      <c r="A1253" s="1">
        <v>43256</v>
      </c>
      <c r="B1253" t="s">
        <v>5</v>
      </c>
      <c r="C1253" t="s">
        <v>4</v>
      </c>
    </row>
    <row r="1254" spans="1:3" x14ac:dyDescent="0.45">
      <c r="A1254" s="1">
        <v>43257</v>
      </c>
      <c r="B1254" t="s">
        <v>5</v>
      </c>
      <c r="C1254" t="s">
        <v>4</v>
      </c>
    </row>
    <row r="1255" spans="1:3" x14ac:dyDescent="0.45">
      <c r="A1255" s="1">
        <v>43258</v>
      </c>
      <c r="B1255" t="s">
        <v>5</v>
      </c>
      <c r="C1255" t="s">
        <v>4</v>
      </c>
    </row>
    <row r="1256" spans="1:3" x14ac:dyDescent="0.45">
      <c r="A1256" s="1">
        <v>43259</v>
      </c>
      <c r="B1256" t="s">
        <v>5</v>
      </c>
      <c r="C1256" t="s">
        <v>4</v>
      </c>
    </row>
    <row r="1257" spans="1:3" x14ac:dyDescent="0.45">
      <c r="A1257" s="1">
        <v>43260</v>
      </c>
      <c r="B1257" t="s">
        <v>5</v>
      </c>
      <c r="C1257" t="s">
        <v>4</v>
      </c>
    </row>
    <row r="1258" spans="1:3" x14ac:dyDescent="0.45">
      <c r="A1258" s="1">
        <v>43261</v>
      </c>
      <c r="B1258" t="s">
        <v>5</v>
      </c>
      <c r="C1258" t="s">
        <v>4</v>
      </c>
    </row>
    <row r="1259" spans="1:3" x14ac:dyDescent="0.45">
      <c r="A1259" s="1">
        <v>43262</v>
      </c>
      <c r="B1259" t="s">
        <v>5</v>
      </c>
      <c r="C1259" t="s">
        <v>5</v>
      </c>
    </row>
    <row r="1260" spans="1:3" x14ac:dyDescent="0.45">
      <c r="A1260" s="1">
        <v>43263</v>
      </c>
      <c r="B1260" t="s">
        <v>5</v>
      </c>
      <c r="C1260" t="s">
        <v>4</v>
      </c>
    </row>
    <row r="1261" spans="1:3" x14ac:dyDescent="0.45">
      <c r="A1261" s="1">
        <v>43264</v>
      </c>
      <c r="B1261" t="s">
        <v>5</v>
      </c>
      <c r="C1261" t="s">
        <v>4</v>
      </c>
    </row>
    <row r="1262" spans="1:3" x14ac:dyDescent="0.45">
      <c r="A1262" s="1">
        <v>43265</v>
      </c>
      <c r="B1262" t="s">
        <v>5</v>
      </c>
      <c r="C1262" t="s">
        <v>4</v>
      </c>
    </row>
    <row r="1263" spans="1:3" x14ac:dyDescent="0.45">
      <c r="A1263" s="1">
        <v>43266</v>
      </c>
      <c r="B1263" t="s">
        <v>5</v>
      </c>
      <c r="C1263" t="s">
        <v>4</v>
      </c>
    </row>
    <row r="1264" spans="1:3" x14ac:dyDescent="0.45">
      <c r="A1264" s="1">
        <v>43267</v>
      </c>
      <c r="B1264" t="s">
        <v>5</v>
      </c>
      <c r="C1264" t="s">
        <v>4</v>
      </c>
    </row>
    <row r="1265" spans="1:3" x14ac:dyDescent="0.45">
      <c r="A1265" s="1">
        <v>43268</v>
      </c>
      <c r="B1265" t="s">
        <v>5</v>
      </c>
      <c r="C1265" t="s">
        <v>4</v>
      </c>
    </row>
    <row r="1266" spans="1:3" x14ac:dyDescent="0.45">
      <c r="A1266" s="1">
        <v>43269</v>
      </c>
      <c r="B1266" t="s">
        <v>5</v>
      </c>
      <c r="C1266" t="s">
        <v>4</v>
      </c>
    </row>
    <row r="1267" spans="1:3" x14ac:dyDescent="0.45">
      <c r="A1267" s="1">
        <v>43270</v>
      </c>
      <c r="B1267" t="s">
        <v>5</v>
      </c>
      <c r="C1267" t="s">
        <v>4</v>
      </c>
    </row>
    <row r="1268" spans="1:3" x14ac:dyDescent="0.45">
      <c r="A1268" s="1">
        <v>43271</v>
      </c>
      <c r="B1268" t="s">
        <v>5</v>
      </c>
      <c r="C1268" t="s">
        <v>4</v>
      </c>
    </row>
    <row r="1269" spans="1:3" x14ac:dyDescent="0.45">
      <c r="A1269" s="1">
        <v>43272</v>
      </c>
      <c r="B1269" t="s">
        <v>5</v>
      </c>
      <c r="C1269" t="s">
        <v>4</v>
      </c>
    </row>
    <row r="1270" spans="1:3" x14ac:dyDescent="0.45">
      <c r="A1270" s="1">
        <v>43273</v>
      </c>
      <c r="B1270" t="s">
        <v>5</v>
      </c>
      <c r="C1270" t="s">
        <v>4</v>
      </c>
    </row>
    <row r="1271" spans="1:3" x14ac:dyDescent="0.45">
      <c r="A1271" s="1">
        <v>43274</v>
      </c>
      <c r="B1271" t="s">
        <v>5</v>
      </c>
      <c r="C1271" t="s">
        <v>4</v>
      </c>
    </row>
    <row r="1272" spans="1:3" x14ac:dyDescent="0.45">
      <c r="A1272" s="1">
        <v>43275</v>
      </c>
      <c r="B1272" t="s">
        <v>5</v>
      </c>
      <c r="C1272" t="s">
        <v>4</v>
      </c>
    </row>
    <row r="1273" spans="1:3" x14ac:dyDescent="0.45">
      <c r="A1273" s="1">
        <v>43276</v>
      </c>
      <c r="B1273" t="s">
        <v>5</v>
      </c>
      <c r="C1273" t="s">
        <v>4</v>
      </c>
    </row>
    <row r="1274" spans="1:3" x14ac:dyDescent="0.45">
      <c r="A1274" s="1">
        <v>43277</v>
      </c>
      <c r="B1274" t="s">
        <v>5</v>
      </c>
      <c r="C1274" t="s">
        <v>4</v>
      </c>
    </row>
    <row r="1275" spans="1:3" x14ac:dyDescent="0.45">
      <c r="A1275" s="1">
        <v>43278</v>
      </c>
      <c r="B1275" t="s">
        <v>5</v>
      </c>
      <c r="C1275" t="s">
        <v>4</v>
      </c>
    </row>
    <row r="1276" spans="1:3" x14ac:dyDescent="0.45">
      <c r="A1276" s="1">
        <v>43279</v>
      </c>
      <c r="B1276" t="s">
        <v>5</v>
      </c>
      <c r="C1276" t="s">
        <v>4</v>
      </c>
    </row>
    <row r="1277" spans="1:3" x14ac:dyDescent="0.45">
      <c r="A1277" s="1">
        <v>43280</v>
      </c>
      <c r="B1277" t="s">
        <v>4</v>
      </c>
      <c r="C1277" t="s">
        <v>4</v>
      </c>
    </row>
    <row r="1278" spans="1:3" x14ac:dyDescent="0.45">
      <c r="A1278" s="1">
        <v>43281</v>
      </c>
      <c r="B1278" t="s">
        <v>4</v>
      </c>
      <c r="C1278" t="s">
        <v>4</v>
      </c>
    </row>
    <row r="1279" spans="1:3" x14ac:dyDescent="0.45">
      <c r="A1279" s="1">
        <v>43282</v>
      </c>
      <c r="B1279" t="s">
        <v>4</v>
      </c>
      <c r="C1279" t="s">
        <v>4</v>
      </c>
    </row>
    <row r="1280" spans="1:3" x14ac:dyDescent="0.45">
      <c r="A1280" s="1">
        <v>43283</v>
      </c>
      <c r="B1280" t="s">
        <v>4</v>
      </c>
      <c r="C1280" t="s">
        <v>4</v>
      </c>
    </row>
    <row r="1281" spans="1:3" x14ac:dyDescent="0.45">
      <c r="A1281" s="1">
        <v>43284</v>
      </c>
      <c r="B1281" t="s">
        <v>4</v>
      </c>
      <c r="C1281" t="s">
        <v>4</v>
      </c>
    </row>
    <row r="1282" spans="1:3" x14ac:dyDescent="0.45">
      <c r="A1282" s="1">
        <v>43285</v>
      </c>
      <c r="B1282" t="s">
        <v>4</v>
      </c>
      <c r="C1282" t="s">
        <v>4</v>
      </c>
    </row>
    <row r="1283" spans="1:3" x14ac:dyDescent="0.45">
      <c r="A1283" s="1">
        <v>43286</v>
      </c>
      <c r="B1283" t="s">
        <v>4</v>
      </c>
      <c r="C1283" t="s">
        <v>4</v>
      </c>
    </row>
    <row r="1284" spans="1:3" x14ac:dyDescent="0.45">
      <c r="A1284" s="1">
        <v>43287</v>
      </c>
      <c r="B1284" t="s">
        <v>4</v>
      </c>
      <c r="C1284" t="s">
        <v>4</v>
      </c>
    </row>
    <row r="1285" spans="1:3" x14ac:dyDescent="0.45">
      <c r="A1285" s="1">
        <v>43288</v>
      </c>
      <c r="B1285" t="s">
        <v>4</v>
      </c>
      <c r="C1285" t="s">
        <v>4</v>
      </c>
    </row>
    <row r="1286" spans="1:3" x14ac:dyDescent="0.45">
      <c r="A1286" s="1">
        <v>43289</v>
      </c>
      <c r="B1286" t="s">
        <v>4</v>
      </c>
      <c r="C1286" t="s">
        <v>4</v>
      </c>
    </row>
    <row r="1287" spans="1:3" x14ac:dyDescent="0.45">
      <c r="A1287" s="1">
        <v>43290</v>
      </c>
      <c r="B1287" t="s">
        <v>4</v>
      </c>
      <c r="C1287" t="s">
        <v>4</v>
      </c>
    </row>
    <row r="1288" spans="1:3" x14ac:dyDescent="0.45">
      <c r="A1288" s="1">
        <v>43291</v>
      </c>
      <c r="B1288" t="s">
        <v>4</v>
      </c>
      <c r="C1288" t="s">
        <v>4</v>
      </c>
    </row>
    <row r="1289" spans="1:3" x14ac:dyDescent="0.45">
      <c r="A1289" s="1">
        <v>43292</v>
      </c>
      <c r="B1289" t="s">
        <v>4</v>
      </c>
      <c r="C1289" t="s">
        <v>4</v>
      </c>
    </row>
    <row r="1290" spans="1:3" x14ac:dyDescent="0.45">
      <c r="A1290" s="1">
        <v>43293</v>
      </c>
      <c r="B1290" t="s">
        <v>4</v>
      </c>
      <c r="C1290" t="s">
        <v>4</v>
      </c>
    </row>
    <row r="1291" spans="1:3" x14ac:dyDescent="0.45">
      <c r="A1291" s="1">
        <v>43294</v>
      </c>
      <c r="B1291" t="s">
        <v>4</v>
      </c>
      <c r="C1291" t="s">
        <v>4</v>
      </c>
    </row>
    <row r="1292" spans="1:3" x14ac:dyDescent="0.45">
      <c r="A1292" s="1">
        <v>43295</v>
      </c>
      <c r="B1292" t="s">
        <v>4</v>
      </c>
      <c r="C1292" t="s">
        <v>4</v>
      </c>
    </row>
    <row r="1293" spans="1:3" x14ac:dyDescent="0.45">
      <c r="A1293" s="1">
        <v>43296</v>
      </c>
      <c r="B1293" t="s">
        <v>4</v>
      </c>
      <c r="C1293" t="s">
        <v>4</v>
      </c>
    </row>
    <row r="1294" spans="1:3" x14ac:dyDescent="0.45">
      <c r="A1294" s="1">
        <v>43297</v>
      </c>
      <c r="B1294" t="s">
        <v>4</v>
      </c>
      <c r="C1294" t="s">
        <v>4</v>
      </c>
    </row>
    <row r="1295" spans="1:3" x14ac:dyDescent="0.45">
      <c r="A1295" s="1">
        <v>43298</v>
      </c>
      <c r="B1295" t="s">
        <v>5</v>
      </c>
      <c r="C1295" t="s">
        <v>4</v>
      </c>
    </row>
    <row r="1296" spans="1:3" x14ac:dyDescent="0.45">
      <c r="A1296" s="1">
        <v>43299</v>
      </c>
      <c r="B1296" t="s">
        <v>5</v>
      </c>
      <c r="C1296" t="s">
        <v>4</v>
      </c>
    </row>
    <row r="1297" spans="1:3" x14ac:dyDescent="0.45">
      <c r="A1297" s="1">
        <v>43300</v>
      </c>
      <c r="B1297" t="s">
        <v>5</v>
      </c>
      <c r="C1297" t="s">
        <v>4</v>
      </c>
    </row>
    <row r="1298" spans="1:3" x14ac:dyDescent="0.45">
      <c r="A1298" s="1">
        <v>43301</v>
      </c>
      <c r="B1298" t="s">
        <v>5</v>
      </c>
      <c r="C1298" t="s">
        <v>4</v>
      </c>
    </row>
    <row r="1299" spans="1:3" x14ac:dyDescent="0.45">
      <c r="A1299" s="1">
        <v>43302</v>
      </c>
      <c r="B1299" t="s">
        <v>5</v>
      </c>
      <c r="C1299" t="s">
        <v>4</v>
      </c>
    </row>
    <row r="1300" spans="1:3" x14ac:dyDescent="0.45">
      <c r="A1300" s="1">
        <v>43303</v>
      </c>
      <c r="B1300" t="s">
        <v>5</v>
      </c>
      <c r="C1300" t="s">
        <v>4</v>
      </c>
    </row>
    <row r="1301" spans="1:3" x14ac:dyDescent="0.45">
      <c r="A1301" s="1">
        <v>43304</v>
      </c>
      <c r="B1301" t="s">
        <v>5</v>
      </c>
      <c r="C1301" t="s">
        <v>4</v>
      </c>
    </row>
    <row r="1302" spans="1:3" x14ac:dyDescent="0.45">
      <c r="A1302" s="1">
        <v>43305</v>
      </c>
      <c r="B1302" t="s">
        <v>5</v>
      </c>
      <c r="C1302" t="s">
        <v>4</v>
      </c>
    </row>
    <row r="1303" spans="1:3" x14ac:dyDescent="0.45">
      <c r="A1303" s="1">
        <v>43306</v>
      </c>
      <c r="B1303" t="s">
        <v>5</v>
      </c>
      <c r="C1303" t="s">
        <v>4</v>
      </c>
    </row>
    <row r="1304" spans="1:3" x14ac:dyDescent="0.45">
      <c r="A1304" s="1">
        <v>43307</v>
      </c>
      <c r="B1304" t="s">
        <v>5</v>
      </c>
      <c r="C1304" t="s">
        <v>4</v>
      </c>
    </row>
    <row r="1305" spans="1:3" x14ac:dyDescent="0.45">
      <c r="A1305" s="1">
        <v>43308</v>
      </c>
      <c r="B1305" t="s">
        <v>5</v>
      </c>
      <c r="C1305" t="s">
        <v>4</v>
      </c>
    </row>
    <row r="1306" spans="1:3" x14ac:dyDescent="0.45">
      <c r="A1306" s="1">
        <v>43309</v>
      </c>
      <c r="B1306" t="s">
        <v>5</v>
      </c>
      <c r="C1306" t="s">
        <v>4</v>
      </c>
    </row>
    <row r="1307" spans="1:3" x14ac:dyDescent="0.45">
      <c r="A1307" s="1">
        <v>43310</v>
      </c>
      <c r="B1307" t="s">
        <v>5</v>
      </c>
      <c r="C1307" t="s">
        <v>4</v>
      </c>
    </row>
    <row r="1308" spans="1:3" x14ac:dyDescent="0.45">
      <c r="A1308" s="1">
        <v>43311</v>
      </c>
      <c r="B1308" t="s">
        <v>5</v>
      </c>
      <c r="C1308" t="s">
        <v>4</v>
      </c>
    </row>
    <row r="1309" spans="1:3" x14ac:dyDescent="0.45">
      <c r="A1309" s="1">
        <v>43312</v>
      </c>
      <c r="B1309" t="s">
        <v>5</v>
      </c>
      <c r="C1309" t="s">
        <v>4</v>
      </c>
    </row>
    <row r="1310" spans="1:3" x14ac:dyDescent="0.45">
      <c r="A1310" s="1">
        <v>43313</v>
      </c>
      <c r="B1310" t="s">
        <v>5</v>
      </c>
      <c r="C1310" t="s">
        <v>4</v>
      </c>
    </row>
    <row r="1311" spans="1:3" x14ac:dyDescent="0.45">
      <c r="A1311" s="1">
        <v>43314</v>
      </c>
      <c r="B1311" t="s">
        <v>5</v>
      </c>
      <c r="C1311" t="s">
        <v>4</v>
      </c>
    </row>
    <row r="1312" spans="1:3" x14ac:dyDescent="0.45">
      <c r="A1312" s="1">
        <v>43315</v>
      </c>
      <c r="B1312" t="s">
        <v>5</v>
      </c>
      <c r="C1312" t="s">
        <v>4</v>
      </c>
    </row>
    <row r="1313" spans="1:3" x14ac:dyDescent="0.45">
      <c r="A1313" s="1">
        <v>43316</v>
      </c>
      <c r="B1313" t="s">
        <v>5</v>
      </c>
      <c r="C1313" t="s">
        <v>4</v>
      </c>
    </row>
    <row r="1314" spans="1:3" x14ac:dyDescent="0.45">
      <c r="A1314" s="1">
        <v>43317</v>
      </c>
      <c r="B1314" t="s">
        <v>5</v>
      </c>
      <c r="C1314" t="s">
        <v>4</v>
      </c>
    </row>
    <row r="1315" spans="1:3" x14ac:dyDescent="0.45">
      <c r="A1315" s="1">
        <v>43318</v>
      </c>
      <c r="B1315" t="s">
        <v>5</v>
      </c>
      <c r="C1315" t="s">
        <v>4</v>
      </c>
    </row>
    <row r="1316" spans="1:3" x14ac:dyDescent="0.45">
      <c r="A1316" s="1">
        <v>43319</v>
      </c>
      <c r="B1316" t="s">
        <v>5</v>
      </c>
      <c r="C1316" t="s">
        <v>4</v>
      </c>
    </row>
    <row r="1317" spans="1:3" x14ac:dyDescent="0.45">
      <c r="A1317" s="1">
        <v>43320</v>
      </c>
      <c r="B1317" t="s">
        <v>5</v>
      </c>
      <c r="C1317" t="s">
        <v>4</v>
      </c>
    </row>
    <row r="1318" spans="1:3" x14ac:dyDescent="0.45">
      <c r="A1318" s="1">
        <v>43321</v>
      </c>
      <c r="B1318" t="s">
        <v>5</v>
      </c>
      <c r="C1318" t="s">
        <v>4</v>
      </c>
    </row>
    <row r="1319" spans="1:3" x14ac:dyDescent="0.45">
      <c r="A1319" s="1">
        <v>43322</v>
      </c>
      <c r="B1319" t="s">
        <v>5</v>
      </c>
      <c r="C1319" t="s">
        <v>4</v>
      </c>
    </row>
    <row r="1320" spans="1:3" x14ac:dyDescent="0.45">
      <c r="A1320" s="1">
        <v>43323</v>
      </c>
      <c r="B1320" t="s">
        <v>5</v>
      </c>
      <c r="C1320" t="s">
        <v>4</v>
      </c>
    </row>
    <row r="1321" spans="1:3" x14ac:dyDescent="0.45">
      <c r="A1321" s="1">
        <v>43324</v>
      </c>
      <c r="B1321" t="s">
        <v>5</v>
      </c>
      <c r="C1321" t="s">
        <v>4</v>
      </c>
    </row>
    <row r="1322" spans="1:3" x14ac:dyDescent="0.45">
      <c r="A1322" s="1">
        <v>43325</v>
      </c>
      <c r="B1322" t="s">
        <v>5</v>
      </c>
      <c r="C1322" t="s">
        <v>4</v>
      </c>
    </row>
    <row r="1323" spans="1:3" x14ac:dyDescent="0.45">
      <c r="A1323" s="1">
        <v>43326</v>
      </c>
      <c r="B1323" t="s">
        <v>5</v>
      </c>
      <c r="C1323" t="s">
        <v>4</v>
      </c>
    </row>
    <row r="1324" spans="1:3" x14ac:dyDescent="0.45">
      <c r="A1324" s="1">
        <v>43327</v>
      </c>
      <c r="B1324" t="s">
        <v>5</v>
      </c>
      <c r="C1324" t="s">
        <v>4</v>
      </c>
    </row>
    <row r="1325" spans="1:3" x14ac:dyDescent="0.45">
      <c r="A1325" s="1">
        <v>43328</v>
      </c>
      <c r="B1325" t="s">
        <v>5</v>
      </c>
      <c r="C1325" t="s">
        <v>4</v>
      </c>
    </row>
    <row r="1326" spans="1:3" x14ac:dyDescent="0.45">
      <c r="A1326" s="1">
        <v>43329</v>
      </c>
      <c r="B1326" t="s">
        <v>5</v>
      </c>
      <c r="C1326" t="s">
        <v>4</v>
      </c>
    </row>
    <row r="1327" spans="1:3" x14ac:dyDescent="0.45">
      <c r="A1327" s="1">
        <v>43330</v>
      </c>
      <c r="B1327" t="s">
        <v>5</v>
      </c>
      <c r="C1327" t="s">
        <v>4</v>
      </c>
    </row>
    <row r="1328" spans="1:3" x14ac:dyDescent="0.45">
      <c r="A1328" s="1">
        <v>43331</v>
      </c>
      <c r="B1328" t="s">
        <v>5</v>
      </c>
      <c r="C1328" t="s">
        <v>4</v>
      </c>
    </row>
    <row r="1329" spans="1:3" x14ac:dyDescent="0.45">
      <c r="A1329" s="1">
        <v>43332</v>
      </c>
      <c r="B1329" t="s">
        <v>5</v>
      </c>
      <c r="C1329" t="s">
        <v>4</v>
      </c>
    </row>
    <row r="1330" spans="1:3" x14ac:dyDescent="0.45">
      <c r="A1330" s="1">
        <v>43333</v>
      </c>
      <c r="B1330" t="s">
        <v>5</v>
      </c>
      <c r="C1330" t="s">
        <v>4</v>
      </c>
    </row>
    <row r="1331" spans="1:3" x14ac:dyDescent="0.45">
      <c r="A1331" s="1">
        <v>43334</v>
      </c>
      <c r="B1331" t="s">
        <v>5</v>
      </c>
      <c r="C1331" t="s">
        <v>4</v>
      </c>
    </row>
    <row r="1332" spans="1:3" x14ac:dyDescent="0.45">
      <c r="A1332" s="1">
        <v>43335</v>
      </c>
      <c r="B1332" t="s">
        <v>5</v>
      </c>
      <c r="C1332" t="s">
        <v>4</v>
      </c>
    </row>
    <row r="1333" spans="1:3" x14ac:dyDescent="0.45">
      <c r="A1333" s="1">
        <v>43336</v>
      </c>
      <c r="B1333" t="s">
        <v>5</v>
      </c>
      <c r="C1333" t="s">
        <v>4</v>
      </c>
    </row>
    <row r="1334" spans="1:3" x14ac:dyDescent="0.45">
      <c r="A1334" s="1">
        <v>43337</v>
      </c>
      <c r="B1334" t="s">
        <v>5</v>
      </c>
      <c r="C1334" t="s">
        <v>4</v>
      </c>
    </row>
    <row r="1335" spans="1:3" x14ac:dyDescent="0.45">
      <c r="A1335" s="1">
        <v>43338</v>
      </c>
      <c r="B1335" t="s">
        <v>5</v>
      </c>
      <c r="C1335" t="s">
        <v>4</v>
      </c>
    </row>
    <row r="1336" spans="1:3" x14ac:dyDescent="0.45">
      <c r="A1336" s="1">
        <v>43339</v>
      </c>
      <c r="B1336" t="s">
        <v>5</v>
      </c>
      <c r="C1336" t="s">
        <v>4</v>
      </c>
    </row>
    <row r="1337" spans="1:3" x14ac:dyDescent="0.45">
      <c r="A1337" s="1">
        <v>43340</v>
      </c>
      <c r="B1337" t="s">
        <v>5</v>
      </c>
      <c r="C1337" t="s">
        <v>4</v>
      </c>
    </row>
    <row r="1338" spans="1:3" x14ac:dyDescent="0.45">
      <c r="A1338" s="1">
        <v>43341</v>
      </c>
      <c r="B1338" t="s">
        <v>5</v>
      </c>
      <c r="C1338" t="s">
        <v>4</v>
      </c>
    </row>
    <row r="1339" spans="1:3" x14ac:dyDescent="0.45">
      <c r="A1339" s="1">
        <v>43342</v>
      </c>
      <c r="B1339" t="s">
        <v>5</v>
      </c>
      <c r="C1339" t="s">
        <v>4</v>
      </c>
    </row>
    <row r="1340" spans="1:3" x14ac:dyDescent="0.45">
      <c r="A1340" s="1">
        <v>43343</v>
      </c>
      <c r="B1340" t="s">
        <v>5</v>
      </c>
      <c r="C1340" t="s">
        <v>4</v>
      </c>
    </row>
    <row r="1341" spans="1:3" x14ac:dyDescent="0.45">
      <c r="A1341" s="1">
        <v>43344</v>
      </c>
      <c r="B1341" t="s">
        <v>5</v>
      </c>
      <c r="C1341" t="s">
        <v>4</v>
      </c>
    </row>
    <row r="1342" spans="1:3" x14ac:dyDescent="0.45">
      <c r="A1342" s="1">
        <v>43345</v>
      </c>
      <c r="B1342" t="s">
        <v>5</v>
      </c>
      <c r="C1342" t="s">
        <v>4</v>
      </c>
    </row>
    <row r="1343" spans="1:3" x14ac:dyDescent="0.45">
      <c r="A1343" s="1">
        <v>43346</v>
      </c>
      <c r="B1343" t="s">
        <v>5</v>
      </c>
      <c r="C1343" t="s">
        <v>4</v>
      </c>
    </row>
    <row r="1344" spans="1:3" x14ac:dyDescent="0.45">
      <c r="A1344" s="1">
        <v>43347</v>
      </c>
      <c r="B1344" t="s">
        <v>5</v>
      </c>
      <c r="C1344" t="s">
        <v>4</v>
      </c>
    </row>
    <row r="1345" spans="1:3" x14ac:dyDescent="0.45">
      <c r="A1345" s="1">
        <v>43348</v>
      </c>
      <c r="B1345" t="s">
        <v>5</v>
      </c>
      <c r="C1345" t="s">
        <v>4</v>
      </c>
    </row>
    <row r="1346" spans="1:3" x14ac:dyDescent="0.45">
      <c r="A1346" s="1">
        <v>43349</v>
      </c>
      <c r="B1346" t="s">
        <v>5</v>
      </c>
      <c r="C1346" t="s">
        <v>4</v>
      </c>
    </row>
    <row r="1347" spans="1:3" x14ac:dyDescent="0.45">
      <c r="A1347" s="1">
        <v>43350</v>
      </c>
      <c r="B1347" t="s">
        <v>5</v>
      </c>
      <c r="C1347" t="s">
        <v>4</v>
      </c>
    </row>
    <row r="1348" spans="1:3" x14ac:dyDescent="0.45">
      <c r="A1348" s="1">
        <v>43351</v>
      </c>
      <c r="B1348" t="s">
        <v>5</v>
      </c>
      <c r="C1348" t="s">
        <v>4</v>
      </c>
    </row>
    <row r="1349" spans="1:3" x14ac:dyDescent="0.45">
      <c r="A1349" s="1">
        <v>43352</v>
      </c>
      <c r="B1349" t="s">
        <v>5</v>
      </c>
      <c r="C1349" t="s">
        <v>4</v>
      </c>
    </row>
    <row r="1350" spans="1:3" x14ac:dyDescent="0.45">
      <c r="A1350" s="1">
        <v>43353</v>
      </c>
      <c r="B1350" t="s">
        <v>5</v>
      </c>
      <c r="C1350" t="s">
        <v>4</v>
      </c>
    </row>
    <row r="1351" spans="1:3" x14ac:dyDescent="0.45">
      <c r="A1351" s="1">
        <v>43354</v>
      </c>
      <c r="B1351" t="s">
        <v>5</v>
      </c>
      <c r="C1351" t="s">
        <v>4</v>
      </c>
    </row>
    <row r="1352" spans="1:3" x14ac:dyDescent="0.45">
      <c r="A1352" s="1">
        <v>43355</v>
      </c>
      <c r="B1352" t="s">
        <v>5</v>
      </c>
      <c r="C1352" t="s">
        <v>4</v>
      </c>
    </row>
    <row r="1353" spans="1:3" x14ac:dyDescent="0.45">
      <c r="A1353" s="1">
        <v>43356</v>
      </c>
      <c r="B1353" t="s">
        <v>5</v>
      </c>
      <c r="C1353" t="s">
        <v>4</v>
      </c>
    </row>
    <row r="1354" spans="1:3" x14ac:dyDescent="0.45">
      <c r="A1354" s="1">
        <v>43357</v>
      </c>
      <c r="B1354" t="s">
        <v>5</v>
      </c>
      <c r="C1354" t="s">
        <v>4</v>
      </c>
    </row>
    <row r="1355" spans="1:3" x14ac:dyDescent="0.45">
      <c r="A1355" s="1">
        <v>43358</v>
      </c>
      <c r="B1355" t="s">
        <v>5</v>
      </c>
      <c r="C1355" t="s">
        <v>4</v>
      </c>
    </row>
    <row r="1356" spans="1:3" x14ac:dyDescent="0.45">
      <c r="A1356" s="1">
        <v>43359</v>
      </c>
      <c r="B1356" t="s">
        <v>5</v>
      </c>
      <c r="C1356" t="s">
        <v>4</v>
      </c>
    </row>
    <row r="1357" spans="1:3" x14ac:dyDescent="0.45">
      <c r="A1357" s="1">
        <v>43360</v>
      </c>
      <c r="B1357" t="s">
        <v>5</v>
      </c>
      <c r="C1357" t="s">
        <v>4</v>
      </c>
    </row>
    <row r="1358" spans="1:3" x14ac:dyDescent="0.45">
      <c r="A1358" s="1">
        <v>43361</v>
      </c>
      <c r="B1358" t="s">
        <v>5</v>
      </c>
      <c r="C1358" t="s">
        <v>4</v>
      </c>
    </row>
    <row r="1359" spans="1:3" x14ac:dyDescent="0.45">
      <c r="A1359" s="1">
        <v>43362</v>
      </c>
      <c r="B1359" t="s">
        <v>5</v>
      </c>
      <c r="C1359" t="s">
        <v>4</v>
      </c>
    </row>
    <row r="1360" spans="1:3" x14ac:dyDescent="0.45">
      <c r="A1360" s="1">
        <v>43363</v>
      </c>
      <c r="B1360" t="s">
        <v>5</v>
      </c>
      <c r="C1360" t="s">
        <v>4</v>
      </c>
    </row>
    <row r="1361" spans="1:3" x14ac:dyDescent="0.45">
      <c r="A1361" s="1">
        <v>43364</v>
      </c>
      <c r="B1361" t="s">
        <v>4</v>
      </c>
      <c r="C1361" t="s">
        <v>4</v>
      </c>
    </row>
    <row r="1362" spans="1:3" x14ac:dyDescent="0.45">
      <c r="A1362" s="1">
        <v>43365</v>
      </c>
      <c r="B1362" t="s">
        <v>4</v>
      </c>
      <c r="C1362" t="s">
        <v>4</v>
      </c>
    </row>
    <row r="1363" spans="1:3" x14ac:dyDescent="0.45">
      <c r="A1363" s="1">
        <v>43366</v>
      </c>
      <c r="B1363" t="s">
        <v>4</v>
      </c>
      <c r="C1363" t="s">
        <v>4</v>
      </c>
    </row>
    <row r="1364" spans="1:3" x14ac:dyDescent="0.45">
      <c r="A1364" s="1">
        <v>43367</v>
      </c>
      <c r="B1364" t="s">
        <v>4</v>
      </c>
      <c r="C1364" t="s">
        <v>4</v>
      </c>
    </row>
    <row r="1365" spans="1:3" x14ac:dyDescent="0.45">
      <c r="A1365" s="1">
        <v>43368</v>
      </c>
      <c r="B1365" t="s">
        <v>4</v>
      </c>
      <c r="C1365" t="s">
        <v>4</v>
      </c>
    </row>
    <row r="1366" spans="1:3" x14ac:dyDescent="0.45">
      <c r="A1366" s="1">
        <v>43369</v>
      </c>
      <c r="B1366" t="s">
        <v>4</v>
      </c>
      <c r="C1366" t="s">
        <v>4</v>
      </c>
    </row>
    <row r="1367" spans="1:3" x14ac:dyDescent="0.45">
      <c r="A1367" s="1">
        <v>43370</v>
      </c>
      <c r="B1367" t="s">
        <v>4</v>
      </c>
      <c r="C1367" t="s">
        <v>4</v>
      </c>
    </row>
    <row r="1368" spans="1:3" x14ac:dyDescent="0.45">
      <c r="A1368" s="1">
        <v>43371</v>
      </c>
      <c r="B1368" t="s">
        <v>4</v>
      </c>
      <c r="C1368" t="s">
        <v>5</v>
      </c>
    </row>
    <row r="1369" spans="1:3" x14ac:dyDescent="0.45">
      <c r="A1369" s="1">
        <v>43372</v>
      </c>
      <c r="B1369" t="s">
        <v>4</v>
      </c>
      <c r="C1369" t="s">
        <v>4</v>
      </c>
    </row>
    <row r="1370" spans="1:3" x14ac:dyDescent="0.45">
      <c r="A1370" s="1">
        <v>43373</v>
      </c>
      <c r="B1370" t="s">
        <v>4</v>
      </c>
      <c r="C1370" t="s">
        <v>4</v>
      </c>
    </row>
    <row r="1371" spans="1:3" x14ac:dyDescent="0.45">
      <c r="A1371" s="1">
        <v>43374</v>
      </c>
      <c r="B1371" t="s">
        <v>4</v>
      </c>
      <c r="C1371" t="s">
        <v>4</v>
      </c>
    </row>
    <row r="1372" spans="1:3" x14ac:dyDescent="0.45">
      <c r="A1372" s="1">
        <v>43375</v>
      </c>
      <c r="B1372" t="s">
        <v>4</v>
      </c>
      <c r="C1372" t="s">
        <v>4</v>
      </c>
    </row>
    <row r="1373" spans="1:3" x14ac:dyDescent="0.45">
      <c r="A1373" s="1">
        <v>43376</v>
      </c>
      <c r="B1373" t="s">
        <v>4</v>
      </c>
      <c r="C1373" t="s">
        <v>4</v>
      </c>
    </row>
    <row r="1374" spans="1:3" x14ac:dyDescent="0.45">
      <c r="A1374" s="1">
        <v>43377</v>
      </c>
      <c r="B1374" t="s">
        <v>4</v>
      </c>
      <c r="C1374" t="s">
        <v>4</v>
      </c>
    </row>
    <row r="1375" spans="1:3" x14ac:dyDescent="0.45">
      <c r="A1375" s="1">
        <v>43378</v>
      </c>
      <c r="B1375" t="s">
        <v>4</v>
      </c>
      <c r="C1375" t="s">
        <v>4</v>
      </c>
    </row>
    <row r="1376" spans="1:3" x14ac:dyDescent="0.45">
      <c r="A1376" s="1">
        <v>43379</v>
      </c>
      <c r="B1376" t="s">
        <v>4</v>
      </c>
      <c r="C1376" t="s">
        <v>4</v>
      </c>
    </row>
    <row r="1377" spans="1:3" x14ac:dyDescent="0.45">
      <c r="A1377" s="1">
        <v>43380</v>
      </c>
      <c r="B1377" t="s">
        <v>4</v>
      </c>
      <c r="C1377" t="s">
        <v>4</v>
      </c>
    </row>
    <row r="1378" spans="1:3" x14ac:dyDescent="0.45">
      <c r="A1378" s="1">
        <v>43381</v>
      </c>
      <c r="B1378" t="s">
        <v>4</v>
      </c>
      <c r="C1378" t="s">
        <v>4</v>
      </c>
    </row>
    <row r="1379" spans="1:3" x14ac:dyDescent="0.45">
      <c r="A1379" s="1">
        <v>43382</v>
      </c>
      <c r="B1379" t="s">
        <v>5</v>
      </c>
      <c r="C1379" t="s">
        <v>4</v>
      </c>
    </row>
    <row r="1380" spans="1:3" x14ac:dyDescent="0.45">
      <c r="A1380" s="1">
        <v>43383</v>
      </c>
      <c r="B1380" t="s">
        <v>5</v>
      </c>
      <c r="C1380" t="s">
        <v>4</v>
      </c>
    </row>
    <row r="1381" spans="1:3" x14ac:dyDescent="0.45">
      <c r="A1381" s="1">
        <v>43384</v>
      </c>
      <c r="B1381" t="s">
        <v>5</v>
      </c>
      <c r="C1381" t="s">
        <v>4</v>
      </c>
    </row>
    <row r="1382" spans="1:3" x14ac:dyDescent="0.45">
      <c r="A1382" s="1">
        <v>43385</v>
      </c>
      <c r="B1382" t="s">
        <v>5</v>
      </c>
      <c r="C1382" t="s">
        <v>4</v>
      </c>
    </row>
    <row r="1383" spans="1:3" x14ac:dyDescent="0.45">
      <c r="A1383" s="1">
        <v>43386</v>
      </c>
      <c r="B1383" t="s">
        <v>5</v>
      </c>
      <c r="C1383" t="s">
        <v>4</v>
      </c>
    </row>
    <row r="1384" spans="1:3" x14ac:dyDescent="0.45">
      <c r="A1384" s="1">
        <v>43387</v>
      </c>
      <c r="B1384" t="s">
        <v>5</v>
      </c>
      <c r="C1384" t="s">
        <v>4</v>
      </c>
    </row>
    <row r="1385" spans="1:3" x14ac:dyDescent="0.45">
      <c r="A1385" s="1">
        <v>43388</v>
      </c>
      <c r="B1385" t="s">
        <v>5</v>
      </c>
      <c r="C1385" t="s">
        <v>4</v>
      </c>
    </row>
    <row r="1386" spans="1:3" x14ac:dyDescent="0.45">
      <c r="A1386" s="1">
        <v>43389</v>
      </c>
      <c r="B1386" t="s">
        <v>5</v>
      </c>
      <c r="C1386" t="s">
        <v>4</v>
      </c>
    </row>
    <row r="1387" spans="1:3" x14ac:dyDescent="0.45">
      <c r="A1387" s="1">
        <v>43390</v>
      </c>
      <c r="B1387" t="s">
        <v>5</v>
      </c>
      <c r="C1387" t="s">
        <v>4</v>
      </c>
    </row>
    <row r="1388" spans="1:3" x14ac:dyDescent="0.45">
      <c r="A1388" s="1">
        <v>43391</v>
      </c>
      <c r="B1388" t="s">
        <v>5</v>
      </c>
      <c r="C1388" t="s">
        <v>4</v>
      </c>
    </row>
    <row r="1389" spans="1:3" x14ac:dyDescent="0.45">
      <c r="A1389" s="1">
        <v>43392</v>
      </c>
      <c r="B1389" t="s">
        <v>5</v>
      </c>
      <c r="C1389" t="s">
        <v>4</v>
      </c>
    </row>
    <row r="1390" spans="1:3" x14ac:dyDescent="0.45">
      <c r="A1390" s="1">
        <v>43393</v>
      </c>
      <c r="B1390" t="s">
        <v>5</v>
      </c>
      <c r="C1390" t="s">
        <v>4</v>
      </c>
    </row>
    <row r="1391" spans="1:3" x14ac:dyDescent="0.45">
      <c r="A1391" s="1">
        <v>43394</v>
      </c>
      <c r="B1391" t="s">
        <v>5</v>
      </c>
      <c r="C1391" t="s">
        <v>4</v>
      </c>
    </row>
    <row r="1392" spans="1:3" x14ac:dyDescent="0.45">
      <c r="A1392" s="1">
        <v>43395</v>
      </c>
      <c r="B1392" t="s">
        <v>5</v>
      </c>
      <c r="C1392" t="s">
        <v>4</v>
      </c>
    </row>
    <row r="1393" spans="1:3" x14ac:dyDescent="0.45">
      <c r="A1393" s="1">
        <v>43396</v>
      </c>
      <c r="B1393" t="s">
        <v>5</v>
      </c>
      <c r="C1393" t="s">
        <v>4</v>
      </c>
    </row>
    <row r="1394" spans="1:3" x14ac:dyDescent="0.45">
      <c r="A1394" s="1">
        <v>43397</v>
      </c>
      <c r="B1394" t="s">
        <v>5</v>
      </c>
      <c r="C1394" t="s">
        <v>4</v>
      </c>
    </row>
    <row r="1395" spans="1:3" x14ac:dyDescent="0.45">
      <c r="A1395" s="1">
        <v>43398</v>
      </c>
      <c r="B1395" t="s">
        <v>5</v>
      </c>
      <c r="C1395" t="s">
        <v>4</v>
      </c>
    </row>
    <row r="1396" spans="1:3" x14ac:dyDescent="0.45">
      <c r="A1396" s="1">
        <v>43399</v>
      </c>
      <c r="B1396" t="s">
        <v>5</v>
      </c>
      <c r="C1396" t="s">
        <v>4</v>
      </c>
    </row>
    <row r="1397" spans="1:3" x14ac:dyDescent="0.45">
      <c r="A1397" s="1">
        <v>43400</v>
      </c>
      <c r="B1397" t="s">
        <v>5</v>
      </c>
      <c r="C1397" t="s">
        <v>4</v>
      </c>
    </row>
    <row r="1398" spans="1:3" x14ac:dyDescent="0.45">
      <c r="A1398" s="1">
        <v>43401</v>
      </c>
      <c r="B1398" t="s">
        <v>5</v>
      </c>
      <c r="C1398" t="s">
        <v>4</v>
      </c>
    </row>
    <row r="1399" spans="1:3" x14ac:dyDescent="0.45">
      <c r="A1399" s="1">
        <v>43402</v>
      </c>
      <c r="B1399" t="s">
        <v>5</v>
      </c>
      <c r="C1399" t="s">
        <v>4</v>
      </c>
    </row>
    <row r="1400" spans="1:3" x14ac:dyDescent="0.45">
      <c r="A1400" s="1">
        <v>43403</v>
      </c>
      <c r="B1400" t="s">
        <v>5</v>
      </c>
      <c r="C1400" t="s">
        <v>4</v>
      </c>
    </row>
    <row r="1401" spans="1:3" x14ac:dyDescent="0.45">
      <c r="A1401" s="1">
        <v>43404</v>
      </c>
      <c r="B1401" t="s">
        <v>5</v>
      </c>
      <c r="C1401" t="s">
        <v>4</v>
      </c>
    </row>
    <row r="1402" spans="1:3" x14ac:dyDescent="0.45">
      <c r="A1402" s="1">
        <v>43405</v>
      </c>
      <c r="B1402" t="s">
        <v>5</v>
      </c>
      <c r="C1402" t="s">
        <v>4</v>
      </c>
    </row>
    <row r="1403" spans="1:3" x14ac:dyDescent="0.45">
      <c r="A1403" s="1">
        <v>43406</v>
      </c>
      <c r="B1403" t="s">
        <v>5</v>
      </c>
      <c r="C1403" t="s">
        <v>4</v>
      </c>
    </row>
    <row r="1404" spans="1:3" x14ac:dyDescent="0.45">
      <c r="A1404" s="1">
        <v>43407</v>
      </c>
      <c r="B1404" t="s">
        <v>5</v>
      </c>
      <c r="C1404" t="s">
        <v>4</v>
      </c>
    </row>
    <row r="1405" spans="1:3" x14ac:dyDescent="0.45">
      <c r="A1405" s="1">
        <v>43408</v>
      </c>
      <c r="B1405" t="s">
        <v>5</v>
      </c>
      <c r="C1405" t="s">
        <v>4</v>
      </c>
    </row>
    <row r="1406" spans="1:3" x14ac:dyDescent="0.45">
      <c r="A1406" s="1">
        <v>43409</v>
      </c>
      <c r="B1406" t="s">
        <v>5</v>
      </c>
      <c r="C1406" t="s">
        <v>4</v>
      </c>
    </row>
    <row r="1407" spans="1:3" x14ac:dyDescent="0.45">
      <c r="A1407" s="1">
        <v>43410</v>
      </c>
      <c r="B1407" t="s">
        <v>5</v>
      </c>
      <c r="C1407" t="s">
        <v>5</v>
      </c>
    </row>
    <row r="1408" spans="1:3" x14ac:dyDescent="0.45">
      <c r="A1408" s="1">
        <v>43411</v>
      </c>
      <c r="B1408" t="s">
        <v>5</v>
      </c>
      <c r="C1408" t="s">
        <v>4</v>
      </c>
    </row>
    <row r="1409" spans="1:3" x14ac:dyDescent="0.45">
      <c r="A1409" s="1">
        <v>43412</v>
      </c>
      <c r="B1409" t="s">
        <v>5</v>
      </c>
      <c r="C1409" t="s">
        <v>4</v>
      </c>
    </row>
    <row r="1410" spans="1:3" x14ac:dyDescent="0.45">
      <c r="A1410" s="1">
        <v>43413</v>
      </c>
      <c r="B1410" t="s">
        <v>5</v>
      </c>
      <c r="C1410" t="s">
        <v>4</v>
      </c>
    </row>
    <row r="1411" spans="1:3" x14ac:dyDescent="0.45">
      <c r="A1411" s="1">
        <v>43414</v>
      </c>
      <c r="B1411" t="s">
        <v>5</v>
      </c>
      <c r="C1411" t="s">
        <v>4</v>
      </c>
    </row>
    <row r="1412" spans="1:3" x14ac:dyDescent="0.45">
      <c r="A1412" s="1">
        <v>43415</v>
      </c>
      <c r="B1412" t="s">
        <v>5</v>
      </c>
      <c r="C1412" t="s">
        <v>4</v>
      </c>
    </row>
    <row r="1413" spans="1:3" x14ac:dyDescent="0.45">
      <c r="A1413" s="1">
        <v>43416</v>
      </c>
      <c r="B1413" t="s">
        <v>5</v>
      </c>
      <c r="C1413" t="s">
        <v>4</v>
      </c>
    </row>
    <row r="1414" spans="1:3" x14ac:dyDescent="0.45">
      <c r="A1414" s="1">
        <v>43417</v>
      </c>
      <c r="B1414" t="s">
        <v>5</v>
      </c>
      <c r="C1414" t="s">
        <v>4</v>
      </c>
    </row>
    <row r="1415" spans="1:3" x14ac:dyDescent="0.45">
      <c r="A1415" s="1">
        <v>43418</v>
      </c>
      <c r="B1415" t="s">
        <v>5</v>
      </c>
      <c r="C1415" t="s">
        <v>4</v>
      </c>
    </row>
    <row r="1416" spans="1:3" x14ac:dyDescent="0.45">
      <c r="A1416" s="1">
        <v>43419</v>
      </c>
      <c r="B1416" t="s">
        <v>5</v>
      </c>
      <c r="C1416" t="s">
        <v>4</v>
      </c>
    </row>
    <row r="1417" spans="1:3" x14ac:dyDescent="0.45">
      <c r="A1417" s="1">
        <v>43420</v>
      </c>
      <c r="B1417" t="s">
        <v>5</v>
      </c>
      <c r="C1417" t="s">
        <v>4</v>
      </c>
    </row>
    <row r="1418" spans="1:3" x14ac:dyDescent="0.45">
      <c r="A1418" s="1">
        <v>43421</v>
      </c>
      <c r="B1418" t="s">
        <v>5</v>
      </c>
      <c r="C1418" t="s">
        <v>4</v>
      </c>
    </row>
    <row r="1419" spans="1:3" x14ac:dyDescent="0.45">
      <c r="A1419" s="1">
        <v>43422</v>
      </c>
      <c r="B1419" t="s">
        <v>5</v>
      </c>
      <c r="C1419" t="s">
        <v>4</v>
      </c>
    </row>
    <row r="1420" spans="1:3" x14ac:dyDescent="0.45">
      <c r="A1420" s="1">
        <v>43423</v>
      </c>
      <c r="B1420" t="s">
        <v>5</v>
      </c>
      <c r="C1420" t="s">
        <v>4</v>
      </c>
    </row>
    <row r="1421" spans="1:3" x14ac:dyDescent="0.45">
      <c r="A1421" s="1">
        <v>43424</v>
      </c>
      <c r="B1421" t="s">
        <v>5</v>
      </c>
      <c r="C1421" t="s">
        <v>4</v>
      </c>
    </row>
    <row r="1422" spans="1:3" x14ac:dyDescent="0.45">
      <c r="A1422" s="1">
        <v>43425</v>
      </c>
      <c r="B1422" t="s">
        <v>5</v>
      </c>
      <c r="C1422" t="s">
        <v>4</v>
      </c>
    </row>
    <row r="1423" spans="1:3" x14ac:dyDescent="0.45">
      <c r="A1423" s="1">
        <v>43426</v>
      </c>
      <c r="B1423" t="s">
        <v>5</v>
      </c>
      <c r="C1423" t="s">
        <v>4</v>
      </c>
    </row>
    <row r="1424" spans="1:3" x14ac:dyDescent="0.45">
      <c r="A1424" s="1">
        <v>43427</v>
      </c>
      <c r="B1424" t="s">
        <v>5</v>
      </c>
      <c r="C1424" t="s">
        <v>4</v>
      </c>
    </row>
    <row r="1425" spans="1:3" x14ac:dyDescent="0.45">
      <c r="A1425" s="1">
        <v>43428</v>
      </c>
      <c r="B1425" t="s">
        <v>5</v>
      </c>
      <c r="C1425" t="s">
        <v>4</v>
      </c>
    </row>
    <row r="1426" spans="1:3" x14ac:dyDescent="0.45">
      <c r="A1426" s="1">
        <v>43429</v>
      </c>
      <c r="B1426" t="s">
        <v>5</v>
      </c>
      <c r="C1426" t="s">
        <v>4</v>
      </c>
    </row>
    <row r="1427" spans="1:3" x14ac:dyDescent="0.45">
      <c r="A1427" s="1">
        <v>43430</v>
      </c>
      <c r="B1427" t="s">
        <v>5</v>
      </c>
      <c r="C1427" t="s">
        <v>4</v>
      </c>
    </row>
    <row r="1428" spans="1:3" x14ac:dyDescent="0.45">
      <c r="A1428" s="1">
        <v>43431</v>
      </c>
      <c r="B1428" t="s">
        <v>5</v>
      </c>
      <c r="C1428" t="s">
        <v>4</v>
      </c>
    </row>
    <row r="1429" spans="1:3" x14ac:dyDescent="0.45">
      <c r="A1429" s="1">
        <v>43432</v>
      </c>
      <c r="B1429" t="s">
        <v>5</v>
      </c>
      <c r="C1429" t="s">
        <v>4</v>
      </c>
    </row>
    <row r="1430" spans="1:3" x14ac:dyDescent="0.45">
      <c r="A1430" s="1">
        <v>43433</v>
      </c>
      <c r="B1430" t="s">
        <v>5</v>
      </c>
      <c r="C1430" t="s">
        <v>4</v>
      </c>
    </row>
    <row r="1431" spans="1:3" x14ac:dyDescent="0.45">
      <c r="A1431" s="1">
        <v>43434</v>
      </c>
      <c r="B1431" t="s">
        <v>5</v>
      </c>
      <c r="C1431" t="s">
        <v>4</v>
      </c>
    </row>
    <row r="1432" spans="1:3" x14ac:dyDescent="0.45">
      <c r="A1432" s="1">
        <v>43435</v>
      </c>
      <c r="B1432" t="s">
        <v>5</v>
      </c>
      <c r="C1432" t="s">
        <v>4</v>
      </c>
    </row>
    <row r="1433" spans="1:3" x14ac:dyDescent="0.45">
      <c r="A1433" s="1">
        <v>43436</v>
      </c>
      <c r="B1433" t="s">
        <v>5</v>
      </c>
      <c r="C1433" t="s">
        <v>4</v>
      </c>
    </row>
    <row r="1434" spans="1:3" x14ac:dyDescent="0.45">
      <c r="A1434" s="1">
        <v>43437</v>
      </c>
      <c r="B1434" t="s">
        <v>5</v>
      </c>
      <c r="C1434" t="s">
        <v>4</v>
      </c>
    </row>
    <row r="1435" spans="1:3" x14ac:dyDescent="0.45">
      <c r="A1435" s="1">
        <v>43438</v>
      </c>
      <c r="B1435" t="s">
        <v>5</v>
      </c>
      <c r="C1435" t="s">
        <v>4</v>
      </c>
    </row>
    <row r="1436" spans="1:3" x14ac:dyDescent="0.45">
      <c r="A1436" s="1">
        <v>43439</v>
      </c>
      <c r="B1436" t="s">
        <v>5</v>
      </c>
      <c r="C1436" t="s">
        <v>4</v>
      </c>
    </row>
    <row r="1437" spans="1:3" x14ac:dyDescent="0.45">
      <c r="A1437" s="1">
        <v>43440</v>
      </c>
      <c r="B1437" t="s">
        <v>5</v>
      </c>
      <c r="C1437" t="s">
        <v>4</v>
      </c>
    </row>
    <row r="1438" spans="1:3" x14ac:dyDescent="0.45">
      <c r="A1438" s="1">
        <v>43441</v>
      </c>
      <c r="B1438" t="s">
        <v>5</v>
      </c>
      <c r="C1438" t="s">
        <v>4</v>
      </c>
    </row>
    <row r="1439" spans="1:3" x14ac:dyDescent="0.45">
      <c r="A1439" s="1">
        <v>43442</v>
      </c>
      <c r="B1439" t="s">
        <v>5</v>
      </c>
      <c r="C1439" t="s">
        <v>4</v>
      </c>
    </row>
    <row r="1440" spans="1:3" x14ac:dyDescent="0.45">
      <c r="A1440" s="1">
        <v>43443</v>
      </c>
      <c r="B1440" t="s">
        <v>5</v>
      </c>
      <c r="C1440" t="s">
        <v>4</v>
      </c>
    </row>
    <row r="1441" spans="1:3" x14ac:dyDescent="0.45">
      <c r="A1441" s="1">
        <v>43444</v>
      </c>
      <c r="B1441" t="s">
        <v>5</v>
      </c>
      <c r="C1441" t="s">
        <v>4</v>
      </c>
    </row>
    <row r="1442" spans="1:3" x14ac:dyDescent="0.45">
      <c r="A1442" s="1">
        <v>43445</v>
      </c>
      <c r="B1442" t="s">
        <v>5</v>
      </c>
      <c r="C1442" t="s">
        <v>4</v>
      </c>
    </row>
    <row r="1443" spans="1:3" x14ac:dyDescent="0.45">
      <c r="A1443" s="1">
        <v>43446</v>
      </c>
      <c r="B1443" t="s">
        <v>5</v>
      </c>
      <c r="C1443" t="s">
        <v>4</v>
      </c>
    </row>
    <row r="1444" spans="1:3" x14ac:dyDescent="0.45">
      <c r="A1444" s="1">
        <v>43447</v>
      </c>
      <c r="B1444" t="s">
        <v>5</v>
      </c>
      <c r="C1444" t="s">
        <v>4</v>
      </c>
    </row>
    <row r="1445" spans="1:3" x14ac:dyDescent="0.45">
      <c r="A1445" s="1">
        <v>43448</v>
      </c>
      <c r="B1445" t="s">
        <v>5</v>
      </c>
      <c r="C1445" t="s">
        <v>4</v>
      </c>
    </row>
    <row r="1446" spans="1:3" x14ac:dyDescent="0.45">
      <c r="A1446" s="1">
        <v>43449</v>
      </c>
      <c r="B1446" t="s">
        <v>5</v>
      </c>
      <c r="C1446" t="s">
        <v>4</v>
      </c>
    </row>
    <row r="1447" spans="1:3" x14ac:dyDescent="0.45">
      <c r="A1447" s="1">
        <v>43450</v>
      </c>
      <c r="B1447" t="s">
        <v>5</v>
      </c>
      <c r="C1447" t="s">
        <v>4</v>
      </c>
    </row>
    <row r="1448" spans="1:3" x14ac:dyDescent="0.45">
      <c r="A1448" s="1">
        <v>43451</v>
      </c>
      <c r="B1448" t="s">
        <v>5</v>
      </c>
      <c r="C1448" t="s">
        <v>4</v>
      </c>
    </row>
    <row r="1449" spans="1:3" x14ac:dyDescent="0.45">
      <c r="A1449" s="1">
        <v>43452</v>
      </c>
      <c r="B1449" t="s">
        <v>5</v>
      </c>
      <c r="C1449" t="s">
        <v>4</v>
      </c>
    </row>
    <row r="1450" spans="1:3" x14ac:dyDescent="0.45">
      <c r="A1450" s="1">
        <v>43453</v>
      </c>
      <c r="B1450" t="s">
        <v>5</v>
      </c>
      <c r="C1450" t="s">
        <v>4</v>
      </c>
    </row>
    <row r="1451" spans="1:3" x14ac:dyDescent="0.45">
      <c r="A1451" s="1">
        <v>43454</v>
      </c>
      <c r="B1451" t="s">
        <v>5</v>
      </c>
      <c r="C1451" t="s">
        <v>4</v>
      </c>
    </row>
    <row r="1452" spans="1:3" x14ac:dyDescent="0.45">
      <c r="A1452" s="1">
        <v>43455</v>
      </c>
      <c r="B1452" t="s">
        <v>4</v>
      </c>
      <c r="C1452" t="s">
        <v>4</v>
      </c>
    </row>
    <row r="1453" spans="1:3" x14ac:dyDescent="0.45">
      <c r="A1453" s="1">
        <v>43456</v>
      </c>
      <c r="B1453" t="s">
        <v>4</v>
      </c>
      <c r="C1453" t="s">
        <v>4</v>
      </c>
    </row>
    <row r="1454" spans="1:3" x14ac:dyDescent="0.45">
      <c r="A1454" s="1">
        <v>43457</v>
      </c>
      <c r="B1454" t="s">
        <v>4</v>
      </c>
      <c r="C1454" t="s">
        <v>4</v>
      </c>
    </row>
    <row r="1455" spans="1:3" x14ac:dyDescent="0.45">
      <c r="A1455" s="1">
        <v>43458</v>
      </c>
      <c r="B1455" t="s">
        <v>4</v>
      </c>
      <c r="C1455" t="s">
        <v>4</v>
      </c>
    </row>
    <row r="1456" spans="1:3" x14ac:dyDescent="0.45">
      <c r="A1456" s="1">
        <v>43459</v>
      </c>
      <c r="B1456" t="s">
        <v>4</v>
      </c>
      <c r="C1456" t="s">
        <v>5</v>
      </c>
    </row>
    <row r="1457" spans="1:3" x14ac:dyDescent="0.45">
      <c r="A1457" s="1">
        <v>43460</v>
      </c>
      <c r="B1457" t="s">
        <v>4</v>
      </c>
      <c r="C1457" t="s">
        <v>5</v>
      </c>
    </row>
    <row r="1458" spans="1:3" x14ac:dyDescent="0.45">
      <c r="A1458" s="1">
        <v>43461</v>
      </c>
      <c r="B1458" t="s">
        <v>4</v>
      </c>
      <c r="C1458" t="s">
        <v>4</v>
      </c>
    </row>
    <row r="1459" spans="1:3" x14ac:dyDescent="0.45">
      <c r="A1459" s="1">
        <v>43462</v>
      </c>
      <c r="B1459" t="s">
        <v>4</v>
      </c>
      <c r="C1459" t="s">
        <v>4</v>
      </c>
    </row>
    <row r="1460" spans="1:3" x14ac:dyDescent="0.45">
      <c r="A1460" s="1">
        <v>43463</v>
      </c>
      <c r="B1460" t="s">
        <v>4</v>
      </c>
      <c r="C1460" t="s">
        <v>4</v>
      </c>
    </row>
    <row r="1461" spans="1:3" x14ac:dyDescent="0.45">
      <c r="A1461" s="1">
        <v>43464</v>
      </c>
      <c r="B1461" t="s">
        <v>4</v>
      </c>
      <c r="C1461" t="s">
        <v>4</v>
      </c>
    </row>
    <row r="1462" spans="1:3" x14ac:dyDescent="0.45">
      <c r="A1462" s="1">
        <v>43465</v>
      </c>
      <c r="B1462" t="s">
        <v>4</v>
      </c>
      <c r="C1462" t="s">
        <v>4</v>
      </c>
    </row>
    <row r="1463" spans="1:3" x14ac:dyDescent="0.45">
      <c r="A1463" s="1">
        <v>43466</v>
      </c>
      <c r="B1463" t="s">
        <v>4</v>
      </c>
      <c r="C1463" t="s">
        <v>5</v>
      </c>
    </row>
    <row r="1464" spans="1:3" x14ac:dyDescent="0.45">
      <c r="A1464" s="1">
        <v>43467</v>
      </c>
      <c r="B1464" t="s">
        <v>4</v>
      </c>
      <c r="C1464" t="s">
        <v>4</v>
      </c>
    </row>
    <row r="1465" spans="1:3" x14ac:dyDescent="0.45">
      <c r="A1465" s="1">
        <v>43468</v>
      </c>
      <c r="B1465" t="s">
        <v>4</v>
      </c>
      <c r="C1465" t="s">
        <v>4</v>
      </c>
    </row>
    <row r="1466" spans="1:3" x14ac:dyDescent="0.45">
      <c r="A1466" s="1">
        <v>43469</v>
      </c>
      <c r="B1466" t="s">
        <v>4</v>
      </c>
      <c r="C1466" t="s">
        <v>4</v>
      </c>
    </row>
    <row r="1467" spans="1:3" x14ac:dyDescent="0.45">
      <c r="A1467" s="1">
        <v>43470</v>
      </c>
      <c r="B1467" t="s">
        <v>4</v>
      </c>
      <c r="C1467" t="s">
        <v>4</v>
      </c>
    </row>
    <row r="1468" spans="1:3" x14ac:dyDescent="0.45">
      <c r="A1468" s="1">
        <v>43471</v>
      </c>
      <c r="B1468" t="s">
        <v>4</v>
      </c>
      <c r="C1468" t="s">
        <v>4</v>
      </c>
    </row>
    <row r="1469" spans="1:3" x14ac:dyDescent="0.45">
      <c r="A1469" s="1">
        <v>43472</v>
      </c>
      <c r="B1469" t="s">
        <v>4</v>
      </c>
      <c r="C1469" t="s">
        <v>4</v>
      </c>
    </row>
    <row r="1470" spans="1:3" x14ac:dyDescent="0.45">
      <c r="A1470" s="1">
        <v>43473</v>
      </c>
      <c r="B1470" t="s">
        <v>4</v>
      </c>
      <c r="C1470" t="s">
        <v>4</v>
      </c>
    </row>
    <row r="1471" spans="1:3" x14ac:dyDescent="0.45">
      <c r="A1471" s="1">
        <v>43474</v>
      </c>
      <c r="B1471" t="s">
        <v>4</v>
      </c>
      <c r="C1471" t="s">
        <v>4</v>
      </c>
    </row>
    <row r="1472" spans="1:3" x14ac:dyDescent="0.45">
      <c r="A1472" s="1">
        <v>43475</v>
      </c>
      <c r="B1472" t="s">
        <v>4</v>
      </c>
      <c r="C1472" t="s">
        <v>4</v>
      </c>
    </row>
    <row r="1473" spans="1:3" x14ac:dyDescent="0.45">
      <c r="A1473" s="1">
        <v>43476</v>
      </c>
      <c r="B1473" t="s">
        <v>4</v>
      </c>
      <c r="C1473" t="s">
        <v>4</v>
      </c>
    </row>
    <row r="1474" spans="1:3" x14ac:dyDescent="0.45">
      <c r="A1474" s="1">
        <v>43477</v>
      </c>
      <c r="B1474" t="s">
        <v>4</v>
      </c>
      <c r="C1474" t="s">
        <v>4</v>
      </c>
    </row>
    <row r="1475" spans="1:3" x14ac:dyDescent="0.45">
      <c r="A1475" s="1">
        <v>43478</v>
      </c>
      <c r="B1475" t="s">
        <v>4</v>
      </c>
      <c r="C1475" t="s">
        <v>4</v>
      </c>
    </row>
    <row r="1476" spans="1:3" x14ac:dyDescent="0.45">
      <c r="A1476" s="1">
        <v>43479</v>
      </c>
      <c r="B1476" t="s">
        <v>4</v>
      </c>
      <c r="C1476" t="s">
        <v>4</v>
      </c>
    </row>
    <row r="1477" spans="1:3" x14ac:dyDescent="0.45">
      <c r="A1477" s="1">
        <v>43480</v>
      </c>
      <c r="B1477" t="s">
        <v>4</v>
      </c>
      <c r="C1477" t="s">
        <v>4</v>
      </c>
    </row>
    <row r="1478" spans="1:3" x14ac:dyDescent="0.45">
      <c r="A1478" s="1">
        <v>43481</v>
      </c>
      <c r="B1478" t="s">
        <v>4</v>
      </c>
      <c r="C1478" t="s">
        <v>4</v>
      </c>
    </row>
    <row r="1479" spans="1:3" x14ac:dyDescent="0.45">
      <c r="A1479" s="1">
        <v>43482</v>
      </c>
      <c r="B1479" t="s">
        <v>4</v>
      </c>
      <c r="C1479" t="s">
        <v>4</v>
      </c>
    </row>
    <row r="1480" spans="1:3" x14ac:dyDescent="0.45">
      <c r="A1480" s="1">
        <v>43483</v>
      </c>
      <c r="B1480" t="s">
        <v>4</v>
      </c>
      <c r="C1480" t="s">
        <v>4</v>
      </c>
    </row>
    <row r="1481" spans="1:3" x14ac:dyDescent="0.45">
      <c r="A1481" s="1">
        <v>43484</v>
      </c>
      <c r="B1481" t="s">
        <v>4</v>
      </c>
      <c r="C1481" t="s">
        <v>4</v>
      </c>
    </row>
    <row r="1482" spans="1:3" x14ac:dyDescent="0.45">
      <c r="A1482" s="1">
        <v>43485</v>
      </c>
      <c r="B1482" t="s">
        <v>4</v>
      </c>
      <c r="C1482" t="s">
        <v>4</v>
      </c>
    </row>
    <row r="1483" spans="1:3" x14ac:dyDescent="0.45">
      <c r="A1483" s="1">
        <v>43486</v>
      </c>
      <c r="B1483" t="s">
        <v>4</v>
      </c>
      <c r="C1483" t="s">
        <v>4</v>
      </c>
    </row>
    <row r="1484" spans="1:3" x14ac:dyDescent="0.45">
      <c r="A1484" s="1">
        <v>43487</v>
      </c>
      <c r="B1484" t="s">
        <v>4</v>
      </c>
      <c r="C1484" t="s">
        <v>4</v>
      </c>
    </row>
    <row r="1485" spans="1:3" x14ac:dyDescent="0.45">
      <c r="A1485" s="1">
        <v>43488</v>
      </c>
      <c r="B1485" t="s">
        <v>4</v>
      </c>
      <c r="C1485" t="s">
        <v>4</v>
      </c>
    </row>
    <row r="1486" spans="1:3" x14ac:dyDescent="0.45">
      <c r="A1486" s="1">
        <v>43489</v>
      </c>
      <c r="B1486" t="s">
        <v>4</v>
      </c>
      <c r="C1486" t="s">
        <v>4</v>
      </c>
    </row>
    <row r="1487" spans="1:3" x14ac:dyDescent="0.45">
      <c r="A1487" s="1">
        <v>43490</v>
      </c>
      <c r="B1487" t="s">
        <v>4</v>
      </c>
      <c r="C1487" t="s">
        <v>4</v>
      </c>
    </row>
    <row r="1488" spans="1:3" x14ac:dyDescent="0.45">
      <c r="A1488" s="1">
        <v>43491</v>
      </c>
      <c r="B1488" t="s">
        <v>4</v>
      </c>
      <c r="C1488" t="s">
        <v>5</v>
      </c>
    </row>
    <row r="1489" spans="1:3" x14ac:dyDescent="0.45">
      <c r="A1489" s="1">
        <v>43492</v>
      </c>
      <c r="B1489" t="s">
        <v>4</v>
      </c>
      <c r="C1489" t="s">
        <v>4</v>
      </c>
    </row>
    <row r="1490" spans="1:3" x14ac:dyDescent="0.45">
      <c r="A1490" s="1">
        <v>43493</v>
      </c>
      <c r="B1490" t="s">
        <v>4</v>
      </c>
      <c r="C1490" t="s">
        <v>5</v>
      </c>
    </row>
    <row r="1491" spans="1:3" x14ac:dyDescent="0.45">
      <c r="A1491" s="1">
        <v>43494</v>
      </c>
      <c r="B1491" t="s">
        <v>4</v>
      </c>
      <c r="C1491" t="s">
        <v>4</v>
      </c>
    </row>
    <row r="1492" spans="1:3" x14ac:dyDescent="0.45">
      <c r="A1492" s="1">
        <v>43495</v>
      </c>
      <c r="B1492" t="s">
        <v>4</v>
      </c>
      <c r="C1492" t="s">
        <v>4</v>
      </c>
    </row>
    <row r="1493" spans="1:3" x14ac:dyDescent="0.45">
      <c r="A1493" s="1">
        <v>43496</v>
      </c>
      <c r="B1493" t="s">
        <v>5</v>
      </c>
      <c r="C1493" t="s">
        <v>4</v>
      </c>
    </row>
    <row r="1494" spans="1:3" x14ac:dyDescent="0.45">
      <c r="A1494" s="1">
        <v>43497</v>
      </c>
      <c r="B1494" t="s">
        <v>5</v>
      </c>
      <c r="C1494" t="s">
        <v>4</v>
      </c>
    </row>
    <row r="1495" spans="1:3" x14ac:dyDescent="0.45">
      <c r="A1495" s="1">
        <v>43498</v>
      </c>
      <c r="B1495" t="s">
        <v>5</v>
      </c>
      <c r="C1495" t="s">
        <v>4</v>
      </c>
    </row>
    <row r="1496" spans="1:3" x14ac:dyDescent="0.45">
      <c r="A1496" s="1">
        <v>43499</v>
      </c>
      <c r="B1496" t="s">
        <v>5</v>
      </c>
      <c r="C1496" t="s">
        <v>4</v>
      </c>
    </row>
    <row r="1497" spans="1:3" x14ac:dyDescent="0.45">
      <c r="A1497" s="1">
        <v>43500</v>
      </c>
      <c r="B1497" t="s">
        <v>5</v>
      </c>
      <c r="C1497" t="s">
        <v>4</v>
      </c>
    </row>
    <row r="1498" spans="1:3" x14ac:dyDescent="0.45">
      <c r="A1498" s="1">
        <v>43501</v>
      </c>
      <c r="B1498" t="s">
        <v>5</v>
      </c>
      <c r="C1498" t="s">
        <v>4</v>
      </c>
    </row>
    <row r="1499" spans="1:3" x14ac:dyDescent="0.45">
      <c r="A1499" s="1">
        <v>43502</v>
      </c>
      <c r="B1499" t="s">
        <v>5</v>
      </c>
      <c r="C1499" t="s">
        <v>4</v>
      </c>
    </row>
    <row r="1500" spans="1:3" x14ac:dyDescent="0.45">
      <c r="A1500" s="1">
        <v>43503</v>
      </c>
      <c r="B1500" t="s">
        <v>5</v>
      </c>
      <c r="C1500" t="s">
        <v>4</v>
      </c>
    </row>
    <row r="1501" spans="1:3" x14ac:dyDescent="0.45">
      <c r="A1501" s="1">
        <v>43504</v>
      </c>
      <c r="B1501" t="s">
        <v>5</v>
      </c>
      <c r="C1501" t="s">
        <v>4</v>
      </c>
    </row>
    <row r="1502" spans="1:3" x14ac:dyDescent="0.45">
      <c r="A1502" s="1">
        <v>43505</v>
      </c>
      <c r="B1502" t="s">
        <v>5</v>
      </c>
      <c r="C1502" t="s">
        <v>4</v>
      </c>
    </row>
    <row r="1503" spans="1:3" x14ac:dyDescent="0.45">
      <c r="A1503" s="1">
        <v>43506</v>
      </c>
      <c r="B1503" t="s">
        <v>5</v>
      </c>
      <c r="C1503" t="s">
        <v>4</v>
      </c>
    </row>
    <row r="1504" spans="1:3" x14ac:dyDescent="0.45">
      <c r="A1504" s="1">
        <v>43507</v>
      </c>
      <c r="B1504" t="s">
        <v>5</v>
      </c>
      <c r="C1504" t="s">
        <v>4</v>
      </c>
    </row>
    <row r="1505" spans="1:3" x14ac:dyDescent="0.45">
      <c r="A1505" s="1">
        <v>43508</v>
      </c>
      <c r="B1505" t="s">
        <v>5</v>
      </c>
      <c r="C1505" t="s">
        <v>4</v>
      </c>
    </row>
    <row r="1506" spans="1:3" x14ac:dyDescent="0.45">
      <c r="A1506" s="1">
        <v>43509</v>
      </c>
      <c r="B1506" t="s">
        <v>5</v>
      </c>
      <c r="C1506" t="s">
        <v>4</v>
      </c>
    </row>
    <row r="1507" spans="1:3" x14ac:dyDescent="0.45">
      <c r="A1507" s="1">
        <v>43510</v>
      </c>
      <c r="B1507" t="s">
        <v>5</v>
      </c>
      <c r="C1507" t="s">
        <v>4</v>
      </c>
    </row>
    <row r="1508" spans="1:3" x14ac:dyDescent="0.45">
      <c r="A1508" s="1">
        <v>43511</v>
      </c>
      <c r="B1508" t="s">
        <v>5</v>
      </c>
      <c r="C1508" t="s">
        <v>4</v>
      </c>
    </row>
    <row r="1509" spans="1:3" x14ac:dyDescent="0.45">
      <c r="A1509" s="1">
        <v>43512</v>
      </c>
      <c r="B1509" t="s">
        <v>5</v>
      </c>
      <c r="C1509" t="s">
        <v>4</v>
      </c>
    </row>
    <row r="1510" spans="1:3" x14ac:dyDescent="0.45">
      <c r="A1510" s="1">
        <v>43513</v>
      </c>
      <c r="B1510" t="s">
        <v>5</v>
      </c>
      <c r="C1510" t="s">
        <v>4</v>
      </c>
    </row>
    <row r="1511" spans="1:3" x14ac:dyDescent="0.45">
      <c r="A1511" s="1">
        <v>43514</v>
      </c>
      <c r="B1511" t="s">
        <v>5</v>
      </c>
      <c r="C1511" t="s">
        <v>4</v>
      </c>
    </row>
    <row r="1512" spans="1:3" x14ac:dyDescent="0.45">
      <c r="A1512" s="1">
        <v>43515</v>
      </c>
      <c r="B1512" t="s">
        <v>5</v>
      </c>
      <c r="C1512" t="s">
        <v>4</v>
      </c>
    </row>
    <row r="1513" spans="1:3" x14ac:dyDescent="0.45">
      <c r="A1513" s="1">
        <v>43516</v>
      </c>
      <c r="B1513" t="s">
        <v>5</v>
      </c>
      <c r="C1513" t="s">
        <v>4</v>
      </c>
    </row>
    <row r="1514" spans="1:3" x14ac:dyDescent="0.45">
      <c r="A1514" s="1">
        <v>43517</v>
      </c>
      <c r="B1514" t="s">
        <v>5</v>
      </c>
      <c r="C1514" t="s">
        <v>4</v>
      </c>
    </row>
    <row r="1515" spans="1:3" x14ac:dyDescent="0.45">
      <c r="A1515" s="1">
        <v>43518</v>
      </c>
      <c r="B1515" t="s">
        <v>5</v>
      </c>
      <c r="C1515" t="s">
        <v>4</v>
      </c>
    </row>
    <row r="1516" spans="1:3" x14ac:dyDescent="0.45">
      <c r="A1516" s="1">
        <v>43519</v>
      </c>
      <c r="B1516" t="s">
        <v>5</v>
      </c>
      <c r="C1516" t="s">
        <v>4</v>
      </c>
    </row>
    <row r="1517" spans="1:3" x14ac:dyDescent="0.45">
      <c r="A1517" s="1">
        <v>43520</v>
      </c>
      <c r="B1517" t="s">
        <v>5</v>
      </c>
      <c r="C1517" t="s">
        <v>4</v>
      </c>
    </row>
    <row r="1518" spans="1:3" x14ac:dyDescent="0.45">
      <c r="A1518" s="1">
        <v>43521</v>
      </c>
      <c r="B1518" t="s">
        <v>5</v>
      </c>
      <c r="C1518" t="s">
        <v>4</v>
      </c>
    </row>
    <row r="1519" spans="1:3" x14ac:dyDescent="0.45">
      <c r="A1519" s="1">
        <v>43522</v>
      </c>
      <c r="B1519" t="s">
        <v>5</v>
      </c>
      <c r="C1519" t="s">
        <v>4</v>
      </c>
    </row>
    <row r="1520" spans="1:3" x14ac:dyDescent="0.45">
      <c r="A1520" s="1">
        <v>43523</v>
      </c>
      <c r="B1520" t="s">
        <v>5</v>
      </c>
      <c r="C1520" t="s">
        <v>4</v>
      </c>
    </row>
    <row r="1521" spans="1:3" x14ac:dyDescent="0.45">
      <c r="A1521" s="1">
        <v>43524</v>
      </c>
      <c r="B1521" t="s">
        <v>5</v>
      </c>
      <c r="C1521" t="s">
        <v>4</v>
      </c>
    </row>
    <row r="1522" spans="1:3" x14ac:dyDescent="0.45">
      <c r="A1522" s="1">
        <v>43525</v>
      </c>
      <c r="B1522" t="s">
        <v>5</v>
      </c>
      <c r="C1522" t="s">
        <v>4</v>
      </c>
    </row>
    <row r="1523" spans="1:3" x14ac:dyDescent="0.45">
      <c r="A1523" s="1">
        <v>43526</v>
      </c>
      <c r="B1523" t="s">
        <v>5</v>
      </c>
      <c r="C1523" t="s">
        <v>4</v>
      </c>
    </row>
    <row r="1524" spans="1:3" x14ac:dyDescent="0.45">
      <c r="A1524" s="1">
        <v>43527</v>
      </c>
      <c r="B1524" t="s">
        <v>5</v>
      </c>
      <c r="C1524" t="s">
        <v>4</v>
      </c>
    </row>
    <row r="1525" spans="1:3" x14ac:dyDescent="0.45">
      <c r="A1525" s="1">
        <v>43528</v>
      </c>
      <c r="B1525" t="s">
        <v>5</v>
      </c>
      <c r="C1525" t="s">
        <v>4</v>
      </c>
    </row>
    <row r="1526" spans="1:3" x14ac:dyDescent="0.45">
      <c r="A1526" s="1">
        <v>43529</v>
      </c>
      <c r="B1526" t="s">
        <v>5</v>
      </c>
      <c r="C1526" t="s">
        <v>4</v>
      </c>
    </row>
    <row r="1527" spans="1:3" x14ac:dyDescent="0.45">
      <c r="A1527" s="1">
        <v>43530</v>
      </c>
      <c r="B1527" t="s">
        <v>5</v>
      </c>
      <c r="C1527" t="s">
        <v>4</v>
      </c>
    </row>
    <row r="1528" spans="1:3" x14ac:dyDescent="0.45">
      <c r="A1528" s="1">
        <v>43531</v>
      </c>
      <c r="B1528" t="s">
        <v>5</v>
      </c>
      <c r="C1528" t="s">
        <v>4</v>
      </c>
    </row>
    <row r="1529" spans="1:3" x14ac:dyDescent="0.45">
      <c r="A1529" s="1">
        <v>43532</v>
      </c>
      <c r="B1529" t="s">
        <v>5</v>
      </c>
      <c r="C1529" t="s">
        <v>4</v>
      </c>
    </row>
    <row r="1530" spans="1:3" x14ac:dyDescent="0.45">
      <c r="A1530" s="1">
        <v>43533</v>
      </c>
      <c r="B1530" t="s">
        <v>5</v>
      </c>
      <c r="C1530" t="s">
        <v>4</v>
      </c>
    </row>
    <row r="1531" spans="1:3" x14ac:dyDescent="0.45">
      <c r="A1531" s="1">
        <v>43534</v>
      </c>
      <c r="B1531" t="s">
        <v>5</v>
      </c>
      <c r="C1531" t="s">
        <v>4</v>
      </c>
    </row>
    <row r="1532" spans="1:3" x14ac:dyDescent="0.45">
      <c r="A1532" s="1">
        <v>43535</v>
      </c>
      <c r="B1532" t="s">
        <v>5</v>
      </c>
      <c r="C1532" t="s">
        <v>5</v>
      </c>
    </row>
    <row r="1533" spans="1:3" x14ac:dyDescent="0.45">
      <c r="A1533" s="1">
        <v>43536</v>
      </c>
      <c r="B1533" t="s">
        <v>5</v>
      </c>
      <c r="C1533" t="s">
        <v>4</v>
      </c>
    </row>
    <row r="1534" spans="1:3" x14ac:dyDescent="0.45">
      <c r="A1534" s="1">
        <v>43537</v>
      </c>
      <c r="B1534" t="s">
        <v>5</v>
      </c>
      <c r="C1534" t="s">
        <v>4</v>
      </c>
    </row>
    <row r="1535" spans="1:3" x14ac:dyDescent="0.45">
      <c r="A1535" s="1">
        <v>43538</v>
      </c>
      <c r="B1535" t="s">
        <v>5</v>
      </c>
      <c r="C1535" t="s">
        <v>4</v>
      </c>
    </row>
    <row r="1536" spans="1:3" x14ac:dyDescent="0.45">
      <c r="A1536" s="1">
        <v>43539</v>
      </c>
      <c r="B1536" t="s">
        <v>5</v>
      </c>
      <c r="C1536" t="s">
        <v>4</v>
      </c>
    </row>
    <row r="1537" spans="1:3" x14ac:dyDescent="0.45">
      <c r="A1537" s="1">
        <v>43540</v>
      </c>
      <c r="B1537" t="s">
        <v>5</v>
      </c>
      <c r="C1537" t="s">
        <v>4</v>
      </c>
    </row>
    <row r="1538" spans="1:3" x14ac:dyDescent="0.45">
      <c r="A1538" s="1">
        <v>43541</v>
      </c>
      <c r="B1538" t="s">
        <v>5</v>
      </c>
      <c r="C1538" t="s">
        <v>4</v>
      </c>
    </row>
    <row r="1539" spans="1:3" x14ac:dyDescent="0.45">
      <c r="A1539" s="1">
        <v>43542</v>
      </c>
      <c r="B1539" t="s">
        <v>5</v>
      </c>
      <c r="C1539" t="s">
        <v>4</v>
      </c>
    </row>
    <row r="1540" spans="1:3" x14ac:dyDescent="0.45">
      <c r="A1540" s="1">
        <v>43543</v>
      </c>
      <c r="B1540" t="s">
        <v>5</v>
      </c>
      <c r="C1540" t="s">
        <v>4</v>
      </c>
    </row>
    <row r="1541" spans="1:3" x14ac:dyDescent="0.45">
      <c r="A1541" s="1">
        <v>43544</v>
      </c>
      <c r="B1541" t="s">
        <v>5</v>
      </c>
      <c r="C1541" t="s">
        <v>4</v>
      </c>
    </row>
    <row r="1542" spans="1:3" x14ac:dyDescent="0.45">
      <c r="A1542" s="1">
        <v>43545</v>
      </c>
      <c r="B1542" t="s">
        <v>5</v>
      </c>
      <c r="C1542" t="s">
        <v>4</v>
      </c>
    </row>
    <row r="1543" spans="1:3" x14ac:dyDescent="0.45">
      <c r="A1543" s="1">
        <v>43546</v>
      </c>
      <c r="B1543" t="s">
        <v>5</v>
      </c>
      <c r="C1543" t="s">
        <v>4</v>
      </c>
    </row>
    <row r="1544" spans="1:3" x14ac:dyDescent="0.45">
      <c r="A1544" s="1">
        <v>43547</v>
      </c>
      <c r="B1544" t="s">
        <v>5</v>
      </c>
      <c r="C1544" t="s">
        <v>4</v>
      </c>
    </row>
    <row r="1545" spans="1:3" x14ac:dyDescent="0.45">
      <c r="A1545" s="1">
        <v>43548</v>
      </c>
      <c r="B1545" t="s">
        <v>5</v>
      </c>
      <c r="C1545" t="s">
        <v>4</v>
      </c>
    </row>
    <row r="1546" spans="1:3" x14ac:dyDescent="0.45">
      <c r="A1546" s="1">
        <v>43549</v>
      </c>
      <c r="B1546" t="s">
        <v>5</v>
      </c>
      <c r="C1546" t="s">
        <v>4</v>
      </c>
    </row>
    <row r="1547" spans="1:3" x14ac:dyDescent="0.45">
      <c r="A1547" s="1">
        <v>43550</v>
      </c>
      <c r="B1547" t="s">
        <v>5</v>
      </c>
      <c r="C1547" t="s">
        <v>4</v>
      </c>
    </row>
    <row r="1548" spans="1:3" x14ac:dyDescent="0.45">
      <c r="A1548" s="1">
        <v>43551</v>
      </c>
      <c r="B1548" t="s">
        <v>5</v>
      </c>
      <c r="C1548" t="s">
        <v>4</v>
      </c>
    </row>
    <row r="1549" spans="1:3" x14ac:dyDescent="0.45">
      <c r="A1549" s="1">
        <v>43552</v>
      </c>
      <c r="B1549" t="s">
        <v>5</v>
      </c>
      <c r="C1549" t="s">
        <v>4</v>
      </c>
    </row>
    <row r="1550" spans="1:3" x14ac:dyDescent="0.45">
      <c r="A1550" s="1">
        <v>43553</v>
      </c>
      <c r="B1550" t="s">
        <v>5</v>
      </c>
      <c r="C1550" t="s">
        <v>4</v>
      </c>
    </row>
    <row r="1551" spans="1:3" x14ac:dyDescent="0.45">
      <c r="A1551" s="1">
        <v>43554</v>
      </c>
      <c r="B1551" t="s">
        <v>5</v>
      </c>
      <c r="C1551" t="s">
        <v>4</v>
      </c>
    </row>
    <row r="1552" spans="1:3" x14ac:dyDescent="0.45">
      <c r="A1552" s="1">
        <v>43555</v>
      </c>
      <c r="B1552" t="s">
        <v>5</v>
      </c>
      <c r="C1552" t="s">
        <v>4</v>
      </c>
    </row>
    <row r="1553" spans="1:3" x14ac:dyDescent="0.45">
      <c r="A1553" s="1">
        <v>43556</v>
      </c>
      <c r="B1553" t="s">
        <v>5</v>
      </c>
      <c r="C1553" t="s">
        <v>4</v>
      </c>
    </row>
    <row r="1554" spans="1:3" x14ac:dyDescent="0.45">
      <c r="A1554" s="1">
        <v>43557</v>
      </c>
      <c r="B1554" t="s">
        <v>5</v>
      </c>
      <c r="C1554" t="s">
        <v>4</v>
      </c>
    </row>
    <row r="1555" spans="1:3" x14ac:dyDescent="0.45">
      <c r="A1555" s="1">
        <v>43558</v>
      </c>
      <c r="B1555" t="s">
        <v>5</v>
      </c>
      <c r="C1555" t="s">
        <v>4</v>
      </c>
    </row>
    <row r="1556" spans="1:3" x14ac:dyDescent="0.45">
      <c r="A1556" s="1">
        <v>43559</v>
      </c>
      <c r="B1556" t="s">
        <v>5</v>
      </c>
      <c r="C1556" t="s">
        <v>4</v>
      </c>
    </row>
    <row r="1557" spans="1:3" x14ac:dyDescent="0.45">
      <c r="A1557" s="1">
        <v>43560</v>
      </c>
      <c r="B1557" t="s">
        <v>4</v>
      </c>
      <c r="C1557" t="s">
        <v>4</v>
      </c>
    </row>
    <row r="1558" spans="1:3" x14ac:dyDescent="0.45">
      <c r="A1558" s="1">
        <v>43561</v>
      </c>
      <c r="B1558" t="s">
        <v>4</v>
      </c>
      <c r="C1558" t="s">
        <v>4</v>
      </c>
    </row>
    <row r="1559" spans="1:3" x14ac:dyDescent="0.45">
      <c r="A1559" s="1">
        <v>43562</v>
      </c>
      <c r="B1559" t="s">
        <v>4</v>
      </c>
      <c r="C1559" t="s">
        <v>4</v>
      </c>
    </row>
    <row r="1560" spans="1:3" x14ac:dyDescent="0.45">
      <c r="A1560" s="1">
        <v>43563</v>
      </c>
      <c r="B1560" t="s">
        <v>4</v>
      </c>
      <c r="C1560" t="s">
        <v>4</v>
      </c>
    </row>
    <row r="1561" spans="1:3" x14ac:dyDescent="0.45">
      <c r="A1561" s="1">
        <v>43564</v>
      </c>
      <c r="B1561" t="s">
        <v>4</v>
      </c>
      <c r="C1561" t="s">
        <v>4</v>
      </c>
    </row>
    <row r="1562" spans="1:3" x14ac:dyDescent="0.45">
      <c r="A1562" s="1">
        <v>43565</v>
      </c>
      <c r="B1562" t="s">
        <v>4</v>
      </c>
      <c r="C1562" t="s">
        <v>4</v>
      </c>
    </row>
    <row r="1563" spans="1:3" x14ac:dyDescent="0.45">
      <c r="A1563" s="1">
        <v>43566</v>
      </c>
      <c r="B1563" t="s">
        <v>4</v>
      </c>
      <c r="C1563" t="s">
        <v>4</v>
      </c>
    </row>
    <row r="1564" spans="1:3" x14ac:dyDescent="0.45">
      <c r="A1564" s="1">
        <v>43567</v>
      </c>
      <c r="B1564" t="s">
        <v>4</v>
      </c>
      <c r="C1564" t="s">
        <v>4</v>
      </c>
    </row>
    <row r="1565" spans="1:3" x14ac:dyDescent="0.45">
      <c r="A1565" s="1">
        <v>43568</v>
      </c>
      <c r="B1565" t="s">
        <v>4</v>
      </c>
      <c r="C1565" t="s">
        <v>4</v>
      </c>
    </row>
    <row r="1566" spans="1:3" x14ac:dyDescent="0.45">
      <c r="A1566" s="1">
        <v>43569</v>
      </c>
      <c r="B1566" t="s">
        <v>4</v>
      </c>
      <c r="C1566" t="s">
        <v>4</v>
      </c>
    </row>
    <row r="1567" spans="1:3" x14ac:dyDescent="0.45">
      <c r="A1567" s="1">
        <v>43570</v>
      </c>
      <c r="B1567" t="s">
        <v>4</v>
      </c>
      <c r="C1567" t="s">
        <v>4</v>
      </c>
    </row>
    <row r="1568" spans="1:3" x14ac:dyDescent="0.45">
      <c r="A1568" s="1">
        <v>43571</v>
      </c>
      <c r="B1568" t="s">
        <v>4</v>
      </c>
      <c r="C1568" t="s">
        <v>4</v>
      </c>
    </row>
    <row r="1569" spans="1:3" x14ac:dyDescent="0.45">
      <c r="A1569" s="1">
        <v>43572</v>
      </c>
      <c r="B1569" t="s">
        <v>4</v>
      </c>
      <c r="C1569" t="s">
        <v>4</v>
      </c>
    </row>
    <row r="1570" spans="1:3" x14ac:dyDescent="0.45">
      <c r="A1570" s="1">
        <v>43573</v>
      </c>
      <c r="B1570" t="s">
        <v>4</v>
      </c>
      <c r="C1570" t="s">
        <v>4</v>
      </c>
    </row>
    <row r="1571" spans="1:3" x14ac:dyDescent="0.45">
      <c r="A1571" s="1">
        <v>43574</v>
      </c>
      <c r="B1571" t="s">
        <v>4</v>
      </c>
      <c r="C1571" t="s">
        <v>5</v>
      </c>
    </row>
    <row r="1572" spans="1:3" x14ac:dyDescent="0.45">
      <c r="A1572" s="1">
        <v>43575</v>
      </c>
      <c r="B1572" t="s">
        <v>4</v>
      </c>
      <c r="C1572" t="s">
        <v>5</v>
      </c>
    </row>
    <row r="1573" spans="1:3" x14ac:dyDescent="0.45">
      <c r="A1573" s="1">
        <v>43576</v>
      </c>
      <c r="B1573" t="s">
        <v>4</v>
      </c>
      <c r="C1573" t="s">
        <v>5</v>
      </c>
    </row>
    <row r="1574" spans="1:3" x14ac:dyDescent="0.45">
      <c r="A1574" s="1">
        <v>43577</v>
      </c>
      <c r="B1574" t="s">
        <v>4</v>
      </c>
      <c r="C1574" t="s">
        <v>5</v>
      </c>
    </row>
    <row r="1575" spans="1:3" x14ac:dyDescent="0.45">
      <c r="A1575" s="1">
        <v>43578</v>
      </c>
      <c r="B1575" t="s">
        <v>4</v>
      </c>
      <c r="C1575" t="s">
        <v>4</v>
      </c>
    </row>
    <row r="1576" spans="1:3" x14ac:dyDescent="0.45">
      <c r="A1576" s="1">
        <v>43579</v>
      </c>
      <c r="B1576" t="s">
        <v>5</v>
      </c>
      <c r="C1576" t="s">
        <v>4</v>
      </c>
    </row>
    <row r="1577" spans="1:3" x14ac:dyDescent="0.45">
      <c r="A1577" s="1">
        <v>43580</v>
      </c>
      <c r="B1577" t="s">
        <v>5</v>
      </c>
      <c r="C1577" t="s">
        <v>5</v>
      </c>
    </row>
    <row r="1578" spans="1:3" x14ac:dyDescent="0.45">
      <c r="A1578" s="1">
        <v>43581</v>
      </c>
      <c r="B1578" t="s">
        <v>5</v>
      </c>
      <c r="C1578" t="s">
        <v>4</v>
      </c>
    </row>
    <row r="1579" spans="1:3" x14ac:dyDescent="0.45">
      <c r="A1579" s="1">
        <v>43582</v>
      </c>
      <c r="B1579" t="s">
        <v>5</v>
      </c>
      <c r="C1579" t="s">
        <v>4</v>
      </c>
    </row>
    <row r="1580" spans="1:3" x14ac:dyDescent="0.45">
      <c r="A1580" s="1">
        <v>43583</v>
      </c>
      <c r="B1580" t="s">
        <v>5</v>
      </c>
      <c r="C1580" t="s">
        <v>4</v>
      </c>
    </row>
    <row r="1581" spans="1:3" x14ac:dyDescent="0.45">
      <c r="A1581" s="1">
        <v>43584</v>
      </c>
      <c r="B1581" t="s">
        <v>5</v>
      </c>
      <c r="C1581" t="s">
        <v>4</v>
      </c>
    </row>
    <row r="1582" spans="1:3" x14ac:dyDescent="0.45">
      <c r="A1582" s="1">
        <v>43585</v>
      </c>
      <c r="B1582" t="s">
        <v>5</v>
      </c>
      <c r="C1582" t="s">
        <v>4</v>
      </c>
    </row>
    <row r="1583" spans="1:3" x14ac:dyDescent="0.45">
      <c r="A1583" s="1">
        <v>43586</v>
      </c>
      <c r="B1583" t="s">
        <v>5</v>
      </c>
      <c r="C1583" t="s">
        <v>4</v>
      </c>
    </row>
    <row r="1584" spans="1:3" x14ac:dyDescent="0.45">
      <c r="A1584" s="1">
        <v>43587</v>
      </c>
      <c r="B1584" t="s">
        <v>5</v>
      </c>
      <c r="C1584" t="s">
        <v>4</v>
      </c>
    </row>
    <row r="1585" spans="1:3" x14ac:dyDescent="0.45">
      <c r="A1585" s="1">
        <v>43588</v>
      </c>
      <c r="B1585" t="s">
        <v>5</v>
      </c>
      <c r="C1585" t="s">
        <v>4</v>
      </c>
    </row>
    <row r="1586" spans="1:3" x14ac:dyDescent="0.45">
      <c r="A1586" s="1">
        <v>43589</v>
      </c>
      <c r="B1586" t="s">
        <v>5</v>
      </c>
      <c r="C1586" t="s">
        <v>4</v>
      </c>
    </row>
    <row r="1587" spans="1:3" x14ac:dyDescent="0.45">
      <c r="A1587" s="1">
        <v>43590</v>
      </c>
      <c r="B1587" t="s">
        <v>5</v>
      </c>
      <c r="C1587" t="s">
        <v>4</v>
      </c>
    </row>
    <row r="1588" spans="1:3" x14ac:dyDescent="0.45">
      <c r="A1588" s="1">
        <v>43591</v>
      </c>
      <c r="B1588" t="s">
        <v>5</v>
      </c>
      <c r="C1588" t="s">
        <v>4</v>
      </c>
    </row>
    <row r="1589" spans="1:3" x14ac:dyDescent="0.45">
      <c r="A1589" s="1">
        <v>43592</v>
      </c>
      <c r="B1589" t="s">
        <v>5</v>
      </c>
      <c r="C1589" t="s">
        <v>4</v>
      </c>
    </row>
    <row r="1590" spans="1:3" x14ac:dyDescent="0.45">
      <c r="A1590" s="1">
        <v>43593</v>
      </c>
      <c r="B1590" t="s">
        <v>5</v>
      </c>
      <c r="C1590" t="s">
        <v>4</v>
      </c>
    </row>
    <row r="1591" spans="1:3" x14ac:dyDescent="0.45">
      <c r="A1591" s="1">
        <v>43594</v>
      </c>
      <c r="B1591" t="s">
        <v>5</v>
      </c>
      <c r="C1591" t="s">
        <v>4</v>
      </c>
    </row>
    <row r="1592" spans="1:3" x14ac:dyDescent="0.45">
      <c r="A1592" s="1">
        <v>43595</v>
      </c>
      <c r="B1592" t="s">
        <v>5</v>
      </c>
      <c r="C1592" t="s">
        <v>4</v>
      </c>
    </row>
    <row r="1593" spans="1:3" x14ac:dyDescent="0.45">
      <c r="A1593" s="1">
        <v>43596</v>
      </c>
      <c r="B1593" t="s">
        <v>5</v>
      </c>
      <c r="C1593" t="s">
        <v>4</v>
      </c>
    </row>
    <row r="1594" spans="1:3" x14ac:dyDescent="0.45">
      <c r="A1594" s="1">
        <v>43597</v>
      </c>
      <c r="B1594" t="s">
        <v>5</v>
      </c>
      <c r="C1594" t="s">
        <v>4</v>
      </c>
    </row>
    <row r="1595" spans="1:3" x14ac:dyDescent="0.45">
      <c r="A1595" s="1">
        <v>43598</v>
      </c>
      <c r="B1595" t="s">
        <v>5</v>
      </c>
      <c r="C1595" t="s">
        <v>4</v>
      </c>
    </row>
    <row r="1596" spans="1:3" x14ac:dyDescent="0.45">
      <c r="A1596" s="1">
        <v>43599</v>
      </c>
      <c r="B1596" t="s">
        <v>5</v>
      </c>
      <c r="C1596" t="s">
        <v>4</v>
      </c>
    </row>
    <row r="1597" spans="1:3" x14ac:dyDescent="0.45">
      <c r="A1597" s="1">
        <v>43600</v>
      </c>
      <c r="B1597" t="s">
        <v>5</v>
      </c>
      <c r="C1597" t="s">
        <v>4</v>
      </c>
    </row>
    <row r="1598" spans="1:3" x14ac:dyDescent="0.45">
      <c r="A1598" s="1">
        <v>43601</v>
      </c>
      <c r="B1598" t="s">
        <v>5</v>
      </c>
      <c r="C1598" t="s">
        <v>4</v>
      </c>
    </row>
    <row r="1599" spans="1:3" x14ac:dyDescent="0.45">
      <c r="A1599" s="1">
        <v>43602</v>
      </c>
      <c r="B1599" t="s">
        <v>5</v>
      </c>
      <c r="C1599" t="s">
        <v>4</v>
      </c>
    </row>
    <row r="1600" spans="1:3" x14ac:dyDescent="0.45">
      <c r="A1600" s="1">
        <v>43603</v>
      </c>
      <c r="B1600" t="s">
        <v>5</v>
      </c>
      <c r="C1600" t="s">
        <v>4</v>
      </c>
    </row>
    <row r="1601" spans="1:3" x14ac:dyDescent="0.45">
      <c r="A1601" s="1">
        <v>43604</v>
      </c>
      <c r="B1601" t="s">
        <v>5</v>
      </c>
      <c r="C1601" t="s">
        <v>4</v>
      </c>
    </row>
    <row r="1602" spans="1:3" x14ac:dyDescent="0.45">
      <c r="A1602" s="1">
        <v>43605</v>
      </c>
      <c r="B1602" t="s">
        <v>5</v>
      </c>
      <c r="C1602" t="s">
        <v>4</v>
      </c>
    </row>
    <row r="1603" spans="1:3" x14ac:dyDescent="0.45">
      <c r="A1603" s="1">
        <v>43606</v>
      </c>
      <c r="B1603" t="s">
        <v>5</v>
      </c>
      <c r="C1603" t="s">
        <v>4</v>
      </c>
    </row>
    <row r="1604" spans="1:3" x14ac:dyDescent="0.45">
      <c r="A1604" s="1">
        <v>43607</v>
      </c>
      <c r="B1604" t="s">
        <v>5</v>
      </c>
      <c r="C1604" t="s">
        <v>4</v>
      </c>
    </row>
    <row r="1605" spans="1:3" x14ac:dyDescent="0.45">
      <c r="A1605" s="1">
        <v>43608</v>
      </c>
      <c r="B1605" t="s">
        <v>5</v>
      </c>
      <c r="C1605" t="s">
        <v>4</v>
      </c>
    </row>
    <row r="1606" spans="1:3" x14ac:dyDescent="0.45">
      <c r="A1606" s="1">
        <v>43609</v>
      </c>
      <c r="B1606" t="s">
        <v>5</v>
      </c>
      <c r="C1606" t="s">
        <v>4</v>
      </c>
    </row>
    <row r="1607" spans="1:3" x14ac:dyDescent="0.45">
      <c r="A1607" s="1">
        <v>43610</v>
      </c>
      <c r="B1607" t="s">
        <v>5</v>
      </c>
      <c r="C1607" t="s">
        <v>4</v>
      </c>
    </row>
    <row r="1608" spans="1:3" x14ac:dyDescent="0.45">
      <c r="A1608" s="1">
        <v>43611</v>
      </c>
      <c r="B1608" t="s">
        <v>5</v>
      </c>
      <c r="C1608" t="s">
        <v>4</v>
      </c>
    </row>
    <row r="1609" spans="1:3" x14ac:dyDescent="0.45">
      <c r="A1609" s="1">
        <v>43612</v>
      </c>
      <c r="B1609" t="s">
        <v>5</v>
      </c>
      <c r="C1609" t="s">
        <v>4</v>
      </c>
    </row>
    <row r="1610" spans="1:3" x14ac:dyDescent="0.45">
      <c r="A1610" s="1">
        <v>43613</v>
      </c>
      <c r="B1610" t="s">
        <v>5</v>
      </c>
      <c r="C1610" t="s">
        <v>4</v>
      </c>
    </row>
    <row r="1611" spans="1:3" x14ac:dyDescent="0.45">
      <c r="A1611" s="1">
        <v>43614</v>
      </c>
      <c r="B1611" t="s">
        <v>5</v>
      </c>
      <c r="C1611" t="s">
        <v>4</v>
      </c>
    </row>
    <row r="1612" spans="1:3" x14ac:dyDescent="0.45">
      <c r="A1612" s="1">
        <v>43615</v>
      </c>
      <c r="B1612" t="s">
        <v>5</v>
      </c>
      <c r="C1612" t="s">
        <v>4</v>
      </c>
    </row>
    <row r="1613" spans="1:3" x14ac:dyDescent="0.45">
      <c r="A1613" s="1">
        <v>43616</v>
      </c>
      <c r="B1613" t="s">
        <v>5</v>
      </c>
      <c r="C1613" t="s">
        <v>4</v>
      </c>
    </row>
    <row r="1614" spans="1:3" x14ac:dyDescent="0.45">
      <c r="A1614" s="1">
        <v>43617</v>
      </c>
      <c r="B1614" t="s">
        <v>5</v>
      </c>
      <c r="C1614" t="s">
        <v>4</v>
      </c>
    </row>
    <row r="1615" spans="1:3" x14ac:dyDescent="0.45">
      <c r="A1615" s="1">
        <v>43618</v>
      </c>
      <c r="B1615" t="s">
        <v>5</v>
      </c>
      <c r="C1615" t="s">
        <v>4</v>
      </c>
    </row>
    <row r="1616" spans="1:3" x14ac:dyDescent="0.45">
      <c r="A1616" s="1">
        <v>43619</v>
      </c>
      <c r="B1616" t="s">
        <v>5</v>
      </c>
      <c r="C1616" t="s">
        <v>4</v>
      </c>
    </row>
    <row r="1617" spans="1:3" x14ac:dyDescent="0.45">
      <c r="A1617" s="1">
        <v>43620</v>
      </c>
      <c r="B1617" t="s">
        <v>5</v>
      </c>
      <c r="C1617" t="s">
        <v>4</v>
      </c>
    </row>
    <row r="1618" spans="1:3" x14ac:dyDescent="0.45">
      <c r="A1618" s="1">
        <v>43621</v>
      </c>
      <c r="B1618" t="s">
        <v>5</v>
      </c>
      <c r="C1618" t="s">
        <v>4</v>
      </c>
    </row>
    <row r="1619" spans="1:3" x14ac:dyDescent="0.45">
      <c r="A1619" s="1">
        <v>43622</v>
      </c>
      <c r="B1619" t="s">
        <v>5</v>
      </c>
      <c r="C1619" t="s">
        <v>4</v>
      </c>
    </row>
    <row r="1620" spans="1:3" x14ac:dyDescent="0.45">
      <c r="A1620" s="1">
        <v>43623</v>
      </c>
      <c r="B1620" t="s">
        <v>5</v>
      </c>
      <c r="C1620" t="s">
        <v>4</v>
      </c>
    </row>
    <row r="1621" spans="1:3" x14ac:dyDescent="0.45">
      <c r="A1621" s="1">
        <v>43624</v>
      </c>
      <c r="B1621" t="s">
        <v>5</v>
      </c>
      <c r="C1621" t="s">
        <v>4</v>
      </c>
    </row>
    <row r="1622" spans="1:3" x14ac:dyDescent="0.45">
      <c r="A1622" s="1">
        <v>43625</v>
      </c>
      <c r="B1622" t="s">
        <v>5</v>
      </c>
      <c r="C1622" t="s">
        <v>4</v>
      </c>
    </row>
    <row r="1623" spans="1:3" x14ac:dyDescent="0.45">
      <c r="A1623" s="1">
        <v>43626</v>
      </c>
      <c r="B1623" t="s">
        <v>5</v>
      </c>
      <c r="C1623" t="s">
        <v>5</v>
      </c>
    </row>
    <row r="1624" spans="1:3" x14ac:dyDescent="0.45">
      <c r="A1624" s="1">
        <v>43627</v>
      </c>
      <c r="B1624" t="s">
        <v>5</v>
      </c>
      <c r="C1624" t="s">
        <v>4</v>
      </c>
    </row>
    <row r="1625" spans="1:3" x14ac:dyDescent="0.45">
      <c r="A1625" s="1">
        <v>43628</v>
      </c>
      <c r="B1625" t="s">
        <v>5</v>
      </c>
      <c r="C1625" t="s">
        <v>4</v>
      </c>
    </row>
    <row r="1626" spans="1:3" x14ac:dyDescent="0.45">
      <c r="A1626" s="1">
        <v>43629</v>
      </c>
      <c r="B1626" t="s">
        <v>5</v>
      </c>
      <c r="C1626" t="s">
        <v>4</v>
      </c>
    </row>
    <row r="1627" spans="1:3" x14ac:dyDescent="0.45">
      <c r="A1627" s="1">
        <v>43630</v>
      </c>
      <c r="B1627" t="s">
        <v>5</v>
      </c>
      <c r="C1627" t="s">
        <v>4</v>
      </c>
    </row>
    <row r="1628" spans="1:3" x14ac:dyDescent="0.45">
      <c r="A1628" s="1">
        <v>43631</v>
      </c>
      <c r="B1628" t="s">
        <v>5</v>
      </c>
      <c r="C1628" t="s">
        <v>4</v>
      </c>
    </row>
    <row r="1629" spans="1:3" x14ac:dyDescent="0.45">
      <c r="A1629" s="1">
        <v>43632</v>
      </c>
      <c r="B1629" t="s">
        <v>5</v>
      </c>
      <c r="C1629" t="s">
        <v>4</v>
      </c>
    </row>
    <row r="1630" spans="1:3" x14ac:dyDescent="0.45">
      <c r="A1630" s="1">
        <v>43633</v>
      </c>
      <c r="B1630" t="s">
        <v>5</v>
      </c>
      <c r="C1630" t="s">
        <v>4</v>
      </c>
    </row>
    <row r="1631" spans="1:3" x14ac:dyDescent="0.45">
      <c r="A1631" s="1">
        <v>43634</v>
      </c>
      <c r="B1631" t="s">
        <v>5</v>
      </c>
      <c r="C1631" t="s">
        <v>4</v>
      </c>
    </row>
    <row r="1632" spans="1:3" x14ac:dyDescent="0.45">
      <c r="A1632" s="1">
        <v>43635</v>
      </c>
      <c r="B1632" t="s">
        <v>5</v>
      </c>
      <c r="C1632" t="s">
        <v>4</v>
      </c>
    </row>
    <row r="1633" spans="1:3" x14ac:dyDescent="0.45">
      <c r="A1633" s="1">
        <v>43636</v>
      </c>
      <c r="B1633" t="s">
        <v>5</v>
      </c>
      <c r="C1633" t="s">
        <v>4</v>
      </c>
    </row>
    <row r="1634" spans="1:3" x14ac:dyDescent="0.45">
      <c r="A1634" s="1">
        <v>43637</v>
      </c>
      <c r="B1634" t="s">
        <v>5</v>
      </c>
      <c r="C1634" t="s">
        <v>4</v>
      </c>
    </row>
    <row r="1635" spans="1:3" x14ac:dyDescent="0.45">
      <c r="A1635" s="1">
        <v>43638</v>
      </c>
      <c r="B1635" t="s">
        <v>5</v>
      </c>
      <c r="C1635" t="s">
        <v>4</v>
      </c>
    </row>
    <row r="1636" spans="1:3" x14ac:dyDescent="0.45">
      <c r="A1636" s="1">
        <v>43639</v>
      </c>
      <c r="B1636" t="s">
        <v>5</v>
      </c>
      <c r="C1636" t="s">
        <v>4</v>
      </c>
    </row>
    <row r="1637" spans="1:3" x14ac:dyDescent="0.45">
      <c r="A1637" s="1">
        <v>43640</v>
      </c>
      <c r="B1637" t="s">
        <v>5</v>
      </c>
      <c r="C1637" t="s">
        <v>4</v>
      </c>
    </row>
    <row r="1638" spans="1:3" x14ac:dyDescent="0.45">
      <c r="A1638" s="1">
        <v>43641</v>
      </c>
      <c r="B1638" t="s">
        <v>5</v>
      </c>
      <c r="C1638" t="s">
        <v>4</v>
      </c>
    </row>
    <row r="1639" spans="1:3" x14ac:dyDescent="0.45">
      <c r="A1639" s="1">
        <v>43642</v>
      </c>
      <c r="B1639" t="s">
        <v>5</v>
      </c>
      <c r="C1639" t="s">
        <v>4</v>
      </c>
    </row>
    <row r="1640" spans="1:3" x14ac:dyDescent="0.45">
      <c r="A1640" s="1">
        <v>43643</v>
      </c>
      <c r="B1640" t="s">
        <v>5</v>
      </c>
      <c r="C1640" t="s">
        <v>4</v>
      </c>
    </row>
    <row r="1641" spans="1:3" x14ac:dyDescent="0.45">
      <c r="A1641" s="1">
        <v>43644</v>
      </c>
      <c r="B1641" t="s">
        <v>4</v>
      </c>
      <c r="C1641" t="s">
        <v>4</v>
      </c>
    </row>
    <row r="1642" spans="1:3" x14ac:dyDescent="0.45">
      <c r="A1642" s="1">
        <v>43645</v>
      </c>
      <c r="B1642" t="s">
        <v>4</v>
      </c>
      <c r="C1642" t="s">
        <v>4</v>
      </c>
    </row>
    <row r="1643" spans="1:3" x14ac:dyDescent="0.45">
      <c r="A1643" s="1">
        <v>43646</v>
      </c>
      <c r="B1643" t="s">
        <v>4</v>
      </c>
      <c r="C1643" t="s">
        <v>4</v>
      </c>
    </row>
    <row r="1644" spans="1:3" x14ac:dyDescent="0.45">
      <c r="A1644" s="1">
        <v>43647</v>
      </c>
      <c r="B1644" t="s">
        <v>4</v>
      </c>
      <c r="C1644" t="s">
        <v>4</v>
      </c>
    </row>
    <row r="1645" spans="1:3" x14ac:dyDescent="0.45">
      <c r="A1645" s="1">
        <v>43648</v>
      </c>
      <c r="B1645" t="s">
        <v>4</v>
      </c>
      <c r="C1645" t="s">
        <v>4</v>
      </c>
    </row>
    <row r="1646" spans="1:3" x14ac:dyDescent="0.45">
      <c r="A1646" s="1">
        <v>43649</v>
      </c>
      <c r="B1646" t="s">
        <v>4</v>
      </c>
      <c r="C1646" t="s">
        <v>4</v>
      </c>
    </row>
    <row r="1647" spans="1:3" x14ac:dyDescent="0.45">
      <c r="A1647" s="1">
        <v>43650</v>
      </c>
      <c r="B1647" t="s">
        <v>4</v>
      </c>
      <c r="C1647" t="s">
        <v>4</v>
      </c>
    </row>
    <row r="1648" spans="1:3" x14ac:dyDescent="0.45">
      <c r="A1648" s="1">
        <v>43651</v>
      </c>
      <c r="B1648" t="s">
        <v>4</v>
      </c>
      <c r="C1648" t="s">
        <v>4</v>
      </c>
    </row>
    <row r="1649" spans="1:3" x14ac:dyDescent="0.45">
      <c r="A1649" s="1">
        <v>43652</v>
      </c>
      <c r="B1649" t="s">
        <v>4</v>
      </c>
      <c r="C1649" t="s">
        <v>4</v>
      </c>
    </row>
    <row r="1650" spans="1:3" x14ac:dyDescent="0.45">
      <c r="A1650" s="1">
        <v>43653</v>
      </c>
      <c r="B1650" t="s">
        <v>4</v>
      </c>
      <c r="C1650" t="s">
        <v>4</v>
      </c>
    </row>
    <row r="1651" spans="1:3" x14ac:dyDescent="0.45">
      <c r="A1651" s="1">
        <v>43654</v>
      </c>
      <c r="B1651" t="s">
        <v>4</v>
      </c>
      <c r="C1651" t="s">
        <v>4</v>
      </c>
    </row>
    <row r="1652" spans="1:3" x14ac:dyDescent="0.45">
      <c r="A1652" s="1">
        <v>43655</v>
      </c>
      <c r="B1652" t="s">
        <v>4</v>
      </c>
      <c r="C1652" t="s">
        <v>4</v>
      </c>
    </row>
    <row r="1653" spans="1:3" x14ac:dyDescent="0.45">
      <c r="A1653" s="1">
        <v>43656</v>
      </c>
      <c r="B1653" t="s">
        <v>4</v>
      </c>
      <c r="C1653" t="s">
        <v>4</v>
      </c>
    </row>
    <row r="1654" spans="1:3" x14ac:dyDescent="0.45">
      <c r="A1654" s="1">
        <v>43657</v>
      </c>
      <c r="B1654" t="s">
        <v>4</v>
      </c>
      <c r="C1654" t="s">
        <v>4</v>
      </c>
    </row>
    <row r="1655" spans="1:3" x14ac:dyDescent="0.45">
      <c r="A1655" s="1">
        <v>43658</v>
      </c>
      <c r="B1655" t="s">
        <v>4</v>
      </c>
      <c r="C1655" t="s">
        <v>4</v>
      </c>
    </row>
    <row r="1656" spans="1:3" x14ac:dyDescent="0.45">
      <c r="A1656" s="1">
        <v>43659</v>
      </c>
      <c r="B1656" t="s">
        <v>4</v>
      </c>
      <c r="C1656" t="s">
        <v>4</v>
      </c>
    </row>
    <row r="1657" spans="1:3" x14ac:dyDescent="0.45">
      <c r="A1657" s="1">
        <v>43660</v>
      </c>
      <c r="B1657" t="s">
        <v>4</v>
      </c>
      <c r="C1657" t="s">
        <v>4</v>
      </c>
    </row>
    <row r="1658" spans="1:3" x14ac:dyDescent="0.45">
      <c r="A1658" s="1">
        <v>43661</v>
      </c>
      <c r="B1658" t="s">
        <v>4</v>
      </c>
      <c r="C1658" t="s">
        <v>4</v>
      </c>
    </row>
    <row r="1659" spans="1:3" x14ac:dyDescent="0.45">
      <c r="A1659" s="1">
        <v>43662</v>
      </c>
      <c r="B1659" t="s">
        <v>5</v>
      </c>
      <c r="C1659" t="s">
        <v>4</v>
      </c>
    </row>
    <row r="1660" spans="1:3" x14ac:dyDescent="0.45">
      <c r="A1660" s="1">
        <v>43663</v>
      </c>
      <c r="B1660" t="s">
        <v>5</v>
      </c>
      <c r="C1660" t="s">
        <v>4</v>
      </c>
    </row>
    <row r="1661" spans="1:3" x14ac:dyDescent="0.45">
      <c r="A1661" s="1">
        <v>43664</v>
      </c>
      <c r="B1661" t="s">
        <v>5</v>
      </c>
      <c r="C1661" t="s">
        <v>4</v>
      </c>
    </row>
    <row r="1662" spans="1:3" x14ac:dyDescent="0.45">
      <c r="A1662" s="1">
        <v>43665</v>
      </c>
      <c r="B1662" t="s">
        <v>5</v>
      </c>
      <c r="C1662" t="s">
        <v>4</v>
      </c>
    </row>
    <row r="1663" spans="1:3" x14ac:dyDescent="0.45">
      <c r="A1663" s="1">
        <v>43666</v>
      </c>
      <c r="B1663" t="s">
        <v>5</v>
      </c>
      <c r="C1663" t="s">
        <v>4</v>
      </c>
    </row>
    <row r="1664" spans="1:3" x14ac:dyDescent="0.45">
      <c r="A1664" s="1">
        <v>43667</v>
      </c>
      <c r="B1664" t="s">
        <v>5</v>
      </c>
      <c r="C1664" t="s">
        <v>4</v>
      </c>
    </row>
    <row r="1665" spans="1:3" x14ac:dyDescent="0.45">
      <c r="A1665" s="1">
        <v>43668</v>
      </c>
      <c r="B1665" t="s">
        <v>5</v>
      </c>
      <c r="C1665" t="s">
        <v>4</v>
      </c>
    </row>
    <row r="1666" spans="1:3" x14ac:dyDescent="0.45">
      <c r="A1666" s="1">
        <v>43669</v>
      </c>
      <c r="B1666" t="s">
        <v>5</v>
      </c>
      <c r="C1666" t="s">
        <v>4</v>
      </c>
    </row>
    <row r="1667" spans="1:3" x14ac:dyDescent="0.45">
      <c r="A1667" s="1">
        <v>43670</v>
      </c>
      <c r="B1667" t="s">
        <v>5</v>
      </c>
      <c r="C1667" t="s">
        <v>4</v>
      </c>
    </row>
    <row r="1668" spans="1:3" x14ac:dyDescent="0.45">
      <c r="A1668" s="1">
        <v>43671</v>
      </c>
      <c r="B1668" t="s">
        <v>5</v>
      </c>
      <c r="C1668" t="s">
        <v>4</v>
      </c>
    </row>
    <row r="1669" spans="1:3" x14ac:dyDescent="0.45">
      <c r="A1669" s="1">
        <v>43672</v>
      </c>
      <c r="B1669" t="s">
        <v>5</v>
      </c>
      <c r="C1669" t="s">
        <v>4</v>
      </c>
    </row>
    <row r="1670" spans="1:3" x14ac:dyDescent="0.45">
      <c r="A1670" s="1">
        <v>43673</v>
      </c>
      <c r="B1670" t="s">
        <v>5</v>
      </c>
      <c r="C1670" t="s">
        <v>4</v>
      </c>
    </row>
    <row r="1671" spans="1:3" x14ac:dyDescent="0.45">
      <c r="A1671" s="1">
        <v>43674</v>
      </c>
      <c r="B1671" t="s">
        <v>5</v>
      </c>
      <c r="C1671" t="s">
        <v>4</v>
      </c>
    </row>
    <row r="1672" spans="1:3" x14ac:dyDescent="0.45">
      <c r="A1672" s="1">
        <v>43675</v>
      </c>
      <c r="B1672" t="s">
        <v>5</v>
      </c>
      <c r="C1672" t="s">
        <v>4</v>
      </c>
    </row>
    <row r="1673" spans="1:3" x14ac:dyDescent="0.45">
      <c r="A1673" s="1">
        <v>43676</v>
      </c>
      <c r="B1673" t="s">
        <v>5</v>
      </c>
      <c r="C1673" t="s">
        <v>4</v>
      </c>
    </row>
    <row r="1674" spans="1:3" x14ac:dyDescent="0.45">
      <c r="A1674" s="1">
        <v>43677</v>
      </c>
      <c r="B1674" t="s">
        <v>5</v>
      </c>
      <c r="C1674" t="s">
        <v>4</v>
      </c>
    </row>
    <row r="1675" spans="1:3" x14ac:dyDescent="0.45">
      <c r="A1675" s="1">
        <v>43678</v>
      </c>
      <c r="B1675" t="s">
        <v>5</v>
      </c>
      <c r="C1675" t="s">
        <v>4</v>
      </c>
    </row>
    <row r="1676" spans="1:3" x14ac:dyDescent="0.45">
      <c r="A1676" s="1">
        <v>43679</v>
      </c>
      <c r="B1676" t="s">
        <v>5</v>
      </c>
      <c r="C1676" t="s">
        <v>4</v>
      </c>
    </row>
    <row r="1677" spans="1:3" x14ac:dyDescent="0.45">
      <c r="A1677" s="1">
        <v>43680</v>
      </c>
      <c r="B1677" t="s">
        <v>5</v>
      </c>
      <c r="C1677" t="s">
        <v>4</v>
      </c>
    </row>
    <row r="1678" spans="1:3" x14ac:dyDescent="0.45">
      <c r="A1678" s="1">
        <v>43681</v>
      </c>
      <c r="B1678" t="s">
        <v>5</v>
      </c>
      <c r="C1678" t="s">
        <v>4</v>
      </c>
    </row>
    <row r="1679" spans="1:3" x14ac:dyDescent="0.45">
      <c r="A1679" s="1">
        <v>43682</v>
      </c>
      <c r="B1679" t="s">
        <v>5</v>
      </c>
      <c r="C1679" t="s">
        <v>4</v>
      </c>
    </row>
    <row r="1680" spans="1:3" x14ac:dyDescent="0.45">
      <c r="A1680" s="1">
        <v>43683</v>
      </c>
      <c r="B1680" t="s">
        <v>5</v>
      </c>
      <c r="C1680" t="s">
        <v>4</v>
      </c>
    </row>
    <row r="1681" spans="1:3" x14ac:dyDescent="0.45">
      <c r="A1681" s="1">
        <v>43684</v>
      </c>
      <c r="B1681" t="s">
        <v>5</v>
      </c>
      <c r="C1681" t="s">
        <v>4</v>
      </c>
    </row>
    <row r="1682" spans="1:3" x14ac:dyDescent="0.45">
      <c r="A1682" s="1">
        <v>43685</v>
      </c>
      <c r="B1682" t="s">
        <v>5</v>
      </c>
      <c r="C1682" t="s">
        <v>4</v>
      </c>
    </row>
    <row r="1683" spans="1:3" x14ac:dyDescent="0.45">
      <c r="A1683" s="1">
        <v>43686</v>
      </c>
      <c r="B1683" t="s">
        <v>5</v>
      </c>
      <c r="C1683" t="s">
        <v>4</v>
      </c>
    </row>
    <row r="1684" spans="1:3" x14ac:dyDescent="0.45">
      <c r="A1684" s="1">
        <v>43687</v>
      </c>
      <c r="B1684" t="s">
        <v>5</v>
      </c>
      <c r="C1684" t="s">
        <v>4</v>
      </c>
    </row>
    <row r="1685" spans="1:3" x14ac:dyDescent="0.45">
      <c r="A1685" s="1">
        <v>43688</v>
      </c>
      <c r="B1685" t="s">
        <v>5</v>
      </c>
      <c r="C1685" t="s">
        <v>4</v>
      </c>
    </row>
    <row r="1686" spans="1:3" x14ac:dyDescent="0.45">
      <c r="A1686" s="1">
        <v>43689</v>
      </c>
      <c r="B1686" t="s">
        <v>5</v>
      </c>
      <c r="C1686" t="s">
        <v>4</v>
      </c>
    </row>
    <row r="1687" spans="1:3" x14ac:dyDescent="0.45">
      <c r="A1687" s="1">
        <v>43690</v>
      </c>
      <c r="B1687" t="s">
        <v>5</v>
      </c>
      <c r="C1687" t="s">
        <v>4</v>
      </c>
    </row>
    <row r="1688" spans="1:3" x14ac:dyDescent="0.45">
      <c r="A1688" s="1">
        <v>43691</v>
      </c>
      <c r="B1688" t="s">
        <v>5</v>
      </c>
      <c r="C1688" t="s">
        <v>4</v>
      </c>
    </row>
    <row r="1689" spans="1:3" x14ac:dyDescent="0.45">
      <c r="A1689" s="1">
        <v>43692</v>
      </c>
      <c r="B1689" t="s">
        <v>5</v>
      </c>
      <c r="C1689" t="s">
        <v>4</v>
      </c>
    </row>
    <row r="1690" spans="1:3" x14ac:dyDescent="0.45">
      <c r="A1690" s="1">
        <v>43693</v>
      </c>
      <c r="B1690" t="s">
        <v>5</v>
      </c>
      <c r="C1690" t="s">
        <v>4</v>
      </c>
    </row>
    <row r="1691" spans="1:3" x14ac:dyDescent="0.45">
      <c r="A1691" s="1">
        <v>43694</v>
      </c>
      <c r="B1691" t="s">
        <v>5</v>
      </c>
      <c r="C1691" t="s">
        <v>4</v>
      </c>
    </row>
    <row r="1692" spans="1:3" x14ac:dyDescent="0.45">
      <c r="A1692" s="1">
        <v>43695</v>
      </c>
      <c r="B1692" t="s">
        <v>5</v>
      </c>
      <c r="C1692" t="s">
        <v>4</v>
      </c>
    </row>
    <row r="1693" spans="1:3" x14ac:dyDescent="0.45">
      <c r="A1693" s="1">
        <v>43696</v>
      </c>
      <c r="B1693" t="s">
        <v>5</v>
      </c>
      <c r="C1693" t="s">
        <v>4</v>
      </c>
    </row>
    <row r="1694" spans="1:3" x14ac:dyDescent="0.45">
      <c r="A1694" s="1">
        <v>43697</v>
      </c>
      <c r="B1694" t="s">
        <v>5</v>
      </c>
      <c r="C1694" t="s">
        <v>4</v>
      </c>
    </row>
    <row r="1695" spans="1:3" x14ac:dyDescent="0.45">
      <c r="A1695" s="1">
        <v>43698</v>
      </c>
      <c r="B1695" t="s">
        <v>5</v>
      </c>
      <c r="C1695" t="s">
        <v>4</v>
      </c>
    </row>
    <row r="1696" spans="1:3" x14ac:dyDescent="0.45">
      <c r="A1696" s="1">
        <v>43699</v>
      </c>
      <c r="B1696" t="s">
        <v>5</v>
      </c>
      <c r="C1696" t="s">
        <v>4</v>
      </c>
    </row>
    <row r="1697" spans="1:3" x14ac:dyDescent="0.45">
      <c r="A1697" s="1">
        <v>43700</v>
      </c>
      <c r="B1697" t="s">
        <v>5</v>
      </c>
      <c r="C1697" t="s">
        <v>4</v>
      </c>
    </row>
    <row r="1698" spans="1:3" x14ac:dyDescent="0.45">
      <c r="A1698" s="1">
        <v>43701</v>
      </c>
      <c r="B1698" t="s">
        <v>5</v>
      </c>
      <c r="C1698" t="s">
        <v>4</v>
      </c>
    </row>
    <row r="1699" spans="1:3" x14ac:dyDescent="0.45">
      <c r="A1699" s="1">
        <v>43702</v>
      </c>
      <c r="B1699" t="s">
        <v>5</v>
      </c>
      <c r="C1699" t="s">
        <v>4</v>
      </c>
    </row>
    <row r="1700" spans="1:3" x14ac:dyDescent="0.45">
      <c r="A1700" s="1">
        <v>43703</v>
      </c>
      <c r="B1700" t="s">
        <v>5</v>
      </c>
      <c r="C1700" t="s">
        <v>4</v>
      </c>
    </row>
    <row r="1701" spans="1:3" x14ac:dyDescent="0.45">
      <c r="A1701" s="1">
        <v>43704</v>
      </c>
      <c r="B1701" t="s">
        <v>5</v>
      </c>
      <c r="C1701" t="s">
        <v>4</v>
      </c>
    </row>
    <row r="1702" spans="1:3" x14ac:dyDescent="0.45">
      <c r="A1702" s="1">
        <v>43705</v>
      </c>
      <c r="B1702" t="s">
        <v>5</v>
      </c>
      <c r="C1702" t="s">
        <v>4</v>
      </c>
    </row>
    <row r="1703" spans="1:3" x14ac:dyDescent="0.45">
      <c r="A1703" s="1">
        <v>43706</v>
      </c>
      <c r="B1703" t="s">
        <v>5</v>
      </c>
      <c r="C1703" t="s">
        <v>4</v>
      </c>
    </row>
    <row r="1704" spans="1:3" x14ac:dyDescent="0.45">
      <c r="A1704" s="1">
        <v>43707</v>
      </c>
      <c r="B1704" t="s">
        <v>5</v>
      </c>
      <c r="C1704" t="s">
        <v>4</v>
      </c>
    </row>
    <row r="1705" spans="1:3" x14ac:dyDescent="0.45">
      <c r="A1705" s="1">
        <v>43708</v>
      </c>
      <c r="B1705" t="s">
        <v>5</v>
      </c>
      <c r="C1705" t="s">
        <v>4</v>
      </c>
    </row>
    <row r="1706" spans="1:3" x14ac:dyDescent="0.45">
      <c r="A1706" s="1">
        <v>43709</v>
      </c>
      <c r="B1706" t="s">
        <v>5</v>
      </c>
      <c r="C1706" t="s">
        <v>4</v>
      </c>
    </row>
    <row r="1707" spans="1:3" x14ac:dyDescent="0.45">
      <c r="A1707" s="1">
        <v>43710</v>
      </c>
      <c r="B1707" t="s">
        <v>5</v>
      </c>
      <c r="C1707" t="s">
        <v>4</v>
      </c>
    </row>
    <row r="1708" spans="1:3" x14ac:dyDescent="0.45">
      <c r="A1708" s="1">
        <v>43711</v>
      </c>
      <c r="B1708" t="s">
        <v>5</v>
      </c>
      <c r="C1708" t="s">
        <v>4</v>
      </c>
    </row>
    <row r="1709" spans="1:3" x14ac:dyDescent="0.45">
      <c r="A1709" s="1">
        <v>43712</v>
      </c>
      <c r="B1709" t="s">
        <v>5</v>
      </c>
      <c r="C1709" t="s">
        <v>4</v>
      </c>
    </row>
    <row r="1710" spans="1:3" x14ac:dyDescent="0.45">
      <c r="A1710" s="1">
        <v>43713</v>
      </c>
      <c r="B1710" t="s">
        <v>5</v>
      </c>
      <c r="C1710" t="s">
        <v>4</v>
      </c>
    </row>
    <row r="1711" spans="1:3" x14ac:dyDescent="0.45">
      <c r="A1711" s="1">
        <v>43714</v>
      </c>
      <c r="B1711" t="s">
        <v>5</v>
      </c>
      <c r="C1711" t="s">
        <v>4</v>
      </c>
    </row>
    <row r="1712" spans="1:3" x14ac:dyDescent="0.45">
      <c r="A1712" s="1">
        <v>43715</v>
      </c>
      <c r="B1712" t="s">
        <v>5</v>
      </c>
      <c r="C1712" t="s">
        <v>4</v>
      </c>
    </row>
    <row r="1713" spans="1:3" x14ac:dyDescent="0.45">
      <c r="A1713" s="1">
        <v>43716</v>
      </c>
      <c r="B1713" t="s">
        <v>5</v>
      </c>
      <c r="C1713" t="s">
        <v>4</v>
      </c>
    </row>
    <row r="1714" spans="1:3" x14ac:dyDescent="0.45">
      <c r="A1714" s="1">
        <v>43717</v>
      </c>
      <c r="B1714" t="s">
        <v>5</v>
      </c>
      <c r="C1714" t="s">
        <v>4</v>
      </c>
    </row>
    <row r="1715" spans="1:3" x14ac:dyDescent="0.45">
      <c r="A1715" s="1">
        <v>43718</v>
      </c>
      <c r="B1715" t="s">
        <v>5</v>
      </c>
      <c r="C1715" t="s">
        <v>4</v>
      </c>
    </row>
    <row r="1716" spans="1:3" x14ac:dyDescent="0.45">
      <c r="A1716" s="1">
        <v>43719</v>
      </c>
      <c r="B1716" t="s">
        <v>5</v>
      </c>
      <c r="C1716" t="s">
        <v>4</v>
      </c>
    </row>
    <row r="1717" spans="1:3" x14ac:dyDescent="0.45">
      <c r="A1717" s="1">
        <v>43720</v>
      </c>
      <c r="B1717" t="s">
        <v>5</v>
      </c>
      <c r="C1717" t="s">
        <v>4</v>
      </c>
    </row>
    <row r="1718" spans="1:3" x14ac:dyDescent="0.45">
      <c r="A1718" s="1">
        <v>43721</v>
      </c>
      <c r="B1718" t="s">
        <v>5</v>
      </c>
      <c r="C1718" t="s">
        <v>4</v>
      </c>
    </row>
    <row r="1719" spans="1:3" x14ac:dyDescent="0.45">
      <c r="A1719" s="1">
        <v>43722</v>
      </c>
      <c r="B1719" t="s">
        <v>5</v>
      </c>
      <c r="C1719" t="s">
        <v>4</v>
      </c>
    </row>
    <row r="1720" spans="1:3" x14ac:dyDescent="0.45">
      <c r="A1720" s="1">
        <v>43723</v>
      </c>
      <c r="B1720" t="s">
        <v>5</v>
      </c>
      <c r="C1720" t="s">
        <v>4</v>
      </c>
    </row>
    <row r="1721" spans="1:3" x14ac:dyDescent="0.45">
      <c r="A1721" s="1">
        <v>43724</v>
      </c>
      <c r="B1721" t="s">
        <v>5</v>
      </c>
      <c r="C1721" t="s">
        <v>4</v>
      </c>
    </row>
    <row r="1722" spans="1:3" x14ac:dyDescent="0.45">
      <c r="A1722" s="1">
        <v>43725</v>
      </c>
      <c r="B1722" t="s">
        <v>5</v>
      </c>
      <c r="C1722" t="s">
        <v>4</v>
      </c>
    </row>
    <row r="1723" spans="1:3" x14ac:dyDescent="0.45">
      <c r="A1723" s="1">
        <v>43726</v>
      </c>
      <c r="B1723" t="s">
        <v>5</v>
      </c>
      <c r="C1723" t="s">
        <v>4</v>
      </c>
    </row>
    <row r="1724" spans="1:3" x14ac:dyDescent="0.45">
      <c r="A1724" s="1">
        <v>43727</v>
      </c>
      <c r="B1724" t="s">
        <v>5</v>
      </c>
      <c r="C1724" t="s">
        <v>4</v>
      </c>
    </row>
    <row r="1725" spans="1:3" x14ac:dyDescent="0.45">
      <c r="A1725" s="1">
        <v>43728</v>
      </c>
      <c r="B1725" t="s">
        <v>4</v>
      </c>
      <c r="C1725" t="s">
        <v>4</v>
      </c>
    </row>
    <row r="1726" spans="1:3" x14ac:dyDescent="0.45">
      <c r="A1726" s="1">
        <v>43729</v>
      </c>
      <c r="B1726" t="s">
        <v>4</v>
      </c>
      <c r="C1726" t="s">
        <v>4</v>
      </c>
    </row>
    <row r="1727" spans="1:3" x14ac:dyDescent="0.45">
      <c r="A1727" s="1">
        <v>43730</v>
      </c>
      <c r="B1727" t="s">
        <v>4</v>
      </c>
      <c r="C1727" t="s">
        <v>4</v>
      </c>
    </row>
    <row r="1728" spans="1:3" x14ac:dyDescent="0.45">
      <c r="A1728" s="1">
        <v>43731</v>
      </c>
      <c r="B1728" t="s">
        <v>4</v>
      </c>
      <c r="C1728" t="s">
        <v>4</v>
      </c>
    </row>
    <row r="1729" spans="1:3" x14ac:dyDescent="0.45">
      <c r="A1729" s="1">
        <v>43732</v>
      </c>
      <c r="B1729" t="s">
        <v>4</v>
      </c>
      <c r="C1729" t="s">
        <v>4</v>
      </c>
    </row>
    <row r="1730" spans="1:3" x14ac:dyDescent="0.45">
      <c r="A1730" s="1">
        <v>43733</v>
      </c>
      <c r="B1730" t="s">
        <v>4</v>
      </c>
      <c r="C1730" t="s">
        <v>4</v>
      </c>
    </row>
    <row r="1731" spans="1:3" x14ac:dyDescent="0.45">
      <c r="A1731" s="1">
        <v>43734</v>
      </c>
      <c r="B1731" t="s">
        <v>4</v>
      </c>
      <c r="C1731" t="s">
        <v>4</v>
      </c>
    </row>
    <row r="1732" spans="1:3" x14ac:dyDescent="0.45">
      <c r="A1732" s="1">
        <v>43735</v>
      </c>
      <c r="B1732" t="s">
        <v>4</v>
      </c>
      <c r="C1732" t="s">
        <v>5</v>
      </c>
    </row>
    <row r="1733" spans="1:3" x14ac:dyDescent="0.45">
      <c r="A1733" s="1">
        <v>43736</v>
      </c>
      <c r="B1733" t="s">
        <v>4</v>
      </c>
      <c r="C1733" t="s">
        <v>4</v>
      </c>
    </row>
    <row r="1734" spans="1:3" x14ac:dyDescent="0.45">
      <c r="A1734" s="1">
        <v>43737</v>
      </c>
      <c r="B1734" t="s">
        <v>4</v>
      </c>
      <c r="C1734" t="s">
        <v>4</v>
      </c>
    </row>
    <row r="1735" spans="1:3" x14ac:dyDescent="0.45">
      <c r="A1735" s="1">
        <v>43738</v>
      </c>
      <c r="B1735" t="s">
        <v>4</v>
      </c>
      <c r="C1735" t="s">
        <v>4</v>
      </c>
    </row>
    <row r="1736" spans="1:3" x14ac:dyDescent="0.45">
      <c r="A1736" s="1">
        <v>43739</v>
      </c>
      <c r="B1736" t="s">
        <v>4</v>
      </c>
      <c r="C1736" t="s">
        <v>4</v>
      </c>
    </row>
    <row r="1737" spans="1:3" x14ac:dyDescent="0.45">
      <c r="A1737" s="1">
        <v>43740</v>
      </c>
      <c r="B1737" t="s">
        <v>4</v>
      </c>
      <c r="C1737" t="s">
        <v>4</v>
      </c>
    </row>
    <row r="1738" spans="1:3" x14ac:dyDescent="0.45">
      <c r="A1738" s="1">
        <v>43741</v>
      </c>
      <c r="B1738" t="s">
        <v>4</v>
      </c>
      <c r="C1738" t="s">
        <v>4</v>
      </c>
    </row>
    <row r="1739" spans="1:3" x14ac:dyDescent="0.45">
      <c r="A1739" s="1">
        <v>43742</v>
      </c>
      <c r="B1739" t="s">
        <v>4</v>
      </c>
      <c r="C1739" t="s">
        <v>4</v>
      </c>
    </row>
    <row r="1740" spans="1:3" x14ac:dyDescent="0.45">
      <c r="A1740" s="1">
        <v>43743</v>
      </c>
      <c r="B1740" t="s">
        <v>4</v>
      </c>
      <c r="C1740" t="s">
        <v>4</v>
      </c>
    </row>
    <row r="1741" spans="1:3" x14ac:dyDescent="0.45">
      <c r="A1741" s="1">
        <v>43744</v>
      </c>
      <c r="B1741" t="s">
        <v>4</v>
      </c>
      <c r="C1741" t="s">
        <v>4</v>
      </c>
    </row>
    <row r="1742" spans="1:3" x14ac:dyDescent="0.45">
      <c r="A1742" s="1">
        <v>43745</v>
      </c>
      <c r="B1742" t="s">
        <v>4</v>
      </c>
      <c r="C1742" t="s">
        <v>4</v>
      </c>
    </row>
    <row r="1743" spans="1:3" x14ac:dyDescent="0.45">
      <c r="A1743" s="1">
        <v>43746</v>
      </c>
      <c r="B1743" t="s">
        <v>5</v>
      </c>
      <c r="C1743" t="s">
        <v>4</v>
      </c>
    </row>
    <row r="1744" spans="1:3" x14ac:dyDescent="0.45">
      <c r="A1744" s="1">
        <v>43747</v>
      </c>
      <c r="B1744" t="s">
        <v>5</v>
      </c>
      <c r="C1744" t="s">
        <v>4</v>
      </c>
    </row>
    <row r="1745" spans="1:3" x14ac:dyDescent="0.45">
      <c r="A1745" s="1">
        <v>43748</v>
      </c>
      <c r="B1745" t="s">
        <v>5</v>
      </c>
      <c r="C1745" t="s">
        <v>4</v>
      </c>
    </row>
    <row r="1746" spans="1:3" x14ac:dyDescent="0.45">
      <c r="A1746" s="1">
        <v>43749</v>
      </c>
      <c r="B1746" t="s">
        <v>5</v>
      </c>
      <c r="C1746" t="s">
        <v>4</v>
      </c>
    </row>
    <row r="1747" spans="1:3" x14ac:dyDescent="0.45">
      <c r="A1747" s="1">
        <v>43750</v>
      </c>
      <c r="B1747" t="s">
        <v>5</v>
      </c>
      <c r="C1747" t="s">
        <v>4</v>
      </c>
    </row>
    <row r="1748" spans="1:3" x14ac:dyDescent="0.45">
      <c r="A1748" s="1">
        <v>43751</v>
      </c>
      <c r="B1748" t="s">
        <v>5</v>
      </c>
      <c r="C1748" t="s">
        <v>4</v>
      </c>
    </row>
    <row r="1749" spans="1:3" x14ac:dyDescent="0.45">
      <c r="A1749" s="1">
        <v>43752</v>
      </c>
      <c r="B1749" t="s">
        <v>5</v>
      </c>
      <c r="C1749" t="s">
        <v>4</v>
      </c>
    </row>
    <row r="1750" spans="1:3" x14ac:dyDescent="0.45">
      <c r="A1750" s="1">
        <v>43753</v>
      </c>
      <c r="B1750" t="s">
        <v>5</v>
      </c>
      <c r="C1750" t="s">
        <v>4</v>
      </c>
    </row>
    <row r="1751" spans="1:3" x14ac:dyDescent="0.45">
      <c r="A1751" s="1">
        <v>43754</v>
      </c>
      <c r="B1751" t="s">
        <v>5</v>
      </c>
      <c r="C1751" t="s">
        <v>4</v>
      </c>
    </row>
    <row r="1752" spans="1:3" x14ac:dyDescent="0.45">
      <c r="A1752" s="1">
        <v>43755</v>
      </c>
      <c r="B1752" t="s">
        <v>5</v>
      </c>
      <c r="C1752" t="s">
        <v>4</v>
      </c>
    </row>
    <row r="1753" spans="1:3" x14ac:dyDescent="0.45">
      <c r="A1753" s="1">
        <v>43756</v>
      </c>
      <c r="B1753" t="s">
        <v>5</v>
      </c>
      <c r="C1753" t="s">
        <v>4</v>
      </c>
    </row>
    <row r="1754" spans="1:3" x14ac:dyDescent="0.45">
      <c r="A1754" s="1">
        <v>43757</v>
      </c>
      <c r="B1754" t="s">
        <v>5</v>
      </c>
      <c r="C1754" t="s">
        <v>4</v>
      </c>
    </row>
    <row r="1755" spans="1:3" x14ac:dyDescent="0.45">
      <c r="A1755" s="1">
        <v>43758</v>
      </c>
      <c r="B1755" t="s">
        <v>5</v>
      </c>
      <c r="C1755" t="s">
        <v>4</v>
      </c>
    </row>
    <row r="1756" spans="1:3" x14ac:dyDescent="0.45">
      <c r="A1756" s="1">
        <v>43759</v>
      </c>
      <c r="B1756" t="s">
        <v>5</v>
      </c>
      <c r="C1756" t="s">
        <v>4</v>
      </c>
    </row>
    <row r="1757" spans="1:3" x14ac:dyDescent="0.45">
      <c r="A1757" s="1">
        <v>43760</v>
      </c>
      <c r="B1757" t="s">
        <v>5</v>
      </c>
      <c r="C1757" t="s">
        <v>4</v>
      </c>
    </row>
    <row r="1758" spans="1:3" x14ac:dyDescent="0.45">
      <c r="A1758" s="1">
        <v>43761</v>
      </c>
      <c r="B1758" t="s">
        <v>5</v>
      </c>
      <c r="C1758" t="s">
        <v>4</v>
      </c>
    </row>
    <row r="1759" spans="1:3" x14ac:dyDescent="0.45">
      <c r="A1759" s="1">
        <v>43762</v>
      </c>
      <c r="B1759" t="s">
        <v>5</v>
      </c>
      <c r="C1759" t="s">
        <v>4</v>
      </c>
    </row>
    <row r="1760" spans="1:3" x14ac:dyDescent="0.45">
      <c r="A1760" s="1">
        <v>43763</v>
      </c>
      <c r="B1760" t="s">
        <v>5</v>
      </c>
      <c r="C1760" t="s">
        <v>4</v>
      </c>
    </row>
    <row r="1761" spans="1:3" x14ac:dyDescent="0.45">
      <c r="A1761" s="1">
        <v>43764</v>
      </c>
      <c r="B1761" t="s">
        <v>5</v>
      </c>
      <c r="C1761" t="s">
        <v>4</v>
      </c>
    </row>
    <row r="1762" spans="1:3" x14ac:dyDescent="0.45">
      <c r="A1762" s="1">
        <v>43765</v>
      </c>
      <c r="B1762" t="s">
        <v>5</v>
      </c>
      <c r="C1762" t="s">
        <v>4</v>
      </c>
    </row>
    <row r="1763" spans="1:3" x14ac:dyDescent="0.45">
      <c r="A1763" s="1">
        <v>43766</v>
      </c>
      <c r="B1763" t="s">
        <v>5</v>
      </c>
      <c r="C1763" t="s">
        <v>4</v>
      </c>
    </row>
    <row r="1764" spans="1:3" x14ac:dyDescent="0.45">
      <c r="A1764" s="1">
        <v>43767</v>
      </c>
      <c r="B1764" t="s">
        <v>5</v>
      </c>
      <c r="C1764" t="s">
        <v>4</v>
      </c>
    </row>
    <row r="1765" spans="1:3" x14ac:dyDescent="0.45">
      <c r="A1765" s="1">
        <v>43768</v>
      </c>
      <c r="B1765" t="s">
        <v>5</v>
      </c>
      <c r="C1765" t="s">
        <v>4</v>
      </c>
    </row>
    <row r="1766" spans="1:3" x14ac:dyDescent="0.45">
      <c r="A1766" s="1">
        <v>43769</v>
      </c>
      <c r="B1766" t="s">
        <v>5</v>
      </c>
      <c r="C1766" t="s">
        <v>4</v>
      </c>
    </row>
    <row r="1767" spans="1:3" x14ac:dyDescent="0.45">
      <c r="A1767" s="1">
        <v>43770</v>
      </c>
      <c r="B1767" t="s">
        <v>5</v>
      </c>
      <c r="C1767" t="s">
        <v>4</v>
      </c>
    </row>
    <row r="1768" spans="1:3" x14ac:dyDescent="0.45">
      <c r="A1768" s="1">
        <v>43771</v>
      </c>
      <c r="B1768" t="s">
        <v>5</v>
      </c>
      <c r="C1768" t="s">
        <v>4</v>
      </c>
    </row>
    <row r="1769" spans="1:3" x14ac:dyDescent="0.45">
      <c r="A1769" s="1">
        <v>43772</v>
      </c>
      <c r="B1769" t="s">
        <v>5</v>
      </c>
      <c r="C1769" t="s">
        <v>4</v>
      </c>
    </row>
    <row r="1770" spans="1:3" x14ac:dyDescent="0.45">
      <c r="A1770" s="1">
        <v>43773</v>
      </c>
      <c r="B1770" t="s">
        <v>5</v>
      </c>
      <c r="C1770" t="s">
        <v>4</v>
      </c>
    </row>
    <row r="1771" spans="1:3" x14ac:dyDescent="0.45">
      <c r="A1771" s="1">
        <v>43774</v>
      </c>
      <c r="B1771" t="s">
        <v>5</v>
      </c>
      <c r="C1771" t="s">
        <v>5</v>
      </c>
    </row>
    <row r="1772" spans="1:3" x14ac:dyDescent="0.45">
      <c r="A1772" s="1">
        <v>43775</v>
      </c>
      <c r="B1772" t="s">
        <v>5</v>
      </c>
      <c r="C1772" t="s">
        <v>4</v>
      </c>
    </row>
    <row r="1773" spans="1:3" x14ac:dyDescent="0.45">
      <c r="A1773" s="1">
        <v>43776</v>
      </c>
      <c r="B1773" t="s">
        <v>5</v>
      </c>
      <c r="C1773" t="s">
        <v>4</v>
      </c>
    </row>
    <row r="1774" spans="1:3" x14ac:dyDescent="0.45">
      <c r="A1774" s="1">
        <v>43777</v>
      </c>
      <c r="B1774" t="s">
        <v>5</v>
      </c>
      <c r="C1774" t="s">
        <v>4</v>
      </c>
    </row>
    <row r="1775" spans="1:3" x14ac:dyDescent="0.45">
      <c r="A1775" s="1">
        <v>43778</v>
      </c>
      <c r="B1775" t="s">
        <v>5</v>
      </c>
      <c r="C1775" t="s">
        <v>4</v>
      </c>
    </row>
    <row r="1776" spans="1:3" x14ac:dyDescent="0.45">
      <c r="A1776" s="1">
        <v>43779</v>
      </c>
      <c r="B1776" t="s">
        <v>5</v>
      </c>
      <c r="C1776" t="s">
        <v>4</v>
      </c>
    </row>
    <row r="1777" spans="1:3" x14ac:dyDescent="0.45">
      <c r="A1777" s="1">
        <v>43780</v>
      </c>
      <c r="B1777" t="s">
        <v>5</v>
      </c>
      <c r="C1777" t="s">
        <v>4</v>
      </c>
    </row>
    <row r="1778" spans="1:3" x14ac:dyDescent="0.45">
      <c r="A1778" s="1">
        <v>43781</v>
      </c>
      <c r="B1778" t="s">
        <v>5</v>
      </c>
      <c r="C1778" t="s">
        <v>4</v>
      </c>
    </row>
    <row r="1779" spans="1:3" x14ac:dyDescent="0.45">
      <c r="A1779" s="1">
        <v>43782</v>
      </c>
      <c r="B1779" t="s">
        <v>5</v>
      </c>
      <c r="C1779" t="s">
        <v>4</v>
      </c>
    </row>
    <row r="1780" spans="1:3" x14ac:dyDescent="0.45">
      <c r="A1780" s="1">
        <v>43783</v>
      </c>
      <c r="B1780" t="s">
        <v>5</v>
      </c>
      <c r="C1780" t="s">
        <v>4</v>
      </c>
    </row>
    <row r="1781" spans="1:3" x14ac:dyDescent="0.45">
      <c r="A1781" s="1">
        <v>43784</v>
      </c>
      <c r="B1781" t="s">
        <v>5</v>
      </c>
      <c r="C1781" t="s">
        <v>4</v>
      </c>
    </row>
    <row r="1782" spans="1:3" x14ac:dyDescent="0.45">
      <c r="A1782" s="1">
        <v>43785</v>
      </c>
      <c r="B1782" t="s">
        <v>5</v>
      </c>
      <c r="C1782" t="s">
        <v>4</v>
      </c>
    </row>
    <row r="1783" spans="1:3" x14ac:dyDescent="0.45">
      <c r="A1783" s="1">
        <v>43786</v>
      </c>
      <c r="B1783" t="s">
        <v>5</v>
      </c>
      <c r="C1783" t="s">
        <v>4</v>
      </c>
    </row>
    <row r="1784" spans="1:3" x14ac:dyDescent="0.45">
      <c r="A1784" s="1">
        <v>43787</v>
      </c>
      <c r="B1784" t="s">
        <v>5</v>
      </c>
      <c r="C1784" t="s">
        <v>4</v>
      </c>
    </row>
    <row r="1785" spans="1:3" x14ac:dyDescent="0.45">
      <c r="A1785" s="1">
        <v>43788</v>
      </c>
      <c r="B1785" t="s">
        <v>5</v>
      </c>
      <c r="C1785" t="s">
        <v>4</v>
      </c>
    </row>
    <row r="1786" spans="1:3" x14ac:dyDescent="0.45">
      <c r="A1786" s="1">
        <v>43789</v>
      </c>
      <c r="B1786" t="s">
        <v>5</v>
      </c>
      <c r="C1786" t="s">
        <v>4</v>
      </c>
    </row>
    <row r="1787" spans="1:3" x14ac:dyDescent="0.45">
      <c r="A1787" s="1">
        <v>43790</v>
      </c>
      <c r="B1787" t="s">
        <v>5</v>
      </c>
      <c r="C1787" t="s">
        <v>4</v>
      </c>
    </row>
    <row r="1788" spans="1:3" x14ac:dyDescent="0.45">
      <c r="A1788" s="1">
        <v>43791</v>
      </c>
      <c r="B1788" t="s">
        <v>5</v>
      </c>
      <c r="C1788" t="s">
        <v>4</v>
      </c>
    </row>
    <row r="1789" spans="1:3" x14ac:dyDescent="0.45">
      <c r="A1789" s="1">
        <v>43792</v>
      </c>
      <c r="B1789" t="s">
        <v>5</v>
      </c>
      <c r="C1789" t="s">
        <v>4</v>
      </c>
    </row>
    <row r="1790" spans="1:3" x14ac:dyDescent="0.45">
      <c r="A1790" s="1">
        <v>43793</v>
      </c>
      <c r="B1790" t="s">
        <v>5</v>
      </c>
      <c r="C1790" t="s">
        <v>4</v>
      </c>
    </row>
    <row r="1791" spans="1:3" x14ac:dyDescent="0.45">
      <c r="A1791" s="1">
        <v>43794</v>
      </c>
      <c r="B1791" t="s">
        <v>5</v>
      </c>
      <c r="C1791" t="s">
        <v>4</v>
      </c>
    </row>
    <row r="1792" spans="1:3" x14ac:dyDescent="0.45">
      <c r="A1792" s="1">
        <v>43795</v>
      </c>
      <c r="B1792" t="s">
        <v>5</v>
      </c>
      <c r="C1792" t="s">
        <v>4</v>
      </c>
    </row>
    <row r="1793" spans="1:3" x14ac:dyDescent="0.45">
      <c r="A1793" s="1">
        <v>43796</v>
      </c>
      <c r="B1793" t="s">
        <v>5</v>
      </c>
      <c r="C1793" t="s">
        <v>4</v>
      </c>
    </row>
    <row r="1794" spans="1:3" x14ac:dyDescent="0.45">
      <c r="A1794" s="1">
        <v>43797</v>
      </c>
      <c r="B1794" t="s">
        <v>5</v>
      </c>
      <c r="C1794" t="s">
        <v>4</v>
      </c>
    </row>
    <row r="1795" spans="1:3" x14ac:dyDescent="0.45">
      <c r="A1795" s="1">
        <v>43798</v>
      </c>
      <c r="B1795" t="s">
        <v>5</v>
      </c>
      <c r="C1795" t="s">
        <v>4</v>
      </c>
    </row>
    <row r="1796" spans="1:3" x14ac:dyDescent="0.45">
      <c r="A1796" s="1">
        <v>43799</v>
      </c>
      <c r="B1796" t="s">
        <v>5</v>
      </c>
      <c r="C1796" t="s">
        <v>4</v>
      </c>
    </row>
    <row r="1797" spans="1:3" x14ac:dyDescent="0.45">
      <c r="A1797" s="1">
        <v>43800</v>
      </c>
      <c r="B1797" t="s">
        <v>5</v>
      </c>
      <c r="C1797" t="s">
        <v>4</v>
      </c>
    </row>
    <row r="1798" spans="1:3" x14ac:dyDescent="0.45">
      <c r="A1798" s="1">
        <v>43801</v>
      </c>
      <c r="B1798" t="s">
        <v>5</v>
      </c>
      <c r="C1798" t="s">
        <v>4</v>
      </c>
    </row>
    <row r="1799" spans="1:3" x14ac:dyDescent="0.45">
      <c r="A1799" s="1">
        <v>43802</v>
      </c>
      <c r="B1799" t="s">
        <v>5</v>
      </c>
      <c r="C1799" t="s">
        <v>4</v>
      </c>
    </row>
    <row r="1800" spans="1:3" x14ac:dyDescent="0.45">
      <c r="A1800" s="1">
        <v>43803</v>
      </c>
      <c r="B1800" t="s">
        <v>5</v>
      </c>
      <c r="C1800" t="s">
        <v>4</v>
      </c>
    </row>
    <row r="1801" spans="1:3" x14ac:dyDescent="0.45">
      <c r="A1801" s="1">
        <v>43804</v>
      </c>
      <c r="B1801" t="s">
        <v>5</v>
      </c>
      <c r="C1801" t="s">
        <v>4</v>
      </c>
    </row>
    <row r="1802" spans="1:3" x14ac:dyDescent="0.45">
      <c r="A1802" s="1">
        <v>43805</v>
      </c>
      <c r="B1802" t="s">
        <v>5</v>
      </c>
      <c r="C1802" t="s">
        <v>4</v>
      </c>
    </row>
    <row r="1803" spans="1:3" x14ac:dyDescent="0.45">
      <c r="A1803" s="1">
        <v>43806</v>
      </c>
      <c r="B1803" t="s">
        <v>5</v>
      </c>
      <c r="C1803" t="s">
        <v>4</v>
      </c>
    </row>
    <row r="1804" spans="1:3" x14ac:dyDescent="0.45">
      <c r="A1804" s="1">
        <v>43807</v>
      </c>
      <c r="B1804" t="s">
        <v>5</v>
      </c>
      <c r="C1804" t="s">
        <v>4</v>
      </c>
    </row>
    <row r="1805" spans="1:3" x14ac:dyDescent="0.45">
      <c r="A1805" s="1">
        <v>43808</v>
      </c>
      <c r="B1805" t="s">
        <v>5</v>
      </c>
      <c r="C1805" t="s">
        <v>4</v>
      </c>
    </row>
    <row r="1806" spans="1:3" x14ac:dyDescent="0.45">
      <c r="A1806" s="1">
        <v>43809</v>
      </c>
      <c r="B1806" t="s">
        <v>5</v>
      </c>
      <c r="C1806" t="s">
        <v>4</v>
      </c>
    </row>
    <row r="1807" spans="1:3" x14ac:dyDescent="0.45">
      <c r="A1807" s="1">
        <v>43810</v>
      </c>
      <c r="B1807" t="s">
        <v>5</v>
      </c>
      <c r="C1807" t="s">
        <v>4</v>
      </c>
    </row>
    <row r="1808" spans="1:3" x14ac:dyDescent="0.45">
      <c r="A1808" s="1">
        <v>43811</v>
      </c>
      <c r="B1808" t="s">
        <v>5</v>
      </c>
      <c r="C1808" t="s">
        <v>4</v>
      </c>
    </row>
    <row r="1809" spans="1:3" x14ac:dyDescent="0.45">
      <c r="A1809" s="1">
        <v>43812</v>
      </c>
      <c r="B1809" t="s">
        <v>5</v>
      </c>
      <c r="C1809" t="s">
        <v>4</v>
      </c>
    </row>
    <row r="1810" spans="1:3" x14ac:dyDescent="0.45">
      <c r="A1810" s="1">
        <v>43813</v>
      </c>
      <c r="B1810" t="s">
        <v>5</v>
      </c>
      <c r="C1810" t="s">
        <v>4</v>
      </c>
    </row>
    <row r="1811" spans="1:3" x14ac:dyDescent="0.45">
      <c r="A1811" s="1">
        <v>43814</v>
      </c>
      <c r="B1811" t="s">
        <v>5</v>
      </c>
      <c r="C1811" t="s">
        <v>4</v>
      </c>
    </row>
    <row r="1812" spans="1:3" x14ac:dyDescent="0.45">
      <c r="A1812" s="1">
        <v>43815</v>
      </c>
      <c r="B1812" t="s">
        <v>5</v>
      </c>
      <c r="C1812" t="s">
        <v>4</v>
      </c>
    </row>
    <row r="1813" spans="1:3" x14ac:dyDescent="0.45">
      <c r="A1813" s="1">
        <v>43816</v>
      </c>
      <c r="B1813" t="s">
        <v>5</v>
      </c>
      <c r="C1813" t="s">
        <v>4</v>
      </c>
    </row>
    <row r="1814" spans="1:3" x14ac:dyDescent="0.45">
      <c r="A1814" s="1">
        <v>43817</v>
      </c>
      <c r="B1814" t="s">
        <v>5</v>
      </c>
      <c r="C1814" t="s">
        <v>4</v>
      </c>
    </row>
    <row r="1815" spans="1:3" x14ac:dyDescent="0.45">
      <c r="A1815" s="1">
        <v>43818</v>
      </c>
      <c r="B1815" t="s">
        <v>5</v>
      </c>
      <c r="C1815" t="s">
        <v>4</v>
      </c>
    </row>
    <row r="1816" spans="1:3" x14ac:dyDescent="0.45">
      <c r="A1816" s="1">
        <v>43819</v>
      </c>
      <c r="B1816" t="s">
        <v>4</v>
      </c>
      <c r="C1816" t="s">
        <v>4</v>
      </c>
    </row>
    <row r="1817" spans="1:3" x14ac:dyDescent="0.45">
      <c r="A1817" s="1">
        <v>43820</v>
      </c>
      <c r="B1817" t="s">
        <v>4</v>
      </c>
      <c r="C1817" t="s">
        <v>4</v>
      </c>
    </row>
    <row r="1818" spans="1:3" x14ac:dyDescent="0.45">
      <c r="A1818" s="1">
        <v>43821</v>
      </c>
      <c r="B1818" t="s">
        <v>4</v>
      </c>
      <c r="C1818" t="s">
        <v>4</v>
      </c>
    </row>
    <row r="1819" spans="1:3" x14ac:dyDescent="0.45">
      <c r="A1819" s="1">
        <v>43822</v>
      </c>
      <c r="B1819" t="s">
        <v>4</v>
      </c>
      <c r="C1819" t="s">
        <v>4</v>
      </c>
    </row>
    <row r="1820" spans="1:3" x14ac:dyDescent="0.45">
      <c r="A1820" s="1">
        <v>43823</v>
      </c>
      <c r="B1820" t="s">
        <v>4</v>
      </c>
      <c r="C1820" t="s">
        <v>4</v>
      </c>
    </row>
    <row r="1821" spans="1:3" x14ac:dyDescent="0.45">
      <c r="A1821" s="1">
        <v>43824</v>
      </c>
      <c r="B1821" t="s">
        <v>4</v>
      </c>
      <c r="C1821" t="s">
        <v>5</v>
      </c>
    </row>
    <row r="1822" spans="1:3" x14ac:dyDescent="0.45">
      <c r="A1822" s="1">
        <v>43825</v>
      </c>
      <c r="B1822" t="s">
        <v>4</v>
      </c>
      <c r="C1822" t="s">
        <v>5</v>
      </c>
    </row>
    <row r="1823" spans="1:3" x14ac:dyDescent="0.45">
      <c r="A1823" s="1">
        <v>43826</v>
      </c>
      <c r="B1823" t="s">
        <v>4</v>
      </c>
      <c r="C1823" t="s">
        <v>4</v>
      </c>
    </row>
    <row r="1824" spans="1:3" x14ac:dyDescent="0.45">
      <c r="A1824" s="1">
        <v>43827</v>
      </c>
      <c r="B1824" t="s">
        <v>4</v>
      </c>
      <c r="C1824" t="s">
        <v>4</v>
      </c>
    </row>
    <row r="1825" spans="1:3" x14ac:dyDescent="0.45">
      <c r="A1825" s="1">
        <v>43828</v>
      </c>
      <c r="B1825" t="s">
        <v>4</v>
      </c>
      <c r="C1825" t="s">
        <v>4</v>
      </c>
    </row>
    <row r="1826" spans="1:3" x14ac:dyDescent="0.45">
      <c r="A1826" s="1">
        <v>43829</v>
      </c>
      <c r="B1826" t="s">
        <v>4</v>
      </c>
      <c r="C1826" t="s">
        <v>4</v>
      </c>
    </row>
    <row r="1827" spans="1:3" x14ac:dyDescent="0.45">
      <c r="A1827" s="1">
        <v>43830</v>
      </c>
      <c r="B1827" t="s">
        <v>4</v>
      </c>
      <c r="C1827" t="s">
        <v>4</v>
      </c>
    </row>
    <row r="1828" spans="1:3" x14ac:dyDescent="0.45">
      <c r="A1828" s="1">
        <v>43831</v>
      </c>
      <c r="B1828" t="s">
        <v>4</v>
      </c>
      <c r="C1828" t="s">
        <v>5</v>
      </c>
    </row>
    <row r="1829" spans="1:3" x14ac:dyDescent="0.45">
      <c r="A1829" s="1">
        <v>43832</v>
      </c>
      <c r="B1829" t="s">
        <v>4</v>
      </c>
      <c r="C1829" t="s">
        <v>4</v>
      </c>
    </row>
    <row r="1830" spans="1:3" x14ac:dyDescent="0.45">
      <c r="A1830" s="1">
        <v>43833</v>
      </c>
      <c r="B1830" t="s">
        <v>4</v>
      </c>
      <c r="C1830" t="s">
        <v>4</v>
      </c>
    </row>
    <row r="1831" spans="1:3" x14ac:dyDescent="0.45">
      <c r="A1831" s="1">
        <v>43834</v>
      </c>
      <c r="B1831" t="s">
        <v>4</v>
      </c>
      <c r="C1831" t="s">
        <v>4</v>
      </c>
    </row>
    <row r="1832" spans="1:3" x14ac:dyDescent="0.45">
      <c r="A1832" s="1">
        <v>43835</v>
      </c>
      <c r="B1832" t="s">
        <v>4</v>
      </c>
      <c r="C1832" t="s">
        <v>4</v>
      </c>
    </row>
    <row r="1833" spans="1:3" x14ac:dyDescent="0.45">
      <c r="A1833" s="1">
        <v>43836</v>
      </c>
      <c r="B1833" t="s">
        <v>4</v>
      </c>
      <c r="C1833" t="s">
        <v>4</v>
      </c>
    </row>
    <row r="1834" spans="1:3" x14ac:dyDescent="0.45">
      <c r="A1834" s="1">
        <v>43837</v>
      </c>
      <c r="B1834" t="s">
        <v>4</v>
      </c>
      <c r="C1834" t="s">
        <v>4</v>
      </c>
    </row>
    <row r="1835" spans="1:3" x14ac:dyDescent="0.45">
      <c r="A1835" s="1">
        <v>43838</v>
      </c>
      <c r="B1835" t="s">
        <v>4</v>
      </c>
      <c r="C1835" t="s">
        <v>4</v>
      </c>
    </row>
    <row r="1836" spans="1:3" x14ac:dyDescent="0.45">
      <c r="A1836" s="1">
        <v>43839</v>
      </c>
      <c r="B1836" t="s">
        <v>4</v>
      </c>
      <c r="C1836" t="s">
        <v>4</v>
      </c>
    </row>
    <row r="1837" spans="1:3" x14ac:dyDescent="0.45">
      <c r="A1837" s="1">
        <v>43840</v>
      </c>
      <c r="B1837" t="s">
        <v>4</v>
      </c>
      <c r="C1837" t="s">
        <v>4</v>
      </c>
    </row>
    <row r="1838" spans="1:3" x14ac:dyDescent="0.45">
      <c r="A1838" s="1">
        <v>43841</v>
      </c>
      <c r="B1838" t="s">
        <v>4</v>
      </c>
      <c r="C1838" t="s">
        <v>4</v>
      </c>
    </row>
    <row r="1839" spans="1:3" x14ac:dyDescent="0.45">
      <c r="A1839" s="1">
        <v>43842</v>
      </c>
      <c r="B1839" t="s">
        <v>4</v>
      </c>
      <c r="C1839" t="s">
        <v>4</v>
      </c>
    </row>
    <row r="1840" spans="1:3" x14ac:dyDescent="0.45">
      <c r="A1840" s="1">
        <v>43843</v>
      </c>
      <c r="B1840" t="s">
        <v>4</v>
      </c>
      <c r="C1840" t="s">
        <v>4</v>
      </c>
    </row>
    <row r="1841" spans="1:3" x14ac:dyDescent="0.45">
      <c r="A1841" s="1">
        <v>43844</v>
      </c>
      <c r="B1841" t="s">
        <v>4</v>
      </c>
      <c r="C1841" t="s">
        <v>4</v>
      </c>
    </row>
    <row r="1842" spans="1:3" x14ac:dyDescent="0.45">
      <c r="A1842" s="1">
        <v>43845</v>
      </c>
      <c r="B1842" t="s">
        <v>4</v>
      </c>
      <c r="C1842" t="s">
        <v>4</v>
      </c>
    </row>
    <row r="1843" spans="1:3" x14ac:dyDescent="0.45">
      <c r="A1843" s="1">
        <v>43846</v>
      </c>
      <c r="B1843" t="s">
        <v>4</v>
      </c>
      <c r="C1843" t="s">
        <v>4</v>
      </c>
    </row>
    <row r="1844" spans="1:3" x14ac:dyDescent="0.45">
      <c r="A1844" s="1">
        <v>43847</v>
      </c>
      <c r="B1844" t="s">
        <v>4</v>
      </c>
      <c r="C1844" t="s">
        <v>4</v>
      </c>
    </row>
    <row r="1845" spans="1:3" x14ac:dyDescent="0.45">
      <c r="A1845" s="1">
        <v>43848</v>
      </c>
      <c r="B1845" t="s">
        <v>4</v>
      </c>
      <c r="C1845" t="s">
        <v>4</v>
      </c>
    </row>
    <row r="1846" spans="1:3" x14ac:dyDescent="0.45">
      <c r="A1846" s="1">
        <v>43849</v>
      </c>
      <c r="B1846" t="s">
        <v>4</v>
      </c>
      <c r="C1846" t="s">
        <v>4</v>
      </c>
    </row>
    <row r="1847" spans="1:3" x14ac:dyDescent="0.45">
      <c r="A1847" s="1">
        <v>43850</v>
      </c>
      <c r="B1847" t="s">
        <v>4</v>
      </c>
      <c r="C1847" t="s">
        <v>4</v>
      </c>
    </row>
    <row r="1848" spans="1:3" x14ac:dyDescent="0.45">
      <c r="A1848" s="1">
        <v>43851</v>
      </c>
      <c r="B1848" t="s">
        <v>4</v>
      </c>
      <c r="C1848" t="s">
        <v>4</v>
      </c>
    </row>
    <row r="1849" spans="1:3" x14ac:dyDescent="0.45">
      <c r="A1849" s="1">
        <v>43852</v>
      </c>
      <c r="B1849" t="s">
        <v>4</v>
      </c>
      <c r="C1849" t="s">
        <v>4</v>
      </c>
    </row>
    <row r="1850" spans="1:3" x14ac:dyDescent="0.45">
      <c r="A1850" s="1">
        <v>43853</v>
      </c>
      <c r="B1850" t="s">
        <v>4</v>
      </c>
      <c r="C1850" t="s">
        <v>4</v>
      </c>
    </row>
    <row r="1851" spans="1:3" x14ac:dyDescent="0.45">
      <c r="A1851" s="1">
        <v>43854</v>
      </c>
      <c r="B1851" t="s">
        <v>4</v>
      </c>
      <c r="C1851" t="s">
        <v>4</v>
      </c>
    </row>
    <row r="1852" spans="1:3" x14ac:dyDescent="0.45">
      <c r="A1852" s="1">
        <v>43855</v>
      </c>
      <c r="B1852" t="s">
        <v>4</v>
      </c>
      <c r="C1852" t="s">
        <v>4</v>
      </c>
    </row>
    <row r="1853" spans="1:3" x14ac:dyDescent="0.45">
      <c r="A1853" s="1">
        <v>43856</v>
      </c>
      <c r="B1853" t="s">
        <v>4</v>
      </c>
      <c r="C1853" t="s">
        <v>5</v>
      </c>
    </row>
    <row r="1854" spans="1:3" x14ac:dyDescent="0.45">
      <c r="A1854" s="1">
        <v>43857</v>
      </c>
      <c r="B1854" t="s">
        <v>4</v>
      </c>
      <c r="C1854" t="s">
        <v>5</v>
      </c>
    </row>
    <row r="1855" spans="1:3" x14ac:dyDescent="0.45">
      <c r="A1855" s="1">
        <v>43858</v>
      </c>
      <c r="B1855" t="s">
        <v>4</v>
      </c>
      <c r="C1855" t="s">
        <v>4</v>
      </c>
    </row>
    <row r="1856" spans="1:3" x14ac:dyDescent="0.45">
      <c r="A1856" s="1">
        <v>43859</v>
      </c>
      <c r="B1856" t="s">
        <v>4</v>
      </c>
      <c r="C1856" t="s">
        <v>4</v>
      </c>
    </row>
    <row r="1857" spans="1:3" x14ac:dyDescent="0.45">
      <c r="A1857" s="1">
        <v>43860</v>
      </c>
      <c r="B1857" t="s">
        <v>5</v>
      </c>
      <c r="C1857" t="s">
        <v>4</v>
      </c>
    </row>
    <row r="1858" spans="1:3" x14ac:dyDescent="0.45">
      <c r="A1858" s="1">
        <v>43861</v>
      </c>
      <c r="B1858" t="s">
        <v>5</v>
      </c>
      <c r="C1858" t="s">
        <v>4</v>
      </c>
    </row>
    <row r="1859" spans="1:3" x14ac:dyDescent="0.45">
      <c r="A1859" s="1">
        <v>43862</v>
      </c>
      <c r="B1859" t="s">
        <v>5</v>
      </c>
      <c r="C1859" t="s">
        <v>4</v>
      </c>
    </row>
    <row r="1860" spans="1:3" x14ac:dyDescent="0.45">
      <c r="A1860" s="1">
        <v>43863</v>
      </c>
      <c r="B1860" t="s">
        <v>5</v>
      </c>
      <c r="C1860" t="s">
        <v>4</v>
      </c>
    </row>
    <row r="1861" spans="1:3" x14ac:dyDescent="0.45">
      <c r="A1861" s="1">
        <v>43864</v>
      </c>
      <c r="B1861" t="s">
        <v>5</v>
      </c>
      <c r="C1861" t="s">
        <v>4</v>
      </c>
    </row>
    <row r="1862" spans="1:3" x14ac:dyDescent="0.45">
      <c r="A1862" s="1">
        <v>43865</v>
      </c>
      <c r="B1862" t="s">
        <v>5</v>
      </c>
      <c r="C1862" t="s">
        <v>4</v>
      </c>
    </row>
    <row r="1863" spans="1:3" x14ac:dyDescent="0.45">
      <c r="A1863" s="1">
        <v>43866</v>
      </c>
      <c r="B1863" t="s">
        <v>5</v>
      </c>
      <c r="C1863" t="s">
        <v>4</v>
      </c>
    </row>
    <row r="1864" spans="1:3" x14ac:dyDescent="0.45">
      <c r="A1864" s="1">
        <v>43867</v>
      </c>
      <c r="B1864" t="s">
        <v>5</v>
      </c>
      <c r="C1864" t="s">
        <v>4</v>
      </c>
    </row>
    <row r="1865" spans="1:3" x14ac:dyDescent="0.45">
      <c r="A1865" s="1">
        <v>43868</v>
      </c>
      <c r="B1865" t="s">
        <v>5</v>
      </c>
      <c r="C1865" t="s">
        <v>4</v>
      </c>
    </row>
    <row r="1866" spans="1:3" x14ac:dyDescent="0.45">
      <c r="A1866" s="1">
        <v>43869</v>
      </c>
      <c r="B1866" t="s">
        <v>5</v>
      </c>
      <c r="C1866" t="s">
        <v>4</v>
      </c>
    </row>
    <row r="1867" spans="1:3" x14ac:dyDescent="0.45">
      <c r="A1867" s="1">
        <v>43870</v>
      </c>
      <c r="B1867" t="s">
        <v>5</v>
      </c>
      <c r="C1867" t="s">
        <v>4</v>
      </c>
    </row>
    <row r="1868" spans="1:3" x14ac:dyDescent="0.45">
      <c r="A1868" s="1">
        <v>43871</v>
      </c>
      <c r="B1868" t="s">
        <v>5</v>
      </c>
      <c r="C1868" t="s">
        <v>4</v>
      </c>
    </row>
    <row r="1869" spans="1:3" x14ac:dyDescent="0.45">
      <c r="A1869" s="1">
        <v>43872</v>
      </c>
      <c r="B1869" t="s">
        <v>5</v>
      </c>
      <c r="C1869" t="s">
        <v>4</v>
      </c>
    </row>
    <row r="1870" spans="1:3" x14ac:dyDescent="0.45">
      <c r="A1870" s="1">
        <v>43873</v>
      </c>
      <c r="B1870" t="s">
        <v>5</v>
      </c>
      <c r="C1870" t="s">
        <v>4</v>
      </c>
    </row>
    <row r="1871" spans="1:3" x14ac:dyDescent="0.45">
      <c r="A1871" s="1">
        <v>43874</v>
      </c>
      <c r="B1871" t="s">
        <v>5</v>
      </c>
      <c r="C1871" t="s">
        <v>4</v>
      </c>
    </row>
    <row r="1872" spans="1:3" x14ac:dyDescent="0.45">
      <c r="A1872" s="1">
        <v>43875</v>
      </c>
      <c r="B1872" t="s">
        <v>5</v>
      </c>
      <c r="C1872" t="s">
        <v>4</v>
      </c>
    </row>
    <row r="1873" spans="1:3" x14ac:dyDescent="0.45">
      <c r="A1873" s="1">
        <v>43876</v>
      </c>
      <c r="B1873" t="s">
        <v>5</v>
      </c>
      <c r="C1873" t="s">
        <v>4</v>
      </c>
    </row>
    <row r="1874" spans="1:3" x14ac:dyDescent="0.45">
      <c r="A1874" s="1">
        <v>43877</v>
      </c>
      <c r="B1874" t="s">
        <v>5</v>
      </c>
      <c r="C1874" t="s">
        <v>4</v>
      </c>
    </row>
    <row r="1875" spans="1:3" x14ac:dyDescent="0.45">
      <c r="A1875" s="1">
        <v>43878</v>
      </c>
      <c r="B1875" t="s">
        <v>5</v>
      </c>
      <c r="C1875" t="s">
        <v>4</v>
      </c>
    </row>
    <row r="1876" spans="1:3" x14ac:dyDescent="0.45">
      <c r="A1876" s="1">
        <v>43879</v>
      </c>
      <c r="B1876" t="s">
        <v>5</v>
      </c>
      <c r="C1876" t="s">
        <v>4</v>
      </c>
    </row>
    <row r="1877" spans="1:3" x14ac:dyDescent="0.45">
      <c r="A1877" s="1">
        <v>43880</v>
      </c>
      <c r="B1877" t="s">
        <v>5</v>
      </c>
      <c r="C1877" t="s">
        <v>4</v>
      </c>
    </row>
    <row r="1878" spans="1:3" x14ac:dyDescent="0.45">
      <c r="A1878" s="1">
        <v>43881</v>
      </c>
      <c r="B1878" t="s">
        <v>5</v>
      </c>
      <c r="C1878" t="s">
        <v>4</v>
      </c>
    </row>
    <row r="1879" spans="1:3" x14ac:dyDescent="0.45">
      <c r="A1879" s="1">
        <v>43882</v>
      </c>
      <c r="B1879" t="s">
        <v>5</v>
      </c>
      <c r="C1879" t="s">
        <v>4</v>
      </c>
    </row>
    <row r="1880" spans="1:3" x14ac:dyDescent="0.45">
      <c r="A1880" s="1">
        <v>43883</v>
      </c>
      <c r="B1880" t="s">
        <v>5</v>
      </c>
      <c r="C1880" t="s">
        <v>4</v>
      </c>
    </row>
    <row r="1881" spans="1:3" x14ac:dyDescent="0.45">
      <c r="A1881" s="1">
        <v>43884</v>
      </c>
      <c r="B1881" t="s">
        <v>5</v>
      </c>
      <c r="C1881" t="s">
        <v>4</v>
      </c>
    </row>
    <row r="1882" spans="1:3" x14ac:dyDescent="0.45">
      <c r="A1882" s="1">
        <v>43885</v>
      </c>
      <c r="B1882" t="s">
        <v>5</v>
      </c>
      <c r="C1882" t="s">
        <v>4</v>
      </c>
    </row>
    <row r="1883" spans="1:3" x14ac:dyDescent="0.45">
      <c r="A1883" s="1">
        <v>43886</v>
      </c>
      <c r="B1883" t="s">
        <v>5</v>
      </c>
      <c r="C1883" t="s">
        <v>4</v>
      </c>
    </row>
    <row r="1884" spans="1:3" x14ac:dyDescent="0.45">
      <c r="A1884" s="1">
        <v>43887</v>
      </c>
      <c r="B1884" t="s">
        <v>5</v>
      </c>
      <c r="C1884" t="s">
        <v>4</v>
      </c>
    </row>
    <row r="1885" spans="1:3" x14ac:dyDescent="0.45">
      <c r="A1885" s="1">
        <v>43888</v>
      </c>
      <c r="B1885" t="s">
        <v>5</v>
      </c>
      <c r="C1885" t="s">
        <v>4</v>
      </c>
    </row>
    <row r="1886" spans="1:3" x14ac:dyDescent="0.45">
      <c r="A1886" s="1">
        <v>43889</v>
      </c>
      <c r="B1886" t="s">
        <v>5</v>
      </c>
      <c r="C1886" t="s">
        <v>4</v>
      </c>
    </row>
    <row r="1887" spans="1:3" x14ac:dyDescent="0.45">
      <c r="A1887" s="1">
        <v>43890</v>
      </c>
      <c r="B1887" t="s">
        <v>5</v>
      </c>
      <c r="C1887" t="s">
        <v>4</v>
      </c>
    </row>
    <row r="1888" spans="1:3" x14ac:dyDescent="0.45">
      <c r="A1888" s="1">
        <v>43891</v>
      </c>
      <c r="B1888" t="s">
        <v>5</v>
      </c>
      <c r="C1888" t="s">
        <v>4</v>
      </c>
    </row>
    <row r="1889" spans="1:3" x14ac:dyDescent="0.45">
      <c r="A1889" s="1">
        <v>43892</v>
      </c>
      <c r="B1889" t="s">
        <v>5</v>
      </c>
      <c r="C1889" t="s">
        <v>4</v>
      </c>
    </row>
    <row r="1890" spans="1:3" x14ac:dyDescent="0.45">
      <c r="A1890" s="1">
        <v>43893</v>
      </c>
      <c r="B1890" t="s">
        <v>5</v>
      </c>
      <c r="C1890" t="s">
        <v>4</v>
      </c>
    </row>
    <row r="1891" spans="1:3" x14ac:dyDescent="0.45">
      <c r="A1891" s="1">
        <v>43894</v>
      </c>
      <c r="B1891" t="s">
        <v>5</v>
      </c>
      <c r="C1891" t="s">
        <v>4</v>
      </c>
    </row>
    <row r="1892" spans="1:3" x14ac:dyDescent="0.45">
      <c r="A1892" s="1">
        <v>43895</v>
      </c>
      <c r="B1892" t="s">
        <v>5</v>
      </c>
      <c r="C1892" t="s">
        <v>4</v>
      </c>
    </row>
    <row r="1893" spans="1:3" x14ac:dyDescent="0.45">
      <c r="A1893" s="1">
        <v>43896</v>
      </c>
      <c r="B1893" t="s">
        <v>5</v>
      </c>
      <c r="C1893" t="s">
        <v>4</v>
      </c>
    </row>
    <row r="1894" spans="1:3" x14ac:dyDescent="0.45">
      <c r="A1894" s="1">
        <v>43897</v>
      </c>
      <c r="B1894" t="s">
        <v>5</v>
      </c>
      <c r="C1894" t="s">
        <v>4</v>
      </c>
    </row>
    <row r="1895" spans="1:3" x14ac:dyDescent="0.45">
      <c r="A1895" s="1">
        <v>43898</v>
      </c>
      <c r="B1895" t="s">
        <v>5</v>
      </c>
      <c r="C1895" t="s">
        <v>4</v>
      </c>
    </row>
    <row r="1896" spans="1:3" x14ac:dyDescent="0.45">
      <c r="A1896" s="1">
        <v>43899</v>
      </c>
      <c r="B1896" t="s">
        <v>5</v>
      </c>
      <c r="C1896" t="s">
        <v>5</v>
      </c>
    </row>
    <row r="1897" spans="1:3" x14ac:dyDescent="0.45">
      <c r="A1897" s="1">
        <v>43900</v>
      </c>
      <c r="B1897" t="s">
        <v>5</v>
      </c>
      <c r="C1897" t="s">
        <v>4</v>
      </c>
    </row>
    <row r="1898" spans="1:3" x14ac:dyDescent="0.45">
      <c r="A1898" s="1">
        <v>43901</v>
      </c>
      <c r="B1898" t="s">
        <v>5</v>
      </c>
      <c r="C1898" t="s">
        <v>4</v>
      </c>
    </row>
    <row r="1899" spans="1:3" x14ac:dyDescent="0.45">
      <c r="A1899" s="1">
        <v>43902</v>
      </c>
      <c r="B1899" t="s">
        <v>5</v>
      </c>
      <c r="C1899" t="s">
        <v>4</v>
      </c>
    </row>
    <row r="1900" spans="1:3" x14ac:dyDescent="0.45">
      <c r="A1900" s="1">
        <v>43903</v>
      </c>
      <c r="B1900" t="s">
        <v>5</v>
      </c>
      <c r="C1900" t="s">
        <v>4</v>
      </c>
    </row>
    <row r="1901" spans="1:3" x14ac:dyDescent="0.45">
      <c r="A1901" s="1">
        <v>43904</v>
      </c>
      <c r="B1901" t="s">
        <v>5</v>
      </c>
      <c r="C1901" t="s">
        <v>4</v>
      </c>
    </row>
    <row r="1902" spans="1:3" x14ac:dyDescent="0.45">
      <c r="A1902" s="1">
        <v>43905</v>
      </c>
      <c r="B1902" t="s">
        <v>5</v>
      </c>
      <c r="C1902" t="s">
        <v>4</v>
      </c>
    </row>
    <row r="1903" spans="1:3" x14ac:dyDescent="0.45">
      <c r="A1903" s="1">
        <v>43906</v>
      </c>
      <c r="B1903" t="s">
        <v>5</v>
      </c>
      <c r="C1903" t="s">
        <v>4</v>
      </c>
    </row>
    <row r="1904" spans="1:3" x14ac:dyDescent="0.45">
      <c r="A1904" s="1">
        <v>43907</v>
      </c>
      <c r="B1904" t="s">
        <v>5</v>
      </c>
      <c r="C1904" t="s">
        <v>4</v>
      </c>
    </row>
    <row r="1905" spans="1:3" x14ac:dyDescent="0.45">
      <c r="A1905" s="1">
        <v>43908</v>
      </c>
      <c r="B1905" t="s">
        <v>5</v>
      </c>
      <c r="C1905" t="s">
        <v>4</v>
      </c>
    </row>
    <row r="1906" spans="1:3" x14ac:dyDescent="0.45">
      <c r="A1906" s="1">
        <v>43909</v>
      </c>
      <c r="B1906" t="s">
        <v>5</v>
      </c>
      <c r="C1906" t="s">
        <v>4</v>
      </c>
    </row>
    <row r="1907" spans="1:3" x14ac:dyDescent="0.45">
      <c r="A1907" s="1">
        <v>43910</v>
      </c>
      <c r="B1907" t="s">
        <v>5</v>
      </c>
      <c r="C1907" t="s">
        <v>4</v>
      </c>
    </row>
    <row r="1908" spans="1:3" x14ac:dyDescent="0.45">
      <c r="A1908" s="1">
        <v>43911</v>
      </c>
      <c r="B1908" t="s">
        <v>5</v>
      </c>
      <c r="C1908" t="s">
        <v>4</v>
      </c>
    </row>
    <row r="1909" spans="1:3" x14ac:dyDescent="0.45">
      <c r="A1909" s="1">
        <v>43912</v>
      </c>
      <c r="B1909" t="s">
        <v>5</v>
      </c>
      <c r="C1909" t="s">
        <v>4</v>
      </c>
    </row>
    <row r="1910" spans="1:3" x14ac:dyDescent="0.45">
      <c r="A1910" s="1">
        <v>43913</v>
      </c>
      <c r="B1910" t="s">
        <v>5</v>
      </c>
      <c r="C1910" t="s">
        <v>4</v>
      </c>
    </row>
    <row r="1911" spans="1:3" x14ac:dyDescent="0.45">
      <c r="A1911" s="1">
        <v>43914</v>
      </c>
      <c r="B1911" t="s">
        <v>4</v>
      </c>
      <c r="C1911" t="s">
        <v>4</v>
      </c>
    </row>
    <row r="1912" spans="1:3" x14ac:dyDescent="0.45">
      <c r="A1912" s="1">
        <v>43915</v>
      </c>
      <c r="B1912" t="s">
        <v>4</v>
      </c>
      <c r="C1912" t="s">
        <v>4</v>
      </c>
    </row>
    <row r="1913" spans="1:3" x14ac:dyDescent="0.45">
      <c r="A1913" s="1">
        <v>43916</v>
      </c>
      <c r="B1913" t="s">
        <v>4</v>
      </c>
      <c r="C1913" t="s">
        <v>4</v>
      </c>
    </row>
    <row r="1914" spans="1:3" x14ac:dyDescent="0.45">
      <c r="A1914" s="1">
        <v>43917</v>
      </c>
      <c r="B1914" t="s">
        <v>4</v>
      </c>
      <c r="C1914" t="s">
        <v>4</v>
      </c>
    </row>
    <row r="1915" spans="1:3" x14ac:dyDescent="0.45">
      <c r="A1915" s="1">
        <v>43918</v>
      </c>
      <c r="B1915" t="s">
        <v>4</v>
      </c>
      <c r="C1915" t="s">
        <v>4</v>
      </c>
    </row>
    <row r="1916" spans="1:3" x14ac:dyDescent="0.45">
      <c r="A1916" s="1">
        <v>43919</v>
      </c>
      <c r="B1916" t="s">
        <v>4</v>
      </c>
      <c r="C1916" t="s">
        <v>4</v>
      </c>
    </row>
    <row r="1917" spans="1:3" x14ac:dyDescent="0.45">
      <c r="A1917" s="1">
        <v>43920</v>
      </c>
      <c r="B1917" t="s">
        <v>4</v>
      </c>
      <c r="C1917" t="s">
        <v>4</v>
      </c>
    </row>
    <row r="1918" spans="1:3" x14ac:dyDescent="0.45">
      <c r="A1918" s="1">
        <v>43921</v>
      </c>
      <c r="B1918" t="s">
        <v>4</v>
      </c>
      <c r="C1918" t="s">
        <v>4</v>
      </c>
    </row>
    <row r="1919" spans="1:3" x14ac:dyDescent="0.45">
      <c r="A1919" s="1">
        <v>43922</v>
      </c>
      <c r="B1919" t="s">
        <v>4</v>
      </c>
      <c r="C1919" t="s">
        <v>4</v>
      </c>
    </row>
    <row r="1920" spans="1:3" x14ac:dyDescent="0.45">
      <c r="A1920" s="1">
        <v>43923</v>
      </c>
      <c r="B1920" t="s">
        <v>4</v>
      </c>
      <c r="C1920" t="s">
        <v>4</v>
      </c>
    </row>
    <row r="1921" spans="1:3" x14ac:dyDescent="0.45">
      <c r="A1921" s="1">
        <v>43924</v>
      </c>
      <c r="B1921" t="s">
        <v>4</v>
      </c>
      <c r="C1921" t="s">
        <v>4</v>
      </c>
    </row>
    <row r="1922" spans="1:3" x14ac:dyDescent="0.45">
      <c r="A1922" s="1">
        <v>43925</v>
      </c>
      <c r="B1922" t="s">
        <v>4</v>
      </c>
      <c r="C1922" t="s">
        <v>4</v>
      </c>
    </row>
    <row r="1923" spans="1:3" x14ac:dyDescent="0.45">
      <c r="A1923" s="1">
        <v>43926</v>
      </c>
      <c r="B1923" t="s">
        <v>4</v>
      </c>
      <c r="C1923" t="s">
        <v>4</v>
      </c>
    </row>
    <row r="1924" spans="1:3" x14ac:dyDescent="0.45">
      <c r="A1924" s="1">
        <v>43927</v>
      </c>
      <c r="B1924" t="s">
        <v>4</v>
      </c>
      <c r="C1924" t="s">
        <v>4</v>
      </c>
    </row>
    <row r="1925" spans="1:3" x14ac:dyDescent="0.45">
      <c r="A1925" s="1">
        <v>43928</v>
      </c>
      <c r="B1925" t="s">
        <v>4</v>
      </c>
      <c r="C1925" t="s">
        <v>4</v>
      </c>
    </row>
    <row r="1926" spans="1:3" x14ac:dyDescent="0.45">
      <c r="A1926" s="1">
        <v>43929</v>
      </c>
      <c r="B1926" t="s">
        <v>4</v>
      </c>
      <c r="C1926" t="s">
        <v>4</v>
      </c>
    </row>
    <row r="1927" spans="1:3" x14ac:dyDescent="0.45">
      <c r="A1927" s="1">
        <v>43930</v>
      </c>
      <c r="B1927" t="s">
        <v>4</v>
      </c>
      <c r="C1927" t="s">
        <v>4</v>
      </c>
    </row>
    <row r="1928" spans="1:3" x14ac:dyDescent="0.45">
      <c r="A1928" s="1">
        <v>43931</v>
      </c>
      <c r="B1928" t="s">
        <v>4</v>
      </c>
      <c r="C1928" t="s">
        <v>5</v>
      </c>
    </row>
    <row r="1929" spans="1:3" x14ac:dyDescent="0.45">
      <c r="A1929" s="1">
        <v>43932</v>
      </c>
      <c r="B1929" t="s">
        <v>4</v>
      </c>
      <c r="C1929" t="s">
        <v>5</v>
      </c>
    </row>
    <row r="1930" spans="1:3" x14ac:dyDescent="0.45">
      <c r="A1930" s="1">
        <v>43933</v>
      </c>
      <c r="B1930" t="s">
        <v>4</v>
      </c>
      <c r="C1930" t="s">
        <v>5</v>
      </c>
    </row>
    <row r="1931" spans="1:3" x14ac:dyDescent="0.45">
      <c r="A1931" s="1">
        <v>43934</v>
      </c>
      <c r="B1931" t="s">
        <v>4</v>
      </c>
      <c r="C1931" t="s">
        <v>5</v>
      </c>
    </row>
    <row r="1932" spans="1:3" x14ac:dyDescent="0.45">
      <c r="A1932" s="1">
        <v>43935</v>
      </c>
      <c r="B1932" t="s">
        <v>4</v>
      </c>
      <c r="C1932" t="s">
        <v>4</v>
      </c>
    </row>
    <row r="1933" spans="1:3" x14ac:dyDescent="0.45">
      <c r="A1933" s="1">
        <v>43936</v>
      </c>
      <c r="B1933" t="s">
        <v>4</v>
      </c>
      <c r="C1933" t="s">
        <v>4</v>
      </c>
    </row>
    <row r="1934" spans="1:3" x14ac:dyDescent="0.45">
      <c r="A1934" s="1">
        <v>43937</v>
      </c>
      <c r="B1934" t="s">
        <v>4</v>
      </c>
      <c r="C1934" t="s">
        <v>4</v>
      </c>
    </row>
    <row r="1935" spans="1:3" x14ac:dyDescent="0.45">
      <c r="A1935" s="1">
        <v>43938</v>
      </c>
      <c r="B1935" t="s">
        <v>4</v>
      </c>
      <c r="C1935" t="s">
        <v>4</v>
      </c>
    </row>
    <row r="1936" spans="1:3" x14ac:dyDescent="0.45">
      <c r="A1936" s="1">
        <v>43939</v>
      </c>
      <c r="B1936" t="s">
        <v>4</v>
      </c>
      <c r="C1936" t="s">
        <v>4</v>
      </c>
    </row>
    <row r="1937" spans="1:3" x14ac:dyDescent="0.45">
      <c r="A1937" s="1">
        <v>43940</v>
      </c>
      <c r="B1937" t="s">
        <v>4</v>
      </c>
      <c r="C1937" t="s">
        <v>4</v>
      </c>
    </row>
    <row r="1938" spans="1:3" x14ac:dyDescent="0.45">
      <c r="A1938" s="1">
        <v>43941</v>
      </c>
      <c r="B1938" t="s">
        <v>4</v>
      </c>
      <c r="C1938" t="s">
        <v>4</v>
      </c>
    </row>
    <row r="1939" spans="1:3" x14ac:dyDescent="0.45">
      <c r="A1939" s="1">
        <v>43942</v>
      </c>
      <c r="B1939" t="s">
        <v>4</v>
      </c>
      <c r="C1939" t="s">
        <v>4</v>
      </c>
    </row>
    <row r="1940" spans="1:3" x14ac:dyDescent="0.45">
      <c r="A1940" s="1">
        <v>43943</v>
      </c>
      <c r="B1940" t="s">
        <v>4</v>
      </c>
      <c r="C1940" t="s">
        <v>4</v>
      </c>
    </row>
    <row r="1941" spans="1:3" x14ac:dyDescent="0.45">
      <c r="A1941" s="1">
        <v>43944</v>
      </c>
      <c r="B1941" t="s">
        <v>4</v>
      </c>
      <c r="C1941" t="s">
        <v>4</v>
      </c>
    </row>
    <row r="1942" spans="1:3" x14ac:dyDescent="0.45">
      <c r="A1942" s="1">
        <v>43945</v>
      </c>
      <c r="B1942" t="s">
        <v>4</v>
      </c>
      <c r="C1942" t="s">
        <v>4</v>
      </c>
    </row>
    <row r="1943" spans="1:3" x14ac:dyDescent="0.45">
      <c r="A1943" s="1">
        <v>43946</v>
      </c>
      <c r="B1943" t="s">
        <v>4</v>
      </c>
      <c r="C1943" t="s">
        <v>5</v>
      </c>
    </row>
    <row r="1944" spans="1:3" x14ac:dyDescent="0.45">
      <c r="A1944" s="1">
        <v>43947</v>
      </c>
      <c r="B1944" t="s">
        <v>4</v>
      </c>
      <c r="C1944" t="s">
        <v>4</v>
      </c>
    </row>
    <row r="1945" spans="1:3" x14ac:dyDescent="0.45">
      <c r="A1945" s="1">
        <v>43948</v>
      </c>
      <c r="B1945" t="s">
        <v>4</v>
      </c>
      <c r="C1945" t="s">
        <v>4</v>
      </c>
    </row>
    <row r="1946" spans="1:3" x14ac:dyDescent="0.45">
      <c r="A1946" s="1">
        <v>43949</v>
      </c>
      <c r="B1946" t="s">
        <v>4</v>
      </c>
      <c r="C1946" t="s">
        <v>4</v>
      </c>
    </row>
    <row r="1947" spans="1:3" x14ac:dyDescent="0.45">
      <c r="A1947" s="1">
        <v>43950</v>
      </c>
      <c r="B1947" t="s">
        <v>4</v>
      </c>
      <c r="C1947" t="s">
        <v>4</v>
      </c>
    </row>
    <row r="1948" spans="1:3" x14ac:dyDescent="0.45">
      <c r="A1948" s="1">
        <v>43951</v>
      </c>
      <c r="B1948" t="s">
        <v>4</v>
      </c>
      <c r="C1948" t="s">
        <v>4</v>
      </c>
    </row>
    <row r="1949" spans="1:3" x14ac:dyDescent="0.45">
      <c r="A1949" s="1">
        <v>43952</v>
      </c>
      <c r="B1949" t="s">
        <v>4</v>
      </c>
      <c r="C1949" t="s">
        <v>4</v>
      </c>
    </row>
    <row r="1950" spans="1:3" x14ac:dyDescent="0.45">
      <c r="A1950" s="1">
        <v>43953</v>
      </c>
      <c r="B1950" t="s">
        <v>4</v>
      </c>
      <c r="C1950" t="s">
        <v>4</v>
      </c>
    </row>
    <row r="1951" spans="1:3" x14ac:dyDescent="0.45">
      <c r="A1951" s="1">
        <v>43954</v>
      </c>
      <c r="B1951" t="s">
        <v>4</v>
      </c>
      <c r="C1951" t="s">
        <v>4</v>
      </c>
    </row>
    <row r="1952" spans="1:3" x14ac:dyDescent="0.45">
      <c r="A1952" s="1">
        <v>43955</v>
      </c>
      <c r="B1952" t="s">
        <v>4</v>
      </c>
      <c r="C1952" t="s">
        <v>4</v>
      </c>
    </row>
    <row r="1953" spans="1:3" x14ac:dyDescent="0.45">
      <c r="A1953" s="1">
        <v>43956</v>
      </c>
      <c r="B1953" t="s">
        <v>4</v>
      </c>
      <c r="C1953" t="s">
        <v>4</v>
      </c>
    </row>
    <row r="1954" spans="1:3" x14ac:dyDescent="0.45">
      <c r="A1954" s="1">
        <v>43957</v>
      </c>
      <c r="B1954" t="s">
        <v>4</v>
      </c>
      <c r="C1954" t="s">
        <v>4</v>
      </c>
    </row>
    <row r="1955" spans="1:3" x14ac:dyDescent="0.45">
      <c r="A1955" s="1">
        <v>43958</v>
      </c>
      <c r="B1955" t="s">
        <v>4</v>
      </c>
      <c r="C1955" t="s">
        <v>4</v>
      </c>
    </row>
    <row r="1956" spans="1:3" x14ac:dyDescent="0.45">
      <c r="A1956" s="1">
        <v>43959</v>
      </c>
      <c r="B1956" t="s">
        <v>4</v>
      </c>
      <c r="C1956" t="s">
        <v>4</v>
      </c>
    </row>
    <row r="1957" spans="1:3" x14ac:dyDescent="0.45">
      <c r="A1957" s="1">
        <v>43960</v>
      </c>
      <c r="B1957" t="s">
        <v>4</v>
      </c>
      <c r="C1957" t="s">
        <v>4</v>
      </c>
    </row>
    <row r="1958" spans="1:3" x14ac:dyDescent="0.45">
      <c r="A1958" s="1">
        <v>43961</v>
      </c>
      <c r="B1958" t="s">
        <v>4</v>
      </c>
      <c r="C1958" t="s">
        <v>4</v>
      </c>
    </row>
    <row r="1959" spans="1:3" x14ac:dyDescent="0.45">
      <c r="A1959" s="1">
        <v>43962</v>
      </c>
      <c r="B1959" t="s">
        <v>4</v>
      </c>
      <c r="C1959" t="s">
        <v>4</v>
      </c>
    </row>
    <row r="1960" spans="1:3" x14ac:dyDescent="0.45">
      <c r="A1960" s="1">
        <v>43963</v>
      </c>
      <c r="B1960" t="s">
        <v>4</v>
      </c>
      <c r="C1960" t="s">
        <v>4</v>
      </c>
    </row>
    <row r="1961" spans="1:3" x14ac:dyDescent="0.45">
      <c r="A1961" s="1">
        <v>43964</v>
      </c>
      <c r="B1961" t="s">
        <v>4</v>
      </c>
      <c r="C1961" t="s">
        <v>4</v>
      </c>
    </row>
    <row r="1962" spans="1:3" x14ac:dyDescent="0.45">
      <c r="A1962" s="1">
        <v>43965</v>
      </c>
      <c r="B1962" t="s">
        <v>4</v>
      </c>
      <c r="C1962" t="s">
        <v>4</v>
      </c>
    </row>
    <row r="1963" spans="1:3" x14ac:dyDescent="0.45">
      <c r="A1963" s="1">
        <v>43966</v>
      </c>
      <c r="B1963" t="s">
        <v>4</v>
      </c>
      <c r="C1963" t="s">
        <v>4</v>
      </c>
    </row>
    <row r="1964" spans="1:3" x14ac:dyDescent="0.45">
      <c r="A1964" s="1">
        <v>43967</v>
      </c>
      <c r="B1964" t="s">
        <v>4</v>
      </c>
      <c r="C1964" t="s">
        <v>4</v>
      </c>
    </row>
    <row r="1965" spans="1:3" x14ac:dyDescent="0.45">
      <c r="A1965" s="1">
        <v>43968</v>
      </c>
      <c r="B1965" t="s">
        <v>4</v>
      </c>
      <c r="C1965" t="s">
        <v>4</v>
      </c>
    </row>
    <row r="1966" spans="1:3" x14ac:dyDescent="0.45">
      <c r="A1966" s="1">
        <v>43969</v>
      </c>
      <c r="B1966" t="s">
        <v>4</v>
      </c>
      <c r="C1966" t="s">
        <v>4</v>
      </c>
    </row>
    <row r="1967" spans="1:3" x14ac:dyDescent="0.45">
      <c r="A1967" s="1">
        <v>43970</v>
      </c>
      <c r="B1967" t="s">
        <v>4</v>
      </c>
      <c r="C1967" t="s">
        <v>4</v>
      </c>
    </row>
    <row r="1968" spans="1:3" x14ac:dyDescent="0.45">
      <c r="A1968" s="1">
        <v>43971</v>
      </c>
      <c r="B1968" t="s">
        <v>4</v>
      </c>
      <c r="C1968" t="s">
        <v>4</v>
      </c>
    </row>
    <row r="1969" spans="1:3" x14ac:dyDescent="0.45">
      <c r="A1969" s="1">
        <v>43972</v>
      </c>
      <c r="B1969" t="s">
        <v>4</v>
      </c>
      <c r="C1969" t="s">
        <v>4</v>
      </c>
    </row>
    <row r="1970" spans="1:3" x14ac:dyDescent="0.45">
      <c r="A1970" s="1">
        <v>43973</v>
      </c>
      <c r="B1970" t="s">
        <v>4</v>
      </c>
      <c r="C1970" t="s">
        <v>4</v>
      </c>
    </row>
    <row r="1971" spans="1:3" x14ac:dyDescent="0.45">
      <c r="A1971" s="1">
        <v>43974</v>
      </c>
      <c r="B1971" t="s">
        <v>4</v>
      </c>
      <c r="C1971" t="s">
        <v>4</v>
      </c>
    </row>
    <row r="1972" spans="1:3" x14ac:dyDescent="0.45">
      <c r="A1972" s="1">
        <v>43975</v>
      </c>
      <c r="B1972" t="s">
        <v>4</v>
      </c>
      <c r="C1972" t="s">
        <v>4</v>
      </c>
    </row>
    <row r="1973" spans="1:3" x14ac:dyDescent="0.45">
      <c r="A1973" s="1">
        <v>43976</v>
      </c>
      <c r="B1973" t="s">
        <v>4</v>
      </c>
      <c r="C1973" t="s">
        <v>4</v>
      </c>
    </row>
    <row r="1974" spans="1:3" x14ac:dyDescent="0.45">
      <c r="A1974" s="1">
        <v>43977</v>
      </c>
      <c r="B1974" t="s">
        <v>4</v>
      </c>
      <c r="C1974" t="s">
        <v>4</v>
      </c>
    </row>
    <row r="1975" spans="1:3" x14ac:dyDescent="0.45">
      <c r="A1975" s="1">
        <v>43978</v>
      </c>
      <c r="B1975" t="s">
        <v>5</v>
      </c>
      <c r="C1975" t="s">
        <v>4</v>
      </c>
    </row>
    <row r="1976" spans="1:3" x14ac:dyDescent="0.45">
      <c r="A1976" s="1">
        <v>43979</v>
      </c>
      <c r="B1976" t="s">
        <v>5</v>
      </c>
      <c r="C1976" t="s">
        <v>4</v>
      </c>
    </row>
    <row r="1977" spans="1:3" x14ac:dyDescent="0.45">
      <c r="A1977" s="1">
        <v>43980</v>
      </c>
      <c r="B1977" t="s">
        <v>5</v>
      </c>
      <c r="C1977" t="s">
        <v>4</v>
      </c>
    </row>
    <row r="1978" spans="1:3" x14ac:dyDescent="0.45">
      <c r="A1978" s="1">
        <v>43981</v>
      </c>
      <c r="B1978" t="s">
        <v>5</v>
      </c>
      <c r="C1978" t="s">
        <v>4</v>
      </c>
    </row>
    <row r="1979" spans="1:3" x14ac:dyDescent="0.45">
      <c r="A1979" s="1">
        <v>43982</v>
      </c>
      <c r="B1979" t="s">
        <v>5</v>
      </c>
      <c r="C1979" t="s">
        <v>4</v>
      </c>
    </row>
    <row r="1980" spans="1:3" x14ac:dyDescent="0.45">
      <c r="A1980" s="1">
        <v>43983</v>
      </c>
      <c r="B1980" t="s">
        <v>5</v>
      </c>
      <c r="C1980" t="s">
        <v>4</v>
      </c>
    </row>
    <row r="1981" spans="1:3" x14ac:dyDescent="0.45">
      <c r="A1981" s="1">
        <v>43984</v>
      </c>
      <c r="B1981" t="s">
        <v>5</v>
      </c>
      <c r="C1981" t="s">
        <v>4</v>
      </c>
    </row>
    <row r="1982" spans="1:3" x14ac:dyDescent="0.45">
      <c r="A1982" s="1">
        <v>43985</v>
      </c>
      <c r="B1982" t="s">
        <v>5</v>
      </c>
      <c r="C1982" t="s">
        <v>4</v>
      </c>
    </row>
    <row r="1983" spans="1:3" x14ac:dyDescent="0.45">
      <c r="A1983" s="1">
        <v>43986</v>
      </c>
      <c r="B1983" t="s">
        <v>5</v>
      </c>
      <c r="C1983" t="s">
        <v>4</v>
      </c>
    </row>
    <row r="1984" spans="1:3" x14ac:dyDescent="0.45">
      <c r="A1984" s="1">
        <v>43987</v>
      </c>
      <c r="B1984" t="s">
        <v>5</v>
      </c>
      <c r="C1984" t="s">
        <v>4</v>
      </c>
    </row>
    <row r="1985" spans="1:3" x14ac:dyDescent="0.45">
      <c r="A1985" s="1">
        <v>43988</v>
      </c>
      <c r="B1985" t="s">
        <v>5</v>
      </c>
      <c r="C1985" t="s">
        <v>4</v>
      </c>
    </row>
    <row r="1986" spans="1:3" x14ac:dyDescent="0.45">
      <c r="A1986" s="1">
        <v>43989</v>
      </c>
      <c r="B1986" t="s">
        <v>5</v>
      </c>
      <c r="C1986" t="s">
        <v>4</v>
      </c>
    </row>
    <row r="1987" spans="1:3" x14ac:dyDescent="0.45">
      <c r="A1987" s="1">
        <v>43990</v>
      </c>
      <c r="B1987" t="s">
        <v>5</v>
      </c>
      <c r="C1987" t="s">
        <v>5</v>
      </c>
    </row>
    <row r="1988" spans="1:3" x14ac:dyDescent="0.45">
      <c r="A1988" s="1">
        <v>43991</v>
      </c>
      <c r="B1988" t="s">
        <v>5</v>
      </c>
      <c r="C1988" t="s">
        <v>4</v>
      </c>
    </row>
    <row r="1989" spans="1:3" x14ac:dyDescent="0.45">
      <c r="A1989" s="1">
        <v>43992</v>
      </c>
      <c r="B1989" t="s">
        <v>5</v>
      </c>
      <c r="C1989" t="s">
        <v>4</v>
      </c>
    </row>
    <row r="1990" spans="1:3" x14ac:dyDescent="0.45">
      <c r="A1990" s="1">
        <v>43993</v>
      </c>
      <c r="B1990" t="s">
        <v>5</v>
      </c>
      <c r="C1990" t="s">
        <v>4</v>
      </c>
    </row>
    <row r="1991" spans="1:3" x14ac:dyDescent="0.45">
      <c r="A1991" s="1">
        <v>43994</v>
      </c>
      <c r="B1991" t="s">
        <v>5</v>
      </c>
      <c r="C1991" t="s">
        <v>4</v>
      </c>
    </row>
    <row r="1992" spans="1:3" x14ac:dyDescent="0.45">
      <c r="A1992" s="1">
        <v>43995</v>
      </c>
      <c r="B1992" t="s">
        <v>5</v>
      </c>
      <c r="C1992" t="s">
        <v>4</v>
      </c>
    </row>
    <row r="1993" spans="1:3" x14ac:dyDescent="0.45">
      <c r="A1993" s="1">
        <v>43996</v>
      </c>
      <c r="B1993" t="s">
        <v>5</v>
      </c>
      <c r="C1993" t="s">
        <v>4</v>
      </c>
    </row>
    <row r="1994" spans="1:3" x14ac:dyDescent="0.45">
      <c r="A1994" s="1">
        <v>43997</v>
      </c>
      <c r="B1994" t="s">
        <v>5</v>
      </c>
      <c r="C1994" t="s">
        <v>4</v>
      </c>
    </row>
    <row r="1995" spans="1:3" x14ac:dyDescent="0.45">
      <c r="A1995" s="1">
        <v>43998</v>
      </c>
      <c r="B1995" t="s">
        <v>5</v>
      </c>
      <c r="C1995" t="s">
        <v>4</v>
      </c>
    </row>
    <row r="1996" spans="1:3" x14ac:dyDescent="0.45">
      <c r="A1996" s="1">
        <v>43999</v>
      </c>
      <c r="B1996" t="s">
        <v>5</v>
      </c>
      <c r="C1996" t="s">
        <v>4</v>
      </c>
    </row>
    <row r="1997" spans="1:3" x14ac:dyDescent="0.45">
      <c r="A1997" s="1">
        <v>44000</v>
      </c>
      <c r="B1997" t="s">
        <v>5</v>
      </c>
      <c r="C1997" t="s">
        <v>4</v>
      </c>
    </row>
    <row r="1998" spans="1:3" x14ac:dyDescent="0.45">
      <c r="A1998" s="1">
        <v>44001</v>
      </c>
      <c r="B1998" t="s">
        <v>5</v>
      </c>
      <c r="C1998" t="s">
        <v>4</v>
      </c>
    </row>
    <row r="1999" spans="1:3" x14ac:dyDescent="0.45">
      <c r="A1999" s="1">
        <v>44002</v>
      </c>
      <c r="B1999" t="s">
        <v>5</v>
      </c>
      <c r="C1999" t="s">
        <v>4</v>
      </c>
    </row>
    <row r="2000" spans="1:3" x14ac:dyDescent="0.45">
      <c r="A2000" s="1">
        <v>44003</v>
      </c>
      <c r="B2000" t="s">
        <v>5</v>
      </c>
      <c r="C2000" t="s">
        <v>4</v>
      </c>
    </row>
    <row r="2001" spans="1:3" x14ac:dyDescent="0.45">
      <c r="A2001" s="1">
        <v>44004</v>
      </c>
      <c r="B2001" t="s">
        <v>5</v>
      </c>
      <c r="C2001" t="s">
        <v>4</v>
      </c>
    </row>
    <row r="2002" spans="1:3" x14ac:dyDescent="0.45">
      <c r="A2002" s="1">
        <v>44005</v>
      </c>
      <c r="B2002" t="s">
        <v>5</v>
      </c>
      <c r="C2002" t="s">
        <v>4</v>
      </c>
    </row>
    <row r="2003" spans="1:3" x14ac:dyDescent="0.45">
      <c r="A2003" s="1">
        <v>44006</v>
      </c>
      <c r="B2003" t="s">
        <v>5</v>
      </c>
      <c r="C2003" t="s">
        <v>4</v>
      </c>
    </row>
    <row r="2004" spans="1:3" x14ac:dyDescent="0.45">
      <c r="A2004" s="1">
        <v>44007</v>
      </c>
      <c r="B2004" t="s">
        <v>5</v>
      </c>
      <c r="C2004" t="s">
        <v>4</v>
      </c>
    </row>
    <row r="2005" spans="1:3" x14ac:dyDescent="0.45">
      <c r="A2005" s="1">
        <v>44008</v>
      </c>
      <c r="B2005" t="s">
        <v>4</v>
      </c>
      <c r="C2005" t="s">
        <v>4</v>
      </c>
    </row>
    <row r="2006" spans="1:3" x14ac:dyDescent="0.45">
      <c r="A2006" s="1">
        <v>44009</v>
      </c>
      <c r="B2006" t="s">
        <v>4</v>
      </c>
      <c r="C2006" t="s">
        <v>4</v>
      </c>
    </row>
    <row r="2007" spans="1:3" x14ac:dyDescent="0.45">
      <c r="A2007" s="1">
        <v>44010</v>
      </c>
      <c r="B2007" t="s">
        <v>4</v>
      </c>
      <c r="C2007" t="s">
        <v>4</v>
      </c>
    </row>
    <row r="2008" spans="1:3" x14ac:dyDescent="0.45">
      <c r="A2008" s="1">
        <v>44011</v>
      </c>
      <c r="B2008" t="s">
        <v>4</v>
      </c>
      <c r="C2008" t="s">
        <v>4</v>
      </c>
    </row>
    <row r="2009" spans="1:3" x14ac:dyDescent="0.45">
      <c r="A2009" s="1">
        <v>44012</v>
      </c>
      <c r="B2009" t="s">
        <v>4</v>
      </c>
      <c r="C2009" t="s">
        <v>4</v>
      </c>
    </row>
    <row r="2010" spans="1:3" x14ac:dyDescent="0.45">
      <c r="A2010" s="1">
        <v>44013</v>
      </c>
      <c r="B2010" t="s">
        <v>4</v>
      </c>
      <c r="C2010" t="s">
        <v>4</v>
      </c>
    </row>
    <row r="2011" spans="1:3" x14ac:dyDescent="0.45">
      <c r="A2011" s="1">
        <v>44014</v>
      </c>
      <c r="B2011" t="s">
        <v>4</v>
      </c>
      <c r="C2011" t="s">
        <v>4</v>
      </c>
    </row>
    <row r="2012" spans="1:3" x14ac:dyDescent="0.45">
      <c r="A2012" s="1">
        <v>44015</v>
      </c>
      <c r="B2012" t="s">
        <v>4</v>
      </c>
      <c r="C2012" t="s">
        <v>4</v>
      </c>
    </row>
    <row r="2013" spans="1:3" x14ac:dyDescent="0.45">
      <c r="A2013" s="1">
        <v>44016</v>
      </c>
      <c r="B2013" t="s">
        <v>4</v>
      </c>
      <c r="C2013" t="s">
        <v>4</v>
      </c>
    </row>
    <row r="2014" spans="1:3" x14ac:dyDescent="0.45">
      <c r="A2014" s="1">
        <v>44017</v>
      </c>
      <c r="B2014" t="s">
        <v>4</v>
      </c>
      <c r="C2014" t="s">
        <v>4</v>
      </c>
    </row>
    <row r="2015" spans="1:3" x14ac:dyDescent="0.45">
      <c r="A2015" s="1">
        <v>44018</v>
      </c>
      <c r="B2015" t="s">
        <v>4</v>
      </c>
      <c r="C2015" t="s">
        <v>4</v>
      </c>
    </row>
    <row r="2016" spans="1:3" x14ac:dyDescent="0.45">
      <c r="A2016" s="1">
        <v>44019</v>
      </c>
      <c r="B2016" t="s">
        <v>4</v>
      </c>
      <c r="C2016" t="s">
        <v>4</v>
      </c>
    </row>
    <row r="2017" spans="1:3" x14ac:dyDescent="0.45">
      <c r="A2017" s="1">
        <v>44020</v>
      </c>
      <c r="B2017" t="s">
        <v>4</v>
      </c>
      <c r="C2017" t="s">
        <v>4</v>
      </c>
    </row>
    <row r="2018" spans="1:3" x14ac:dyDescent="0.45">
      <c r="A2018" s="1">
        <v>44021</v>
      </c>
      <c r="B2018" t="s">
        <v>4</v>
      </c>
      <c r="C2018" t="s">
        <v>4</v>
      </c>
    </row>
    <row r="2019" spans="1:3" x14ac:dyDescent="0.45">
      <c r="A2019" s="1">
        <v>44022</v>
      </c>
      <c r="B2019" t="s">
        <v>4</v>
      </c>
      <c r="C2019" t="s">
        <v>4</v>
      </c>
    </row>
    <row r="2020" spans="1:3" x14ac:dyDescent="0.45">
      <c r="A2020" s="1">
        <v>44023</v>
      </c>
      <c r="B2020" t="s">
        <v>4</v>
      </c>
      <c r="C2020" t="s">
        <v>4</v>
      </c>
    </row>
    <row r="2021" spans="1:3" x14ac:dyDescent="0.45">
      <c r="A2021" s="1">
        <v>44024</v>
      </c>
      <c r="B2021" t="s">
        <v>4</v>
      </c>
      <c r="C2021" t="s">
        <v>4</v>
      </c>
    </row>
    <row r="2022" spans="1:3" x14ac:dyDescent="0.45">
      <c r="A2022" s="1">
        <v>44025</v>
      </c>
      <c r="B2022" t="s">
        <v>4</v>
      </c>
      <c r="C2022" t="s">
        <v>4</v>
      </c>
    </row>
    <row r="2023" spans="1:3" x14ac:dyDescent="0.45">
      <c r="A2023" s="1">
        <v>44026</v>
      </c>
      <c r="B2023" t="s">
        <v>5</v>
      </c>
      <c r="C2023" t="s">
        <v>4</v>
      </c>
    </row>
    <row r="2024" spans="1:3" x14ac:dyDescent="0.45">
      <c r="A2024" s="1">
        <v>44027</v>
      </c>
      <c r="B2024" t="s">
        <v>5</v>
      </c>
      <c r="C2024" t="s">
        <v>4</v>
      </c>
    </row>
    <row r="2025" spans="1:3" x14ac:dyDescent="0.45">
      <c r="A2025" s="1">
        <v>44028</v>
      </c>
      <c r="B2025" t="s">
        <v>5</v>
      </c>
      <c r="C2025" t="s">
        <v>4</v>
      </c>
    </row>
    <row r="2026" spans="1:3" x14ac:dyDescent="0.45">
      <c r="A2026" s="1">
        <v>44029</v>
      </c>
      <c r="B2026" t="s">
        <v>5</v>
      </c>
      <c r="C2026" t="s">
        <v>4</v>
      </c>
    </row>
    <row r="2027" spans="1:3" x14ac:dyDescent="0.45">
      <c r="A2027" s="1">
        <v>44030</v>
      </c>
      <c r="B2027" t="s">
        <v>5</v>
      </c>
      <c r="C2027" t="s">
        <v>4</v>
      </c>
    </row>
    <row r="2028" spans="1:3" x14ac:dyDescent="0.45">
      <c r="A2028" s="1">
        <v>44031</v>
      </c>
      <c r="B2028" t="s">
        <v>5</v>
      </c>
      <c r="C2028" t="s">
        <v>4</v>
      </c>
    </row>
    <row r="2029" spans="1:3" x14ac:dyDescent="0.45">
      <c r="A2029" s="1">
        <v>44032</v>
      </c>
      <c r="B2029" t="s">
        <v>5</v>
      </c>
      <c r="C2029" t="s">
        <v>4</v>
      </c>
    </row>
    <row r="2030" spans="1:3" x14ac:dyDescent="0.45">
      <c r="A2030" s="1">
        <v>44033</v>
      </c>
      <c r="B2030" t="s">
        <v>5</v>
      </c>
      <c r="C2030" t="s">
        <v>4</v>
      </c>
    </row>
    <row r="2031" spans="1:3" x14ac:dyDescent="0.45">
      <c r="A2031" s="1">
        <v>44034</v>
      </c>
      <c r="B2031" t="s">
        <v>5</v>
      </c>
      <c r="C2031" t="s">
        <v>4</v>
      </c>
    </row>
    <row r="2032" spans="1:3" x14ac:dyDescent="0.45">
      <c r="A2032" s="1">
        <v>44035</v>
      </c>
      <c r="B2032" t="s">
        <v>5</v>
      </c>
      <c r="C2032" t="s">
        <v>4</v>
      </c>
    </row>
    <row r="2033" spans="1:3" x14ac:dyDescent="0.45">
      <c r="A2033" s="1">
        <v>44036</v>
      </c>
      <c r="B2033" t="s">
        <v>5</v>
      </c>
      <c r="C2033" t="s">
        <v>4</v>
      </c>
    </row>
    <row r="2034" spans="1:3" x14ac:dyDescent="0.45">
      <c r="A2034" s="1">
        <v>44037</v>
      </c>
      <c r="B2034" t="s">
        <v>5</v>
      </c>
      <c r="C2034" t="s">
        <v>4</v>
      </c>
    </row>
    <row r="2035" spans="1:3" x14ac:dyDescent="0.45">
      <c r="A2035" s="1">
        <v>44038</v>
      </c>
      <c r="B2035" t="s">
        <v>5</v>
      </c>
      <c r="C2035" t="s">
        <v>4</v>
      </c>
    </row>
    <row r="2036" spans="1:3" x14ac:dyDescent="0.45">
      <c r="A2036" s="1">
        <v>44039</v>
      </c>
      <c r="B2036" t="s">
        <v>5</v>
      </c>
      <c r="C2036" t="s">
        <v>4</v>
      </c>
    </row>
    <row r="2037" spans="1:3" x14ac:dyDescent="0.45">
      <c r="A2037" s="1">
        <v>44040</v>
      </c>
      <c r="B2037" t="s">
        <v>5</v>
      </c>
      <c r="C2037" t="s">
        <v>4</v>
      </c>
    </row>
    <row r="2038" spans="1:3" x14ac:dyDescent="0.45">
      <c r="A2038" s="1">
        <v>44041</v>
      </c>
      <c r="B2038" t="s">
        <v>5</v>
      </c>
      <c r="C2038" t="s">
        <v>4</v>
      </c>
    </row>
    <row r="2039" spans="1:3" x14ac:dyDescent="0.45">
      <c r="A2039" s="1">
        <v>44042</v>
      </c>
      <c r="B2039" t="s">
        <v>5</v>
      </c>
      <c r="C2039" t="s">
        <v>4</v>
      </c>
    </row>
    <row r="2040" spans="1:3" x14ac:dyDescent="0.45">
      <c r="A2040" s="1">
        <v>44043</v>
      </c>
      <c r="B2040" t="s">
        <v>5</v>
      </c>
      <c r="C2040" t="s">
        <v>4</v>
      </c>
    </row>
    <row r="2041" spans="1:3" x14ac:dyDescent="0.45">
      <c r="A2041" s="1">
        <v>44044</v>
      </c>
      <c r="B2041" t="s">
        <v>5</v>
      </c>
      <c r="C2041" t="s">
        <v>4</v>
      </c>
    </row>
    <row r="2042" spans="1:3" x14ac:dyDescent="0.45">
      <c r="A2042" s="1">
        <v>44045</v>
      </c>
      <c r="B2042" t="s">
        <v>5</v>
      </c>
      <c r="C2042" t="s">
        <v>4</v>
      </c>
    </row>
    <row r="2043" spans="1:3" x14ac:dyDescent="0.45">
      <c r="A2043" s="1">
        <v>44046</v>
      </c>
      <c r="B2043" t="s">
        <v>5</v>
      </c>
      <c r="C2043" t="s">
        <v>4</v>
      </c>
    </row>
    <row r="2044" spans="1:3" x14ac:dyDescent="0.45">
      <c r="A2044" s="1">
        <v>44047</v>
      </c>
      <c r="B2044" t="s">
        <v>4</v>
      </c>
      <c r="C2044" t="s">
        <v>4</v>
      </c>
    </row>
    <row r="2045" spans="1:3" x14ac:dyDescent="0.45">
      <c r="A2045" s="1">
        <v>44048</v>
      </c>
      <c r="B2045" t="s">
        <v>4</v>
      </c>
      <c r="C2045" t="s">
        <v>4</v>
      </c>
    </row>
    <row r="2046" spans="1:3" x14ac:dyDescent="0.45">
      <c r="A2046" s="1">
        <v>44049</v>
      </c>
      <c r="B2046" t="s">
        <v>4</v>
      </c>
      <c r="C2046" t="s">
        <v>4</v>
      </c>
    </row>
    <row r="2047" spans="1:3" x14ac:dyDescent="0.45">
      <c r="A2047" s="1">
        <v>44050</v>
      </c>
      <c r="B2047" t="s">
        <v>4</v>
      </c>
      <c r="C2047" t="s">
        <v>4</v>
      </c>
    </row>
    <row r="2048" spans="1:3" x14ac:dyDescent="0.45">
      <c r="A2048" s="1">
        <v>44051</v>
      </c>
      <c r="B2048" t="s">
        <v>4</v>
      </c>
      <c r="C2048" t="s">
        <v>4</v>
      </c>
    </row>
    <row r="2049" spans="1:3" x14ac:dyDescent="0.45">
      <c r="A2049" s="1">
        <v>44052</v>
      </c>
      <c r="B2049" t="s">
        <v>4</v>
      </c>
      <c r="C2049" t="s">
        <v>4</v>
      </c>
    </row>
    <row r="2050" spans="1:3" x14ac:dyDescent="0.45">
      <c r="A2050" s="1">
        <v>44053</v>
      </c>
      <c r="B2050" t="s">
        <v>4</v>
      </c>
      <c r="C2050" t="s">
        <v>4</v>
      </c>
    </row>
    <row r="2051" spans="1:3" x14ac:dyDescent="0.45">
      <c r="A2051" s="1">
        <v>44054</v>
      </c>
      <c r="B2051" t="s">
        <v>4</v>
      </c>
      <c r="C2051" t="s">
        <v>4</v>
      </c>
    </row>
    <row r="2052" spans="1:3" x14ac:dyDescent="0.45">
      <c r="A2052" s="1">
        <v>44055</v>
      </c>
      <c r="B2052" t="s">
        <v>4</v>
      </c>
      <c r="C2052" t="s">
        <v>4</v>
      </c>
    </row>
    <row r="2053" spans="1:3" x14ac:dyDescent="0.45">
      <c r="A2053" s="1">
        <v>44056</v>
      </c>
      <c r="B2053" t="s">
        <v>4</v>
      </c>
      <c r="C2053" t="s">
        <v>4</v>
      </c>
    </row>
    <row r="2054" spans="1:3" x14ac:dyDescent="0.45">
      <c r="A2054" s="1">
        <v>44057</v>
      </c>
      <c r="B2054" t="s">
        <v>4</v>
      </c>
      <c r="C2054" t="s">
        <v>4</v>
      </c>
    </row>
    <row r="2055" spans="1:3" x14ac:dyDescent="0.45">
      <c r="A2055" s="1">
        <v>44058</v>
      </c>
      <c r="B2055" t="s">
        <v>4</v>
      </c>
      <c r="C2055" t="s">
        <v>4</v>
      </c>
    </row>
    <row r="2056" spans="1:3" x14ac:dyDescent="0.45">
      <c r="A2056" s="1">
        <v>44059</v>
      </c>
      <c r="B2056" t="s">
        <v>4</v>
      </c>
      <c r="C2056" t="s">
        <v>4</v>
      </c>
    </row>
    <row r="2057" spans="1:3" x14ac:dyDescent="0.45">
      <c r="A2057" s="1">
        <v>44060</v>
      </c>
      <c r="B2057" t="s">
        <v>4</v>
      </c>
      <c r="C2057" t="s">
        <v>4</v>
      </c>
    </row>
    <row r="2058" spans="1:3" x14ac:dyDescent="0.45">
      <c r="A2058" s="1">
        <v>44061</v>
      </c>
      <c r="B2058" t="s">
        <v>4</v>
      </c>
      <c r="C2058" t="s">
        <v>4</v>
      </c>
    </row>
    <row r="2059" spans="1:3" x14ac:dyDescent="0.45">
      <c r="A2059" s="1">
        <v>44062</v>
      </c>
      <c r="B2059" t="s">
        <v>4</v>
      </c>
      <c r="C2059" t="s">
        <v>4</v>
      </c>
    </row>
    <row r="2060" spans="1:3" x14ac:dyDescent="0.45">
      <c r="A2060" s="1">
        <v>44063</v>
      </c>
      <c r="B2060" t="s">
        <v>4</v>
      </c>
      <c r="C2060" t="s">
        <v>4</v>
      </c>
    </row>
    <row r="2061" spans="1:3" x14ac:dyDescent="0.45">
      <c r="A2061" s="1">
        <v>44064</v>
      </c>
      <c r="B2061" t="s">
        <v>4</v>
      </c>
      <c r="C2061" t="s">
        <v>4</v>
      </c>
    </row>
    <row r="2062" spans="1:3" x14ac:dyDescent="0.45">
      <c r="A2062" s="1">
        <v>44065</v>
      </c>
      <c r="B2062" t="s">
        <v>4</v>
      </c>
      <c r="C2062" t="s">
        <v>4</v>
      </c>
    </row>
    <row r="2063" spans="1:3" x14ac:dyDescent="0.45">
      <c r="A2063" s="1">
        <v>44066</v>
      </c>
      <c r="B2063" t="s">
        <v>4</v>
      </c>
      <c r="C2063" t="s">
        <v>4</v>
      </c>
    </row>
    <row r="2064" spans="1:3" x14ac:dyDescent="0.45">
      <c r="A2064" s="1">
        <v>44067</v>
      </c>
      <c r="B2064" t="s">
        <v>4</v>
      </c>
      <c r="C2064" t="s">
        <v>4</v>
      </c>
    </row>
    <row r="2065" spans="1:3" x14ac:dyDescent="0.45">
      <c r="A2065" s="1">
        <v>44068</v>
      </c>
      <c r="B2065" t="s">
        <v>4</v>
      </c>
      <c r="C2065" t="s">
        <v>4</v>
      </c>
    </row>
    <row r="2066" spans="1:3" x14ac:dyDescent="0.45">
      <c r="A2066" s="1">
        <v>44069</v>
      </c>
      <c r="B2066" t="s">
        <v>4</v>
      </c>
      <c r="C2066" t="s">
        <v>4</v>
      </c>
    </row>
    <row r="2067" spans="1:3" x14ac:dyDescent="0.45">
      <c r="A2067" s="1">
        <v>44070</v>
      </c>
      <c r="B2067" t="s">
        <v>4</v>
      </c>
      <c r="C2067" t="s">
        <v>4</v>
      </c>
    </row>
    <row r="2068" spans="1:3" x14ac:dyDescent="0.45">
      <c r="A2068" s="1">
        <v>44071</v>
      </c>
      <c r="B2068" t="s">
        <v>4</v>
      </c>
      <c r="C2068" t="s">
        <v>4</v>
      </c>
    </row>
    <row r="2069" spans="1:3" x14ac:dyDescent="0.45">
      <c r="A2069" s="1">
        <v>44072</v>
      </c>
      <c r="B2069" t="s">
        <v>4</v>
      </c>
      <c r="C2069" t="s">
        <v>4</v>
      </c>
    </row>
    <row r="2070" spans="1:3" x14ac:dyDescent="0.45">
      <c r="A2070" s="1">
        <v>44073</v>
      </c>
      <c r="B2070" t="s">
        <v>4</v>
      </c>
      <c r="C2070" t="s">
        <v>4</v>
      </c>
    </row>
    <row r="2071" spans="1:3" x14ac:dyDescent="0.45">
      <c r="A2071" s="1">
        <v>44074</v>
      </c>
      <c r="B2071" t="s">
        <v>4</v>
      </c>
      <c r="C2071" t="s">
        <v>4</v>
      </c>
    </row>
    <row r="2072" spans="1:3" x14ac:dyDescent="0.45">
      <c r="A2072" s="1">
        <v>44075</v>
      </c>
      <c r="B2072" t="s">
        <v>4</v>
      </c>
      <c r="C2072" t="s">
        <v>4</v>
      </c>
    </row>
    <row r="2073" spans="1:3" x14ac:dyDescent="0.45">
      <c r="A2073" s="1">
        <v>44076</v>
      </c>
      <c r="B2073" t="s">
        <v>4</v>
      </c>
      <c r="C2073" t="s">
        <v>4</v>
      </c>
    </row>
    <row r="2074" spans="1:3" x14ac:dyDescent="0.45">
      <c r="A2074" s="1">
        <v>44077</v>
      </c>
      <c r="B2074" t="s">
        <v>4</v>
      </c>
      <c r="C2074" t="s">
        <v>4</v>
      </c>
    </row>
    <row r="2075" spans="1:3" x14ac:dyDescent="0.45">
      <c r="A2075" s="1">
        <v>44078</v>
      </c>
      <c r="B2075" t="s">
        <v>4</v>
      </c>
      <c r="C2075" t="s">
        <v>4</v>
      </c>
    </row>
    <row r="2076" spans="1:3" x14ac:dyDescent="0.45">
      <c r="A2076" s="1">
        <v>44079</v>
      </c>
      <c r="B2076" t="s">
        <v>4</v>
      </c>
      <c r="C2076" t="s">
        <v>4</v>
      </c>
    </row>
    <row r="2077" spans="1:3" x14ac:dyDescent="0.45">
      <c r="A2077" s="1">
        <v>44080</v>
      </c>
      <c r="B2077" t="s">
        <v>4</v>
      </c>
      <c r="C2077" t="s">
        <v>4</v>
      </c>
    </row>
    <row r="2078" spans="1:3" x14ac:dyDescent="0.45">
      <c r="A2078" s="1">
        <v>44081</v>
      </c>
      <c r="B2078" t="s">
        <v>4</v>
      </c>
      <c r="C2078" t="s">
        <v>4</v>
      </c>
    </row>
    <row r="2079" spans="1:3" x14ac:dyDescent="0.45">
      <c r="A2079" s="1">
        <v>44082</v>
      </c>
      <c r="B2079" t="s">
        <v>4</v>
      </c>
      <c r="C2079" t="s">
        <v>4</v>
      </c>
    </row>
    <row r="2080" spans="1:3" x14ac:dyDescent="0.45">
      <c r="A2080" s="1">
        <v>44083</v>
      </c>
      <c r="B2080" t="s">
        <v>4</v>
      </c>
      <c r="C2080" t="s">
        <v>4</v>
      </c>
    </row>
    <row r="2081" spans="1:3" x14ac:dyDescent="0.45">
      <c r="A2081" s="1">
        <v>44084</v>
      </c>
      <c r="B2081" t="s">
        <v>4</v>
      </c>
      <c r="C2081" t="s">
        <v>4</v>
      </c>
    </row>
    <row r="2082" spans="1:3" x14ac:dyDescent="0.45">
      <c r="A2082" s="1">
        <v>44085</v>
      </c>
      <c r="B2082" t="s">
        <v>4</v>
      </c>
      <c r="C2082" t="s">
        <v>4</v>
      </c>
    </row>
    <row r="2083" spans="1:3" x14ac:dyDescent="0.45">
      <c r="A2083" s="1">
        <v>44086</v>
      </c>
      <c r="B2083" t="s">
        <v>4</v>
      </c>
      <c r="C2083" t="s">
        <v>4</v>
      </c>
    </row>
    <row r="2084" spans="1:3" x14ac:dyDescent="0.45">
      <c r="A2084" s="1">
        <v>44087</v>
      </c>
      <c r="B2084" t="s">
        <v>4</v>
      </c>
      <c r="C2084" t="s">
        <v>4</v>
      </c>
    </row>
    <row r="2085" spans="1:3" x14ac:dyDescent="0.45">
      <c r="A2085" s="1">
        <v>44088</v>
      </c>
      <c r="B2085" t="s">
        <v>4</v>
      </c>
      <c r="C2085" t="s">
        <v>4</v>
      </c>
    </row>
    <row r="2086" spans="1:3" x14ac:dyDescent="0.45">
      <c r="A2086" s="1">
        <v>44089</v>
      </c>
      <c r="B2086" t="s">
        <v>4</v>
      </c>
      <c r="C2086" t="s">
        <v>4</v>
      </c>
    </row>
    <row r="2087" spans="1:3" x14ac:dyDescent="0.45">
      <c r="A2087" s="1">
        <v>44090</v>
      </c>
      <c r="B2087" t="s">
        <v>4</v>
      </c>
      <c r="C2087" t="s">
        <v>4</v>
      </c>
    </row>
    <row r="2088" spans="1:3" x14ac:dyDescent="0.45">
      <c r="A2088" s="1">
        <v>44091</v>
      </c>
      <c r="B2088" t="s">
        <v>4</v>
      </c>
      <c r="C2088" t="s">
        <v>4</v>
      </c>
    </row>
    <row r="2089" spans="1:3" x14ac:dyDescent="0.45">
      <c r="A2089" s="1">
        <v>44092</v>
      </c>
      <c r="B2089" t="s">
        <v>4</v>
      </c>
      <c r="C2089" t="s">
        <v>4</v>
      </c>
    </row>
    <row r="2090" spans="1:3" x14ac:dyDescent="0.45">
      <c r="A2090" s="1">
        <v>44093</v>
      </c>
      <c r="B2090" t="s">
        <v>4</v>
      </c>
      <c r="C2090" t="s">
        <v>4</v>
      </c>
    </row>
    <row r="2091" spans="1:3" x14ac:dyDescent="0.45">
      <c r="A2091" s="1">
        <v>44094</v>
      </c>
      <c r="B2091" t="s">
        <v>4</v>
      </c>
      <c r="C2091" t="s">
        <v>4</v>
      </c>
    </row>
    <row r="2092" spans="1:3" x14ac:dyDescent="0.45">
      <c r="A2092" s="1">
        <v>44095</v>
      </c>
      <c r="B2092" t="s">
        <v>4</v>
      </c>
      <c r="C2092" t="s">
        <v>4</v>
      </c>
    </row>
    <row r="2093" spans="1:3" x14ac:dyDescent="0.45">
      <c r="A2093" s="1">
        <v>44096</v>
      </c>
      <c r="B2093" t="s">
        <v>4</v>
      </c>
      <c r="C2093" t="s">
        <v>4</v>
      </c>
    </row>
    <row r="2094" spans="1:3" x14ac:dyDescent="0.45">
      <c r="A2094" s="1">
        <v>44097</v>
      </c>
      <c r="B2094" t="s">
        <v>4</v>
      </c>
      <c r="C2094" t="s">
        <v>4</v>
      </c>
    </row>
    <row r="2095" spans="1:3" x14ac:dyDescent="0.45">
      <c r="A2095" s="1">
        <v>44098</v>
      </c>
      <c r="B2095" t="s">
        <v>4</v>
      </c>
      <c r="C2095" t="s">
        <v>4</v>
      </c>
    </row>
    <row r="2096" spans="1:3" x14ac:dyDescent="0.45">
      <c r="A2096" s="1">
        <v>44099</v>
      </c>
      <c r="B2096" t="s">
        <v>4</v>
      </c>
      <c r="C2096" t="s">
        <v>4</v>
      </c>
    </row>
    <row r="2097" spans="1:3" x14ac:dyDescent="0.45">
      <c r="A2097" s="1">
        <v>44100</v>
      </c>
      <c r="B2097" t="s">
        <v>4</v>
      </c>
      <c r="C2097" t="s">
        <v>4</v>
      </c>
    </row>
    <row r="2098" spans="1:3" x14ac:dyDescent="0.45">
      <c r="A2098" s="1">
        <v>44101</v>
      </c>
      <c r="B2098" t="s">
        <v>4</v>
      </c>
      <c r="C2098" t="s">
        <v>4</v>
      </c>
    </row>
    <row r="2099" spans="1:3" x14ac:dyDescent="0.45">
      <c r="A2099" s="1">
        <v>44102</v>
      </c>
      <c r="B2099" t="s">
        <v>4</v>
      </c>
      <c r="C2099" t="s">
        <v>4</v>
      </c>
    </row>
    <row r="2100" spans="1:3" x14ac:dyDescent="0.45">
      <c r="A2100" s="1">
        <v>44103</v>
      </c>
      <c r="B2100" t="s">
        <v>4</v>
      </c>
      <c r="C2100" t="s">
        <v>4</v>
      </c>
    </row>
    <row r="2101" spans="1:3" x14ac:dyDescent="0.45">
      <c r="A2101" s="1">
        <v>44104</v>
      </c>
      <c r="B2101" t="s">
        <v>4</v>
      </c>
      <c r="C2101" t="s">
        <v>4</v>
      </c>
    </row>
    <row r="2102" spans="1:3" x14ac:dyDescent="0.45">
      <c r="A2102" s="1">
        <v>44105</v>
      </c>
      <c r="B2102" t="s">
        <v>4</v>
      </c>
      <c r="C2102" t="s">
        <v>4</v>
      </c>
    </row>
    <row r="2103" spans="1:3" x14ac:dyDescent="0.45">
      <c r="A2103" s="1">
        <v>44106</v>
      </c>
      <c r="B2103" t="s">
        <v>4</v>
      </c>
      <c r="C2103" t="s">
        <v>4</v>
      </c>
    </row>
    <row r="2104" spans="1:3" x14ac:dyDescent="0.45">
      <c r="A2104" s="1">
        <v>44107</v>
      </c>
      <c r="B2104" t="s">
        <v>4</v>
      </c>
      <c r="C2104" t="s">
        <v>4</v>
      </c>
    </row>
    <row r="2105" spans="1:3" x14ac:dyDescent="0.45">
      <c r="A2105" s="1">
        <v>44108</v>
      </c>
      <c r="B2105" t="s">
        <v>4</v>
      </c>
      <c r="C2105" t="s">
        <v>4</v>
      </c>
    </row>
    <row r="2106" spans="1:3" x14ac:dyDescent="0.45">
      <c r="A2106" s="1">
        <v>44109</v>
      </c>
      <c r="B2106" t="s">
        <v>4</v>
      </c>
      <c r="C2106" t="s">
        <v>4</v>
      </c>
    </row>
    <row r="2107" spans="1:3" x14ac:dyDescent="0.45">
      <c r="A2107" s="1">
        <v>44110</v>
      </c>
      <c r="B2107" t="s">
        <v>4</v>
      </c>
      <c r="C2107"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 Sheet</vt:lpstr>
      <vt:lpstr>Summary</vt:lpstr>
      <vt:lpstr>Energy Demand</vt:lpstr>
      <vt:lpstr>Top and Bottom 20 Demand</vt:lpstr>
      <vt:lpstr>Demand Over Time</vt:lpstr>
      <vt:lpstr>Effect of Weather</vt:lpstr>
      <vt:lpstr>Energy_Holidays</vt:lpstr>
      <vt:lpstr>Effect of Temp and Hols</vt:lpstr>
      <vt:lpstr>YoY Demand</vt:lpstr>
      <vt:lpstr>Demand by Day of Week</vt:lpstr>
      <vt:lpstr>_holidays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Sho</cp:lastModifiedBy>
  <dcterms:created xsi:type="dcterms:W3CDTF">2022-11-05T11:43:38Z</dcterms:created>
  <dcterms:modified xsi:type="dcterms:W3CDTF">2022-11-06T03:39:26Z</dcterms:modified>
</cp:coreProperties>
</file>