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E464\METU-EE464-TermProject\"/>
    </mc:Choice>
  </mc:AlternateContent>
  <xr:revisionPtr revIDLastSave="0" documentId="13_ncr:1_{28A4E4A2-1355-4E99-A8D4-A8B568180441}" xr6:coauthVersionLast="47" xr6:coauthVersionMax="47" xr10:uidLastSave="{00000000-0000-0000-0000-000000000000}"/>
  <bookViews>
    <workbookView xWindow="13440" yWindow="3375" windowWidth="18000" windowHeight="9300" xr2:uid="{4A373523-0C95-434F-A770-35848E38508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6" i="1"/>
  <c r="H15" i="1"/>
  <c r="H14" i="1"/>
  <c r="D8" i="1"/>
  <c r="M6" i="1" l="1"/>
  <c r="H7" i="1"/>
  <c r="M7" i="1" s="1"/>
  <c r="H9" i="1" s="1"/>
</calcChain>
</file>

<file path=xl/sharedStrings.xml><?xml version="1.0" encoding="utf-8"?>
<sst xmlns="http://schemas.openxmlformats.org/spreadsheetml/2006/main" count="32" uniqueCount="32">
  <si>
    <t>Core Parameters</t>
  </si>
  <si>
    <t>Maximum Magnetic Flux Density (Bmax)</t>
  </si>
  <si>
    <t>Controller Parameters</t>
  </si>
  <si>
    <t>Project Requirements</t>
  </si>
  <si>
    <t>Maximum Input Voltage (Vmax)</t>
  </si>
  <si>
    <t>Minimum Output Voltage (Vmin)</t>
  </si>
  <si>
    <t>Output Voltage (Vout)</t>
  </si>
  <si>
    <t>Minimum Primary Turns</t>
  </si>
  <si>
    <t>Transformer Parameters</t>
  </si>
  <si>
    <t>Turns Ratio (N2/N1)</t>
  </si>
  <si>
    <t>Secodary Turns</t>
  </si>
  <si>
    <t>Effective Core Area (Ae) (mm^2)</t>
  </si>
  <si>
    <t>Switching Frequency (kHz)</t>
  </si>
  <si>
    <t>Output Voltage (Vmin)</t>
  </si>
  <si>
    <t>Output Voltage (Vmax)</t>
  </si>
  <si>
    <t>Duty Cycle Min</t>
  </si>
  <si>
    <t>Duty Cycle Max</t>
  </si>
  <si>
    <t>Product:</t>
  </si>
  <si>
    <t>B66335G0000X187</t>
  </si>
  <si>
    <t>Material</t>
  </si>
  <si>
    <t>N89</t>
  </si>
  <si>
    <t>Multiplacation</t>
  </si>
  <si>
    <t>Primary Turns</t>
  </si>
  <si>
    <t>Secondary Turns</t>
  </si>
  <si>
    <t>Window Area(mm^2)</t>
  </si>
  <si>
    <t>B</t>
  </si>
  <si>
    <t>Fill Factor</t>
  </si>
  <si>
    <t>E</t>
  </si>
  <si>
    <t>D</t>
  </si>
  <si>
    <t>Wire Parameters</t>
  </si>
  <si>
    <t>Area (mm^2)</t>
  </si>
  <si>
    <t>Number of paralell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</si>
</sst>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03A1-5116-4337-85DD-CD9C6012A5A3}">
  <dimension ref="C3:M28"/>
  <sheetViews>
    <sheetView tabSelected="1" topLeftCell="C1" zoomScale="85" zoomScaleNormal="85" workbookViewId="0">
      <selection activeCell="G23" sqref="G23"/>
    </sheetView>
  </sheetViews>
  <sheetFormatPr defaultRowHeight="15" x14ac:dyDescent="0.25"/>
  <cols>
    <col min="3" max="3" width="37.28515625" bestFit="1" customWidth="1"/>
    <col min="4" max="4" width="16.140625" bestFit="1" customWidth="1"/>
    <col min="7" max="7" width="22.5703125" bestFit="1" customWidth="1"/>
    <col min="8" max="8" width="8.5703125" bestFit="1" customWidth="1"/>
    <col min="10" max="10" width="14" bestFit="1" customWidth="1"/>
    <col min="12" max="12" width="15.5703125" bestFit="1" customWidth="1"/>
  </cols>
  <sheetData>
    <row r="3" spans="3:13" x14ac:dyDescent="0.25">
      <c r="C3" s="1" t="s">
        <v>0</v>
      </c>
    </row>
    <row r="4" spans="3:13" x14ac:dyDescent="0.25">
      <c r="C4" t="s">
        <v>17</v>
      </c>
      <c r="D4" s="1" t="s">
        <v>18</v>
      </c>
    </row>
    <row r="5" spans="3:13" x14ac:dyDescent="0.25">
      <c r="C5" t="s">
        <v>19</v>
      </c>
      <c r="D5" s="1" t="s">
        <v>20</v>
      </c>
    </row>
    <row r="6" spans="3:13" x14ac:dyDescent="0.25">
      <c r="C6" t="s">
        <v>11</v>
      </c>
      <c r="D6">
        <v>354</v>
      </c>
      <c r="G6" t="s">
        <v>7</v>
      </c>
      <c r="H6">
        <f>(D15*D19)/((D14*1000)*(D6*0.000001)*(2*D7))</f>
        <v>1.423728813559322</v>
      </c>
      <c r="J6" t="s">
        <v>21</v>
      </c>
      <c r="L6" t="s">
        <v>22</v>
      </c>
      <c r="M6">
        <f>H6*J7</f>
        <v>8</v>
      </c>
    </row>
    <row r="7" spans="3:13" x14ac:dyDescent="0.25">
      <c r="C7" t="s">
        <v>1</v>
      </c>
      <c r="D7">
        <v>0.2</v>
      </c>
      <c r="G7" t="s">
        <v>10</v>
      </c>
      <c r="H7">
        <f>H6*D24</f>
        <v>1.0677966101694916</v>
      </c>
      <c r="J7" s="2">
        <f>8/H6</f>
        <v>5.6190476190476195</v>
      </c>
      <c r="L7" t="s">
        <v>23</v>
      </c>
      <c r="M7">
        <f>H7*J7</f>
        <v>6.0000000000000009</v>
      </c>
    </row>
    <row r="8" spans="3:13" x14ac:dyDescent="0.25">
      <c r="C8" t="s">
        <v>24</v>
      </c>
      <c r="D8">
        <f>(D9-D10)*D11</f>
        <v>375.55</v>
      </c>
    </row>
    <row r="9" spans="3:13" x14ac:dyDescent="0.25">
      <c r="C9" t="s">
        <v>25</v>
      </c>
      <c r="D9" s="2">
        <v>37.5</v>
      </c>
      <c r="G9" t="s">
        <v>26</v>
      </c>
      <c r="H9">
        <f>((M6+M7)*D27*D28)/D8</f>
        <v>0.11183597390493942</v>
      </c>
    </row>
    <row r="10" spans="3:13" x14ac:dyDescent="0.25">
      <c r="C10" t="s">
        <v>27</v>
      </c>
      <c r="D10">
        <v>17.2</v>
      </c>
    </row>
    <row r="11" spans="3:13" x14ac:dyDescent="0.25">
      <c r="C11" t="s">
        <v>28</v>
      </c>
      <c r="D11">
        <v>18.5</v>
      </c>
    </row>
    <row r="13" spans="3:13" x14ac:dyDescent="0.25">
      <c r="C13" s="1" t="s">
        <v>2</v>
      </c>
    </row>
    <row r="14" spans="3:13" x14ac:dyDescent="0.25">
      <c r="C14" t="s">
        <v>12</v>
      </c>
      <c r="D14">
        <v>100</v>
      </c>
      <c r="G14" t="s">
        <v>14</v>
      </c>
      <c r="H14">
        <f>2*D24*D16*D19</f>
        <v>15.120000000000001</v>
      </c>
    </row>
    <row r="15" spans="3:13" x14ac:dyDescent="0.25">
      <c r="C15" t="s">
        <v>16</v>
      </c>
      <c r="D15">
        <v>0.42</v>
      </c>
      <c r="G15" t="s">
        <v>13</v>
      </c>
      <c r="H15">
        <f>2*D24*D15*D20</f>
        <v>15.120000000000001</v>
      </c>
    </row>
    <row r="16" spans="3:13" x14ac:dyDescent="0.25">
      <c r="C16" t="s">
        <v>15</v>
      </c>
      <c r="D16">
        <v>0.21</v>
      </c>
    </row>
    <row r="18" spans="3:4" x14ac:dyDescent="0.25">
      <c r="C18" s="1" t="s">
        <v>3</v>
      </c>
    </row>
    <row r="19" spans="3:4" x14ac:dyDescent="0.25">
      <c r="C19" t="s">
        <v>4</v>
      </c>
      <c r="D19">
        <v>48</v>
      </c>
    </row>
    <row r="20" spans="3:4" x14ac:dyDescent="0.25">
      <c r="C20" t="s">
        <v>5</v>
      </c>
      <c r="D20">
        <v>24</v>
      </c>
    </row>
    <row r="21" spans="3:4" x14ac:dyDescent="0.25">
      <c r="C21" t="s">
        <v>6</v>
      </c>
      <c r="D21">
        <v>15</v>
      </c>
    </row>
    <row r="23" spans="3:4" x14ac:dyDescent="0.25">
      <c r="C23" s="1" t="s">
        <v>8</v>
      </c>
    </row>
    <row r="24" spans="3:4" x14ac:dyDescent="0.25">
      <c r="C24" t="s">
        <v>9</v>
      </c>
      <c r="D24">
        <v>0.75</v>
      </c>
    </row>
    <row r="26" spans="3:4" x14ac:dyDescent="0.25">
      <c r="C26" s="1" t="s">
        <v>29</v>
      </c>
    </row>
    <row r="27" spans="3:4" x14ac:dyDescent="0.25">
      <c r="C27" t="s">
        <v>30</v>
      </c>
      <c r="D27" s="2">
        <v>3</v>
      </c>
    </row>
    <row r="28" spans="3:4" x14ac:dyDescent="0.25">
      <c r="C28" t="s">
        <v>31</v>
      </c>
      <c r="D2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SOYSAL</dc:creator>
  <cp:lastModifiedBy>SOYSAL</cp:lastModifiedBy>
  <dcterms:created xsi:type="dcterms:W3CDTF">2022-04-22T06:34:02Z</dcterms:created>
  <dcterms:modified xsi:type="dcterms:W3CDTF">2022-05-14T19:12:08Z</dcterms:modified>
</cp:coreProperties>
</file>