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ngus.mckay/Desktop/projects/youTube:TV macro attribution/previous analysis by sharon:marketing/"/>
    </mc:Choice>
  </mc:AlternateContent>
  <bookViews>
    <workbookView xWindow="38400" yWindow="6060" windowWidth="24820" windowHeight="13940" tabRatio="500"/>
  </bookViews>
  <sheets>
    <sheet name="Hoja2" sheetId="2" r:id="rId1"/>
    <sheet name="Hoja6" sheetId="7" r:id="rId2"/>
    <sheet name="Markiplier rough" sheetId="1" r:id="rId3"/>
    <sheet name="Hoja3" sheetId="4" r:id="rId4"/>
    <sheet name="Hoja1" sheetId="3" r:id="rId5"/>
    <sheet name="Hoja5" sheetId="6" r:id="rId6"/>
    <sheet name="Hoja4" sheetId="5" r:id="rId7"/>
  </sheets>
  <definedNames>
    <definedName name="_xlnm._FilterDatabase" localSheetId="4" hidden="1">Hoja1!$A$1:$F$1</definedName>
    <definedName name="_xlnm._FilterDatabase" localSheetId="6" hidden="1">Hoja4!$A$1:$D$1</definedName>
    <definedName name="_xlnm._FilterDatabase" localSheetId="2" hidden="1">'Markiplier rough'!$A$1:$F$241</definedName>
    <definedName name="Markiplier___Intelligence" localSheetId="2">'Markiplier rough'!$A$1:$E$241</definedName>
  </definedNames>
  <calcPr calcId="150001" concurrentCalc="0"/>
  <pivotCaches>
    <pivotCache cacheId="3" r:id="rId8"/>
    <pivotCache cacheId="4" r:id="rId9"/>
    <pivotCache cacheId="5" r:id="rId10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44" i="2" l="1"/>
  <c r="AE46" i="2"/>
  <c r="AE42" i="2"/>
  <c r="AD46" i="2"/>
  <c r="AD44" i="2"/>
  <c r="W19" i="2"/>
  <c r="AI17" i="2"/>
  <c r="AI16" i="2"/>
  <c r="AI15" i="2"/>
  <c r="AH17" i="2"/>
  <c r="AH16" i="2"/>
  <c r="AH15" i="2"/>
  <c r="AH22" i="2"/>
  <c r="AH21" i="2"/>
  <c r="AH20" i="2"/>
  <c r="AI22" i="2"/>
  <c r="AI21" i="2"/>
  <c r="AI20" i="2"/>
  <c r="AI12" i="2"/>
  <c r="AI11" i="2"/>
  <c r="AI10" i="2"/>
  <c r="AH12" i="2"/>
  <c r="AH11" i="2"/>
  <c r="AH10" i="2"/>
  <c r="AH27" i="2"/>
  <c r="AH26" i="2"/>
  <c r="AH25" i="2"/>
  <c r="R18" i="2"/>
  <c r="R17" i="2"/>
  <c r="Q18" i="2"/>
  <c r="Q17" i="2"/>
  <c r="AI27" i="2"/>
  <c r="AI26" i="2"/>
  <c r="AI25" i="2"/>
  <c r="N17" i="2"/>
  <c r="N18" i="2"/>
  <c r="N8" i="2"/>
  <c r="N9" i="2"/>
  <c r="N14" i="2"/>
  <c r="N15" i="2"/>
  <c r="N11" i="2"/>
  <c r="N12" i="2"/>
  <c r="N19" i="2"/>
  <c r="N35" i="2"/>
  <c r="N36" i="2"/>
  <c r="N26" i="2"/>
  <c r="N27" i="2"/>
  <c r="N32" i="2"/>
  <c r="N33" i="2"/>
  <c r="N29" i="2"/>
  <c r="N30" i="2"/>
  <c r="N37" i="2"/>
  <c r="N38" i="2"/>
  <c r="M19" i="2"/>
  <c r="L19" i="2"/>
  <c r="M37" i="2"/>
  <c r="L37" i="2"/>
  <c r="X17" i="2"/>
  <c r="X18" i="2"/>
  <c r="X9" i="2"/>
  <c r="X14" i="2"/>
  <c r="X15" i="2"/>
  <c r="X11" i="2"/>
  <c r="X12" i="2"/>
  <c r="X19" i="2"/>
  <c r="W17" i="2"/>
  <c r="W18" i="2"/>
  <c r="W9" i="2"/>
  <c r="W14" i="2"/>
  <c r="W15" i="2"/>
  <c r="W11" i="2"/>
  <c r="W12" i="2"/>
  <c r="X21" i="2"/>
  <c r="X35" i="2"/>
  <c r="X36" i="2"/>
  <c r="X26" i="2"/>
  <c r="X27" i="2"/>
  <c r="X29" i="2"/>
  <c r="X30" i="2"/>
  <c r="X37" i="2"/>
  <c r="W35" i="2"/>
  <c r="W36" i="2"/>
  <c r="W26" i="2"/>
  <c r="W32" i="2"/>
  <c r="W29" i="2"/>
  <c r="W37" i="2"/>
  <c r="X39" i="2"/>
  <c r="AI29" i="2"/>
  <c r="AH29" i="2"/>
  <c r="AI32" i="2"/>
  <c r="AD42" i="2"/>
  <c r="X33" i="2"/>
  <c r="W33" i="2"/>
  <c r="X32" i="2"/>
  <c r="W30" i="2"/>
  <c r="W27" i="2"/>
  <c r="X8" i="2"/>
  <c r="W8" i="2"/>
  <c r="AF29" i="2"/>
  <c r="AG29" i="2"/>
  <c r="AG32" i="2"/>
  <c r="U9" i="2"/>
  <c r="U11" i="2"/>
  <c r="U12" i="2"/>
  <c r="U14" i="2"/>
  <c r="U15" i="2"/>
  <c r="U17" i="2"/>
  <c r="U18" i="2"/>
  <c r="U19" i="2"/>
  <c r="V9" i="2"/>
  <c r="V11" i="2"/>
  <c r="V12" i="2"/>
  <c r="V14" i="2"/>
  <c r="V15" i="2"/>
  <c r="V17" i="2"/>
  <c r="V18" i="2"/>
  <c r="V19" i="2"/>
  <c r="V21" i="2"/>
  <c r="U26" i="2"/>
  <c r="U29" i="2"/>
  <c r="U32" i="2"/>
  <c r="U35" i="2"/>
  <c r="U36" i="2"/>
  <c r="U37" i="2"/>
  <c r="V26" i="2"/>
  <c r="V27" i="2"/>
  <c r="V29" i="2"/>
  <c r="V30" i="2"/>
  <c r="V35" i="2"/>
  <c r="V36" i="2"/>
  <c r="V37" i="2"/>
  <c r="V39" i="2"/>
  <c r="I39" i="2"/>
  <c r="AB42" i="2"/>
  <c r="I47" i="2"/>
  <c r="AB44" i="2"/>
  <c r="AB46" i="2"/>
  <c r="AW8" i="2"/>
  <c r="AW32" i="2"/>
  <c r="AW59" i="2"/>
  <c r="AW60" i="2"/>
  <c r="AW61" i="2"/>
  <c r="AW63" i="2"/>
  <c r="AW64" i="2"/>
  <c r="AW65" i="2"/>
  <c r="AW66" i="2"/>
  <c r="AW67" i="2"/>
  <c r="AW77" i="2"/>
  <c r="AX9" i="2"/>
  <c r="AX32" i="2"/>
  <c r="AX59" i="2"/>
  <c r="AX61" i="2"/>
  <c r="AX60" i="2"/>
  <c r="AX63" i="2"/>
  <c r="AX64" i="2"/>
  <c r="AX65" i="2"/>
  <c r="AX66" i="2"/>
  <c r="AX77" i="2"/>
  <c r="AX62" i="2"/>
  <c r="AX67" i="2"/>
  <c r="AX68" i="2"/>
  <c r="AX69" i="2"/>
  <c r="AX70" i="2"/>
  <c r="AX71" i="2"/>
  <c r="AX72" i="2"/>
  <c r="AX73" i="2"/>
  <c r="AX74" i="2"/>
  <c r="AW62" i="2"/>
  <c r="AW68" i="2"/>
  <c r="AW69" i="2"/>
  <c r="AW70" i="2"/>
  <c r="AW71" i="2"/>
  <c r="AW72" i="2"/>
  <c r="AW73" i="2"/>
  <c r="AW74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42" i="2"/>
  <c r="AX26" i="2"/>
  <c r="AX27" i="2"/>
  <c r="AX28" i="2"/>
  <c r="AX29" i="2"/>
  <c r="AX30" i="2"/>
  <c r="AX31" i="2"/>
  <c r="AX33" i="2"/>
  <c r="AX34" i="2"/>
  <c r="AX35" i="2"/>
  <c r="AX36" i="2"/>
  <c r="AX37" i="2"/>
  <c r="AX38" i="2"/>
  <c r="AX39" i="2"/>
  <c r="AX40" i="2"/>
  <c r="AX25" i="2"/>
  <c r="AW26" i="2"/>
  <c r="AW27" i="2"/>
  <c r="AW28" i="2"/>
  <c r="AW29" i="2"/>
  <c r="AW30" i="2"/>
  <c r="AW31" i="2"/>
  <c r="AW33" i="2"/>
  <c r="AW34" i="2"/>
  <c r="AW35" i="2"/>
  <c r="AW36" i="2"/>
  <c r="AW37" i="2"/>
  <c r="AW38" i="2"/>
  <c r="AW39" i="2"/>
  <c r="AW40" i="2"/>
  <c r="AW25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8" i="2"/>
  <c r="AW23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V32" i="2"/>
  <c r="V33" i="2"/>
  <c r="U27" i="2"/>
  <c r="U30" i="2"/>
  <c r="U33" i="2"/>
  <c r="U8" i="2"/>
</calcChain>
</file>

<file path=xl/connections.xml><?xml version="1.0" encoding="utf-8"?>
<connections xmlns="http://schemas.openxmlformats.org/spreadsheetml/2006/main">
  <connection id="1" name="Markiplier - Intelligence.csv" type="6" refreshedVersion="0" background="1" saveData="1">
    <textPr fileType="mac" sourceFile="Macintosh HD:Users:SGuerola:Desktop:Markiplier - Intelligence.csv" decimal="," thousands="." comma="1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<sst xmlns="http://schemas.openxmlformats.org/spreadsheetml/2006/main" count="2636" uniqueCount="47">
  <si>
    <t>Value</t>
  </si>
  <si>
    <t>Metric</t>
  </si>
  <si>
    <t>Platform</t>
  </si>
  <si>
    <t>Date</t>
  </si>
  <si>
    <t>AU</t>
  </si>
  <si>
    <t>New Game Users</t>
  </si>
  <si>
    <t>Android</t>
  </si>
  <si>
    <t>CA</t>
  </si>
  <si>
    <t>iOS</t>
  </si>
  <si>
    <t>GB</t>
  </si>
  <si>
    <t>US</t>
  </si>
  <si>
    <t>Country</t>
  </si>
  <si>
    <t>Saturday</t>
  </si>
  <si>
    <t>Sunday</t>
  </si>
  <si>
    <t>Monday</t>
  </si>
  <si>
    <t>Tuesday</t>
  </si>
  <si>
    <t>Wednesday</t>
  </si>
  <si>
    <t>Thursday</t>
  </si>
  <si>
    <t>Friday</t>
  </si>
  <si>
    <t>Week day</t>
  </si>
  <si>
    <t>Suma de Value</t>
  </si>
  <si>
    <t>Etiquetas de columna</t>
  </si>
  <si>
    <t>Etiquetas de fila</t>
  </si>
  <si>
    <t>Total general</t>
  </si>
  <si>
    <t>Total</t>
  </si>
  <si>
    <t>Promedio de Value</t>
  </si>
  <si>
    <t>(Todos)</t>
  </si>
  <si>
    <t>(Varios elementos)</t>
  </si>
  <si>
    <t>Previous</t>
  </si>
  <si>
    <t>Uplift</t>
  </si>
  <si>
    <t xml:space="preserve">Week day </t>
  </si>
  <si>
    <t>(vacías)</t>
  </si>
  <si>
    <t>Countries</t>
  </si>
  <si>
    <t>TOTAL</t>
  </si>
  <si>
    <t>NGU 4 FIRST DAYS OF THE CAMPAIGN</t>
  </si>
  <si>
    <t>NGU LAST 3 DAYS OF THE CAMPAIGN</t>
  </si>
  <si>
    <t>GRAND TOTAL</t>
  </si>
  <si>
    <t>TOTAL 4 DAYS</t>
  </si>
  <si>
    <t>TRACKED NGU 7 DAYS</t>
  </si>
  <si>
    <t>IOS</t>
  </si>
  <si>
    <t>ANDROID</t>
  </si>
  <si>
    <t>TOTAL tracked</t>
  </si>
  <si>
    <t>TOTAL ORGANIC</t>
  </si>
  <si>
    <t>TOTAL TRACKED</t>
  </si>
  <si>
    <t>Compared to R script output</t>
  </si>
  <si>
    <t>compared to r script output</t>
  </si>
  <si>
    <t>compared to R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</si>
</sst>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sz val="12"/>
      <color rgb="FF000000"/>
      <name val="Calibri"/>
      <scheme val="minor"/>
    </font>
    <font>
      <b/>
      <sz val="12"/>
      <color rgb="FFFFFFFF"/>
      <name val="Calibri"/>
      <scheme val="minor"/>
    </font>
    <font>
      <sz val="12"/>
      <color rgb="FFFFFFFF"/>
      <name val="Calibri"/>
      <scheme val="minor"/>
    </font>
    <font>
      <b/>
      <sz val="12"/>
      <color rgb="FF000000"/>
      <name val="Calibri"/>
      <scheme val="minor"/>
    </font>
    <font>
      <b/>
      <sz val="16"/>
      <color theme="1"/>
      <name val="Calibri"/>
      <scheme val="minor"/>
    </font>
    <font>
      <b/>
      <sz val="16"/>
      <name val="Calibri"/>
      <scheme val="minor"/>
    </font>
    <font>
      <sz val="16"/>
      <color theme="1"/>
      <name val="Calibri"/>
      <family val="2"/>
      <scheme val="minor"/>
    </font>
    <font>
      <b/>
      <sz val="18"/>
      <color rgb="FF00B0F0"/>
      <name val="Calibri"/>
      <scheme val="minor"/>
    </font>
    <font>
      <b/>
      <sz val="16"/>
      <color rgb="FF00B0F0"/>
      <name val="Calibri"/>
      <scheme val="minor"/>
    </font>
    <font>
      <b/>
      <sz val="12"/>
      <color rgb="FF00B0F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555555"/>
      <name val="Lucida Sans"/>
    </font>
    <font>
      <sz val="11"/>
      <color rgb="FF000000"/>
      <name val="Lucida Sans"/>
    </font>
    <font>
      <b/>
      <sz val="11"/>
      <color rgb="FF55555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6933C"/>
        <bgColor rgb="FF76933C"/>
      </patternFill>
    </fill>
    <fill>
      <patternFill patternType="solid">
        <fgColor rgb="FFC4D79B"/>
        <bgColor rgb="FFC4D79B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6" tint="-0.249977111117893"/>
      </patternFill>
    </fill>
  </fills>
  <borders count="29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/>
      <bottom style="thin">
        <color rgb="FF76933C"/>
      </bottom>
      <diagonal/>
    </border>
    <border>
      <left/>
      <right/>
      <top style="thin">
        <color rgb="FF76933C"/>
      </top>
      <bottom style="thin">
        <color rgb="FFEBF1DE"/>
      </bottom>
      <diagonal/>
    </border>
    <border>
      <left/>
      <right/>
      <top style="thin">
        <color rgb="FF76933C"/>
      </top>
      <bottom style="thin">
        <color rgb="FFD8E4BC"/>
      </bottom>
      <diagonal/>
    </border>
    <border>
      <left/>
      <right/>
      <top style="double">
        <color rgb="FF76933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rgb="FFEBF1DE"/>
      </top>
      <bottom style="thin">
        <color rgb="FFEBF1DE"/>
      </bottom>
      <diagonal/>
    </border>
    <border>
      <left style="thin">
        <color auto="1"/>
      </left>
      <right/>
      <top/>
      <bottom style="thin">
        <color rgb="FF76933C"/>
      </bottom>
      <diagonal/>
    </border>
    <border>
      <left style="thin">
        <color auto="1"/>
      </left>
      <right/>
      <top style="thin">
        <color rgb="FF76933C"/>
      </top>
      <bottom style="thin">
        <color rgb="FFEBF1DE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double">
        <color rgb="FF76933C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 style="thin">
        <color auto="1"/>
      </right>
      <top style="thin">
        <color theme="6" tint="-0.249977111117893"/>
      </top>
      <bottom style="thin">
        <color theme="6" tint="0.59999389629810485"/>
      </bottom>
      <diagonal/>
    </border>
  </borders>
  <cellStyleXfs count="20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8"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1" fontId="0" fillId="0" borderId="0" xfId="0" applyNumberFormat="1"/>
    <xf numFmtId="1" fontId="0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22" fontId="0" fillId="0" borderId="0" xfId="0" applyNumberFormat="1" applyAlignment="1"/>
    <xf numFmtId="14" fontId="0" fillId="0" borderId="0" xfId="0" applyNumberFormat="1" applyAlignment="1">
      <alignment horizontal="left" indent="1"/>
    </xf>
    <xf numFmtId="0" fontId="6" fillId="0" borderId="2" xfId="0" applyFont="1" applyBorder="1"/>
    <xf numFmtId="0" fontId="8" fillId="2" borderId="3" xfId="0" applyFont="1" applyFill="1" applyBorder="1"/>
    <xf numFmtId="0" fontId="8" fillId="2" borderId="4" xfId="0" applyFont="1" applyFill="1" applyBorder="1"/>
    <xf numFmtId="0" fontId="8" fillId="2" borderId="5" xfId="0" applyFont="1" applyFill="1" applyBorder="1"/>
    <xf numFmtId="1" fontId="8" fillId="3" borderId="2" xfId="0" applyNumberFormat="1" applyFont="1" applyFill="1" applyBorder="1"/>
    <xf numFmtId="1" fontId="6" fillId="0" borderId="2" xfId="0" applyNumberFormat="1" applyFont="1" applyBorder="1"/>
    <xf numFmtId="1" fontId="9" fillId="0" borderId="6" xfId="0" applyNumberFormat="1" applyFont="1" applyBorder="1"/>
    <xf numFmtId="0" fontId="0" fillId="0" borderId="0" xfId="0" applyNumberFormat="1"/>
    <xf numFmtId="0" fontId="0" fillId="0" borderId="10" xfId="0" pivotButton="1" applyBorder="1"/>
    <xf numFmtId="0" fontId="0" fillId="0" borderId="0" xfId="0" applyBorder="1"/>
    <xf numFmtId="0" fontId="0" fillId="0" borderId="11" xfId="0" applyBorder="1"/>
    <xf numFmtId="0" fontId="0" fillId="0" borderId="10" xfId="0" applyBorder="1"/>
    <xf numFmtId="0" fontId="0" fillId="0" borderId="0" xfId="0" pivotButton="1" applyBorder="1"/>
    <xf numFmtId="0" fontId="0" fillId="0" borderId="10" xfId="0" applyBorder="1" applyAlignment="1">
      <alignment horizontal="left"/>
    </xf>
    <xf numFmtId="1" fontId="0" fillId="0" borderId="0" xfId="0" applyNumberFormat="1" applyBorder="1"/>
    <xf numFmtId="0" fontId="0" fillId="0" borderId="0" xfId="0" applyBorder="1" applyAlignment="1">
      <alignment horizontal="center"/>
    </xf>
    <xf numFmtId="22" fontId="0" fillId="0" borderId="10" xfId="0" applyNumberFormat="1" applyBorder="1" applyAlignment="1">
      <alignment horizontal="left" indent="1"/>
    </xf>
    <xf numFmtId="1" fontId="5" fillId="0" borderId="0" xfId="0" applyNumberFormat="1" applyFont="1" applyBorder="1"/>
    <xf numFmtId="0" fontId="6" fillId="0" borderId="12" xfId="0" applyFont="1" applyBorder="1"/>
    <xf numFmtId="0" fontId="6" fillId="0" borderId="0" xfId="0" applyFont="1" applyBorder="1"/>
    <xf numFmtId="0" fontId="6" fillId="0" borderId="10" xfId="0" applyFont="1" applyBorder="1"/>
    <xf numFmtId="0" fontId="7" fillId="2" borderId="13" xfId="0" applyFont="1" applyFill="1" applyBorder="1"/>
    <xf numFmtId="0" fontId="8" fillId="2" borderId="14" xfId="0" applyFont="1" applyFill="1" applyBorder="1"/>
    <xf numFmtId="0" fontId="8" fillId="3" borderId="12" xfId="0" applyFont="1" applyFill="1" applyBorder="1" applyAlignment="1">
      <alignment horizontal="left"/>
    </xf>
    <xf numFmtId="14" fontId="6" fillId="0" borderId="12" xfId="0" applyNumberFormat="1" applyFont="1" applyBorder="1" applyAlignment="1">
      <alignment horizontal="left" indent="1"/>
    </xf>
    <xf numFmtId="0" fontId="0" fillId="0" borderId="15" xfId="0" applyBorder="1"/>
    <xf numFmtId="0" fontId="11" fillId="0" borderId="0" xfId="0" applyFont="1" applyFill="1" applyBorder="1" applyAlignment="1"/>
    <xf numFmtId="0" fontId="0" fillId="4" borderId="0" xfId="0" applyFill="1" applyBorder="1"/>
    <xf numFmtId="0" fontId="0" fillId="0" borderId="17" xfId="0" applyBorder="1"/>
    <xf numFmtId="0" fontId="0" fillId="5" borderId="10" xfId="0" applyFill="1" applyBorder="1"/>
    <xf numFmtId="0" fontId="0" fillId="0" borderId="0" xfId="0" applyFill="1" applyBorder="1"/>
    <xf numFmtId="0" fontId="0" fillId="5" borderId="0" xfId="0" applyFill="1" applyBorder="1"/>
    <xf numFmtId="0" fontId="0" fillId="0" borderId="16" xfId="0" applyBorder="1"/>
    <xf numFmtId="1" fontId="12" fillId="0" borderId="0" xfId="0" applyNumberFormat="1" applyFont="1" applyBorder="1"/>
    <xf numFmtId="0" fontId="0" fillId="5" borderId="0" xfId="0" applyFill="1"/>
    <xf numFmtId="0" fontId="9" fillId="0" borderId="18" xfId="0" applyFont="1" applyBorder="1" applyAlignment="1">
      <alignment horizontal="left"/>
    </xf>
    <xf numFmtId="1" fontId="10" fillId="0" borderId="0" xfId="0" applyNumberFormat="1" applyFont="1" applyBorder="1"/>
    <xf numFmtId="0" fontId="13" fillId="0" borderId="17" xfId="0" applyFont="1" applyBorder="1"/>
    <xf numFmtId="1" fontId="13" fillId="0" borderId="15" xfId="0" applyNumberFormat="1" applyFont="1" applyBorder="1"/>
    <xf numFmtId="0" fontId="0" fillId="6" borderId="17" xfId="0" applyFill="1" applyBorder="1"/>
    <xf numFmtId="0" fontId="2" fillId="6" borderId="16" xfId="0" applyFont="1" applyFill="1" applyBorder="1"/>
    <xf numFmtId="0" fontId="11" fillId="6" borderId="20" xfId="0" applyFont="1" applyFill="1" applyBorder="1" applyAlignment="1">
      <alignment wrapText="1"/>
    </xf>
    <xf numFmtId="1" fontId="11" fillId="6" borderId="21" xfId="0" applyNumberFormat="1" applyFont="1" applyFill="1" applyBorder="1"/>
    <xf numFmtId="0" fontId="0" fillId="0" borderId="22" xfId="0" applyBorder="1"/>
    <xf numFmtId="0" fontId="0" fillId="0" borderId="23" xfId="0" applyBorder="1"/>
    <xf numFmtId="0" fontId="11" fillId="6" borderId="22" xfId="0" applyFont="1" applyFill="1" applyBorder="1" applyAlignment="1">
      <alignment wrapText="1"/>
    </xf>
    <xf numFmtId="1" fontId="11" fillId="6" borderId="23" xfId="0" applyNumberFormat="1" applyFont="1" applyFill="1" applyBorder="1"/>
    <xf numFmtId="0" fontId="11" fillId="6" borderId="24" xfId="0" applyFont="1" applyFill="1" applyBorder="1" applyAlignment="1">
      <alignment wrapText="1"/>
    </xf>
    <xf numFmtId="1" fontId="11" fillId="6" borderId="25" xfId="0" applyNumberFormat="1" applyFont="1" applyFill="1" applyBorder="1"/>
    <xf numFmtId="0" fontId="0" fillId="0" borderId="19" xfId="0" applyBorder="1"/>
    <xf numFmtId="1" fontId="9" fillId="0" borderId="0" xfId="0" applyNumberFormat="1" applyFont="1" applyBorder="1"/>
    <xf numFmtId="1" fontId="8" fillId="0" borderId="0" xfId="0" applyNumberFormat="1" applyFont="1" applyFill="1" applyBorder="1"/>
    <xf numFmtId="0" fontId="16" fillId="7" borderId="27" xfId="0" applyFont="1" applyFill="1" applyBorder="1"/>
    <xf numFmtId="0" fontId="16" fillId="7" borderId="26" xfId="0" applyFont="1" applyFill="1" applyBorder="1"/>
    <xf numFmtId="0" fontId="15" fillId="0" borderId="0" xfId="0" applyFont="1" applyBorder="1" applyAlignment="1">
      <alignment horizontal="center"/>
    </xf>
    <xf numFmtId="1" fontId="14" fillId="0" borderId="0" xfId="0" applyNumberFormat="1" applyFont="1" applyBorder="1"/>
    <xf numFmtId="0" fontId="16" fillId="7" borderId="28" xfId="0" applyFont="1" applyFill="1" applyBorder="1"/>
    <xf numFmtId="0" fontId="0" fillId="5" borderId="11" xfId="0" applyFill="1" applyBorder="1"/>
    <xf numFmtId="1" fontId="13" fillId="0" borderId="0" xfId="0" applyNumberFormat="1" applyFont="1" applyBorder="1" applyAlignment="1">
      <alignment horizontal="center"/>
    </xf>
    <xf numFmtId="1" fontId="14" fillId="0" borderId="15" xfId="0" applyNumberFormat="1" applyFont="1" applyBorder="1"/>
    <xf numFmtId="0" fontId="11" fillId="4" borderId="7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17" fillId="0" borderId="0" xfId="0" applyFont="1"/>
    <xf numFmtId="14" fontId="18" fillId="0" borderId="0" xfId="0" applyNumberFormat="1" applyFont="1"/>
    <xf numFmtId="0" fontId="18" fillId="0" borderId="0" xfId="0" applyFont="1"/>
    <xf numFmtId="0" fontId="19" fillId="0" borderId="0" xfId="0" applyFont="1"/>
    <xf numFmtId="0" fontId="18" fillId="0" borderId="11" xfId="0" applyFont="1" applyBorder="1"/>
    <xf numFmtId="2" fontId="0" fillId="4" borderId="0" xfId="0" applyNumberFormat="1" applyFill="1" applyBorder="1"/>
    <xf numFmtId="165" fontId="0" fillId="0" borderId="0" xfId="191" applyNumberFormat="1" applyFont="1"/>
  </cellXfs>
  <cellStyles count="20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Normal" xfId="0" builtinId="0"/>
    <cellStyle name="Percent" xfId="191" builtinId="5"/>
  </cellStyles>
  <dxfs count="5">
    <dxf>
      <numFmt numFmtId="1" formatCode="0"/>
    </dxf>
    <dxf>
      <numFmt numFmtId="1" formatCode="0"/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Markiplier%20-%2011/062017.xlsx" TargetMode="Externa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Relationship Id="rId2" Type="http://schemas.openxmlformats.org/officeDocument/2006/relationships/externalLinkPath" Target="/Markiplier%20-%2011/062017.xlsx" TargetMode="Externa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Relationship Id="rId2" Type="http://schemas.openxmlformats.org/officeDocument/2006/relationships/externalLinkPath" Target="/Markiplier%20-%2011/062017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 Guerola" refreshedDate="42534.516182407409" createdVersion="4" refreshedVersion="4" minRefreshableVersion="3" recordCount="240">
  <cacheSource type="worksheet">
    <worksheetSource ref="A1:F241" sheet="Markiplier rough" r:id="rId2"/>
  </cacheSource>
  <cacheFields count="6">
    <cacheField name="Value" numFmtId="0">
      <sharedItems containsSemiMixedTypes="0" containsString="0" containsNumber="1" containsInteger="1" minValue="107" maxValue="7535"/>
    </cacheField>
    <cacheField name="Country" numFmtId="0">
      <sharedItems count="4">
        <s v="AU"/>
        <s v="CA"/>
        <s v="GB"/>
        <s v="US"/>
      </sharedItems>
    </cacheField>
    <cacheField name="Metric" numFmtId="0">
      <sharedItems/>
    </cacheField>
    <cacheField name="Platform" numFmtId="0">
      <sharedItems count="2">
        <s v="Android"/>
        <s v="iOS"/>
      </sharedItems>
    </cacheField>
    <cacheField name="Date" numFmtId="22">
      <sharedItems containsSemiMixedTypes="0" containsNonDate="0" containsDate="1" containsString="0" minDate="2016-05-14T00:00:00" maxDate="2016-06-13T00:00:00" count="30"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</sharedItems>
    </cacheField>
    <cacheField name="Week day" numFmtId="0">
      <sharedItems count="7">
        <s v="Saturday"/>
        <s v="Sunday"/>
        <s v="Monday"/>
        <s v="Tuesday"/>
        <s v="Wednesday"/>
        <s v="Thursday"/>
        <s v="Fri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ra Guerola" refreshedDate="42536.441135069443" createdVersion="4" refreshedVersion="4" minRefreshableVersion="3" recordCount="257">
  <cacheSource type="worksheet">
    <worksheetSource ref="A1:F1048576" sheet="Hoja1" r:id="rId2"/>
  </cacheSource>
  <cacheFields count="6">
    <cacheField name="Value" numFmtId="0">
      <sharedItems containsString="0" containsBlank="1" containsNumber="1" containsInteger="1" minValue="107" maxValue="7507"/>
    </cacheField>
    <cacheField name="Country" numFmtId="0">
      <sharedItems containsBlank="1" count="5">
        <s v="AU"/>
        <s v="CA"/>
        <s v="GB"/>
        <s v="US"/>
        <m/>
      </sharedItems>
    </cacheField>
    <cacheField name="Metric" numFmtId="0">
      <sharedItems containsBlank="1"/>
    </cacheField>
    <cacheField name="Platform" numFmtId="0">
      <sharedItems containsBlank="1" count="3">
        <s v="Android"/>
        <s v="iOS"/>
        <m/>
      </sharedItems>
    </cacheField>
    <cacheField name="Date" numFmtId="0">
      <sharedItems containsNonDate="0" containsDate="1" containsString="0" containsBlank="1" minDate="2016-05-14T00:00:00" maxDate="2016-06-15T00:00:00" count="33"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m/>
      </sharedItems>
    </cacheField>
    <cacheField name="Week day " numFmtId="0">
      <sharedItems containsBlank="1" count="8">
        <s v="Saturday"/>
        <s v="Sunday"/>
        <s v="Monday"/>
        <s v="Tuesday"/>
        <s v="Wednesday"/>
        <s v="Thursday"/>
        <s v="Frid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ara Guerola" refreshedDate="42555.795914467592" createdVersion="4" refreshedVersion="4" minRefreshableVersion="3" recordCount="161">
  <cacheSource type="worksheet">
    <worksheetSource ref="A1:D1048576" sheet="Hoja4" r:id="rId2"/>
  </cacheSource>
  <cacheFields count="4">
    <cacheField name="Value" numFmtId="0">
      <sharedItems containsString="0" containsBlank="1" containsNumber="1" containsInteger="1" minValue="109" maxValue="11651"/>
    </cacheField>
    <cacheField name="Countries" numFmtId="0">
      <sharedItems containsBlank="1" count="5">
        <s v="AU"/>
        <s v="CA"/>
        <s v="GB"/>
        <s v="US"/>
        <m/>
      </sharedItems>
    </cacheField>
    <cacheField name="Platform" numFmtId="0">
      <sharedItems containsBlank="1" count="3">
        <s v="Android"/>
        <s v="iOS"/>
        <m/>
      </sharedItems>
    </cacheField>
    <cacheField name="Date" numFmtId="0">
      <sharedItems containsNonDate="0" containsDate="1" containsString="0" containsBlank="1" minDate="2016-06-11T00:00:00" maxDate="2016-07-01T00:00:00" count="21"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n v="277"/>
    <x v="0"/>
    <s v="New Game Users"/>
    <x v="0"/>
    <x v="0"/>
    <x v="0"/>
  </r>
  <r>
    <n v="488"/>
    <x v="1"/>
    <s v="New Game Users"/>
    <x v="0"/>
    <x v="0"/>
    <x v="0"/>
  </r>
  <r>
    <n v="669"/>
    <x v="0"/>
    <s v="New Game Users"/>
    <x v="1"/>
    <x v="0"/>
    <x v="0"/>
  </r>
  <r>
    <n v="769"/>
    <x v="1"/>
    <s v="New Game Users"/>
    <x v="1"/>
    <x v="0"/>
    <x v="0"/>
  </r>
  <r>
    <n v="984"/>
    <x v="2"/>
    <s v="New Game Users"/>
    <x v="0"/>
    <x v="0"/>
    <x v="0"/>
  </r>
  <r>
    <n v="1278"/>
    <x v="2"/>
    <s v="New Game Users"/>
    <x v="1"/>
    <x v="0"/>
    <x v="0"/>
  </r>
  <r>
    <n v="4509"/>
    <x v="3"/>
    <s v="New Game Users"/>
    <x v="1"/>
    <x v="0"/>
    <x v="0"/>
  </r>
  <r>
    <n v="5338"/>
    <x v="3"/>
    <s v="New Game Users"/>
    <x v="0"/>
    <x v="0"/>
    <x v="0"/>
  </r>
  <r>
    <n v="216"/>
    <x v="0"/>
    <s v="New Game Users"/>
    <x v="0"/>
    <x v="1"/>
    <x v="1"/>
  </r>
  <r>
    <n v="442"/>
    <x v="1"/>
    <s v="New Game Users"/>
    <x v="0"/>
    <x v="1"/>
    <x v="1"/>
  </r>
  <r>
    <n v="624"/>
    <x v="0"/>
    <s v="New Game Users"/>
    <x v="1"/>
    <x v="1"/>
    <x v="1"/>
  </r>
  <r>
    <n v="782"/>
    <x v="1"/>
    <s v="New Game Users"/>
    <x v="1"/>
    <x v="1"/>
    <x v="1"/>
  </r>
  <r>
    <n v="913"/>
    <x v="2"/>
    <s v="New Game Users"/>
    <x v="0"/>
    <x v="1"/>
    <x v="1"/>
  </r>
  <r>
    <n v="1242"/>
    <x v="2"/>
    <s v="New Game Users"/>
    <x v="1"/>
    <x v="1"/>
    <x v="1"/>
  </r>
  <r>
    <n v="4321"/>
    <x v="3"/>
    <s v="New Game Users"/>
    <x v="1"/>
    <x v="1"/>
    <x v="1"/>
  </r>
  <r>
    <n v="5056"/>
    <x v="3"/>
    <s v="New Game Users"/>
    <x v="0"/>
    <x v="1"/>
    <x v="1"/>
  </r>
  <r>
    <n v="134"/>
    <x v="0"/>
    <s v="New Game Users"/>
    <x v="0"/>
    <x v="2"/>
    <x v="2"/>
  </r>
  <r>
    <n v="285"/>
    <x v="1"/>
    <s v="New Game Users"/>
    <x v="0"/>
    <x v="2"/>
    <x v="2"/>
  </r>
  <r>
    <n v="406"/>
    <x v="1"/>
    <s v="New Game Users"/>
    <x v="1"/>
    <x v="2"/>
    <x v="2"/>
  </r>
  <r>
    <n v="407"/>
    <x v="0"/>
    <s v="New Game Users"/>
    <x v="1"/>
    <x v="2"/>
    <x v="2"/>
  </r>
  <r>
    <n v="479"/>
    <x v="2"/>
    <s v="New Game Users"/>
    <x v="0"/>
    <x v="2"/>
    <x v="2"/>
  </r>
  <r>
    <n v="659"/>
    <x v="2"/>
    <s v="New Game Users"/>
    <x v="1"/>
    <x v="2"/>
    <x v="2"/>
  </r>
  <r>
    <n v="2429"/>
    <x v="3"/>
    <s v="New Game Users"/>
    <x v="1"/>
    <x v="2"/>
    <x v="2"/>
  </r>
  <r>
    <n v="2878"/>
    <x v="3"/>
    <s v="New Game Users"/>
    <x v="0"/>
    <x v="2"/>
    <x v="2"/>
  </r>
  <r>
    <n v="140"/>
    <x v="0"/>
    <s v="New Game Users"/>
    <x v="0"/>
    <x v="3"/>
    <x v="3"/>
  </r>
  <r>
    <n v="257"/>
    <x v="1"/>
    <s v="New Game Users"/>
    <x v="0"/>
    <x v="3"/>
    <x v="3"/>
  </r>
  <r>
    <n v="344"/>
    <x v="0"/>
    <s v="New Game Users"/>
    <x v="1"/>
    <x v="3"/>
    <x v="3"/>
  </r>
  <r>
    <n v="385"/>
    <x v="1"/>
    <s v="New Game Users"/>
    <x v="1"/>
    <x v="3"/>
    <x v="3"/>
  </r>
  <r>
    <n v="480"/>
    <x v="2"/>
    <s v="New Game Users"/>
    <x v="0"/>
    <x v="3"/>
    <x v="3"/>
  </r>
  <r>
    <n v="662"/>
    <x v="2"/>
    <s v="New Game Users"/>
    <x v="1"/>
    <x v="3"/>
    <x v="3"/>
  </r>
  <r>
    <n v="2320"/>
    <x v="3"/>
    <s v="New Game Users"/>
    <x v="1"/>
    <x v="3"/>
    <x v="3"/>
  </r>
  <r>
    <n v="2731"/>
    <x v="3"/>
    <s v="New Game Users"/>
    <x v="0"/>
    <x v="3"/>
    <x v="3"/>
  </r>
  <r>
    <n v="129"/>
    <x v="0"/>
    <s v="New Game Users"/>
    <x v="0"/>
    <x v="4"/>
    <x v="4"/>
  </r>
  <r>
    <n v="207"/>
    <x v="1"/>
    <s v="New Game Users"/>
    <x v="0"/>
    <x v="4"/>
    <x v="4"/>
  </r>
  <r>
    <n v="339"/>
    <x v="1"/>
    <s v="New Game Users"/>
    <x v="1"/>
    <x v="4"/>
    <x v="4"/>
  </r>
  <r>
    <n v="365"/>
    <x v="0"/>
    <s v="New Game Users"/>
    <x v="1"/>
    <x v="4"/>
    <x v="4"/>
  </r>
  <r>
    <n v="508"/>
    <x v="2"/>
    <s v="New Game Users"/>
    <x v="0"/>
    <x v="4"/>
    <x v="4"/>
  </r>
  <r>
    <n v="708"/>
    <x v="2"/>
    <s v="New Game Users"/>
    <x v="1"/>
    <x v="4"/>
    <x v="4"/>
  </r>
  <r>
    <n v="2244"/>
    <x v="3"/>
    <s v="New Game Users"/>
    <x v="1"/>
    <x v="4"/>
    <x v="4"/>
  </r>
  <r>
    <n v="2601"/>
    <x v="3"/>
    <s v="New Game Users"/>
    <x v="0"/>
    <x v="4"/>
    <x v="4"/>
  </r>
  <r>
    <n v="132"/>
    <x v="0"/>
    <s v="New Game Users"/>
    <x v="0"/>
    <x v="5"/>
    <x v="4"/>
  </r>
  <r>
    <n v="270"/>
    <x v="1"/>
    <s v="New Game Users"/>
    <x v="0"/>
    <x v="5"/>
    <x v="5"/>
  </r>
  <r>
    <n v="321"/>
    <x v="0"/>
    <s v="New Game Users"/>
    <x v="1"/>
    <x v="5"/>
    <x v="5"/>
  </r>
  <r>
    <n v="380"/>
    <x v="1"/>
    <s v="New Game Users"/>
    <x v="1"/>
    <x v="5"/>
    <x v="5"/>
  </r>
  <r>
    <n v="482"/>
    <x v="2"/>
    <s v="New Game Users"/>
    <x v="0"/>
    <x v="5"/>
    <x v="5"/>
  </r>
  <r>
    <n v="658"/>
    <x v="2"/>
    <s v="New Game Users"/>
    <x v="1"/>
    <x v="5"/>
    <x v="5"/>
  </r>
  <r>
    <n v="2230"/>
    <x v="3"/>
    <s v="New Game Users"/>
    <x v="1"/>
    <x v="5"/>
    <x v="5"/>
  </r>
  <r>
    <n v="2625"/>
    <x v="3"/>
    <s v="New Game Users"/>
    <x v="0"/>
    <x v="5"/>
    <x v="5"/>
  </r>
  <r>
    <n v="152"/>
    <x v="0"/>
    <s v="New Game Users"/>
    <x v="0"/>
    <x v="6"/>
    <x v="6"/>
  </r>
  <r>
    <n v="323"/>
    <x v="1"/>
    <s v="New Game Users"/>
    <x v="0"/>
    <x v="6"/>
    <x v="6"/>
  </r>
  <r>
    <n v="414"/>
    <x v="0"/>
    <s v="New Game Users"/>
    <x v="1"/>
    <x v="6"/>
    <x v="6"/>
  </r>
  <r>
    <n v="445"/>
    <x v="1"/>
    <s v="New Game Users"/>
    <x v="1"/>
    <x v="6"/>
    <x v="6"/>
  </r>
  <r>
    <n v="531"/>
    <x v="2"/>
    <s v="New Game Users"/>
    <x v="0"/>
    <x v="6"/>
    <x v="6"/>
  </r>
  <r>
    <n v="722"/>
    <x v="2"/>
    <s v="New Game Users"/>
    <x v="1"/>
    <x v="6"/>
    <x v="6"/>
  </r>
  <r>
    <n v="2267"/>
    <x v="3"/>
    <s v="New Game Users"/>
    <x v="1"/>
    <x v="6"/>
    <x v="6"/>
  </r>
  <r>
    <n v="2775"/>
    <x v="3"/>
    <s v="New Game Users"/>
    <x v="0"/>
    <x v="6"/>
    <x v="6"/>
  </r>
  <r>
    <n v="232"/>
    <x v="0"/>
    <s v="New Game Users"/>
    <x v="0"/>
    <x v="7"/>
    <x v="0"/>
  </r>
  <r>
    <n v="445"/>
    <x v="1"/>
    <s v="New Game Users"/>
    <x v="0"/>
    <x v="7"/>
    <x v="0"/>
  </r>
  <r>
    <n v="607"/>
    <x v="1"/>
    <s v="New Game Users"/>
    <x v="1"/>
    <x v="7"/>
    <x v="0"/>
  </r>
  <r>
    <n v="637"/>
    <x v="0"/>
    <s v="New Game Users"/>
    <x v="1"/>
    <x v="7"/>
    <x v="0"/>
  </r>
  <r>
    <n v="1071"/>
    <x v="2"/>
    <s v="New Game Users"/>
    <x v="0"/>
    <x v="7"/>
    <x v="0"/>
  </r>
  <r>
    <n v="1357"/>
    <x v="2"/>
    <s v="New Game Users"/>
    <x v="1"/>
    <x v="7"/>
    <x v="0"/>
  </r>
  <r>
    <n v="4140"/>
    <x v="3"/>
    <s v="New Game Users"/>
    <x v="1"/>
    <x v="7"/>
    <x v="0"/>
  </r>
  <r>
    <n v="4852"/>
    <x v="3"/>
    <s v="New Game Users"/>
    <x v="0"/>
    <x v="7"/>
    <x v="0"/>
  </r>
  <r>
    <n v="217"/>
    <x v="0"/>
    <s v="New Game Users"/>
    <x v="0"/>
    <x v="8"/>
    <x v="1"/>
  </r>
  <r>
    <n v="432"/>
    <x v="1"/>
    <s v="New Game Users"/>
    <x v="0"/>
    <x v="8"/>
    <x v="1"/>
  </r>
  <r>
    <n v="508"/>
    <x v="0"/>
    <s v="New Game Users"/>
    <x v="1"/>
    <x v="8"/>
    <x v="1"/>
  </r>
  <r>
    <n v="603"/>
    <x v="1"/>
    <s v="New Game Users"/>
    <x v="1"/>
    <x v="8"/>
    <x v="1"/>
  </r>
  <r>
    <n v="901"/>
    <x v="2"/>
    <s v="New Game Users"/>
    <x v="0"/>
    <x v="8"/>
    <x v="1"/>
  </r>
  <r>
    <n v="1137"/>
    <x v="2"/>
    <s v="New Game Users"/>
    <x v="1"/>
    <x v="8"/>
    <x v="1"/>
  </r>
  <r>
    <n v="3894"/>
    <x v="3"/>
    <s v="New Game Users"/>
    <x v="1"/>
    <x v="8"/>
    <x v="1"/>
  </r>
  <r>
    <n v="4598"/>
    <x v="3"/>
    <s v="New Game Users"/>
    <x v="0"/>
    <x v="8"/>
    <x v="1"/>
  </r>
  <r>
    <n v="135"/>
    <x v="0"/>
    <s v="New Game Users"/>
    <x v="0"/>
    <x v="9"/>
    <x v="2"/>
  </r>
  <r>
    <n v="339"/>
    <x v="0"/>
    <s v="New Game Users"/>
    <x v="1"/>
    <x v="9"/>
    <x v="2"/>
  </r>
  <r>
    <n v="415"/>
    <x v="1"/>
    <s v="New Game Users"/>
    <x v="0"/>
    <x v="9"/>
    <x v="2"/>
  </r>
  <r>
    <n v="472"/>
    <x v="2"/>
    <s v="New Game Users"/>
    <x v="0"/>
    <x v="9"/>
    <x v="2"/>
  </r>
  <r>
    <n v="595"/>
    <x v="2"/>
    <s v="New Game Users"/>
    <x v="1"/>
    <x v="9"/>
    <x v="2"/>
  </r>
  <r>
    <n v="656"/>
    <x v="1"/>
    <s v="New Game Users"/>
    <x v="1"/>
    <x v="9"/>
    <x v="2"/>
  </r>
  <r>
    <n v="2480"/>
    <x v="3"/>
    <s v="New Game Users"/>
    <x v="1"/>
    <x v="9"/>
    <x v="2"/>
  </r>
  <r>
    <n v="2888"/>
    <x v="3"/>
    <s v="New Game Users"/>
    <x v="0"/>
    <x v="9"/>
    <x v="2"/>
  </r>
  <r>
    <n v="139"/>
    <x v="0"/>
    <s v="New Game Users"/>
    <x v="0"/>
    <x v="10"/>
    <x v="3"/>
  </r>
  <r>
    <n v="245"/>
    <x v="1"/>
    <s v="New Game Users"/>
    <x v="0"/>
    <x v="10"/>
    <x v="3"/>
  </r>
  <r>
    <n v="290"/>
    <x v="0"/>
    <s v="New Game Users"/>
    <x v="1"/>
    <x v="10"/>
    <x v="3"/>
  </r>
  <r>
    <n v="354"/>
    <x v="1"/>
    <s v="New Game Users"/>
    <x v="1"/>
    <x v="10"/>
    <x v="3"/>
  </r>
  <r>
    <n v="466"/>
    <x v="2"/>
    <s v="New Game Users"/>
    <x v="0"/>
    <x v="10"/>
    <x v="3"/>
  </r>
  <r>
    <n v="528"/>
    <x v="2"/>
    <s v="New Game Users"/>
    <x v="1"/>
    <x v="10"/>
    <x v="3"/>
  </r>
  <r>
    <n v="2165"/>
    <x v="3"/>
    <s v="New Game Users"/>
    <x v="1"/>
    <x v="10"/>
    <x v="3"/>
  </r>
  <r>
    <n v="2671"/>
    <x v="3"/>
    <s v="New Game Users"/>
    <x v="0"/>
    <x v="10"/>
    <x v="3"/>
  </r>
  <r>
    <n v="139"/>
    <x v="0"/>
    <s v="New Game Users"/>
    <x v="0"/>
    <x v="11"/>
    <x v="4"/>
  </r>
  <r>
    <n v="230"/>
    <x v="1"/>
    <s v="New Game Users"/>
    <x v="0"/>
    <x v="11"/>
    <x v="4"/>
  </r>
  <r>
    <n v="279"/>
    <x v="0"/>
    <s v="New Game Users"/>
    <x v="1"/>
    <x v="11"/>
    <x v="4"/>
  </r>
  <r>
    <n v="357"/>
    <x v="1"/>
    <s v="New Game Users"/>
    <x v="1"/>
    <x v="11"/>
    <x v="4"/>
  </r>
  <r>
    <n v="492"/>
    <x v="2"/>
    <s v="New Game Users"/>
    <x v="0"/>
    <x v="11"/>
    <x v="4"/>
  </r>
  <r>
    <n v="604"/>
    <x v="2"/>
    <s v="New Game Users"/>
    <x v="1"/>
    <x v="11"/>
    <x v="4"/>
  </r>
  <r>
    <n v="2259"/>
    <x v="3"/>
    <s v="New Game Users"/>
    <x v="1"/>
    <x v="11"/>
    <x v="4"/>
  </r>
  <r>
    <n v="2724"/>
    <x v="3"/>
    <s v="New Game Users"/>
    <x v="0"/>
    <x v="11"/>
    <x v="4"/>
  </r>
  <r>
    <n v="107"/>
    <x v="0"/>
    <s v="New Game Users"/>
    <x v="0"/>
    <x v="12"/>
    <x v="4"/>
  </r>
  <r>
    <n v="263"/>
    <x v="1"/>
    <s v="New Game Users"/>
    <x v="0"/>
    <x v="12"/>
    <x v="5"/>
  </r>
  <r>
    <n v="287"/>
    <x v="0"/>
    <s v="New Game Users"/>
    <x v="1"/>
    <x v="12"/>
    <x v="5"/>
  </r>
  <r>
    <n v="360"/>
    <x v="1"/>
    <s v="New Game Users"/>
    <x v="1"/>
    <x v="12"/>
    <x v="5"/>
  </r>
  <r>
    <n v="494"/>
    <x v="2"/>
    <s v="New Game Users"/>
    <x v="0"/>
    <x v="12"/>
    <x v="5"/>
  </r>
  <r>
    <n v="618"/>
    <x v="2"/>
    <s v="New Game Users"/>
    <x v="1"/>
    <x v="12"/>
    <x v="5"/>
  </r>
  <r>
    <n v="2720"/>
    <x v="3"/>
    <s v="New Game Users"/>
    <x v="1"/>
    <x v="12"/>
    <x v="5"/>
  </r>
  <r>
    <n v="2885"/>
    <x v="3"/>
    <s v="New Game Users"/>
    <x v="0"/>
    <x v="12"/>
    <x v="5"/>
  </r>
  <r>
    <n v="168"/>
    <x v="0"/>
    <s v="New Game Users"/>
    <x v="0"/>
    <x v="13"/>
    <x v="6"/>
  </r>
  <r>
    <n v="240"/>
    <x v="1"/>
    <s v="New Game Users"/>
    <x v="0"/>
    <x v="13"/>
    <x v="6"/>
  </r>
  <r>
    <n v="373"/>
    <x v="0"/>
    <s v="New Game Users"/>
    <x v="1"/>
    <x v="13"/>
    <x v="6"/>
  </r>
  <r>
    <n v="391"/>
    <x v="1"/>
    <s v="New Game Users"/>
    <x v="1"/>
    <x v="13"/>
    <x v="6"/>
  </r>
  <r>
    <n v="626"/>
    <x v="2"/>
    <s v="New Game Users"/>
    <x v="0"/>
    <x v="13"/>
    <x v="6"/>
  </r>
  <r>
    <n v="826"/>
    <x v="2"/>
    <s v="New Game Users"/>
    <x v="1"/>
    <x v="13"/>
    <x v="6"/>
  </r>
  <r>
    <n v="3347"/>
    <x v="3"/>
    <s v="New Game Users"/>
    <x v="1"/>
    <x v="13"/>
    <x v="6"/>
  </r>
  <r>
    <n v="3348"/>
    <x v="3"/>
    <s v="New Game Users"/>
    <x v="0"/>
    <x v="13"/>
    <x v="6"/>
  </r>
  <r>
    <n v="263"/>
    <x v="0"/>
    <s v="New Game Users"/>
    <x v="0"/>
    <x v="14"/>
    <x v="0"/>
  </r>
  <r>
    <n v="419"/>
    <x v="1"/>
    <s v="New Game Users"/>
    <x v="0"/>
    <x v="14"/>
    <x v="0"/>
  </r>
  <r>
    <n v="613"/>
    <x v="0"/>
    <s v="New Game Users"/>
    <x v="1"/>
    <x v="14"/>
    <x v="0"/>
  </r>
  <r>
    <n v="680"/>
    <x v="1"/>
    <s v="New Game Users"/>
    <x v="1"/>
    <x v="14"/>
    <x v="0"/>
  </r>
  <r>
    <n v="973"/>
    <x v="2"/>
    <s v="New Game Users"/>
    <x v="0"/>
    <x v="14"/>
    <x v="0"/>
  </r>
  <r>
    <n v="1156"/>
    <x v="2"/>
    <s v="New Game Users"/>
    <x v="1"/>
    <x v="14"/>
    <x v="0"/>
  </r>
  <r>
    <n v="4207"/>
    <x v="3"/>
    <s v="New Game Users"/>
    <x v="1"/>
    <x v="14"/>
    <x v="0"/>
  </r>
  <r>
    <n v="4304"/>
    <x v="3"/>
    <s v="New Game Users"/>
    <x v="0"/>
    <x v="14"/>
    <x v="0"/>
  </r>
  <r>
    <n v="245"/>
    <x v="0"/>
    <s v="New Game Users"/>
    <x v="0"/>
    <x v="15"/>
    <x v="1"/>
  </r>
  <r>
    <n v="430"/>
    <x v="1"/>
    <s v="New Game Users"/>
    <x v="0"/>
    <x v="15"/>
    <x v="1"/>
  </r>
  <r>
    <n v="538"/>
    <x v="0"/>
    <s v="New Game Users"/>
    <x v="1"/>
    <x v="15"/>
    <x v="1"/>
  </r>
  <r>
    <n v="677"/>
    <x v="1"/>
    <s v="New Game Users"/>
    <x v="1"/>
    <x v="15"/>
    <x v="1"/>
  </r>
  <r>
    <n v="934"/>
    <x v="2"/>
    <s v="New Game Users"/>
    <x v="0"/>
    <x v="15"/>
    <x v="1"/>
  </r>
  <r>
    <n v="1083"/>
    <x v="2"/>
    <s v="New Game Users"/>
    <x v="1"/>
    <x v="15"/>
    <x v="1"/>
  </r>
  <r>
    <n v="3810"/>
    <x v="3"/>
    <s v="New Game Users"/>
    <x v="1"/>
    <x v="15"/>
    <x v="1"/>
  </r>
  <r>
    <n v="4148"/>
    <x v="3"/>
    <s v="New Game Users"/>
    <x v="0"/>
    <x v="15"/>
    <x v="1"/>
  </r>
  <r>
    <n v="122"/>
    <x v="0"/>
    <s v="New Game Users"/>
    <x v="0"/>
    <x v="16"/>
    <x v="2"/>
  </r>
  <r>
    <n v="250"/>
    <x v="0"/>
    <s v="New Game Users"/>
    <x v="1"/>
    <x v="16"/>
    <x v="2"/>
  </r>
  <r>
    <n v="261"/>
    <x v="1"/>
    <s v="New Game Users"/>
    <x v="0"/>
    <x v="16"/>
    <x v="2"/>
  </r>
  <r>
    <n v="357"/>
    <x v="1"/>
    <s v="New Game Users"/>
    <x v="1"/>
    <x v="16"/>
    <x v="2"/>
  </r>
  <r>
    <n v="880"/>
    <x v="2"/>
    <s v="New Game Users"/>
    <x v="0"/>
    <x v="16"/>
    <x v="2"/>
  </r>
  <r>
    <n v="1000"/>
    <x v="2"/>
    <s v="New Game Users"/>
    <x v="1"/>
    <x v="16"/>
    <x v="2"/>
  </r>
  <r>
    <n v="4056"/>
    <x v="3"/>
    <s v="New Game Users"/>
    <x v="1"/>
    <x v="16"/>
    <x v="2"/>
  </r>
  <r>
    <n v="4222"/>
    <x v="3"/>
    <s v="New Game Users"/>
    <x v="0"/>
    <x v="16"/>
    <x v="2"/>
  </r>
  <r>
    <n v="132"/>
    <x v="0"/>
    <s v="New Game Users"/>
    <x v="0"/>
    <x v="17"/>
    <x v="3"/>
  </r>
  <r>
    <n v="257"/>
    <x v="1"/>
    <s v="New Game Users"/>
    <x v="0"/>
    <x v="17"/>
    <x v="3"/>
  </r>
  <r>
    <n v="268"/>
    <x v="0"/>
    <s v="New Game Users"/>
    <x v="1"/>
    <x v="17"/>
    <x v="3"/>
  </r>
  <r>
    <n v="360"/>
    <x v="1"/>
    <s v="New Game Users"/>
    <x v="1"/>
    <x v="17"/>
    <x v="3"/>
  </r>
  <r>
    <n v="858"/>
    <x v="2"/>
    <s v="New Game Users"/>
    <x v="0"/>
    <x v="17"/>
    <x v="3"/>
  </r>
  <r>
    <n v="1026"/>
    <x v="2"/>
    <s v="New Game Users"/>
    <x v="1"/>
    <x v="17"/>
    <x v="3"/>
  </r>
  <r>
    <n v="2994"/>
    <x v="3"/>
    <s v="New Game Users"/>
    <x v="0"/>
    <x v="17"/>
    <x v="3"/>
  </r>
  <r>
    <n v="3019"/>
    <x v="3"/>
    <s v="New Game Users"/>
    <x v="1"/>
    <x v="17"/>
    <x v="3"/>
  </r>
  <r>
    <n v="124"/>
    <x v="0"/>
    <s v="New Game Users"/>
    <x v="0"/>
    <x v="18"/>
    <x v="4"/>
  </r>
  <r>
    <n v="230"/>
    <x v="1"/>
    <s v="New Game Users"/>
    <x v="0"/>
    <x v="18"/>
    <x v="4"/>
  </r>
  <r>
    <n v="259"/>
    <x v="0"/>
    <s v="New Game Users"/>
    <x v="1"/>
    <x v="18"/>
    <x v="4"/>
  </r>
  <r>
    <n v="326"/>
    <x v="1"/>
    <s v="New Game Users"/>
    <x v="1"/>
    <x v="18"/>
    <x v="4"/>
  </r>
  <r>
    <n v="853"/>
    <x v="2"/>
    <s v="New Game Users"/>
    <x v="0"/>
    <x v="18"/>
    <x v="4"/>
  </r>
  <r>
    <n v="952"/>
    <x v="2"/>
    <s v="New Game Users"/>
    <x v="1"/>
    <x v="18"/>
    <x v="4"/>
  </r>
  <r>
    <n v="3003"/>
    <x v="3"/>
    <s v="New Game Users"/>
    <x v="1"/>
    <x v="18"/>
    <x v="4"/>
  </r>
  <r>
    <n v="3199"/>
    <x v="3"/>
    <s v="New Game Users"/>
    <x v="0"/>
    <x v="18"/>
    <x v="4"/>
  </r>
  <r>
    <n v="114"/>
    <x v="0"/>
    <s v="New Game Users"/>
    <x v="0"/>
    <x v="19"/>
    <x v="4"/>
  </r>
  <r>
    <n v="233"/>
    <x v="0"/>
    <s v="New Game Users"/>
    <x v="1"/>
    <x v="19"/>
    <x v="5"/>
  </r>
  <r>
    <n v="261"/>
    <x v="1"/>
    <s v="New Game Users"/>
    <x v="0"/>
    <x v="19"/>
    <x v="5"/>
  </r>
  <r>
    <n v="318"/>
    <x v="1"/>
    <s v="New Game Users"/>
    <x v="1"/>
    <x v="19"/>
    <x v="5"/>
  </r>
  <r>
    <n v="837"/>
    <x v="2"/>
    <s v="New Game Users"/>
    <x v="1"/>
    <x v="19"/>
    <x v="5"/>
  </r>
  <r>
    <n v="853"/>
    <x v="2"/>
    <s v="New Game Users"/>
    <x v="0"/>
    <x v="19"/>
    <x v="5"/>
  </r>
  <r>
    <n v="2891"/>
    <x v="3"/>
    <s v="New Game Users"/>
    <x v="1"/>
    <x v="19"/>
    <x v="5"/>
  </r>
  <r>
    <n v="3318"/>
    <x v="3"/>
    <s v="New Game Users"/>
    <x v="0"/>
    <x v="19"/>
    <x v="5"/>
  </r>
  <r>
    <n v="172"/>
    <x v="0"/>
    <s v="New Game Users"/>
    <x v="0"/>
    <x v="20"/>
    <x v="6"/>
  </r>
  <r>
    <n v="311"/>
    <x v="1"/>
    <s v="New Game Users"/>
    <x v="0"/>
    <x v="20"/>
    <x v="6"/>
  </r>
  <r>
    <n v="414"/>
    <x v="1"/>
    <s v="New Game Users"/>
    <x v="1"/>
    <x v="20"/>
    <x v="6"/>
  </r>
  <r>
    <n v="455"/>
    <x v="0"/>
    <s v="New Game Users"/>
    <x v="1"/>
    <x v="20"/>
    <x v="6"/>
  </r>
  <r>
    <n v="761"/>
    <x v="2"/>
    <s v="New Game Users"/>
    <x v="0"/>
    <x v="20"/>
    <x v="6"/>
  </r>
  <r>
    <n v="853"/>
    <x v="2"/>
    <s v="New Game Users"/>
    <x v="1"/>
    <x v="20"/>
    <x v="6"/>
  </r>
  <r>
    <n v="3114"/>
    <x v="3"/>
    <s v="New Game Users"/>
    <x v="1"/>
    <x v="20"/>
    <x v="6"/>
  </r>
  <r>
    <n v="3499"/>
    <x v="3"/>
    <s v="New Game Users"/>
    <x v="0"/>
    <x v="20"/>
    <x v="6"/>
  </r>
  <r>
    <n v="263"/>
    <x v="0"/>
    <s v="New Game Users"/>
    <x v="0"/>
    <x v="21"/>
    <x v="0"/>
  </r>
  <r>
    <n v="440"/>
    <x v="1"/>
    <s v="New Game Users"/>
    <x v="0"/>
    <x v="21"/>
    <x v="0"/>
  </r>
  <r>
    <n v="631"/>
    <x v="1"/>
    <s v="New Game Users"/>
    <x v="1"/>
    <x v="21"/>
    <x v="0"/>
  </r>
  <r>
    <n v="709"/>
    <x v="0"/>
    <s v="New Game Users"/>
    <x v="1"/>
    <x v="21"/>
    <x v="0"/>
  </r>
  <r>
    <n v="780"/>
    <x v="2"/>
    <s v="New Game Users"/>
    <x v="0"/>
    <x v="21"/>
    <x v="0"/>
  </r>
  <r>
    <n v="923"/>
    <x v="2"/>
    <s v="New Game Users"/>
    <x v="1"/>
    <x v="21"/>
    <x v="0"/>
  </r>
  <r>
    <n v="4029"/>
    <x v="3"/>
    <s v="New Game Users"/>
    <x v="1"/>
    <x v="21"/>
    <x v="0"/>
  </r>
  <r>
    <n v="4417"/>
    <x v="3"/>
    <s v="New Game Users"/>
    <x v="0"/>
    <x v="21"/>
    <x v="0"/>
  </r>
  <r>
    <n v="268"/>
    <x v="0"/>
    <s v="New Game Users"/>
    <x v="0"/>
    <x v="22"/>
    <x v="1"/>
  </r>
  <r>
    <n v="509"/>
    <x v="1"/>
    <s v="New Game Users"/>
    <x v="0"/>
    <x v="22"/>
    <x v="1"/>
  </r>
  <r>
    <n v="632"/>
    <x v="0"/>
    <s v="New Game Users"/>
    <x v="1"/>
    <x v="22"/>
    <x v="1"/>
  </r>
  <r>
    <n v="737"/>
    <x v="2"/>
    <s v="New Game Users"/>
    <x v="0"/>
    <x v="22"/>
    <x v="1"/>
  </r>
  <r>
    <n v="783"/>
    <x v="1"/>
    <s v="New Game Users"/>
    <x v="1"/>
    <x v="22"/>
    <x v="1"/>
  </r>
  <r>
    <n v="829"/>
    <x v="2"/>
    <s v="New Game Users"/>
    <x v="1"/>
    <x v="22"/>
    <x v="1"/>
  </r>
  <r>
    <n v="4308"/>
    <x v="3"/>
    <s v="New Game Users"/>
    <x v="1"/>
    <x v="22"/>
    <x v="1"/>
  </r>
  <r>
    <n v="4327"/>
    <x v="3"/>
    <s v="New Game Users"/>
    <x v="0"/>
    <x v="22"/>
    <x v="1"/>
  </r>
  <r>
    <n v="146"/>
    <x v="0"/>
    <s v="New Game Users"/>
    <x v="0"/>
    <x v="23"/>
    <x v="2"/>
  </r>
  <r>
    <n v="269"/>
    <x v="1"/>
    <s v="New Game Users"/>
    <x v="0"/>
    <x v="23"/>
    <x v="2"/>
  </r>
  <r>
    <n v="408"/>
    <x v="0"/>
    <s v="New Game Users"/>
    <x v="1"/>
    <x v="23"/>
    <x v="2"/>
  </r>
  <r>
    <n v="457"/>
    <x v="2"/>
    <s v="New Game Users"/>
    <x v="0"/>
    <x v="23"/>
    <x v="2"/>
  </r>
  <r>
    <n v="482"/>
    <x v="1"/>
    <s v="New Game Users"/>
    <x v="1"/>
    <x v="23"/>
    <x v="2"/>
  </r>
  <r>
    <n v="568"/>
    <x v="2"/>
    <s v="New Game Users"/>
    <x v="1"/>
    <x v="23"/>
    <x v="2"/>
  </r>
  <r>
    <n v="3328"/>
    <x v="3"/>
    <s v="New Game Users"/>
    <x v="1"/>
    <x v="23"/>
    <x v="2"/>
  </r>
  <r>
    <n v="3486"/>
    <x v="3"/>
    <s v="New Game Users"/>
    <x v="0"/>
    <x v="23"/>
    <x v="2"/>
  </r>
  <r>
    <n v="122"/>
    <x v="0"/>
    <s v="New Game Users"/>
    <x v="0"/>
    <x v="24"/>
    <x v="3"/>
  </r>
  <r>
    <n v="221"/>
    <x v="1"/>
    <s v="New Game Users"/>
    <x v="0"/>
    <x v="24"/>
    <x v="3"/>
  </r>
  <r>
    <n v="294"/>
    <x v="0"/>
    <s v="New Game Users"/>
    <x v="1"/>
    <x v="24"/>
    <x v="3"/>
  </r>
  <r>
    <n v="397"/>
    <x v="1"/>
    <s v="New Game Users"/>
    <x v="1"/>
    <x v="24"/>
    <x v="3"/>
  </r>
  <r>
    <n v="438"/>
    <x v="2"/>
    <s v="New Game Users"/>
    <x v="0"/>
    <x v="24"/>
    <x v="3"/>
  </r>
  <r>
    <n v="481"/>
    <x v="2"/>
    <s v="New Game Users"/>
    <x v="1"/>
    <x v="24"/>
    <x v="3"/>
  </r>
  <r>
    <n v="3063"/>
    <x v="3"/>
    <s v="New Game Users"/>
    <x v="1"/>
    <x v="24"/>
    <x v="3"/>
  </r>
  <r>
    <n v="3433"/>
    <x v="3"/>
    <s v="New Game Users"/>
    <x v="0"/>
    <x v="24"/>
    <x v="3"/>
  </r>
  <r>
    <n v="130"/>
    <x v="0"/>
    <s v="New Game Users"/>
    <x v="0"/>
    <x v="25"/>
    <x v="4"/>
  </r>
  <r>
    <n v="266"/>
    <x v="1"/>
    <s v="New Game Users"/>
    <x v="0"/>
    <x v="25"/>
    <x v="4"/>
  </r>
  <r>
    <n v="282"/>
    <x v="0"/>
    <s v="New Game Users"/>
    <x v="1"/>
    <x v="25"/>
    <x v="4"/>
  </r>
  <r>
    <n v="395"/>
    <x v="1"/>
    <s v="New Game Users"/>
    <x v="1"/>
    <x v="25"/>
    <x v="4"/>
  </r>
  <r>
    <n v="429"/>
    <x v="2"/>
    <s v="New Game Users"/>
    <x v="0"/>
    <x v="25"/>
    <x v="4"/>
  </r>
  <r>
    <n v="487"/>
    <x v="2"/>
    <s v="New Game Users"/>
    <x v="1"/>
    <x v="25"/>
    <x v="4"/>
  </r>
  <r>
    <n v="3097"/>
    <x v="3"/>
    <s v="New Game Users"/>
    <x v="1"/>
    <x v="25"/>
    <x v="4"/>
  </r>
  <r>
    <n v="3607"/>
    <x v="3"/>
    <s v="New Game Users"/>
    <x v="0"/>
    <x v="25"/>
    <x v="4"/>
  </r>
  <r>
    <n v="129"/>
    <x v="0"/>
    <s v="New Game Users"/>
    <x v="0"/>
    <x v="26"/>
    <x v="4"/>
  </r>
  <r>
    <n v="251"/>
    <x v="1"/>
    <s v="New Game Users"/>
    <x v="0"/>
    <x v="26"/>
    <x v="5"/>
  </r>
  <r>
    <n v="317"/>
    <x v="0"/>
    <s v="New Game Users"/>
    <x v="1"/>
    <x v="26"/>
    <x v="5"/>
  </r>
  <r>
    <n v="336"/>
    <x v="1"/>
    <s v="New Game Users"/>
    <x v="1"/>
    <x v="26"/>
    <x v="5"/>
  </r>
  <r>
    <n v="432"/>
    <x v="2"/>
    <s v="New Game Users"/>
    <x v="0"/>
    <x v="26"/>
    <x v="5"/>
  </r>
  <r>
    <n v="485"/>
    <x v="2"/>
    <s v="New Game Users"/>
    <x v="1"/>
    <x v="26"/>
    <x v="5"/>
  </r>
  <r>
    <n v="3318"/>
    <x v="3"/>
    <s v="New Game Users"/>
    <x v="1"/>
    <x v="26"/>
    <x v="5"/>
  </r>
  <r>
    <n v="3657"/>
    <x v="3"/>
    <s v="New Game Users"/>
    <x v="0"/>
    <x v="26"/>
    <x v="5"/>
  </r>
  <r>
    <n v="174"/>
    <x v="0"/>
    <s v="New Game Users"/>
    <x v="0"/>
    <x v="27"/>
    <x v="6"/>
  </r>
  <r>
    <n v="261"/>
    <x v="1"/>
    <s v="New Game Users"/>
    <x v="0"/>
    <x v="27"/>
    <x v="6"/>
  </r>
  <r>
    <n v="419"/>
    <x v="0"/>
    <s v="New Game Users"/>
    <x v="1"/>
    <x v="27"/>
    <x v="6"/>
  </r>
  <r>
    <n v="445"/>
    <x v="1"/>
    <s v="New Game Users"/>
    <x v="1"/>
    <x v="27"/>
    <x v="6"/>
  </r>
  <r>
    <n v="547"/>
    <x v="2"/>
    <s v="New Game Users"/>
    <x v="0"/>
    <x v="27"/>
    <x v="6"/>
  </r>
  <r>
    <n v="644"/>
    <x v="2"/>
    <s v="New Game Users"/>
    <x v="1"/>
    <x v="27"/>
    <x v="6"/>
  </r>
  <r>
    <n v="3639"/>
    <x v="3"/>
    <s v="New Game Users"/>
    <x v="0"/>
    <x v="27"/>
    <x v="6"/>
  </r>
  <r>
    <n v="3712"/>
    <x v="3"/>
    <s v="New Game Users"/>
    <x v="1"/>
    <x v="27"/>
    <x v="6"/>
  </r>
  <r>
    <n v="259"/>
    <x v="0"/>
    <s v="New Game Users"/>
    <x v="0"/>
    <x v="28"/>
    <x v="0"/>
  </r>
  <r>
    <n v="611"/>
    <x v="0"/>
    <s v="New Game Users"/>
    <x v="1"/>
    <x v="28"/>
    <x v="0"/>
  </r>
  <r>
    <n v="625"/>
    <x v="1"/>
    <s v="New Game Users"/>
    <x v="0"/>
    <x v="28"/>
    <x v="0"/>
  </r>
  <r>
    <n v="823"/>
    <x v="1"/>
    <s v="New Game Users"/>
    <x v="1"/>
    <x v="28"/>
    <x v="0"/>
  </r>
  <r>
    <n v="1260"/>
    <x v="2"/>
    <s v="New Game Users"/>
    <x v="1"/>
    <x v="28"/>
    <x v="0"/>
  </r>
  <r>
    <n v="1277"/>
    <x v="2"/>
    <s v="New Game Users"/>
    <x v="0"/>
    <x v="28"/>
    <x v="0"/>
  </r>
  <r>
    <n v="6415"/>
    <x v="3"/>
    <s v="New Game Users"/>
    <x v="1"/>
    <x v="28"/>
    <x v="0"/>
  </r>
  <r>
    <n v="6877"/>
    <x v="3"/>
    <s v="New Game Users"/>
    <x v="0"/>
    <x v="28"/>
    <x v="0"/>
  </r>
  <r>
    <n v="356"/>
    <x v="0"/>
    <s v="New Game Users"/>
    <x v="0"/>
    <x v="29"/>
    <x v="1"/>
  </r>
  <r>
    <n v="676"/>
    <x v="1"/>
    <s v="New Game Users"/>
    <x v="0"/>
    <x v="29"/>
    <x v="1"/>
  </r>
  <r>
    <n v="760"/>
    <x v="0"/>
    <s v="New Game Users"/>
    <x v="1"/>
    <x v="29"/>
    <x v="1"/>
  </r>
  <r>
    <n v="947"/>
    <x v="1"/>
    <s v="New Game Users"/>
    <x v="1"/>
    <x v="29"/>
    <x v="1"/>
  </r>
  <r>
    <n v="1242"/>
    <x v="2"/>
    <s v="New Game Users"/>
    <x v="0"/>
    <x v="29"/>
    <x v="1"/>
  </r>
  <r>
    <n v="1511"/>
    <x v="2"/>
    <s v="New Game Users"/>
    <x v="1"/>
    <x v="29"/>
    <x v="1"/>
  </r>
  <r>
    <n v="7139"/>
    <x v="3"/>
    <s v="New Game Users"/>
    <x v="0"/>
    <x v="29"/>
    <x v="1"/>
  </r>
  <r>
    <n v="7535"/>
    <x v="3"/>
    <s v="New Game Users"/>
    <x v="1"/>
    <x v="29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7">
  <r>
    <n v="277"/>
    <x v="0"/>
    <s v="New Game Users"/>
    <x v="0"/>
    <x v="0"/>
    <x v="0"/>
  </r>
  <r>
    <n v="488"/>
    <x v="1"/>
    <s v="New Game Users"/>
    <x v="0"/>
    <x v="0"/>
    <x v="0"/>
  </r>
  <r>
    <n v="669"/>
    <x v="0"/>
    <s v="New Game Users"/>
    <x v="1"/>
    <x v="0"/>
    <x v="0"/>
  </r>
  <r>
    <n v="769"/>
    <x v="1"/>
    <s v="New Game Users"/>
    <x v="1"/>
    <x v="0"/>
    <x v="0"/>
  </r>
  <r>
    <n v="984"/>
    <x v="2"/>
    <s v="New Game Users"/>
    <x v="0"/>
    <x v="0"/>
    <x v="0"/>
  </r>
  <r>
    <n v="1278"/>
    <x v="2"/>
    <s v="New Game Users"/>
    <x v="1"/>
    <x v="0"/>
    <x v="0"/>
  </r>
  <r>
    <n v="4509"/>
    <x v="3"/>
    <s v="New Game Users"/>
    <x v="1"/>
    <x v="0"/>
    <x v="0"/>
  </r>
  <r>
    <n v="5338"/>
    <x v="3"/>
    <s v="New Game Users"/>
    <x v="0"/>
    <x v="0"/>
    <x v="0"/>
  </r>
  <r>
    <n v="216"/>
    <x v="0"/>
    <s v="New Game Users"/>
    <x v="0"/>
    <x v="1"/>
    <x v="1"/>
  </r>
  <r>
    <n v="442"/>
    <x v="1"/>
    <s v="New Game Users"/>
    <x v="0"/>
    <x v="1"/>
    <x v="1"/>
  </r>
  <r>
    <n v="624"/>
    <x v="0"/>
    <s v="New Game Users"/>
    <x v="1"/>
    <x v="1"/>
    <x v="1"/>
  </r>
  <r>
    <n v="782"/>
    <x v="1"/>
    <s v="New Game Users"/>
    <x v="1"/>
    <x v="1"/>
    <x v="1"/>
  </r>
  <r>
    <n v="913"/>
    <x v="2"/>
    <s v="New Game Users"/>
    <x v="0"/>
    <x v="1"/>
    <x v="1"/>
  </r>
  <r>
    <n v="1242"/>
    <x v="2"/>
    <s v="New Game Users"/>
    <x v="1"/>
    <x v="1"/>
    <x v="1"/>
  </r>
  <r>
    <n v="4321"/>
    <x v="3"/>
    <s v="New Game Users"/>
    <x v="1"/>
    <x v="1"/>
    <x v="1"/>
  </r>
  <r>
    <n v="5056"/>
    <x v="3"/>
    <s v="New Game Users"/>
    <x v="0"/>
    <x v="1"/>
    <x v="1"/>
  </r>
  <r>
    <n v="134"/>
    <x v="0"/>
    <s v="New Game Users"/>
    <x v="0"/>
    <x v="2"/>
    <x v="2"/>
  </r>
  <r>
    <n v="285"/>
    <x v="1"/>
    <s v="New Game Users"/>
    <x v="0"/>
    <x v="2"/>
    <x v="2"/>
  </r>
  <r>
    <n v="406"/>
    <x v="1"/>
    <s v="New Game Users"/>
    <x v="1"/>
    <x v="2"/>
    <x v="2"/>
  </r>
  <r>
    <n v="407"/>
    <x v="0"/>
    <s v="New Game Users"/>
    <x v="1"/>
    <x v="2"/>
    <x v="2"/>
  </r>
  <r>
    <n v="479"/>
    <x v="2"/>
    <s v="New Game Users"/>
    <x v="0"/>
    <x v="2"/>
    <x v="2"/>
  </r>
  <r>
    <n v="659"/>
    <x v="2"/>
    <s v="New Game Users"/>
    <x v="1"/>
    <x v="2"/>
    <x v="2"/>
  </r>
  <r>
    <n v="2429"/>
    <x v="3"/>
    <s v="New Game Users"/>
    <x v="1"/>
    <x v="2"/>
    <x v="2"/>
  </r>
  <r>
    <n v="2878"/>
    <x v="3"/>
    <s v="New Game Users"/>
    <x v="0"/>
    <x v="2"/>
    <x v="2"/>
  </r>
  <r>
    <n v="140"/>
    <x v="0"/>
    <s v="New Game Users"/>
    <x v="0"/>
    <x v="3"/>
    <x v="3"/>
  </r>
  <r>
    <n v="257"/>
    <x v="1"/>
    <s v="New Game Users"/>
    <x v="0"/>
    <x v="3"/>
    <x v="3"/>
  </r>
  <r>
    <n v="344"/>
    <x v="0"/>
    <s v="New Game Users"/>
    <x v="1"/>
    <x v="3"/>
    <x v="3"/>
  </r>
  <r>
    <n v="385"/>
    <x v="1"/>
    <s v="New Game Users"/>
    <x v="1"/>
    <x v="3"/>
    <x v="3"/>
  </r>
  <r>
    <n v="480"/>
    <x v="2"/>
    <s v="New Game Users"/>
    <x v="0"/>
    <x v="3"/>
    <x v="3"/>
  </r>
  <r>
    <n v="662"/>
    <x v="2"/>
    <s v="New Game Users"/>
    <x v="1"/>
    <x v="3"/>
    <x v="3"/>
  </r>
  <r>
    <n v="2320"/>
    <x v="3"/>
    <s v="New Game Users"/>
    <x v="1"/>
    <x v="3"/>
    <x v="3"/>
  </r>
  <r>
    <n v="2731"/>
    <x v="3"/>
    <s v="New Game Users"/>
    <x v="0"/>
    <x v="3"/>
    <x v="3"/>
  </r>
  <r>
    <n v="129"/>
    <x v="0"/>
    <s v="New Game Users"/>
    <x v="0"/>
    <x v="4"/>
    <x v="4"/>
  </r>
  <r>
    <n v="207"/>
    <x v="1"/>
    <s v="New Game Users"/>
    <x v="0"/>
    <x v="4"/>
    <x v="4"/>
  </r>
  <r>
    <n v="339"/>
    <x v="1"/>
    <s v="New Game Users"/>
    <x v="1"/>
    <x v="4"/>
    <x v="4"/>
  </r>
  <r>
    <n v="365"/>
    <x v="0"/>
    <s v="New Game Users"/>
    <x v="1"/>
    <x v="4"/>
    <x v="4"/>
  </r>
  <r>
    <n v="508"/>
    <x v="2"/>
    <s v="New Game Users"/>
    <x v="0"/>
    <x v="4"/>
    <x v="4"/>
  </r>
  <r>
    <n v="708"/>
    <x v="2"/>
    <s v="New Game Users"/>
    <x v="1"/>
    <x v="4"/>
    <x v="4"/>
  </r>
  <r>
    <n v="2244"/>
    <x v="3"/>
    <s v="New Game Users"/>
    <x v="1"/>
    <x v="4"/>
    <x v="4"/>
  </r>
  <r>
    <n v="2601"/>
    <x v="3"/>
    <s v="New Game Users"/>
    <x v="0"/>
    <x v="4"/>
    <x v="4"/>
  </r>
  <r>
    <n v="132"/>
    <x v="0"/>
    <s v="New Game Users"/>
    <x v="0"/>
    <x v="5"/>
    <x v="4"/>
  </r>
  <r>
    <n v="270"/>
    <x v="1"/>
    <s v="New Game Users"/>
    <x v="0"/>
    <x v="5"/>
    <x v="5"/>
  </r>
  <r>
    <n v="321"/>
    <x v="0"/>
    <s v="New Game Users"/>
    <x v="1"/>
    <x v="5"/>
    <x v="5"/>
  </r>
  <r>
    <n v="380"/>
    <x v="1"/>
    <s v="New Game Users"/>
    <x v="1"/>
    <x v="5"/>
    <x v="5"/>
  </r>
  <r>
    <n v="482"/>
    <x v="2"/>
    <s v="New Game Users"/>
    <x v="0"/>
    <x v="5"/>
    <x v="5"/>
  </r>
  <r>
    <n v="658"/>
    <x v="2"/>
    <s v="New Game Users"/>
    <x v="1"/>
    <x v="5"/>
    <x v="5"/>
  </r>
  <r>
    <n v="2230"/>
    <x v="3"/>
    <s v="New Game Users"/>
    <x v="1"/>
    <x v="5"/>
    <x v="5"/>
  </r>
  <r>
    <n v="2625"/>
    <x v="3"/>
    <s v="New Game Users"/>
    <x v="0"/>
    <x v="5"/>
    <x v="5"/>
  </r>
  <r>
    <n v="152"/>
    <x v="0"/>
    <s v="New Game Users"/>
    <x v="0"/>
    <x v="6"/>
    <x v="6"/>
  </r>
  <r>
    <n v="323"/>
    <x v="1"/>
    <s v="New Game Users"/>
    <x v="0"/>
    <x v="6"/>
    <x v="6"/>
  </r>
  <r>
    <n v="414"/>
    <x v="0"/>
    <s v="New Game Users"/>
    <x v="1"/>
    <x v="6"/>
    <x v="6"/>
  </r>
  <r>
    <n v="445"/>
    <x v="1"/>
    <s v="New Game Users"/>
    <x v="1"/>
    <x v="6"/>
    <x v="6"/>
  </r>
  <r>
    <n v="531"/>
    <x v="2"/>
    <s v="New Game Users"/>
    <x v="0"/>
    <x v="6"/>
    <x v="6"/>
  </r>
  <r>
    <n v="722"/>
    <x v="2"/>
    <s v="New Game Users"/>
    <x v="1"/>
    <x v="6"/>
    <x v="6"/>
  </r>
  <r>
    <n v="2267"/>
    <x v="3"/>
    <s v="New Game Users"/>
    <x v="1"/>
    <x v="6"/>
    <x v="6"/>
  </r>
  <r>
    <n v="2775"/>
    <x v="3"/>
    <s v="New Game Users"/>
    <x v="0"/>
    <x v="6"/>
    <x v="6"/>
  </r>
  <r>
    <n v="232"/>
    <x v="0"/>
    <s v="New Game Users"/>
    <x v="0"/>
    <x v="7"/>
    <x v="0"/>
  </r>
  <r>
    <n v="445"/>
    <x v="1"/>
    <s v="New Game Users"/>
    <x v="0"/>
    <x v="7"/>
    <x v="0"/>
  </r>
  <r>
    <n v="607"/>
    <x v="1"/>
    <s v="New Game Users"/>
    <x v="1"/>
    <x v="7"/>
    <x v="0"/>
  </r>
  <r>
    <n v="637"/>
    <x v="0"/>
    <s v="New Game Users"/>
    <x v="1"/>
    <x v="7"/>
    <x v="0"/>
  </r>
  <r>
    <n v="1071"/>
    <x v="2"/>
    <s v="New Game Users"/>
    <x v="0"/>
    <x v="7"/>
    <x v="0"/>
  </r>
  <r>
    <n v="1357"/>
    <x v="2"/>
    <s v="New Game Users"/>
    <x v="1"/>
    <x v="7"/>
    <x v="0"/>
  </r>
  <r>
    <n v="4140"/>
    <x v="3"/>
    <s v="New Game Users"/>
    <x v="1"/>
    <x v="7"/>
    <x v="0"/>
  </r>
  <r>
    <n v="4852"/>
    <x v="3"/>
    <s v="New Game Users"/>
    <x v="0"/>
    <x v="7"/>
    <x v="0"/>
  </r>
  <r>
    <n v="217"/>
    <x v="0"/>
    <s v="New Game Users"/>
    <x v="0"/>
    <x v="8"/>
    <x v="1"/>
  </r>
  <r>
    <n v="432"/>
    <x v="1"/>
    <s v="New Game Users"/>
    <x v="0"/>
    <x v="8"/>
    <x v="1"/>
  </r>
  <r>
    <n v="508"/>
    <x v="0"/>
    <s v="New Game Users"/>
    <x v="1"/>
    <x v="8"/>
    <x v="1"/>
  </r>
  <r>
    <n v="603"/>
    <x v="1"/>
    <s v="New Game Users"/>
    <x v="1"/>
    <x v="8"/>
    <x v="1"/>
  </r>
  <r>
    <n v="901"/>
    <x v="2"/>
    <s v="New Game Users"/>
    <x v="0"/>
    <x v="8"/>
    <x v="1"/>
  </r>
  <r>
    <n v="1137"/>
    <x v="2"/>
    <s v="New Game Users"/>
    <x v="1"/>
    <x v="8"/>
    <x v="1"/>
  </r>
  <r>
    <n v="3894"/>
    <x v="3"/>
    <s v="New Game Users"/>
    <x v="1"/>
    <x v="8"/>
    <x v="1"/>
  </r>
  <r>
    <n v="4598"/>
    <x v="3"/>
    <s v="New Game Users"/>
    <x v="0"/>
    <x v="8"/>
    <x v="1"/>
  </r>
  <r>
    <n v="135"/>
    <x v="0"/>
    <s v="New Game Users"/>
    <x v="0"/>
    <x v="9"/>
    <x v="2"/>
  </r>
  <r>
    <n v="339"/>
    <x v="0"/>
    <s v="New Game Users"/>
    <x v="1"/>
    <x v="9"/>
    <x v="2"/>
  </r>
  <r>
    <n v="415"/>
    <x v="1"/>
    <s v="New Game Users"/>
    <x v="0"/>
    <x v="9"/>
    <x v="2"/>
  </r>
  <r>
    <n v="472"/>
    <x v="2"/>
    <s v="New Game Users"/>
    <x v="0"/>
    <x v="9"/>
    <x v="2"/>
  </r>
  <r>
    <n v="595"/>
    <x v="2"/>
    <s v="New Game Users"/>
    <x v="1"/>
    <x v="9"/>
    <x v="2"/>
  </r>
  <r>
    <n v="656"/>
    <x v="1"/>
    <s v="New Game Users"/>
    <x v="1"/>
    <x v="9"/>
    <x v="2"/>
  </r>
  <r>
    <n v="2480"/>
    <x v="3"/>
    <s v="New Game Users"/>
    <x v="1"/>
    <x v="9"/>
    <x v="2"/>
  </r>
  <r>
    <n v="2888"/>
    <x v="3"/>
    <s v="New Game Users"/>
    <x v="0"/>
    <x v="9"/>
    <x v="2"/>
  </r>
  <r>
    <n v="139"/>
    <x v="0"/>
    <s v="New Game Users"/>
    <x v="0"/>
    <x v="10"/>
    <x v="3"/>
  </r>
  <r>
    <n v="245"/>
    <x v="1"/>
    <s v="New Game Users"/>
    <x v="0"/>
    <x v="10"/>
    <x v="3"/>
  </r>
  <r>
    <n v="290"/>
    <x v="0"/>
    <s v="New Game Users"/>
    <x v="1"/>
    <x v="10"/>
    <x v="3"/>
  </r>
  <r>
    <n v="354"/>
    <x v="1"/>
    <s v="New Game Users"/>
    <x v="1"/>
    <x v="10"/>
    <x v="3"/>
  </r>
  <r>
    <n v="466"/>
    <x v="2"/>
    <s v="New Game Users"/>
    <x v="0"/>
    <x v="10"/>
    <x v="3"/>
  </r>
  <r>
    <n v="528"/>
    <x v="2"/>
    <s v="New Game Users"/>
    <x v="1"/>
    <x v="10"/>
    <x v="3"/>
  </r>
  <r>
    <n v="2165"/>
    <x v="3"/>
    <s v="New Game Users"/>
    <x v="1"/>
    <x v="10"/>
    <x v="3"/>
  </r>
  <r>
    <n v="2671"/>
    <x v="3"/>
    <s v="New Game Users"/>
    <x v="0"/>
    <x v="10"/>
    <x v="3"/>
  </r>
  <r>
    <n v="139"/>
    <x v="0"/>
    <s v="New Game Users"/>
    <x v="0"/>
    <x v="11"/>
    <x v="4"/>
  </r>
  <r>
    <n v="230"/>
    <x v="1"/>
    <s v="New Game Users"/>
    <x v="0"/>
    <x v="11"/>
    <x v="4"/>
  </r>
  <r>
    <n v="279"/>
    <x v="0"/>
    <s v="New Game Users"/>
    <x v="1"/>
    <x v="11"/>
    <x v="4"/>
  </r>
  <r>
    <n v="357"/>
    <x v="1"/>
    <s v="New Game Users"/>
    <x v="1"/>
    <x v="11"/>
    <x v="4"/>
  </r>
  <r>
    <n v="492"/>
    <x v="2"/>
    <s v="New Game Users"/>
    <x v="0"/>
    <x v="11"/>
    <x v="4"/>
  </r>
  <r>
    <n v="604"/>
    <x v="2"/>
    <s v="New Game Users"/>
    <x v="1"/>
    <x v="11"/>
    <x v="4"/>
  </r>
  <r>
    <n v="2259"/>
    <x v="3"/>
    <s v="New Game Users"/>
    <x v="1"/>
    <x v="11"/>
    <x v="4"/>
  </r>
  <r>
    <n v="2724"/>
    <x v="3"/>
    <s v="New Game Users"/>
    <x v="0"/>
    <x v="11"/>
    <x v="4"/>
  </r>
  <r>
    <n v="107"/>
    <x v="0"/>
    <s v="New Game Users"/>
    <x v="0"/>
    <x v="12"/>
    <x v="4"/>
  </r>
  <r>
    <n v="263"/>
    <x v="1"/>
    <s v="New Game Users"/>
    <x v="0"/>
    <x v="12"/>
    <x v="5"/>
  </r>
  <r>
    <n v="287"/>
    <x v="0"/>
    <s v="New Game Users"/>
    <x v="1"/>
    <x v="12"/>
    <x v="5"/>
  </r>
  <r>
    <n v="360"/>
    <x v="1"/>
    <s v="New Game Users"/>
    <x v="1"/>
    <x v="12"/>
    <x v="5"/>
  </r>
  <r>
    <n v="494"/>
    <x v="2"/>
    <s v="New Game Users"/>
    <x v="0"/>
    <x v="12"/>
    <x v="5"/>
  </r>
  <r>
    <n v="618"/>
    <x v="2"/>
    <s v="New Game Users"/>
    <x v="1"/>
    <x v="12"/>
    <x v="5"/>
  </r>
  <r>
    <n v="2720"/>
    <x v="3"/>
    <s v="New Game Users"/>
    <x v="1"/>
    <x v="12"/>
    <x v="5"/>
  </r>
  <r>
    <n v="2885"/>
    <x v="3"/>
    <s v="New Game Users"/>
    <x v="0"/>
    <x v="12"/>
    <x v="5"/>
  </r>
  <r>
    <n v="168"/>
    <x v="0"/>
    <s v="New Game Users"/>
    <x v="0"/>
    <x v="13"/>
    <x v="6"/>
  </r>
  <r>
    <n v="240"/>
    <x v="1"/>
    <s v="New Game Users"/>
    <x v="0"/>
    <x v="13"/>
    <x v="6"/>
  </r>
  <r>
    <n v="373"/>
    <x v="0"/>
    <s v="New Game Users"/>
    <x v="1"/>
    <x v="13"/>
    <x v="6"/>
  </r>
  <r>
    <n v="391"/>
    <x v="1"/>
    <s v="New Game Users"/>
    <x v="1"/>
    <x v="13"/>
    <x v="6"/>
  </r>
  <r>
    <n v="626"/>
    <x v="2"/>
    <s v="New Game Users"/>
    <x v="0"/>
    <x v="13"/>
    <x v="6"/>
  </r>
  <r>
    <n v="826"/>
    <x v="2"/>
    <s v="New Game Users"/>
    <x v="1"/>
    <x v="13"/>
    <x v="6"/>
  </r>
  <r>
    <n v="3347"/>
    <x v="3"/>
    <s v="New Game Users"/>
    <x v="1"/>
    <x v="13"/>
    <x v="6"/>
  </r>
  <r>
    <n v="3348"/>
    <x v="3"/>
    <s v="New Game Users"/>
    <x v="0"/>
    <x v="13"/>
    <x v="6"/>
  </r>
  <r>
    <n v="263"/>
    <x v="0"/>
    <s v="New Game Users"/>
    <x v="0"/>
    <x v="14"/>
    <x v="0"/>
  </r>
  <r>
    <n v="419"/>
    <x v="1"/>
    <s v="New Game Users"/>
    <x v="0"/>
    <x v="14"/>
    <x v="0"/>
  </r>
  <r>
    <n v="613"/>
    <x v="0"/>
    <s v="New Game Users"/>
    <x v="1"/>
    <x v="14"/>
    <x v="0"/>
  </r>
  <r>
    <n v="680"/>
    <x v="1"/>
    <s v="New Game Users"/>
    <x v="1"/>
    <x v="14"/>
    <x v="0"/>
  </r>
  <r>
    <n v="973"/>
    <x v="2"/>
    <s v="New Game Users"/>
    <x v="0"/>
    <x v="14"/>
    <x v="0"/>
  </r>
  <r>
    <n v="1156"/>
    <x v="2"/>
    <s v="New Game Users"/>
    <x v="1"/>
    <x v="14"/>
    <x v="0"/>
  </r>
  <r>
    <n v="4207"/>
    <x v="3"/>
    <s v="New Game Users"/>
    <x v="1"/>
    <x v="14"/>
    <x v="0"/>
  </r>
  <r>
    <n v="4304"/>
    <x v="3"/>
    <s v="New Game Users"/>
    <x v="0"/>
    <x v="14"/>
    <x v="0"/>
  </r>
  <r>
    <n v="245"/>
    <x v="0"/>
    <s v="New Game Users"/>
    <x v="0"/>
    <x v="15"/>
    <x v="1"/>
  </r>
  <r>
    <n v="430"/>
    <x v="1"/>
    <s v="New Game Users"/>
    <x v="0"/>
    <x v="15"/>
    <x v="1"/>
  </r>
  <r>
    <n v="538"/>
    <x v="0"/>
    <s v="New Game Users"/>
    <x v="1"/>
    <x v="15"/>
    <x v="1"/>
  </r>
  <r>
    <n v="677"/>
    <x v="1"/>
    <s v="New Game Users"/>
    <x v="1"/>
    <x v="15"/>
    <x v="1"/>
  </r>
  <r>
    <n v="934"/>
    <x v="2"/>
    <s v="New Game Users"/>
    <x v="0"/>
    <x v="15"/>
    <x v="1"/>
  </r>
  <r>
    <n v="1083"/>
    <x v="2"/>
    <s v="New Game Users"/>
    <x v="1"/>
    <x v="15"/>
    <x v="1"/>
  </r>
  <r>
    <n v="3810"/>
    <x v="3"/>
    <s v="New Game Users"/>
    <x v="1"/>
    <x v="15"/>
    <x v="1"/>
  </r>
  <r>
    <n v="4148"/>
    <x v="3"/>
    <s v="New Game Users"/>
    <x v="0"/>
    <x v="15"/>
    <x v="1"/>
  </r>
  <r>
    <n v="122"/>
    <x v="0"/>
    <s v="New Game Users"/>
    <x v="0"/>
    <x v="16"/>
    <x v="2"/>
  </r>
  <r>
    <n v="250"/>
    <x v="0"/>
    <s v="New Game Users"/>
    <x v="1"/>
    <x v="16"/>
    <x v="2"/>
  </r>
  <r>
    <n v="261"/>
    <x v="1"/>
    <s v="New Game Users"/>
    <x v="0"/>
    <x v="16"/>
    <x v="2"/>
  </r>
  <r>
    <n v="357"/>
    <x v="1"/>
    <s v="New Game Users"/>
    <x v="1"/>
    <x v="16"/>
    <x v="2"/>
  </r>
  <r>
    <n v="880"/>
    <x v="2"/>
    <s v="New Game Users"/>
    <x v="0"/>
    <x v="16"/>
    <x v="2"/>
  </r>
  <r>
    <n v="1000"/>
    <x v="2"/>
    <s v="New Game Users"/>
    <x v="1"/>
    <x v="16"/>
    <x v="2"/>
  </r>
  <r>
    <n v="4056"/>
    <x v="3"/>
    <s v="New Game Users"/>
    <x v="1"/>
    <x v="16"/>
    <x v="2"/>
  </r>
  <r>
    <n v="4222"/>
    <x v="3"/>
    <s v="New Game Users"/>
    <x v="0"/>
    <x v="16"/>
    <x v="2"/>
  </r>
  <r>
    <n v="132"/>
    <x v="0"/>
    <s v="New Game Users"/>
    <x v="0"/>
    <x v="17"/>
    <x v="3"/>
  </r>
  <r>
    <n v="257"/>
    <x v="1"/>
    <s v="New Game Users"/>
    <x v="0"/>
    <x v="17"/>
    <x v="3"/>
  </r>
  <r>
    <n v="268"/>
    <x v="0"/>
    <s v="New Game Users"/>
    <x v="1"/>
    <x v="17"/>
    <x v="3"/>
  </r>
  <r>
    <n v="360"/>
    <x v="1"/>
    <s v="New Game Users"/>
    <x v="1"/>
    <x v="17"/>
    <x v="3"/>
  </r>
  <r>
    <n v="858"/>
    <x v="2"/>
    <s v="New Game Users"/>
    <x v="0"/>
    <x v="17"/>
    <x v="3"/>
  </r>
  <r>
    <n v="1026"/>
    <x v="2"/>
    <s v="New Game Users"/>
    <x v="1"/>
    <x v="17"/>
    <x v="3"/>
  </r>
  <r>
    <n v="2994"/>
    <x v="3"/>
    <s v="New Game Users"/>
    <x v="0"/>
    <x v="17"/>
    <x v="3"/>
  </r>
  <r>
    <n v="3019"/>
    <x v="3"/>
    <s v="New Game Users"/>
    <x v="1"/>
    <x v="17"/>
    <x v="3"/>
  </r>
  <r>
    <n v="124"/>
    <x v="0"/>
    <s v="New Game Users"/>
    <x v="0"/>
    <x v="18"/>
    <x v="4"/>
  </r>
  <r>
    <n v="230"/>
    <x v="1"/>
    <s v="New Game Users"/>
    <x v="0"/>
    <x v="18"/>
    <x v="4"/>
  </r>
  <r>
    <n v="259"/>
    <x v="0"/>
    <s v="New Game Users"/>
    <x v="1"/>
    <x v="18"/>
    <x v="4"/>
  </r>
  <r>
    <n v="326"/>
    <x v="1"/>
    <s v="New Game Users"/>
    <x v="1"/>
    <x v="18"/>
    <x v="4"/>
  </r>
  <r>
    <n v="853"/>
    <x v="2"/>
    <s v="New Game Users"/>
    <x v="0"/>
    <x v="18"/>
    <x v="4"/>
  </r>
  <r>
    <n v="952"/>
    <x v="2"/>
    <s v="New Game Users"/>
    <x v="1"/>
    <x v="18"/>
    <x v="4"/>
  </r>
  <r>
    <n v="3003"/>
    <x v="3"/>
    <s v="New Game Users"/>
    <x v="1"/>
    <x v="18"/>
    <x v="4"/>
  </r>
  <r>
    <n v="3199"/>
    <x v="3"/>
    <s v="New Game Users"/>
    <x v="0"/>
    <x v="18"/>
    <x v="4"/>
  </r>
  <r>
    <n v="114"/>
    <x v="0"/>
    <s v="New Game Users"/>
    <x v="0"/>
    <x v="19"/>
    <x v="4"/>
  </r>
  <r>
    <n v="233"/>
    <x v="0"/>
    <s v="New Game Users"/>
    <x v="1"/>
    <x v="19"/>
    <x v="5"/>
  </r>
  <r>
    <n v="261"/>
    <x v="1"/>
    <s v="New Game Users"/>
    <x v="0"/>
    <x v="19"/>
    <x v="5"/>
  </r>
  <r>
    <n v="318"/>
    <x v="1"/>
    <s v="New Game Users"/>
    <x v="1"/>
    <x v="19"/>
    <x v="5"/>
  </r>
  <r>
    <n v="837"/>
    <x v="2"/>
    <s v="New Game Users"/>
    <x v="1"/>
    <x v="19"/>
    <x v="5"/>
  </r>
  <r>
    <n v="853"/>
    <x v="2"/>
    <s v="New Game Users"/>
    <x v="0"/>
    <x v="19"/>
    <x v="5"/>
  </r>
  <r>
    <n v="2891"/>
    <x v="3"/>
    <s v="New Game Users"/>
    <x v="1"/>
    <x v="19"/>
    <x v="5"/>
  </r>
  <r>
    <n v="3318"/>
    <x v="3"/>
    <s v="New Game Users"/>
    <x v="0"/>
    <x v="19"/>
    <x v="5"/>
  </r>
  <r>
    <n v="172"/>
    <x v="0"/>
    <s v="New Game Users"/>
    <x v="0"/>
    <x v="20"/>
    <x v="6"/>
  </r>
  <r>
    <n v="311"/>
    <x v="1"/>
    <s v="New Game Users"/>
    <x v="0"/>
    <x v="20"/>
    <x v="6"/>
  </r>
  <r>
    <n v="414"/>
    <x v="1"/>
    <s v="New Game Users"/>
    <x v="1"/>
    <x v="20"/>
    <x v="6"/>
  </r>
  <r>
    <n v="455"/>
    <x v="0"/>
    <s v="New Game Users"/>
    <x v="1"/>
    <x v="20"/>
    <x v="6"/>
  </r>
  <r>
    <n v="761"/>
    <x v="2"/>
    <s v="New Game Users"/>
    <x v="0"/>
    <x v="20"/>
    <x v="6"/>
  </r>
  <r>
    <n v="853"/>
    <x v="2"/>
    <s v="New Game Users"/>
    <x v="1"/>
    <x v="20"/>
    <x v="6"/>
  </r>
  <r>
    <n v="3114"/>
    <x v="3"/>
    <s v="New Game Users"/>
    <x v="1"/>
    <x v="20"/>
    <x v="6"/>
  </r>
  <r>
    <n v="3499"/>
    <x v="3"/>
    <s v="New Game Users"/>
    <x v="0"/>
    <x v="20"/>
    <x v="6"/>
  </r>
  <r>
    <n v="263"/>
    <x v="0"/>
    <s v="New Game Users"/>
    <x v="0"/>
    <x v="21"/>
    <x v="0"/>
  </r>
  <r>
    <n v="440"/>
    <x v="1"/>
    <s v="New Game Users"/>
    <x v="0"/>
    <x v="21"/>
    <x v="0"/>
  </r>
  <r>
    <n v="631"/>
    <x v="1"/>
    <s v="New Game Users"/>
    <x v="1"/>
    <x v="21"/>
    <x v="0"/>
  </r>
  <r>
    <n v="709"/>
    <x v="0"/>
    <s v="New Game Users"/>
    <x v="1"/>
    <x v="21"/>
    <x v="0"/>
  </r>
  <r>
    <n v="780"/>
    <x v="2"/>
    <s v="New Game Users"/>
    <x v="0"/>
    <x v="21"/>
    <x v="0"/>
  </r>
  <r>
    <n v="923"/>
    <x v="2"/>
    <s v="New Game Users"/>
    <x v="1"/>
    <x v="21"/>
    <x v="0"/>
  </r>
  <r>
    <n v="4029"/>
    <x v="3"/>
    <s v="New Game Users"/>
    <x v="1"/>
    <x v="21"/>
    <x v="0"/>
  </r>
  <r>
    <n v="4417"/>
    <x v="3"/>
    <s v="New Game Users"/>
    <x v="0"/>
    <x v="21"/>
    <x v="0"/>
  </r>
  <r>
    <n v="268"/>
    <x v="0"/>
    <s v="New Game Users"/>
    <x v="0"/>
    <x v="22"/>
    <x v="1"/>
  </r>
  <r>
    <n v="509"/>
    <x v="1"/>
    <s v="New Game Users"/>
    <x v="0"/>
    <x v="22"/>
    <x v="1"/>
  </r>
  <r>
    <n v="632"/>
    <x v="0"/>
    <s v="New Game Users"/>
    <x v="1"/>
    <x v="22"/>
    <x v="1"/>
  </r>
  <r>
    <n v="737"/>
    <x v="2"/>
    <s v="New Game Users"/>
    <x v="0"/>
    <x v="22"/>
    <x v="1"/>
  </r>
  <r>
    <n v="783"/>
    <x v="1"/>
    <s v="New Game Users"/>
    <x v="1"/>
    <x v="22"/>
    <x v="1"/>
  </r>
  <r>
    <n v="829"/>
    <x v="2"/>
    <s v="New Game Users"/>
    <x v="1"/>
    <x v="22"/>
    <x v="1"/>
  </r>
  <r>
    <n v="4308"/>
    <x v="3"/>
    <s v="New Game Users"/>
    <x v="1"/>
    <x v="22"/>
    <x v="1"/>
  </r>
  <r>
    <n v="4327"/>
    <x v="3"/>
    <s v="New Game Users"/>
    <x v="0"/>
    <x v="22"/>
    <x v="1"/>
  </r>
  <r>
    <n v="146"/>
    <x v="0"/>
    <s v="New Game Users"/>
    <x v="0"/>
    <x v="23"/>
    <x v="2"/>
  </r>
  <r>
    <n v="269"/>
    <x v="1"/>
    <s v="New Game Users"/>
    <x v="0"/>
    <x v="23"/>
    <x v="2"/>
  </r>
  <r>
    <n v="408"/>
    <x v="0"/>
    <s v="New Game Users"/>
    <x v="1"/>
    <x v="23"/>
    <x v="2"/>
  </r>
  <r>
    <n v="457"/>
    <x v="2"/>
    <s v="New Game Users"/>
    <x v="0"/>
    <x v="23"/>
    <x v="2"/>
  </r>
  <r>
    <n v="482"/>
    <x v="1"/>
    <s v="New Game Users"/>
    <x v="1"/>
    <x v="23"/>
    <x v="2"/>
  </r>
  <r>
    <n v="568"/>
    <x v="2"/>
    <s v="New Game Users"/>
    <x v="1"/>
    <x v="23"/>
    <x v="2"/>
  </r>
  <r>
    <n v="3328"/>
    <x v="3"/>
    <s v="New Game Users"/>
    <x v="1"/>
    <x v="23"/>
    <x v="2"/>
  </r>
  <r>
    <n v="3486"/>
    <x v="3"/>
    <s v="New Game Users"/>
    <x v="0"/>
    <x v="23"/>
    <x v="2"/>
  </r>
  <r>
    <n v="122"/>
    <x v="0"/>
    <s v="New Game Users"/>
    <x v="0"/>
    <x v="24"/>
    <x v="3"/>
  </r>
  <r>
    <n v="221"/>
    <x v="1"/>
    <s v="New Game Users"/>
    <x v="0"/>
    <x v="24"/>
    <x v="3"/>
  </r>
  <r>
    <n v="294"/>
    <x v="0"/>
    <s v="New Game Users"/>
    <x v="1"/>
    <x v="24"/>
    <x v="3"/>
  </r>
  <r>
    <n v="397"/>
    <x v="1"/>
    <s v="New Game Users"/>
    <x v="1"/>
    <x v="24"/>
    <x v="3"/>
  </r>
  <r>
    <n v="438"/>
    <x v="2"/>
    <s v="New Game Users"/>
    <x v="0"/>
    <x v="24"/>
    <x v="3"/>
  </r>
  <r>
    <n v="481"/>
    <x v="2"/>
    <s v="New Game Users"/>
    <x v="1"/>
    <x v="24"/>
    <x v="3"/>
  </r>
  <r>
    <n v="3063"/>
    <x v="3"/>
    <s v="New Game Users"/>
    <x v="1"/>
    <x v="24"/>
    <x v="3"/>
  </r>
  <r>
    <n v="3433"/>
    <x v="3"/>
    <s v="New Game Users"/>
    <x v="0"/>
    <x v="24"/>
    <x v="3"/>
  </r>
  <r>
    <n v="130"/>
    <x v="0"/>
    <s v="New Game Users"/>
    <x v="0"/>
    <x v="25"/>
    <x v="4"/>
  </r>
  <r>
    <n v="266"/>
    <x v="1"/>
    <s v="New Game Users"/>
    <x v="0"/>
    <x v="25"/>
    <x v="4"/>
  </r>
  <r>
    <n v="282"/>
    <x v="0"/>
    <s v="New Game Users"/>
    <x v="1"/>
    <x v="25"/>
    <x v="4"/>
  </r>
  <r>
    <n v="395"/>
    <x v="1"/>
    <s v="New Game Users"/>
    <x v="1"/>
    <x v="25"/>
    <x v="4"/>
  </r>
  <r>
    <n v="429"/>
    <x v="2"/>
    <s v="New Game Users"/>
    <x v="0"/>
    <x v="25"/>
    <x v="4"/>
  </r>
  <r>
    <n v="487"/>
    <x v="2"/>
    <s v="New Game Users"/>
    <x v="1"/>
    <x v="25"/>
    <x v="4"/>
  </r>
  <r>
    <n v="3097"/>
    <x v="3"/>
    <s v="New Game Users"/>
    <x v="1"/>
    <x v="25"/>
    <x v="4"/>
  </r>
  <r>
    <n v="3607"/>
    <x v="3"/>
    <s v="New Game Users"/>
    <x v="0"/>
    <x v="25"/>
    <x v="4"/>
  </r>
  <r>
    <n v="129"/>
    <x v="0"/>
    <s v="New Game Users"/>
    <x v="0"/>
    <x v="26"/>
    <x v="4"/>
  </r>
  <r>
    <n v="251"/>
    <x v="1"/>
    <s v="New Game Users"/>
    <x v="0"/>
    <x v="26"/>
    <x v="5"/>
  </r>
  <r>
    <n v="317"/>
    <x v="0"/>
    <s v="New Game Users"/>
    <x v="1"/>
    <x v="26"/>
    <x v="5"/>
  </r>
  <r>
    <n v="336"/>
    <x v="1"/>
    <s v="New Game Users"/>
    <x v="1"/>
    <x v="26"/>
    <x v="5"/>
  </r>
  <r>
    <n v="432"/>
    <x v="2"/>
    <s v="New Game Users"/>
    <x v="0"/>
    <x v="26"/>
    <x v="5"/>
  </r>
  <r>
    <n v="485"/>
    <x v="2"/>
    <s v="New Game Users"/>
    <x v="1"/>
    <x v="26"/>
    <x v="5"/>
  </r>
  <r>
    <n v="3318"/>
    <x v="3"/>
    <s v="New Game Users"/>
    <x v="1"/>
    <x v="26"/>
    <x v="5"/>
  </r>
  <r>
    <n v="3657"/>
    <x v="3"/>
    <s v="New Game Users"/>
    <x v="0"/>
    <x v="26"/>
    <x v="5"/>
  </r>
  <r>
    <n v="174"/>
    <x v="0"/>
    <s v="New Game Users"/>
    <x v="0"/>
    <x v="27"/>
    <x v="6"/>
  </r>
  <r>
    <n v="261"/>
    <x v="1"/>
    <s v="New Game Users"/>
    <x v="0"/>
    <x v="27"/>
    <x v="6"/>
  </r>
  <r>
    <n v="419"/>
    <x v="0"/>
    <s v="New Game Users"/>
    <x v="1"/>
    <x v="27"/>
    <x v="6"/>
  </r>
  <r>
    <n v="445"/>
    <x v="1"/>
    <s v="New Game Users"/>
    <x v="1"/>
    <x v="27"/>
    <x v="6"/>
  </r>
  <r>
    <n v="547"/>
    <x v="2"/>
    <s v="New Game Users"/>
    <x v="0"/>
    <x v="27"/>
    <x v="6"/>
  </r>
  <r>
    <n v="644"/>
    <x v="2"/>
    <s v="New Game Users"/>
    <x v="1"/>
    <x v="27"/>
    <x v="6"/>
  </r>
  <r>
    <n v="3639"/>
    <x v="3"/>
    <s v="New Game Users"/>
    <x v="0"/>
    <x v="27"/>
    <x v="6"/>
  </r>
  <r>
    <n v="3712"/>
    <x v="3"/>
    <s v="New Game Users"/>
    <x v="1"/>
    <x v="27"/>
    <x v="6"/>
  </r>
  <r>
    <n v="259"/>
    <x v="0"/>
    <s v="New Game Users"/>
    <x v="0"/>
    <x v="28"/>
    <x v="0"/>
  </r>
  <r>
    <n v="611"/>
    <x v="0"/>
    <s v="New Game Users"/>
    <x v="1"/>
    <x v="28"/>
    <x v="0"/>
  </r>
  <r>
    <n v="625"/>
    <x v="1"/>
    <s v="New Game Users"/>
    <x v="0"/>
    <x v="28"/>
    <x v="0"/>
  </r>
  <r>
    <n v="823"/>
    <x v="1"/>
    <s v="New Game Users"/>
    <x v="1"/>
    <x v="28"/>
    <x v="0"/>
  </r>
  <r>
    <n v="1260"/>
    <x v="2"/>
    <s v="New Game Users"/>
    <x v="1"/>
    <x v="28"/>
    <x v="0"/>
  </r>
  <r>
    <n v="1277"/>
    <x v="2"/>
    <s v="New Game Users"/>
    <x v="0"/>
    <x v="28"/>
    <x v="0"/>
  </r>
  <r>
    <n v="6415"/>
    <x v="3"/>
    <s v="New Game Users"/>
    <x v="1"/>
    <x v="28"/>
    <x v="0"/>
  </r>
  <r>
    <n v="6877"/>
    <x v="3"/>
    <s v="New Game Users"/>
    <x v="0"/>
    <x v="28"/>
    <x v="0"/>
  </r>
  <r>
    <n v="352"/>
    <x v="0"/>
    <s v="New Game Users"/>
    <x v="0"/>
    <x v="29"/>
    <x v="1"/>
  </r>
  <r>
    <n v="674"/>
    <x v="1"/>
    <s v="New Game Users"/>
    <x v="0"/>
    <x v="29"/>
    <x v="1"/>
  </r>
  <r>
    <n v="756"/>
    <x v="0"/>
    <s v="New Game Users"/>
    <x v="1"/>
    <x v="29"/>
    <x v="1"/>
  </r>
  <r>
    <n v="940"/>
    <x v="1"/>
    <s v="New Game Users"/>
    <x v="1"/>
    <x v="29"/>
    <x v="1"/>
  </r>
  <r>
    <n v="1236"/>
    <x v="2"/>
    <s v="New Game Users"/>
    <x v="0"/>
    <x v="29"/>
    <x v="1"/>
  </r>
  <r>
    <n v="1501"/>
    <x v="2"/>
    <s v="New Game Users"/>
    <x v="1"/>
    <x v="29"/>
    <x v="1"/>
  </r>
  <r>
    <n v="7103"/>
    <x v="3"/>
    <s v="New Game Users"/>
    <x v="0"/>
    <x v="29"/>
    <x v="1"/>
  </r>
  <r>
    <n v="7507"/>
    <x v="3"/>
    <s v="New Game Users"/>
    <x v="1"/>
    <x v="29"/>
    <x v="1"/>
  </r>
  <r>
    <n v="240"/>
    <x v="0"/>
    <s v="New Game Users"/>
    <x v="0"/>
    <x v="30"/>
    <x v="2"/>
  </r>
  <r>
    <n v="336"/>
    <x v="1"/>
    <s v="New Game Users"/>
    <x v="0"/>
    <x v="30"/>
    <x v="2"/>
  </r>
  <r>
    <n v="482"/>
    <x v="1"/>
    <s v="New Game Users"/>
    <x v="1"/>
    <x v="30"/>
    <x v="2"/>
  </r>
  <r>
    <n v="549"/>
    <x v="0"/>
    <s v="New Game Users"/>
    <x v="1"/>
    <x v="30"/>
    <x v="2"/>
  </r>
  <r>
    <n v="591"/>
    <x v="2"/>
    <s v="New Game Users"/>
    <x v="0"/>
    <x v="30"/>
    <x v="2"/>
  </r>
  <r>
    <n v="660"/>
    <x v="2"/>
    <s v="New Game Users"/>
    <x v="1"/>
    <x v="30"/>
    <x v="2"/>
  </r>
  <r>
    <n v="5283"/>
    <x v="3"/>
    <s v="New Game Users"/>
    <x v="1"/>
    <x v="30"/>
    <x v="2"/>
  </r>
  <r>
    <n v="5634"/>
    <x v="3"/>
    <s v="New Game Users"/>
    <x v="0"/>
    <x v="30"/>
    <x v="2"/>
  </r>
  <r>
    <n v="111"/>
    <x v="0"/>
    <s v="New Game Users"/>
    <x v="0"/>
    <x v="31"/>
    <x v="3"/>
  </r>
  <r>
    <n v="244"/>
    <x v="1"/>
    <s v="New Game Users"/>
    <x v="0"/>
    <x v="31"/>
    <x v="3"/>
  </r>
  <r>
    <n v="338"/>
    <x v="0"/>
    <s v="New Game Users"/>
    <x v="1"/>
    <x v="31"/>
    <x v="3"/>
  </r>
  <r>
    <n v="380"/>
    <x v="1"/>
    <s v="New Game Users"/>
    <x v="1"/>
    <x v="31"/>
    <x v="3"/>
  </r>
  <r>
    <n v="475"/>
    <x v="2"/>
    <s v="New Game Users"/>
    <x v="0"/>
    <x v="31"/>
    <x v="3"/>
  </r>
  <r>
    <n v="542"/>
    <x v="2"/>
    <s v="New Game Users"/>
    <x v="1"/>
    <x v="31"/>
    <x v="3"/>
  </r>
  <r>
    <n v="4190"/>
    <x v="3"/>
    <s v="New Game Users"/>
    <x v="1"/>
    <x v="31"/>
    <x v="3"/>
  </r>
  <r>
    <n v="4734"/>
    <x v="3"/>
    <s v="New Game Users"/>
    <x v="0"/>
    <x v="31"/>
    <x v="3"/>
  </r>
  <r>
    <m/>
    <x v="4"/>
    <m/>
    <x v="2"/>
    <x v="32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1">
  <r>
    <n v="259"/>
    <x v="0"/>
    <x v="0"/>
    <x v="0"/>
  </r>
  <r>
    <n v="611"/>
    <x v="0"/>
    <x v="1"/>
    <x v="0"/>
  </r>
  <r>
    <n v="625"/>
    <x v="1"/>
    <x v="0"/>
    <x v="0"/>
  </r>
  <r>
    <n v="823"/>
    <x v="1"/>
    <x v="1"/>
    <x v="0"/>
  </r>
  <r>
    <n v="1260"/>
    <x v="2"/>
    <x v="1"/>
    <x v="0"/>
  </r>
  <r>
    <n v="1277"/>
    <x v="2"/>
    <x v="0"/>
    <x v="0"/>
  </r>
  <r>
    <n v="6415"/>
    <x v="3"/>
    <x v="1"/>
    <x v="0"/>
  </r>
  <r>
    <n v="6877"/>
    <x v="3"/>
    <x v="0"/>
    <x v="0"/>
  </r>
  <r>
    <n v="352"/>
    <x v="0"/>
    <x v="0"/>
    <x v="1"/>
  </r>
  <r>
    <n v="674"/>
    <x v="1"/>
    <x v="0"/>
    <x v="1"/>
  </r>
  <r>
    <n v="756"/>
    <x v="0"/>
    <x v="1"/>
    <x v="1"/>
  </r>
  <r>
    <n v="940"/>
    <x v="1"/>
    <x v="1"/>
    <x v="1"/>
  </r>
  <r>
    <n v="1236"/>
    <x v="2"/>
    <x v="0"/>
    <x v="1"/>
  </r>
  <r>
    <n v="1501"/>
    <x v="2"/>
    <x v="1"/>
    <x v="1"/>
  </r>
  <r>
    <n v="7103"/>
    <x v="3"/>
    <x v="0"/>
    <x v="1"/>
  </r>
  <r>
    <n v="7507"/>
    <x v="3"/>
    <x v="1"/>
    <x v="1"/>
  </r>
  <r>
    <n v="240"/>
    <x v="0"/>
    <x v="0"/>
    <x v="2"/>
  </r>
  <r>
    <n v="336"/>
    <x v="1"/>
    <x v="0"/>
    <x v="2"/>
  </r>
  <r>
    <n v="482"/>
    <x v="1"/>
    <x v="1"/>
    <x v="2"/>
  </r>
  <r>
    <n v="549"/>
    <x v="0"/>
    <x v="1"/>
    <x v="2"/>
  </r>
  <r>
    <n v="591"/>
    <x v="2"/>
    <x v="0"/>
    <x v="2"/>
  </r>
  <r>
    <n v="660"/>
    <x v="2"/>
    <x v="1"/>
    <x v="2"/>
  </r>
  <r>
    <n v="5283"/>
    <x v="3"/>
    <x v="1"/>
    <x v="2"/>
  </r>
  <r>
    <n v="5634"/>
    <x v="3"/>
    <x v="0"/>
    <x v="2"/>
  </r>
  <r>
    <n v="109"/>
    <x v="0"/>
    <x v="0"/>
    <x v="3"/>
  </r>
  <r>
    <n v="244"/>
    <x v="1"/>
    <x v="0"/>
    <x v="3"/>
  </r>
  <r>
    <n v="337"/>
    <x v="0"/>
    <x v="1"/>
    <x v="3"/>
  </r>
  <r>
    <n v="379"/>
    <x v="1"/>
    <x v="1"/>
    <x v="3"/>
  </r>
  <r>
    <n v="474"/>
    <x v="2"/>
    <x v="0"/>
    <x v="3"/>
  </r>
  <r>
    <n v="535"/>
    <x v="2"/>
    <x v="1"/>
    <x v="3"/>
  </r>
  <r>
    <n v="4162"/>
    <x v="3"/>
    <x v="1"/>
    <x v="3"/>
  </r>
  <r>
    <n v="4696"/>
    <x v="3"/>
    <x v="0"/>
    <x v="3"/>
  </r>
  <r>
    <n v="138"/>
    <x v="0"/>
    <x v="0"/>
    <x v="4"/>
  </r>
  <r>
    <n v="220"/>
    <x v="1"/>
    <x v="0"/>
    <x v="4"/>
  </r>
  <r>
    <n v="242"/>
    <x v="0"/>
    <x v="1"/>
    <x v="4"/>
  </r>
  <r>
    <n v="264"/>
    <x v="1"/>
    <x v="1"/>
    <x v="4"/>
  </r>
  <r>
    <n v="473"/>
    <x v="2"/>
    <x v="0"/>
    <x v="4"/>
  </r>
  <r>
    <n v="480"/>
    <x v="2"/>
    <x v="1"/>
    <x v="4"/>
  </r>
  <r>
    <n v="3676"/>
    <x v="3"/>
    <x v="1"/>
    <x v="4"/>
  </r>
  <r>
    <n v="4281"/>
    <x v="3"/>
    <x v="0"/>
    <x v="4"/>
  </r>
  <r>
    <n v="115"/>
    <x v="0"/>
    <x v="0"/>
    <x v="5"/>
  </r>
  <r>
    <n v="195"/>
    <x v="1"/>
    <x v="0"/>
    <x v="5"/>
  </r>
  <r>
    <n v="267"/>
    <x v="1"/>
    <x v="1"/>
    <x v="5"/>
  </r>
  <r>
    <n v="292"/>
    <x v="0"/>
    <x v="1"/>
    <x v="5"/>
  </r>
  <r>
    <n v="461"/>
    <x v="2"/>
    <x v="0"/>
    <x v="5"/>
  </r>
  <r>
    <n v="476"/>
    <x v="2"/>
    <x v="1"/>
    <x v="5"/>
  </r>
  <r>
    <n v="3480"/>
    <x v="3"/>
    <x v="1"/>
    <x v="5"/>
  </r>
  <r>
    <n v="3925"/>
    <x v="3"/>
    <x v="0"/>
    <x v="5"/>
  </r>
  <r>
    <n v="160"/>
    <x v="0"/>
    <x v="0"/>
    <x v="6"/>
  </r>
  <r>
    <n v="238"/>
    <x v="1"/>
    <x v="0"/>
    <x v="6"/>
  </r>
  <r>
    <n v="306"/>
    <x v="1"/>
    <x v="1"/>
    <x v="6"/>
  </r>
  <r>
    <n v="311"/>
    <x v="0"/>
    <x v="1"/>
    <x v="6"/>
  </r>
  <r>
    <n v="518"/>
    <x v="2"/>
    <x v="0"/>
    <x v="6"/>
  </r>
  <r>
    <n v="585"/>
    <x v="2"/>
    <x v="1"/>
    <x v="6"/>
  </r>
  <r>
    <n v="3729"/>
    <x v="3"/>
    <x v="1"/>
    <x v="6"/>
  </r>
  <r>
    <n v="3982"/>
    <x v="3"/>
    <x v="0"/>
    <x v="6"/>
  </r>
  <r>
    <n v="227"/>
    <x v="0"/>
    <x v="0"/>
    <x v="7"/>
  </r>
  <r>
    <n v="339"/>
    <x v="1"/>
    <x v="0"/>
    <x v="7"/>
  </r>
  <r>
    <n v="432"/>
    <x v="0"/>
    <x v="1"/>
    <x v="7"/>
  </r>
  <r>
    <n v="560"/>
    <x v="1"/>
    <x v="1"/>
    <x v="7"/>
  </r>
  <r>
    <n v="742"/>
    <x v="2"/>
    <x v="0"/>
    <x v="7"/>
  </r>
  <r>
    <n v="818"/>
    <x v="2"/>
    <x v="1"/>
    <x v="7"/>
  </r>
  <r>
    <n v="3923"/>
    <x v="3"/>
    <x v="0"/>
    <x v="7"/>
  </r>
  <r>
    <n v="4019"/>
    <x v="3"/>
    <x v="1"/>
    <x v="7"/>
  </r>
  <r>
    <n v="192"/>
    <x v="0"/>
    <x v="0"/>
    <x v="8"/>
  </r>
  <r>
    <n v="389"/>
    <x v="1"/>
    <x v="0"/>
    <x v="8"/>
  </r>
  <r>
    <n v="419"/>
    <x v="0"/>
    <x v="1"/>
    <x v="8"/>
  </r>
  <r>
    <n v="540"/>
    <x v="1"/>
    <x v="1"/>
    <x v="8"/>
  </r>
  <r>
    <n v="785"/>
    <x v="2"/>
    <x v="0"/>
    <x v="8"/>
  </r>
  <r>
    <n v="898"/>
    <x v="2"/>
    <x v="1"/>
    <x v="8"/>
  </r>
  <r>
    <n v="3858"/>
    <x v="3"/>
    <x v="1"/>
    <x v="8"/>
  </r>
  <r>
    <n v="4125"/>
    <x v="3"/>
    <x v="0"/>
    <x v="8"/>
  </r>
  <r>
    <n v="123"/>
    <x v="0"/>
    <x v="0"/>
    <x v="9"/>
  </r>
  <r>
    <n v="212"/>
    <x v="1"/>
    <x v="0"/>
    <x v="9"/>
  </r>
  <r>
    <n v="241"/>
    <x v="0"/>
    <x v="1"/>
    <x v="9"/>
  </r>
  <r>
    <n v="307"/>
    <x v="1"/>
    <x v="1"/>
    <x v="9"/>
  </r>
  <r>
    <n v="433"/>
    <x v="2"/>
    <x v="0"/>
    <x v="9"/>
  </r>
  <r>
    <n v="488"/>
    <x v="2"/>
    <x v="1"/>
    <x v="9"/>
  </r>
  <r>
    <n v="3600"/>
    <x v="3"/>
    <x v="1"/>
    <x v="9"/>
  </r>
  <r>
    <n v="3971"/>
    <x v="3"/>
    <x v="0"/>
    <x v="9"/>
  </r>
  <r>
    <n v="109"/>
    <x v="0"/>
    <x v="0"/>
    <x v="10"/>
  </r>
  <r>
    <n v="197"/>
    <x v="1"/>
    <x v="0"/>
    <x v="10"/>
  </r>
  <r>
    <n v="253"/>
    <x v="0"/>
    <x v="1"/>
    <x v="10"/>
  </r>
  <r>
    <n v="299"/>
    <x v="1"/>
    <x v="1"/>
    <x v="10"/>
  </r>
  <r>
    <n v="414"/>
    <x v="2"/>
    <x v="0"/>
    <x v="10"/>
  </r>
  <r>
    <n v="444"/>
    <x v="2"/>
    <x v="1"/>
    <x v="10"/>
  </r>
  <r>
    <n v="3855"/>
    <x v="3"/>
    <x v="1"/>
    <x v="10"/>
  </r>
  <r>
    <n v="4036"/>
    <x v="3"/>
    <x v="0"/>
    <x v="10"/>
  </r>
  <r>
    <n v="116"/>
    <x v="0"/>
    <x v="0"/>
    <x v="11"/>
  </r>
  <r>
    <n v="236"/>
    <x v="1"/>
    <x v="0"/>
    <x v="11"/>
  </r>
  <r>
    <n v="282"/>
    <x v="0"/>
    <x v="1"/>
    <x v="11"/>
  </r>
  <r>
    <n v="358"/>
    <x v="1"/>
    <x v="1"/>
    <x v="11"/>
  </r>
  <r>
    <n v="430"/>
    <x v="2"/>
    <x v="0"/>
    <x v="11"/>
  </r>
  <r>
    <n v="510"/>
    <x v="2"/>
    <x v="1"/>
    <x v="11"/>
  </r>
  <r>
    <n v="3734"/>
    <x v="3"/>
    <x v="1"/>
    <x v="11"/>
  </r>
  <r>
    <n v="3745"/>
    <x v="3"/>
    <x v="0"/>
    <x v="11"/>
  </r>
  <r>
    <n v="136"/>
    <x v="0"/>
    <x v="0"/>
    <x v="12"/>
  </r>
  <r>
    <n v="269"/>
    <x v="1"/>
    <x v="0"/>
    <x v="12"/>
  </r>
  <r>
    <n v="322"/>
    <x v="0"/>
    <x v="1"/>
    <x v="12"/>
  </r>
  <r>
    <n v="390"/>
    <x v="1"/>
    <x v="1"/>
    <x v="12"/>
  </r>
  <r>
    <n v="588"/>
    <x v="2"/>
    <x v="1"/>
    <x v="12"/>
  </r>
  <r>
    <n v="635"/>
    <x v="2"/>
    <x v="0"/>
    <x v="12"/>
  </r>
  <r>
    <n v="3667"/>
    <x v="3"/>
    <x v="1"/>
    <x v="12"/>
  </r>
  <r>
    <n v="4485"/>
    <x v="3"/>
    <x v="0"/>
    <x v="12"/>
  </r>
  <r>
    <n v="377"/>
    <x v="0"/>
    <x v="0"/>
    <x v="13"/>
  </r>
  <r>
    <n v="566"/>
    <x v="0"/>
    <x v="1"/>
    <x v="13"/>
  </r>
  <r>
    <n v="693"/>
    <x v="1"/>
    <x v="0"/>
    <x v="13"/>
  </r>
  <r>
    <n v="860"/>
    <x v="1"/>
    <x v="1"/>
    <x v="13"/>
  </r>
  <r>
    <n v="1155"/>
    <x v="2"/>
    <x v="1"/>
    <x v="13"/>
  </r>
  <r>
    <n v="1223"/>
    <x v="2"/>
    <x v="0"/>
    <x v="13"/>
  </r>
  <r>
    <n v="7547"/>
    <x v="3"/>
    <x v="1"/>
    <x v="13"/>
  </r>
  <r>
    <n v="11651"/>
    <x v="3"/>
    <x v="0"/>
    <x v="13"/>
  </r>
  <r>
    <n v="433"/>
    <x v="0"/>
    <x v="0"/>
    <x v="14"/>
  </r>
  <r>
    <n v="684"/>
    <x v="1"/>
    <x v="0"/>
    <x v="14"/>
  </r>
  <r>
    <n v="709"/>
    <x v="0"/>
    <x v="1"/>
    <x v="14"/>
  </r>
  <r>
    <n v="965"/>
    <x v="1"/>
    <x v="1"/>
    <x v="14"/>
  </r>
  <r>
    <n v="1473"/>
    <x v="2"/>
    <x v="1"/>
    <x v="14"/>
  </r>
  <r>
    <n v="1563"/>
    <x v="2"/>
    <x v="0"/>
    <x v="14"/>
  </r>
  <r>
    <n v="5857"/>
    <x v="3"/>
    <x v="1"/>
    <x v="14"/>
  </r>
  <r>
    <n v="8719"/>
    <x v="3"/>
    <x v="0"/>
    <x v="14"/>
  </r>
  <r>
    <n v="335"/>
    <x v="0"/>
    <x v="0"/>
    <x v="15"/>
  </r>
  <r>
    <n v="591"/>
    <x v="0"/>
    <x v="1"/>
    <x v="15"/>
  </r>
  <r>
    <n v="624"/>
    <x v="1"/>
    <x v="0"/>
    <x v="15"/>
  </r>
  <r>
    <n v="835"/>
    <x v="1"/>
    <x v="1"/>
    <x v="15"/>
  </r>
  <r>
    <n v="1391"/>
    <x v="2"/>
    <x v="0"/>
    <x v="15"/>
  </r>
  <r>
    <n v="1417"/>
    <x v="2"/>
    <x v="1"/>
    <x v="15"/>
  </r>
  <r>
    <n v="5461"/>
    <x v="3"/>
    <x v="1"/>
    <x v="15"/>
  </r>
  <r>
    <n v="7653"/>
    <x v="3"/>
    <x v="0"/>
    <x v="15"/>
  </r>
  <r>
    <n v="271"/>
    <x v="0"/>
    <x v="0"/>
    <x v="16"/>
  </r>
  <r>
    <n v="495"/>
    <x v="0"/>
    <x v="1"/>
    <x v="16"/>
  </r>
  <r>
    <n v="552"/>
    <x v="1"/>
    <x v="0"/>
    <x v="16"/>
  </r>
  <r>
    <n v="690"/>
    <x v="1"/>
    <x v="1"/>
    <x v="16"/>
  </r>
  <r>
    <n v="732"/>
    <x v="2"/>
    <x v="0"/>
    <x v="16"/>
  </r>
  <r>
    <n v="790"/>
    <x v="2"/>
    <x v="1"/>
    <x v="16"/>
  </r>
  <r>
    <n v="5042"/>
    <x v="3"/>
    <x v="1"/>
    <x v="16"/>
  </r>
  <r>
    <n v="7675"/>
    <x v="3"/>
    <x v="0"/>
    <x v="16"/>
  </r>
  <r>
    <n v="270"/>
    <x v="0"/>
    <x v="0"/>
    <x v="17"/>
  </r>
  <r>
    <n v="478"/>
    <x v="0"/>
    <x v="1"/>
    <x v="17"/>
  </r>
  <r>
    <n v="489"/>
    <x v="1"/>
    <x v="0"/>
    <x v="17"/>
  </r>
  <r>
    <n v="752"/>
    <x v="2"/>
    <x v="0"/>
    <x v="17"/>
  </r>
  <r>
    <n v="757"/>
    <x v="1"/>
    <x v="1"/>
    <x v="17"/>
  </r>
  <r>
    <n v="870"/>
    <x v="2"/>
    <x v="1"/>
    <x v="17"/>
  </r>
  <r>
    <n v="5927"/>
    <x v="3"/>
    <x v="1"/>
    <x v="17"/>
  </r>
  <r>
    <n v="7794"/>
    <x v="3"/>
    <x v="0"/>
    <x v="17"/>
  </r>
  <r>
    <n v="268"/>
    <x v="0"/>
    <x v="0"/>
    <x v="18"/>
  </r>
  <r>
    <n v="428"/>
    <x v="0"/>
    <x v="1"/>
    <x v="18"/>
  </r>
  <r>
    <n v="517"/>
    <x v="1"/>
    <x v="0"/>
    <x v="18"/>
  </r>
  <r>
    <n v="706"/>
    <x v="2"/>
    <x v="1"/>
    <x v="18"/>
  </r>
  <r>
    <n v="714"/>
    <x v="1"/>
    <x v="1"/>
    <x v="18"/>
  </r>
  <r>
    <n v="749"/>
    <x v="2"/>
    <x v="0"/>
    <x v="18"/>
  </r>
  <r>
    <n v="4737"/>
    <x v="3"/>
    <x v="1"/>
    <x v="18"/>
  </r>
  <r>
    <n v="7411"/>
    <x v="3"/>
    <x v="0"/>
    <x v="18"/>
  </r>
  <r>
    <n v="292"/>
    <x v="0"/>
    <x v="0"/>
    <x v="19"/>
  </r>
  <r>
    <n v="434"/>
    <x v="0"/>
    <x v="1"/>
    <x v="19"/>
  </r>
  <r>
    <n v="589"/>
    <x v="1"/>
    <x v="0"/>
    <x v="19"/>
  </r>
  <r>
    <n v="604"/>
    <x v="2"/>
    <x v="0"/>
    <x v="19"/>
  </r>
  <r>
    <n v="702"/>
    <x v="2"/>
    <x v="1"/>
    <x v="19"/>
  </r>
  <r>
    <n v="713"/>
    <x v="1"/>
    <x v="1"/>
    <x v="19"/>
  </r>
  <r>
    <n v="4632"/>
    <x v="3"/>
    <x v="1"/>
    <x v="19"/>
  </r>
  <r>
    <n v="7351"/>
    <x v="3"/>
    <x v="0"/>
    <x v="19"/>
  </r>
  <r>
    <m/>
    <x v="4"/>
    <x v="2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5:D39" firstHeaderRow="1" firstDataRow="2" firstDataCol="1" rowPageCount="1" colPageCount="1"/>
  <pivotFields count="6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Page" numFmtId="22" multipleItemSelectionAllowe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h="1" x="28"/>
        <item h="1" x="29"/>
        <item t="default"/>
      </items>
    </pivotField>
    <pivotField axis="axisRow" showAll="0">
      <items count="8">
        <item x="6"/>
        <item x="2"/>
        <item x="0"/>
        <item x="1"/>
        <item x="5"/>
        <item x="3"/>
        <item x="4"/>
        <item t="default"/>
      </items>
    </pivotField>
  </pivotFields>
  <rowFields count="2">
    <field x="1"/>
    <field x="5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4" hier="-1"/>
  </pageFields>
  <dataFields count="1">
    <dataField name="Promedio de Value" fld="0" subtotal="average" baseField="0" baseItem="0" numFmtId="1"/>
  </dataFields>
  <formats count="1">
    <format dxfId="2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H5:K19" firstHeaderRow="1" firstDataRow="2" firstDataCol="1" rowPageCount="1" colPageCount="1"/>
  <pivotFields count="6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Row" numFmtId="22" multipleItemSelectionAllowed="1" showAl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x="29"/>
        <item t="default"/>
      </items>
    </pivotField>
    <pivotField axis="axisPage" showAll="0">
      <items count="8">
        <item x="6"/>
        <item x="2"/>
        <item x="0"/>
        <item x="1"/>
        <item x="5"/>
        <item x="3"/>
        <item x="4"/>
        <item t="default"/>
      </items>
    </pivotField>
  </pivotFields>
  <rowFields count="2">
    <field x="1"/>
    <field x="4"/>
  </rowFields>
  <rowItems count="13">
    <i>
      <x/>
    </i>
    <i r="1">
      <x v="28"/>
    </i>
    <i r="1">
      <x v="29"/>
    </i>
    <i>
      <x v="1"/>
    </i>
    <i r="1">
      <x v="28"/>
    </i>
    <i r="1">
      <x v="29"/>
    </i>
    <i>
      <x v="2"/>
    </i>
    <i r="1">
      <x v="28"/>
    </i>
    <i r="1">
      <x v="29"/>
    </i>
    <i>
      <x v="3"/>
    </i>
    <i r="1">
      <x v="28"/>
    </i>
    <i r="1">
      <x v="29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5" hier="-1"/>
  </pageFields>
  <dataFields count="1">
    <dataField name="Suma de Value" fld="0" baseField="0" baseItem="0" numFmtId="1"/>
  </dataFields>
  <formats count="2">
    <format dxfId="4">
      <pivotArea outline="0" collapsedLevelsAreSubtotals="1" fieldPosition="0"/>
    </format>
    <format dxfId="3">
      <pivotArea type="all" dataOnly="0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9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O5:AS77" firstHeaderRow="1" firstDataRow="2" firstDataCol="1"/>
  <pivotFields count="4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22">
        <item h="1" x="0"/>
        <item h="1" x="1"/>
        <item h="1" x="2"/>
        <item h="1"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 count="2">
    <field x="1"/>
    <field x="3"/>
  </rowFields>
  <rowItems count="71">
    <i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4"/>
    </i>
    <i r="1">
      <x v="20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Value" fld="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4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3:E39" firstHeaderRow="1" firstDataRow="2" firstDataCol="1" rowPageCount="1" colPageCount="1"/>
  <pivotFields count="6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axis="axisPage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showAll="0">
      <items count="9">
        <item x="6"/>
        <item x="2"/>
        <item x="0"/>
        <item x="1"/>
        <item x="5"/>
        <item x="3"/>
        <item x="4"/>
        <item x="7"/>
        <item t="default"/>
      </items>
    </pivotField>
  </pivotFields>
  <rowFields count="2">
    <field x="1"/>
    <field x="5"/>
  </rowFields>
  <rowItems count="3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4" hier="-1"/>
  </pageFields>
  <dataFields count="1">
    <dataField name="Promedio de Value" fld="0" subtotal="average" baseField="0" baseItem="0" numFmtId="1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6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G4:J18" firstHeaderRow="1" firstDataRow="2" firstDataCol="1" rowPageCount="1" colPageCount="1"/>
  <pivotFields count="6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3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x="31"/>
        <item h="1" x="32"/>
        <item t="default"/>
      </items>
    </pivotField>
    <pivotField axis="axisPage" showAll="0">
      <items count="9">
        <item x="6"/>
        <item x="2"/>
        <item x="0"/>
        <item x="1"/>
        <item x="5"/>
        <item x="3"/>
        <item x="4"/>
        <item x="7"/>
        <item t="default"/>
      </items>
    </pivotField>
  </pivotFields>
  <rowFields count="2">
    <field x="1"/>
    <field x="4"/>
  </rowFields>
  <rowItems count="13">
    <i>
      <x/>
    </i>
    <i r="1">
      <x v="30"/>
    </i>
    <i r="1">
      <x v="31"/>
    </i>
    <i>
      <x v="1"/>
    </i>
    <i r="1">
      <x v="30"/>
    </i>
    <i r="1">
      <x v="31"/>
    </i>
    <i>
      <x v="2"/>
    </i>
    <i r="1">
      <x v="30"/>
    </i>
    <i r="1">
      <x v="31"/>
    </i>
    <i>
      <x v="3"/>
    </i>
    <i r="1">
      <x v="30"/>
    </i>
    <i r="1">
      <x v="31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5" hier="-1"/>
  </pageFields>
  <dataFields count="1">
    <dataField name="Suma de Value" fld="0" baseField="0" baseItem="0" numFmtId="1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7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3:E91" firstHeaderRow="1" firstDataRow="2" firstDataCol="1"/>
  <pivotFields count="4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 count="2">
    <field x="1"/>
    <field x="3"/>
  </rowFields>
  <rowItems count="8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4"/>
    </i>
    <i r="1">
      <x v="20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Value" fld="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arkiplier - Intelligenc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77"/>
  <sheetViews>
    <sheetView tabSelected="1" topLeftCell="Q26" workbookViewId="0">
      <selection activeCell="W45" sqref="W45"/>
    </sheetView>
  </sheetViews>
  <sheetFormatPr baseColWidth="10" defaultRowHeight="16" x14ac:dyDescent="0.2"/>
  <cols>
    <col min="1" max="1" width="17.1640625" bestFit="1" customWidth="1"/>
    <col min="2" max="2" width="15.6640625" customWidth="1"/>
    <col min="3" max="3" width="5.33203125" bestFit="1" customWidth="1"/>
    <col min="4" max="4" width="11.83203125" bestFit="1" customWidth="1"/>
    <col min="5" max="5" width="7.1640625" customWidth="1"/>
    <col min="6" max="6" width="8.6640625" customWidth="1"/>
    <col min="7" max="7" width="8" customWidth="1"/>
    <col min="8" max="8" width="20.6640625" customWidth="1"/>
    <col min="9" max="9" width="21.5" bestFit="1" customWidth="1"/>
    <col min="10" max="10" width="6.33203125" bestFit="1" customWidth="1"/>
    <col min="11" max="11" width="11.83203125" bestFit="1" customWidth="1"/>
    <col min="12" max="14" width="11.83203125" customWidth="1"/>
    <col min="16" max="16" width="2.33203125" customWidth="1"/>
    <col min="27" max="27" width="20.33203125" customWidth="1"/>
    <col min="41" max="41" width="17" bestFit="1" customWidth="1"/>
    <col min="42" max="42" width="21.5" bestFit="1" customWidth="1"/>
    <col min="43" max="43" width="7.1640625" customWidth="1"/>
    <col min="44" max="44" width="7.33203125" customWidth="1"/>
    <col min="45" max="45" width="11.83203125" customWidth="1"/>
  </cols>
  <sheetData>
    <row r="2" spans="1:50" ht="21" x14ac:dyDescent="0.25">
      <c r="H2" s="74" t="s">
        <v>34</v>
      </c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6"/>
      <c r="AA2" s="74" t="s">
        <v>35</v>
      </c>
      <c r="AB2" s="75"/>
      <c r="AC2" s="75"/>
      <c r="AD2" s="75"/>
      <c r="AE2" s="75"/>
      <c r="AF2" s="75"/>
      <c r="AG2" s="75"/>
      <c r="AH2" s="75"/>
      <c r="AI2" s="75"/>
      <c r="AJ2" s="76"/>
      <c r="AK2" s="40"/>
      <c r="AL2" s="40"/>
    </row>
    <row r="3" spans="1:50" x14ac:dyDescent="0.2">
      <c r="A3" s="5" t="s">
        <v>3</v>
      </c>
      <c r="B3" t="s">
        <v>27</v>
      </c>
      <c r="H3" s="22" t="s">
        <v>19</v>
      </c>
      <c r="I3" s="23" t="s">
        <v>26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4"/>
      <c r="AA3" s="25"/>
      <c r="AB3" s="23"/>
      <c r="AC3" s="23"/>
      <c r="AD3" s="23"/>
      <c r="AE3" s="23"/>
      <c r="AF3" s="23"/>
      <c r="AG3" s="23"/>
      <c r="AH3" s="23"/>
      <c r="AI3" s="23"/>
      <c r="AJ3" s="24"/>
    </row>
    <row r="4" spans="1:50" x14ac:dyDescent="0.2">
      <c r="H4" s="25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4"/>
      <c r="AA4" s="25"/>
      <c r="AB4" s="23"/>
      <c r="AC4" s="23"/>
      <c r="AD4" s="23"/>
      <c r="AE4" s="23"/>
      <c r="AF4" s="23"/>
      <c r="AG4" s="23"/>
      <c r="AH4" s="23"/>
      <c r="AI4" s="23"/>
      <c r="AJ4" s="24"/>
    </row>
    <row r="5" spans="1:50" x14ac:dyDescent="0.2">
      <c r="A5" s="5" t="s">
        <v>25</v>
      </c>
      <c r="B5" s="5" t="s">
        <v>21</v>
      </c>
      <c r="H5" s="22" t="s">
        <v>20</v>
      </c>
      <c r="I5" s="26" t="s">
        <v>21</v>
      </c>
      <c r="J5" s="23"/>
      <c r="K5" s="23"/>
      <c r="L5" t="s">
        <v>44</v>
      </c>
      <c r="O5" s="23"/>
      <c r="P5" s="23"/>
      <c r="Q5" s="23"/>
      <c r="R5" s="23"/>
      <c r="S5" s="23"/>
      <c r="T5" s="23"/>
      <c r="U5" s="23"/>
      <c r="V5" s="23"/>
      <c r="W5" s="23"/>
      <c r="X5" s="23"/>
      <c r="Y5" s="24"/>
      <c r="AA5" s="25"/>
      <c r="AB5" s="23"/>
      <c r="AC5" s="23"/>
      <c r="AD5" s="23"/>
      <c r="AE5" s="23"/>
      <c r="AF5" s="23"/>
      <c r="AG5" s="23"/>
      <c r="AH5" s="23"/>
      <c r="AI5" s="23"/>
      <c r="AJ5" s="24"/>
      <c r="AO5" s="5" t="s">
        <v>20</v>
      </c>
      <c r="AP5" s="5" t="s">
        <v>21</v>
      </c>
    </row>
    <row r="6" spans="1:50" x14ac:dyDescent="0.2">
      <c r="A6" s="5" t="s">
        <v>22</v>
      </c>
      <c r="B6" t="s">
        <v>6</v>
      </c>
      <c r="C6" t="s">
        <v>8</v>
      </c>
      <c r="D6" t="s">
        <v>23</v>
      </c>
      <c r="H6" s="22" t="s">
        <v>22</v>
      </c>
      <c r="I6" s="23" t="s">
        <v>6</v>
      </c>
      <c r="J6" s="23" t="s">
        <v>8</v>
      </c>
      <c r="K6" s="23" t="s">
        <v>23</v>
      </c>
      <c r="L6" s="66" t="s">
        <v>6</v>
      </c>
      <c r="M6" s="66" t="s">
        <v>8</v>
      </c>
      <c r="N6" s="67" t="s">
        <v>23</v>
      </c>
      <c r="O6" s="23"/>
      <c r="P6" s="23"/>
      <c r="Q6" s="77" t="s">
        <v>28</v>
      </c>
      <c r="R6" s="77"/>
      <c r="S6" t="s">
        <v>44</v>
      </c>
      <c r="T6" s="24"/>
      <c r="U6" s="77" t="s">
        <v>29</v>
      </c>
      <c r="V6" s="77"/>
      <c r="W6" t="s">
        <v>44</v>
      </c>
      <c r="X6" s="24"/>
      <c r="Y6" s="24"/>
      <c r="AA6" s="25"/>
      <c r="AB6" s="23"/>
      <c r="AC6" s="23"/>
      <c r="AD6" s="23"/>
      <c r="AE6" s="23"/>
      <c r="AF6" s="23"/>
      <c r="AG6" s="23"/>
      <c r="AH6" s="23"/>
      <c r="AI6" s="23"/>
      <c r="AJ6" s="24"/>
      <c r="AO6" s="5" t="s">
        <v>22</v>
      </c>
      <c r="AP6" t="s">
        <v>6</v>
      </c>
      <c r="AQ6" t="s">
        <v>8</v>
      </c>
      <c r="AR6" t="s">
        <v>31</v>
      </c>
      <c r="AS6" t="s">
        <v>23</v>
      </c>
      <c r="AU6" s="78" t="s">
        <v>28</v>
      </c>
      <c r="AV6" s="78"/>
      <c r="AW6" s="78" t="s">
        <v>29</v>
      </c>
      <c r="AX6" s="78"/>
    </row>
    <row r="7" spans="1:50" x14ac:dyDescent="0.2">
      <c r="A7" s="2" t="s">
        <v>4</v>
      </c>
      <c r="B7" s="7">
        <v>168.60714285714286</v>
      </c>
      <c r="C7" s="7">
        <v>411.92857142857144</v>
      </c>
      <c r="D7" s="7">
        <v>290.26785714285717</v>
      </c>
      <c r="H7" s="27" t="s">
        <v>4</v>
      </c>
      <c r="I7" s="28">
        <v>615</v>
      </c>
      <c r="J7" s="28">
        <v>1371</v>
      </c>
      <c r="K7" s="28">
        <v>1986</v>
      </c>
      <c r="L7" s="28"/>
      <c r="M7" s="28"/>
      <c r="N7" s="28"/>
      <c r="O7" s="23"/>
      <c r="P7" s="23"/>
      <c r="Q7" s="29" t="s">
        <v>6</v>
      </c>
      <c r="R7" s="29" t="s">
        <v>8</v>
      </c>
      <c r="S7" s="66" t="s">
        <v>6</v>
      </c>
      <c r="T7" s="70" t="s">
        <v>8</v>
      </c>
      <c r="U7" s="29" t="s">
        <v>6</v>
      </c>
      <c r="V7" s="29" t="s">
        <v>8</v>
      </c>
      <c r="W7" s="66" t="s">
        <v>6</v>
      </c>
      <c r="X7" s="70" t="s">
        <v>8</v>
      </c>
      <c r="Y7" s="24"/>
      <c r="AA7" s="25"/>
      <c r="AB7" s="77" t="s">
        <v>28</v>
      </c>
      <c r="AC7" s="77"/>
      <c r="AD7" t="s">
        <v>44</v>
      </c>
      <c r="AE7" s="24"/>
      <c r="AF7" s="77" t="s">
        <v>29</v>
      </c>
      <c r="AG7" s="77"/>
      <c r="AH7" t="s">
        <v>44</v>
      </c>
      <c r="AJ7" s="24"/>
      <c r="AO7" s="2" t="s">
        <v>4</v>
      </c>
      <c r="AP7" s="21">
        <v>3562</v>
      </c>
      <c r="AQ7" s="21">
        <v>6495</v>
      </c>
      <c r="AR7" s="21"/>
      <c r="AS7" s="21">
        <v>10057</v>
      </c>
      <c r="AU7" s="3" t="s">
        <v>6</v>
      </c>
      <c r="AV7" s="3" t="s">
        <v>8</v>
      </c>
      <c r="AW7" s="3" t="s">
        <v>6</v>
      </c>
      <c r="AX7" s="3" t="s">
        <v>8</v>
      </c>
    </row>
    <row r="8" spans="1:50" x14ac:dyDescent="0.2">
      <c r="A8" s="6" t="s">
        <v>18</v>
      </c>
      <c r="B8" s="7">
        <v>166.5</v>
      </c>
      <c r="C8" s="7">
        <v>415.25</v>
      </c>
      <c r="D8" s="7">
        <v>290.875</v>
      </c>
      <c r="H8" s="30">
        <v>42532</v>
      </c>
      <c r="I8" s="28">
        <v>259</v>
      </c>
      <c r="J8" s="28">
        <v>611</v>
      </c>
      <c r="K8" s="28">
        <v>870</v>
      </c>
      <c r="L8" s="83">
        <v>260</v>
      </c>
      <c r="M8" s="83">
        <v>611</v>
      </c>
      <c r="N8" s="28">
        <f>L8+M8</f>
        <v>871</v>
      </c>
      <c r="O8" s="23" t="s">
        <v>12</v>
      </c>
      <c r="P8" s="23"/>
      <c r="Q8" s="8">
        <v>258.75</v>
      </c>
      <c r="R8" s="8">
        <v>657</v>
      </c>
      <c r="S8" s="83">
        <v>258</v>
      </c>
      <c r="T8" s="83">
        <v>657</v>
      </c>
      <c r="U8" s="28">
        <f>I8-Q8</f>
        <v>0.25</v>
      </c>
      <c r="V8" s="28">
        <v>0</v>
      </c>
      <c r="W8" s="28">
        <f>L8-S8</f>
        <v>2</v>
      </c>
      <c r="X8" s="28">
        <f>M8-T8</f>
        <v>-46</v>
      </c>
      <c r="Y8" s="24"/>
      <c r="AA8" s="25"/>
      <c r="AB8" s="29" t="s">
        <v>6</v>
      </c>
      <c r="AC8" s="29" t="s">
        <v>8</v>
      </c>
      <c r="AD8" s="66" t="s">
        <v>6</v>
      </c>
      <c r="AE8" s="70" t="s">
        <v>8</v>
      </c>
      <c r="AF8" s="29" t="s">
        <v>6</v>
      </c>
      <c r="AG8" s="29" t="s">
        <v>8</v>
      </c>
      <c r="AH8" s="66" t="s">
        <v>6</v>
      </c>
      <c r="AI8" s="66" t="s">
        <v>8</v>
      </c>
      <c r="AJ8" s="24"/>
      <c r="AO8" s="13">
        <v>42536</v>
      </c>
      <c r="AP8" s="21">
        <v>138</v>
      </c>
      <c r="AQ8" s="21">
        <v>242</v>
      </c>
      <c r="AR8" s="21"/>
      <c r="AS8" s="21">
        <v>380</v>
      </c>
      <c r="AT8" t="s">
        <v>16</v>
      </c>
      <c r="AU8" s="8">
        <v>125.5</v>
      </c>
      <c r="AV8" s="8">
        <v>296.25</v>
      </c>
      <c r="AW8" s="7">
        <f>AP8-AU8</f>
        <v>12.5</v>
      </c>
      <c r="AX8" s="7">
        <f>AQ8-AV8</f>
        <v>-54.25</v>
      </c>
    </row>
    <row r="9" spans="1:50" x14ac:dyDescent="0.2">
      <c r="A9" s="6" t="s">
        <v>14</v>
      </c>
      <c r="B9" s="7">
        <v>134.25</v>
      </c>
      <c r="C9" s="7">
        <v>351</v>
      </c>
      <c r="D9" s="7">
        <v>242.625</v>
      </c>
      <c r="H9" s="30">
        <v>42533</v>
      </c>
      <c r="I9" s="28">
        <v>356</v>
      </c>
      <c r="J9" s="28">
        <v>760</v>
      </c>
      <c r="K9" s="28">
        <v>1116</v>
      </c>
      <c r="L9" s="83">
        <v>355</v>
      </c>
      <c r="M9" s="83">
        <v>757</v>
      </c>
      <c r="N9" s="28">
        <f t="shared" ref="N9:N18" si="0">L9+M9</f>
        <v>1112</v>
      </c>
      <c r="O9" s="23" t="s">
        <v>13</v>
      </c>
      <c r="P9" s="23"/>
      <c r="Q9" s="8">
        <v>236.5</v>
      </c>
      <c r="R9" s="8">
        <v>575.5</v>
      </c>
      <c r="S9" s="83">
        <v>239</v>
      </c>
      <c r="T9" s="83">
        <v>575</v>
      </c>
      <c r="U9" s="28">
        <f>I9-Q9</f>
        <v>119.5</v>
      </c>
      <c r="V9" s="28">
        <f>J9-R9</f>
        <v>184.5</v>
      </c>
      <c r="W9" s="28">
        <f t="shared" ref="W9:X18" si="1">L9-S9</f>
        <v>116</v>
      </c>
      <c r="X9" s="28">
        <f t="shared" si="1"/>
        <v>182</v>
      </c>
      <c r="Y9" s="24"/>
      <c r="AA9" s="43" t="s">
        <v>4</v>
      </c>
      <c r="AB9" s="48"/>
      <c r="AC9" s="48"/>
      <c r="AD9" s="48"/>
      <c r="AE9" s="71"/>
      <c r="AF9" s="48"/>
      <c r="AG9" s="48"/>
      <c r="AH9" s="48"/>
      <c r="AI9" s="48"/>
      <c r="AJ9" s="24"/>
      <c r="AO9" s="13">
        <v>42537</v>
      </c>
      <c r="AP9" s="21">
        <v>115</v>
      </c>
      <c r="AQ9" s="21">
        <v>292</v>
      </c>
      <c r="AR9" s="21"/>
      <c r="AS9" s="21">
        <v>407</v>
      </c>
      <c r="AT9" t="s">
        <v>17</v>
      </c>
      <c r="AU9" s="8"/>
      <c r="AV9" s="8">
        <v>289.5</v>
      </c>
      <c r="AW9" s="7">
        <f t="shared" ref="AW9:AW22" si="2">AP9-AU9</f>
        <v>115</v>
      </c>
      <c r="AX9" s="7">
        <f t="shared" ref="AX9:AX23" si="3">AQ9-AV9</f>
        <v>2.5</v>
      </c>
    </row>
    <row r="10" spans="1:50" x14ac:dyDescent="0.2">
      <c r="A10" s="6" t="s">
        <v>12</v>
      </c>
      <c r="B10" s="7">
        <v>258.75</v>
      </c>
      <c r="C10" s="7">
        <v>657</v>
      </c>
      <c r="D10" s="7">
        <v>457.875</v>
      </c>
      <c r="H10" s="27" t="s">
        <v>7</v>
      </c>
      <c r="I10" s="28">
        <v>1301</v>
      </c>
      <c r="J10" s="28">
        <v>1770</v>
      </c>
      <c r="K10" s="28">
        <v>3071</v>
      </c>
      <c r="L10" s="28"/>
      <c r="M10" s="28"/>
      <c r="N10" s="28"/>
      <c r="O10" s="23"/>
      <c r="P10" s="23"/>
      <c r="Q10" s="23"/>
      <c r="R10" s="23"/>
      <c r="S10" s="23"/>
      <c r="T10" s="24"/>
      <c r="U10" s="28"/>
      <c r="V10" s="28"/>
      <c r="W10" s="28"/>
      <c r="X10" s="28"/>
      <c r="Y10" s="24"/>
      <c r="AA10" s="25" t="s">
        <v>16</v>
      </c>
      <c r="AB10" s="23">
        <v>125.5</v>
      </c>
      <c r="AC10" s="23">
        <v>296.25</v>
      </c>
      <c r="AD10" s="83">
        <v>131</v>
      </c>
      <c r="AE10" s="83">
        <v>296</v>
      </c>
      <c r="AF10" s="41">
        <v>12.5</v>
      </c>
      <c r="AG10" s="41">
        <v>-54.25</v>
      </c>
      <c r="AH10" s="41">
        <f>139-AD10</f>
        <v>8</v>
      </c>
      <c r="AI10" s="41">
        <f>242-AE10</f>
        <v>-54</v>
      </c>
      <c r="AJ10" s="24"/>
      <c r="AO10" s="13">
        <v>42538</v>
      </c>
      <c r="AP10" s="21">
        <v>160</v>
      </c>
      <c r="AQ10" s="21">
        <v>311</v>
      </c>
      <c r="AR10" s="21"/>
      <c r="AS10" s="21">
        <v>471</v>
      </c>
      <c r="AT10" t="s">
        <v>18</v>
      </c>
      <c r="AU10" s="8">
        <v>166.5</v>
      </c>
      <c r="AV10" s="8">
        <v>415.25</v>
      </c>
      <c r="AW10" s="7">
        <f t="shared" si="2"/>
        <v>-6.5</v>
      </c>
      <c r="AX10" s="7">
        <f t="shared" si="3"/>
        <v>-104.25</v>
      </c>
    </row>
    <row r="11" spans="1:50" x14ac:dyDescent="0.2">
      <c r="A11" s="6" t="s">
        <v>13</v>
      </c>
      <c r="B11" s="7">
        <v>236.5</v>
      </c>
      <c r="C11" s="7">
        <v>575.5</v>
      </c>
      <c r="D11" s="7">
        <v>406</v>
      </c>
      <c r="H11" s="30">
        <v>42532</v>
      </c>
      <c r="I11" s="28">
        <v>625</v>
      </c>
      <c r="J11" s="28">
        <v>823</v>
      </c>
      <c r="K11" s="28">
        <v>1448</v>
      </c>
      <c r="L11" s="83">
        <v>628</v>
      </c>
      <c r="M11" s="83">
        <v>826</v>
      </c>
      <c r="N11" s="28">
        <f t="shared" si="0"/>
        <v>1454</v>
      </c>
      <c r="O11" s="23" t="s">
        <v>12</v>
      </c>
      <c r="P11" s="23"/>
      <c r="Q11" s="8">
        <v>448</v>
      </c>
      <c r="R11" s="8">
        <v>671.75</v>
      </c>
      <c r="S11" s="83">
        <v>450</v>
      </c>
      <c r="T11" s="83">
        <v>672</v>
      </c>
      <c r="U11" s="28">
        <f>I11-Q11</f>
        <v>177</v>
      </c>
      <c r="V11" s="28">
        <f t="shared" ref="V11:V18" si="4">J11-R11</f>
        <v>151.25</v>
      </c>
      <c r="W11" s="28">
        <f t="shared" si="1"/>
        <v>178</v>
      </c>
      <c r="X11" s="28">
        <f t="shared" si="1"/>
        <v>154</v>
      </c>
      <c r="Y11" s="24"/>
      <c r="AA11" s="25" t="s">
        <v>17</v>
      </c>
      <c r="AB11" s="23"/>
      <c r="AC11" s="23">
        <v>289.5</v>
      </c>
      <c r="AD11" s="83">
        <v>124</v>
      </c>
      <c r="AE11" s="83">
        <v>290</v>
      </c>
      <c r="AF11" s="41">
        <v>115</v>
      </c>
      <c r="AG11" s="41">
        <v>2.5</v>
      </c>
      <c r="AH11" s="41">
        <f>117-AD11</f>
        <v>-7</v>
      </c>
      <c r="AI11" s="41">
        <f>292-AE11</f>
        <v>2</v>
      </c>
      <c r="AJ11" s="24"/>
      <c r="AO11" s="13">
        <v>42539</v>
      </c>
      <c r="AP11" s="21">
        <v>227</v>
      </c>
      <c r="AQ11" s="21">
        <v>432</v>
      </c>
      <c r="AR11" s="21"/>
      <c r="AS11" s="21">
        <v>659</v>
      </c>
      <c r="AT11" t="s">
        <v>12</v>
      </c>
      <c r="AU11" s="8">
        <v>258.75</v>
      </c>
      <c r="AV11" s="8">
        <v>657</v>
      </c>
      <c r="AW11" s="7">
        <f t="shared" si="2"/>
        <v>-31.75</v>
      </c>
      <c r="AX11" s="7">
        <f t="shared" si="3"/>
        <v>-225</v>
      </c>
    </row>
    <row r="12" spans="1:50" x14ac:dyDescent="0.2">
      <c r="A12" s="6" t="s">
        <v>17</v>
      </c>
      <c r="B12" s="7"/>
      <c r="C12" s="7">
        <v>289.5</v>
      </c>
      <c r="D12" s="7">
        <v>289.5</v>
      </c>
      <c r="H12" s="30">
        <v>42533</v>
      </c>
      <c r="I12" s="28">
        <v>676</v>
      </c>
      <c r="J12" s="28">
        <v>947</v>
      </c>
      <c r="K12" s="28">
        <v>1623</v>
      </c>
      <c r="L12" s="83">
        <v>675</v>
      </c>
      <c r="M12" s="83">
        <v>941</v>
      </c>
      <c r="N12" s="28">
        <f t="shared" si="0"/>
        <v>1616</v>
      </c>
      <c r="O12" s="23" t="s">
        <v>13</v>
      </c>
      <c r="P12" s="23"/>
      <c r="Q12" s="8">
        <v>453.25</v>
      </c>
      <c r="R12" s="8">
        <v>711.25</v>
      </c>
      <c r="S12" s="83">
        <v>460</v>
      </c>
      <c r="T12" s="83">
        <v>712</v>
      </c>
      <c r="U12" s="28">
        <f t="shared" ref="U12:U18" si="5">I12-Q12</f>
        <v>222.75</v>
      </c>
      <c r="V12" s="28">
        <f>J12-R12</f>
        <v>235.75</v>
      </c>
      <c r="W12" s="28">
        <f t="shared" si="1"/>
        <v>215</v>
      </c>
      <c r="X12" s="28">
        <f t="shared" si="1"/>
        <v>229</v>
      </c>
      <c r="Y12" s="24"/>
      <c r="AA12" s="25" t="s">
        <v>18</v>
      </c>
      <c r="AB12" s="23">
        <v>166.5</v>
      </c>
      <c r="AC12" s="23">
        <v>415.25</v>
      </c>
      <c r="AD12" s="83">
        <v>162</v>
      </c>
      <c r="AE12" s="83">
        <v>424</v>
      </c>
      <c r="AF12" s="41">
        <v>-6.5</v>
      </c>
      <c r="AG12" s="86">
        <v>-104.25</v>
      </c>
      <c r="AH12" s="41">
        <f>160-AD12</f>
        <v>-2</v>
      </c>
      <c r="AI12" s="41">
        <f>311-AE12</f>
        <v>-113</v>
      </c>
      <c r="AJ12" s="24"/>
      <c r="AO12" s="13">
        <v>42540</v>
      </c>
      <c r="AP12" s="21">
        <v>192</v>
      </c>
      <c r="AQ12" s="21">
        <v>419</v>
      </c>
      <c r="AR12" s="21"/>
      <c r="AS12" s="21">
        <v>611</v>
      </c>
      <c r="AT12" t="s">
        <v>13</v>
      </c>
      <c r="AU12" s="8">
        <v>236.5</v>
      </c>
      <c r="AV12" s="8">
        <v>575.5</v>
      </c>
      <c r="AW12" s="7">
        <f t="shared" si="2"/>
        <v>-44.5</v>
      </c>
      <c r="AX12" s="7">
        <f t="shared" si="3"/>
        <v>-156.5</v>
      </c>
    </row>
    <row r="13" spans="1:50" x14ac:dyDescent="0.2">
      <c r="A13" s="6" t="s">
        <v>15</v>
      </c>
      <c r="B13" s="7">
        <v>133.25</v>
      </c>
      <c r="C13" s="7">
        <v>299</v>
      </c>
      <c r="D13" s="7">
        <v>216.125</v>
      </c>
      <c r="H13" s="27" t="s">
        <v>9</v>
      </c>
      <c r="I13" s="28">
        <v>2519</v>
      </c>
      <c r="J13" s="28">
        <v>2771</v>
      </c>
      <c r="K13" s="28">
        <v>5290</v>
      </c>
      <c r="L13" s="28"/>
      <c r="M13" s="28"/>
      <c r="N13" s="28"/>
      <c r="O13" s="23"/>
      <c r="P13" s="23"/>
      <c r="Q13" s="23"/>
      <c r="R13" s="23"/>
      <c r="S13" s="23"/>
      <c r="T13" s="24"/>
      <c r="U13" s="28"/>
      <c r="V13" s="28"/>
      <c r="W13" s="28"/>
      <c r="X13" s="28"/>
      <c r="Y13" s="24"/>
      <c r="AA13" s="25"/>
      <c r="AB13" s="23"/>
      <c r="AC13" s="23"/>
      <c r="AD13" s="23"/>
      <c r="AE13" s="24"/>
      <c r="AF13" s="44"/>
      <c r="AG13" s="44"/>
      <c r="AH13" s="44"/>
      <c r="AI13" s="44"/>
      <c r="AJ13" s="24"/>
      <c r="AO13" s="13">
        <v>42541</v>
      </c>
      <c r="AP13" s="21">
        <v>123</v>
      </c>
      <c r="AQ13" s="21">
        <v>241</v>
      </c>
      <c r="AR13" s="21"/>
      <c r="AS13" s="21">
        <v>364</v>
      </c>
      <c r="AT13" t="s">
        <v>14</v>
      </c>
      <c r="AU13" s="8">
        <v>134.25</v>
      </c>
      <c r="AV13" s="8">
        <v>351</v>
      </c>
      <c r="AW13" s="7">
        <f t="shared" si="2"/>
        <v>-11.25</v>
      </c>
      <c r="AX13" s="7">
        <f t="shared" si="3"/>
        <v>-110</v>
      </c>
    </row>
    <row r="14" spans="1:50" x14ac:dyDescent="0.2">
      <c r="A14" s="6" t="s">
        <v>16</v>
      </c>
      <c r="B14" s="7">
        <v>125.5</v>
      </c>
      <c r="C14" s="7">
        <v>296.25</v>
      </c>
      <c r="D14" s="7">
        <v>182.41666666666666</v>
      </c>
      <c r="H14" s="30">
        <v>42532</v>
      </c>
      <c r="I14" s="28">
        <v>1277</v>
      </c>
      <c r="J14" s="28">
        <v>1260</v>
      </c>
      <c r="K14" s="28">
        <v>2537</v>
      </c>
      <c r="L14" s="83">
        <v>1278</v>
      </c>
      <c r="M14" s="83">
        <v>1263</v>
      </c>
      <c r="N14" s="28">
        <f t="shared" si="0"/>
        <v>2541</v>
      </c>
      <c r="O14" s="23" t="s">
        <v>12</v>
      </c>
      <c r="P14" s="23"/>
      <c r="Q14" s="8">
        <v>952</v>
      </c>
      <c r="R14" s="8">
        <v>1178.5</v>
      </c>
      <c r="S14" s="83">
        <v>959</v>
      </c>
      <c r="T14" s="83">
        <v>1179</v>
      </c>
      <c r="U14" s="28">
        <f t="shared" si="5"/>
        <v>325</v>
      </c>
      <c r="V14" s="28">
        <f t="shared" si="4"/>
        <v>81.5</v>
      </c>
      <c r="W14" s="28">
        <f t="shared" si="1"/>
        <v>319</v>
      </c>
      <c r="X14" s="28">
        <f t="shared" si="1"/>
        <v>84</v>
      </c>
      <c r="Y14" s="24"/>
      <c r="AA14" s="43" t="s">
        <v>7</v>
      </c>
      <c r="AB14" s="45"/>
      <c r="AC14" s="45"/>
      <c r="AD14" s="45"/>
      <c r="AE14" s="71"/>
      <c r="AF14" s="45"/>
      <c r="AG14" s="45"/>
      <c r="AH14" s="45"/>
      <c r="AI14" s="45"/>
      <c r="AJ14" s="24"/>
      <c r="AO14" s="13">
        <v>42542</v>
      </c>
      <c r="AP14" s="21">
        <v>109</v>
      </c>
      <c r="AQ14" s="21">
        <v>253</v>
      </c>
      <c r="AR14" s="21"/>
      <c r="AS14" s="21">
        <v>362</v>
      </c>
      <c r="AT14" t="s">
        <v>15</v>
      </c>
      <c r="AU14" s="8">
        <v>133.25</v>
      </c>
      <c r="AV14" s="8">
        <v>299</v>
      </c>
      <c r="AW14" s="7">
        <f t="shared" si="2"/>
        <v>-24.25</v>
      </c>
      <c r="AX14" s="7">
        <f t="shared" si="3"/>
        <v>-46</v>
      </c>
    </row>
    <row r="15" spans="1:50" x14ac:dyDescent="0.2">
      <c r="A15" s="2" t="s">
        <v>7</v>
      </c>
      <c r="B15" s="7">
        <v>318.85714285714283</v>
      </c>
      <c r="C15" s="7">
        <v>479.82142857142856</v>
      </c>
      <c r="D15" s="7">
        <v>399.33928571428572</v>
      </c>
      <c r="H15" s="30">
        <v>42533</v>
      </c>
      <c r="I15" s="28">
        <v>1242</v>
      </c>
      <c r="J15" s="28">
        <v>1511</v>
      </c>
      <c r="K15" s="28">
        <v>2753</v>
      </c>
      <c r="L15" s="83">
        <v>1239</v>
      </c>
      <c r="M15" s="83">
        <v>1509</v>
      </c>
      <c r="N15" s="28">
        <f t="shared" si="0"/>
        <v>2748</v>
      </c>
      <c r="O15" s="23" t="s">
        <v>13</v>
      </c>
      <c r="P15" s="23"/>
      <c r="Q15" s="8">
        <v>871.25</v>
      </c>
      <c r="R15" s="8">
        <v>1072.75</v>
      </c>
      <c r="S15" s="83">
        <v>880</v>
      </c>
      <c r="T15" s="83">
        <v>1075</v>
      </c>
      <c r="U15" s="28">
        <f t="shared" si="5"/>
        <v>370.75</v>
      </c>
      <c r="V15" s="28">
        <f t="shared" si="4"/>
        <v>438.25</v>
      </c>
      <c r="W15" s="28">
        <f t="shared" si="1"/>
        <v>359</v>
      </c>
      <c r="X15" s="28">
        <f t="shared" si="1"/>
        <v>434</v>
      </c>
      <c r="Y15" s="24"/>
      <c r="AA15" s="25" t="s">
        <v>16</v>
      </c>
      <c r="AB15" s="23">
        <v>233.25</v>
      </c>
      <c r="AC15" s="23">
        <v>354.25</v>
      </c>
      <c r="AD15" s="83">
        <v>236</v>
      </c>
      <c r="AE15" s="83">
        <v>354</v>
      </c>
      <c r="AF15" s="41">
        <v>-13.25</v>
      </c>
      <c r="AG15" s="41">
        <v>-90.25</v>
      </c>
      <c r="AH15" s="41">
        <f>220-AD15</f>
        <v>-16</v>
      </c>
      <c r="AI15" s="41">
        <f>268-AE15</f>
        <v>-86</v>
      </c>
      <c r="AJ15" s="24"/>
      <c r="AO15" s="13">
        <v>42543</v>
      </c>
      <c r="AP15" s="21">
        <v>116</v>
      </c>
      <c r="AQ15" s="21">
        <v>282</v>
      </c>
      <c r="AR15" s="21"/>
      <c r="AS15" s="21">
        <v>398</v>
      </c>
      <c r="AT15" t="s">
        <v>16</v>
      </c>
      <c r="AU15" s="8">
        <v>125.5</v>
      </c>
      <c r="AV15" s="8">
        <v>296.25</v>
      </c>
      <c r="AW15" s="7">
        <f t="shared" si="2"/>
        <v>-9.5</v>
      </c>
      <c r="AX15" s="7">
        <f t="shared" si="3"/>
        <v>-14.25</v>
      </c>
    </row>
    <row r="16" spans="1:50" x14ac:dyDescent="0.2">
      <c r="A16" s="6" t="s">
        <v>18</v>
      </c>
      <c r="B16" s="7">
        <v>283.75</v>
      </c>
      <c r="C16" s="7">
        <v>423.75</v>
      </c>
      <c r="D16" s="7">
        <v>353.75</v>
      </c>
      <c r="H16" s="27" t="s">
        <v>10</v>
      </c>
      <c r="I16" s="28">
        <v>14016</v>
      </c>
      <c r="J16" s="28">
        <v>13950</v>
      </c>
      <c r="K16" s="28">
        <v>27966</v>
      </c>
      <c r="L16" s="28"/>
      <c r="M16" s="28"/>
      <c r="N16" s="28"/>
      <c r="O16" s="23"/>
      <c r="P16" s="23"/>
      <c r="Q16" s="23"/>
      <c r="R16" s="23"/>
      <c r="S16" s="23"/>
      <c r="T16" s="24"/>
      <c r="U16" s="28"/>
      <c r="V16" s="28"/>
      <c r="W16" s="28"/>
      <c r="X16" s="28"/>
      <c r="Y16" s="24"/>
      <c r="AA16" s="25" t="s">
        <v>17</v>
      </c>
      <c r="AB16" s="23">
        <v>261.25</v>
      </c>
      <c r="AC16" s="23">
        <v>348.5</v>
      </c>
      <c r="AD16" s="83">
        <v>265</v>
      </c>
      <c r="AE16" s="83">
        <v>348</v>
      </c>
      <c r="AF16" s="41">
        <v>-66.25</v>
      </c>
      <c r="AG16" s="41">
        <v>-81.5</v>
      </c>
      <c r="AH16" s="41">
        <f>196-AD16</f>
        <v>-69</v>
      </c>
      <c r="AI16" s="41">
        <f>268-AE16</f>
        <v>-80</v>
      </c>
      <c r="AJ16" s="24"/>
      <c r="AO16" s="13">
        <v>42544</v>
      </c>
      <c r="AP16" s="21">
        <v>136</v>
      </c>
      <c r="AQ16" s="21">
        <v>322</v>
      </c>
      <c r="AR16" s="21"/>
      <c r="AS16" s="21">
        <v>458</v>
      </c>
      <c r="AT16" t="s">
        <v>17</v>
      </c>
      <c r="AU16" s="8"/>
      <c r="AV16" s="8">
        <v>289.5</v>
      </c>
      <c r="AW16" s="7">
        <f t="shared" si="2"/>
        <v>136</v>
      </c>
      <c r="AX16" s="7">
        <f t="shared" si="3"/>
        <v>32.5</v>
      </c>
    </row>
    <row r="17" spans="1:50" x14ac:dyDescent="0.2">
      <c r="A17" s="6" t="s">
        <v>14</v>
      </c>
      <c r="B17" s="7">
        <v>307.5</v>
      </c>
      <c r="C17" s="7">
        <v>475.25</v>
      </c>
      <c r="D17" s="7">
        <v>391.375</v>
      </c>
      <c r="H17" s="30">
        <v>42532</v>
      </c>
      <c r="I17" s="28">
        <v>6877</v>
      </c>
      <c r="J17" s="28">
        <v>6415</v>
      </c>
      <c r="K17" s="28">
        <v>13292</v>
      </c>
      <c r="L17" s="83">
        <v>6894</v>
      </c>
      <c r="M17" s="83">
        <v>6429</v>
      </c>
      <c r="N17" s="28">
        <f t="shared" si="0"/>
        <v>13323</v>
      </c>
      <c r="O17" s="23" t="s">
        <v>12</v>
      </c>
      <c r="P17" s="23"/>
      <c r="Q17" s="8">
        <f>GETPIVOTDATA("Value",$A$5,"Country","US","Platform","Android","Week day","Saturday")</f>
        <v>4727.75</v>
      </c>
      <c r="R17" s="8">
        <f>GETPIVOTDATA("Value",$A$5,"Country","US","Platform","iOS","Week day","Saturday")</f>
        <v>4221.25</v>
      </c>
      <c r="S17" s="83">
        <v>4743</v>
      </c>
      <c r="T17" s="83">
        <v>4225</v>
      </c>
      <c r="U17" s="28">
        <f t="shared" si="5"/>
        <v>2149.25</v>
      </c>
      <c r="V17" s="28">
        <f t="shared" si="4"/>
        <v>2193.75</v>
      </c>
      <c r="W17" s="28">
        <f t="shared" si="1"/>
        <v>2151</v>
      </c>
      <c r="X17" s="28">
        <f t="shared" si="1"/>
        <v>2204</v>
      </c>
      <c r="Y17" s="24"/>
      <c r="AA17" s="25" t="s">
        <v>18</v>
      </c>
      <c r="AB17" s="23">
        <v>283.75</v>
      </c>
      <c r="AC17" s="23">
        <v>423.75</v>
      </c>
      <c r="AD17" s="83">
        <v>306</v>
      </c>
      <c r="AE17" s="83">
        <v>430</v>
      </c>
      <c r="AF17" s="41">
        <v>-45.75</v>
      </c>
      <c r="AG17" s="41">
        <v>-117.75</v>
      </c>
      <c r="AH17" s="41">
        <f>240-AD17</f>
        <v>-66</v>
      </c>
      <c r="AI17" s="41">
        <f>307-AE17</f>
        <v>-123</v>
      </c>
      <c r="AJ17" s="24"/>
      <c r="AO17" s="13">
        <v>42545</v>
      </c>
      <c r="AP17" s="21">
        <v>377</v>
      </c>
      <c r="AQ17" s="21">
        <v>566</v>
      </c>
      <c r="AR17" s="21"/>
      <c r="AS17" s="21">
        <v>943</v>
      </c>
      <c r="AT17" t="s">
        <v>18</v>
      </c>
      <c r="AU17" s="8">
        <v>166.5</v>
      </c>
      <c r="AV17" s="8">
        <v>415.25</v>
      </c>
      <c r="AW17" s="7">
        <f t="shared" si="2"/>
        <v>210.5</v>
      </c>
      <c r="AX17" s="7">
        <f t="shared" si="3"/>
        <v>150.75</v>
      </c>
    </row>
    <row r="18" spans="1:50" x14ac:dyDescent="0.2">
      <c r="A18" s="6" t="s">
        <v>12</v>
      </c>
      <c r="B18" s="7">
        <v>448</v>
      </c>
      <c r="C18" s="7">
        <v>671.75</v>
      </c>
      <c r="D18" s="7">
        <v>559.875</v>
      </c>
      <c r="H18" s="30">
        <v>42533</v>
      </c>
      <c r="I18" s="28">
        <v>7139</v>
      </c>
      <c r="J18" s="28">
        <v>7535</v>
      </c>
      <c r="K18" s="28">
        <v>14674</v>
      </c>
      <c r="L18" s="83">
        <v>7117</v>
      </c>
      <c r="M18" s="83">
        <v>7524</v>
      </c>
      <c r="N18" s="28">
        <f t="shared" si="0"/>
        <v>14641</v>
      </c>
      <c r="O18" s="23" t="s">
        <v>13</v>
      </c>
      <c r="P18" s="23"/>
      <c r="Q18" s="8">
        <f>GETPIVOTDATA("Value",$A$5,"Country","US","Platform","Android","Week day","Sunday")</f>
        <v>4532.25</v>
      </c>
      <c r="R18" s="8">
        <f>GETPIVOTDATA("Value",$A$5,"Country","US","Platform","iOS","Week day","Sunday")</f>
        <v>4083.25</v>
      </c>
      <c r="S18" s="83">
        <v>4590</v>
      </c>
      <c r="T18" s="83">
        <v>4082</v>
      </c>
      <c r="U18" s="28">
        <f t="shared" si="5"/>
        <v>2606.75</v>
      </c>
      <c r="V18" s="28">
        <f t="shared" si="4"/>
        <v>3451.75</v>
      </c>
      <c r="W18" s="28">
        <f t="shared" si="1"/>
        <v>2527</v>
      </c>
      <c r="X18" s="28">
        <f t="shared" si="1"/>
        <v>3442</v>
      </c>
      <c r="Y18" s="24"/>
      <c r="AA18" s="25"/>
      <c r="AE18" s="24"/>
      <c r="AJ18" s="24"/>
      <c r="AO18" s="13">
        <v>42546</v>
      </c>
      <c r="AP18" s="21">
        <v>433</v>
      </c>
      <c r="AQ18" s="21">
        <v>709</v>
      </c>
      <c r="AR18" s="21"/>
      <c r="AS18" s="21">
        <v>1142</v>
      </c>
      <c r="AT18" t="s">
        <v>12</v>
      </c>
      <c r="AU18" s="8">
        <v>258.75</v>
      </c>
      <c r="AV18" s="8">
        <v>657</v>
      </c>
      <c r="AW18" s="7">
        <f t="shared" si="2"/>
        <v>174.25</v>
      </c>
      <c r="AX18" s="7">
        <f t="shared" si="3"/>
        <v>52</v>
      </c>
    </row>
    <row r="19" spans="1:50" ht="24" x14ac:dyDescent="0.3">
      <c r="A19" s="6" t="s">
        <v>13</v>
      </c>
      <c r="B19" s="7">
        <v>453.25</v>
      </c>
      <c r="C19" s="7">
        <v>711.25</v>
      </c>
      <c r="D19" s="7">
        <v>582.25</v>
      </c>
      <c r="H19" s="27" t="s">
        <v>23</v>
      </c>
      <c r="I19" s="28">
        <v>18451</v>
      </c>
      <c r="J19" s="28">
        <v>19862</v>
      </c>
      <c r="K19" s="28">
        <v>38313</v>
      </c>
      <c r="L19" s="64">
        <f>SUM(L8:L18)</f>
        <v>18446</v>
      </c>
      <c r="M19" s="64">
        <f>SUM(M8:M18)</f>
        <v>19860</v>
      </c>
      <c r="N19" s="64">
        <f>SUM(N8:N18)</f>
        <v>38306</v>
      </c>
      <c r="O19" s="23"/>
      <c r="P19" s="23"/>
      <c r="Q19" s="23"/>
      <c r="R19" s="23"/>
      <c r="S19" s="23"/>
      <c r="T19" s="24"/>
      <c r="U19" s="31">
        <f>U9+U11+U12+U14+U15+U17+U18</f>
        <v>5971</v>
      </c>
      <c r="V19" s="31">
        <f>V9+V11+V12+V14+V15+V17+V18</f>
        <v>6736.75</v>
      </c>
      <c r="W19" s="31">
        <f>W9+W11+W12+W14+W15+W17+W18</f>
        <v>5865</v>
      </c>
      <c r="X19" s="31">
        <f>X9+X11+X12+X14+X15+X17+X18</f>
        <v>6729</v>
      </c>
      <c r="Y19" s="24"/>
      <c r="AA19" s="43" t="s">
        <v>9</v>
      </c>
      <c r="AB19" s="45"/>
      <c r="AC19" s="45"/>
      <c r="AD19" s="45"/>
      <c r="AE19" s="71"/>
      <c r="AF19" s="45"/>
      <c r="AG19" s="45"/>
      <c r="AH19" s="45"/>
      <c r="AI19" s="45"/>
      <c r="AJ19" s="24"/>
      <c r="AO19" s="13">
        <v>42547</v>
      </c>
      <c r="AP19" s="21">
        <v>335</v>
      </c>
      <c r="AQ19" s="21">
        <v>591</v>
      </c>
      <c r="AR19" s="21"/>
      <c r="AS19" s="21">
        <v>926</v>
      </c>
      <c r="AT19" t="s">
        <v>13</v>
      </c>
      <c r="AU19" s="8">
        <v>236.5</v>
      </c>
      <c r="AV19" s="8">
        <v>575.5</v>
      </c>
      <c r="AW19" s="7">
        <f t="shared" si="2"/>
        <v>98.5</v>
      </c>
      <c r="AX19" s="7">
        <f t="shared" si="3"/>
        <v>15.5</v>
      </c>
    </row>
    <row r="20" spans="1:50" ht="24" x14ac:dyDescent="0.3">
      <c r="A20" s="6" t="s">
        <v>17</v>
      </c>
      <c r="B20" s="7">
        <v>261.25</v>
      </c>
      <c r="C20" s="7">
        <v>348.5</v>
      </c>
      <c r="D20" s="7">
        <v>304.875</v>
      </c>
      <c r="H20" s="25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4"/>
      <c r="U20" s="23"/>
      <c r="V20" s="72" t="s">
        <v>24</v>
      </c>
      <c r="W20" s="23"/>
      <c r="X20" s="72" t="s">
        <v>24</v>
      </c>
      <c r="Y20" s="24"/>
      <c r="AA20" s="25" t="s">
        <v>16</v>
      </c>
      <c r="AB20" s="23">
        <v>570.5</v>
      </c>
      <c r="AC20" s="23">
        <v>687.75</v>
      </c>
      <c r="AD20" s="83">
        <v>575</v>
      </c>
      <c r="AE20" s="83">
        <v>688</v>
      </c>
      <c r="AF20" s="41">
        <v>-97.5</v>
      </c>
      <c r="AG20" s="41">
        <v>-207.75</v>
      </c>
      <c r="AH20" s="41">
        <f>476-AD20</f>
        <v>-99</v>
      </c>
      <c r="AI20" s="41">
        <f>481-AE20</f>
        <v>-207</v>
      </c>
      <c r="AJ20" s="24"/>
      <c r="AO20" s="13">
        <v>42548</v>
      </c>
      <c r="AP20" s="21">
        <v>271</v>
      </c>
      <c r="AQ20" s="21">
        <v>495</v>
      </c>
      <c r="AR20" s="21"/>
      <c r="AS20" s="21">
        <v>766</v>
      </c>
      <c r="AT20" t="s">
        <v>14</v>
      </c>
      <c r="AU20" s="8">
        <v>134.25</v>
      </c>
      <c r="AV20" s="8">
        <v>351</v>
      </c>
      <c r="AW20" s="7">
        <f t="shared" si="2"/>
        <v>136.75</v>
      </c>
      <c r="AX20" s="7">
        <f t="shared" si="3"/>
        <v>144</v>
      </c>
    </row>
    <row r="21" spans="1:50" ht="24" x14ac:dyDescent="0.3">
      <c r="A21" s="6" t="s">
        <v>15</v>
      </c>
      <c r="B21" s="7">
        <v>245</v>
      </c>
      <c r="C21" s="7">
        <v>374</v>
      </c>
      <c r="D21" s="7">
        <v>309.5</v>
      </c>
      <c r="H21" s="32" t="s">
        <v>30</v>
      </c>
      <c r="I21" s="14" t="s">
        <v>26</v>
      </c>
      <c r="J21" s="33"/>
      <c r="K21" s="33"/>
      <c r="L21" s="33"/>
      <c r="M21" s="33"/>
      <c r="N21" s="33"/>
      <c r="O21" s="23"/>
      <c r="P21" s="23"/>
      <c r="Q21" s="23"/>
      <c r="R21" s="23"/>
      <c r="S21" s="23"/>
      <c r="T21" s="24"/>
      <c r="U21" s="23"/>
      <c r="V21" s="72">
        <f>U19+V19</f>
        <v>12707.75</v>
      </c>
      <c r="W21" s="23"/>
      <c r="X21" s="72">
        <f>W19+X19</f>
        <v>12594</v>
      </c>
      <c r="Y21" s="24"/>
      <c r="AA21" s="25" t="s">
        <v>17</v>
      </c>
      <c r="AB21" s="23">
        <v>565.25</v>
      </c>
      <c r="AC21" s="23">
        <v>649.5</v>
      </c>
      <c r="AD21" s="83">
        <v>571</v>
      </c>
      <c r="AE21" s="83">
        <v>649</v>
      </c>
      <c r="AF21" s="41">
        <v>-104.25</v>
      </c>
      <c r="AG21" s="41">
        <v>-173.5</v>
      </c>
      <c r="AH21" s="41">
        <f>461-AD21</f>
        <v>-110</v>
      </c>
      <c r="AI21" s="41">
        <f>478-AE21</f>
        <v>-171</v>
      </c>
      <c r="AJ21" s="24"/>
      <c r="AO21" s="13">
        <v>42549</v>
      </c>
      <c r="AP21" s="21">
        <v>270</v>
      </c>
      <c r="AQ21" s="21">
        <v>478</v>
      </c>
      <c r="AR21" s="21"/>
      <c r="AS21" s="21">
        <v>748</v>
      </c>
      <c r="AT21" t="s">
        <v>15</v>
      </c>
      <c r="AU21" s="8">
        <v>133.25</v>
      </c>
      <c r="AV21" s="8">
        <v>299</v>
      </c>
      <c r="AW21" s="7">
        <f t="shared" si="2"/>
        <v>136.75</v>
      </c>
      <c r="AX21" s="7">
        <f t="shared" si="3"/>
        <v>179</v>
      </c>
    </row>
    <row r="22" spans="1:50" x14ac:dyDescent="0.2">
      <c r="A22" s="6" t="s">
        <v>16</v>
      </c>
      <c r="B22" s="7">
        <v>233.25</v>
      </c>
      <c r="C22" s="7">
        <v>354.25</v>
      </c>
      <c r="D22" s="7">
        <v>293.75</v>
      </c>
      <c r="H22" s="34"/>
      <c r="I22" s="33"/>
      <c r="J22" s="33"/>
      <c r="K22" s="33"/>
      <c r="L22" s="33"/>
      <c r="M22" s="33"/>
      <c r="N22" s="33"/>
      <c r="O22" s="23"/>
      <c r="P22" s="23"/>
      <c r="Q22" s="23"/>
      <c r="R22" s="23"/>
      <c r="S22" s="23"/>
      <c r="T22" s="24"/>
      <c r="U22" s="23"/>
      <c r="V22" s="23"/>
      <c r="W22" s="23"/>
      <c r="X22" s="23"/>
      <c r="Y22" s="24"/>
      <c r="AA22" s="25" t="s">
        <v>18</v>
      </c>
      <c r="AB22" s="23">
        <v>616.25</v>
      </c>
      <c r="AC22" s="23">
        <v>761.25</v>
      </c>
      <c r="AD22" s="83">
        <v>641</v>
      </c>
      <c r="AE22" s="83">
        <v>786</v>
      </c>
      <c r="AF22" s="41">
        <v>-98.25</v>
      </c>
      <c r="AG22" s="41">
        <v>-176.25</v>
      </c>
      <c r="AH22" s="41">
        <f>519-AD22</f>
        <v>-122</v>
      </c>
      <c r="AI22" s="41">
        <f>587-AE22</f>
        <v>-199</v>
      </c>
      <c r="AJ22" s="24"/>
      <c r="AO22" s="13">
        <v>42550</v>
      </c>
      <c r="AP22" s="21">
        <v>268</v>
      </c>
      <c r="AQ22" s="21">
        <v>428</v>
      </c>
      <c r="AR22" s="21"/>
      <c r="AS22" s="21">
        <v>696</v>
      </c>
      <c r="AT22" t="s">
        <v>16</v>
      </c>
      <c r="AU22" s="8">
        <v>125.5</v>
      </c>
      <c r="AV22" s="8">
        <v>296.25</v>
      </c>
      <c r="AW22" s="7">
        <f t="shared" si="2"/>
        <v>142.5</v>
      </c>
      <c r="AX22" s="7">
        <f t="shared" si="3"/>
        <v>131.75</v>
      </c>
    </row>
    <row r="23" spans="1:50" x14ac:dyDescent="0.2">
      <c r="A23" s="2" t="s">
        <v>9</v>
      </c>
      <c r="B23" s="7">
        <v>672.53571428571433</v>
      </c>
      <c r="C23" s="7">
        <v>818.5</v>
      </c>
      <c r="D23" s="7">
        <v>745.51785714285711</v>
      </c>
      <c r="H23" s="35" t="s">
        <v>20</v>
      </c>
      <c r="I23" s="15" t="s">
        <v>21</v>
      </c>
      <c r="J23" s="15"/>
      <c r="K23" s="15"/>
      <c r="L23" t="s">
        <v>44</v>
      </c>
      <c r="O23" s="23"/>
      <c r="P23" s="23"/>
      <c r="Q23" s="23"/>
      <c r="R23" s="23"/>
      <c r="S23" s="23"/>
      <c r="T23" s="24"/>
      <c r="U23" s="23"/>
      <c r="V23" s="23"/>
      <c r="W23" s="23"/>
      <c r="X23" s="23"/>
      <c r="Y23" s="24"/>
      <c r="Z23" s="63"/>
      <c r="AE23" s="24"/>
      <c r="AJ23" s="24"/>
      <c r="AO23" s="13">
        <v>42551</v>
      </c>
      <c r="AP23" s="21">
        <v>292</v>
      </c>
      <c r="AQ23" s="21">
        <v>434</v>
      </c>
      <c r="AR23" s="21"/>
      <c r="AS23" s="21">
        <v>726</v>
      </c>
      <c r="AT23" t="s">
        <v>17</v>
      </c>
      <c r="AU23" s="8"/>
      <c r="AV23" s="8">
        <v>289.5</v>
      </c>
      <c r="AW23" s="7">
        <f>AP23-AU23</f>
        <v>292</v>
      </c>
      <c r="AX23" s="7">
        <f t="shared" si="3"/>
        <v>144.5</v>
      </c>
    </row>
    <row r="24" spans="1:50" x14ac:dyDescent="0.2">
      <c r="A24" s="6" t="s">
        <v>18</v>
      </c>
      <c r="B24" s="7">
        <v>616.25</v>
      </c>
      <c r="C24" s="7">
        <v>761.25</v>
      </c>
      <c r="D24" s="7">
        <v>688.75</v>
      </c>
      <c r="H24" s="36" t="s">
        <v>22</v>
      </c>
      <c r="I24" s="17" t="s">
        <v>6</v>
      </c>
      <c r="J24" s="17" t="s">
        <v>8</v>
      </c>
      <c r="K24" s="16" t="s">
        <v>23</v>
      </c>
      <c r="L24" s="66" t="s">
        <v>6</v>
      </c>
      <c r="M24" s="66" t="s">
        <v>8</v>
      </c>
      <c r="N24" s="67" t="s">
        <v>23</v>
      </c>
      <c r="O24" s="23"/>
      <c r="P24" s="23"/>
      <c r="Q24" s="77" t="s">
        <v>28</v>
      </c>
      <c r="R24" s="77"/>
      <c r="S24" t="s">
        <v>44</v>
      </c>
      <c r="T24" s="24"/>
      <c r="U24" s="77" t="s">
        <v>29</v>
      </c>
      <c r="V24" s="77"/>
      <c r="W24" t="s">
        <v>44</v>
      </c>
      <c r="X24" s="24"/>
      <c r="Y24" s="24"/>
      <c r="AA24" s="43" t="s">
        <v>10</v>
      </c>
      <c r="AB24" s="45"/>
      <c r="AC24" s="45"/>
      <c r="AD24" s="45"/>
      <c r="AE24" s="71"/>
      <c r="AF24" s="45"/>
      <c r="AG24" s="45"/>
      <c r="AH24" s="45"/>
      <c r="AI24" s="45"/>
      <c r="AJ24" s="24"/>
      <c r="AO24" s="2" t="s">
        <v>7</v>
      </c>
      <c r="AP24" s="21">
        <v>6443</v>
      </c>
      <c r="AQ24" s="21">
        <v>8825</v>
      </c>
      <c r="AR24" s="21"/>
      <c r="AS24" s="21">
        <v>15268</v>
      </c>
    </row>
    <row r="25" spans="1:50" x14ac:dyDescent="0.2">
      <c r="A25" s="6" t="s">
        <v>14</v>
      </c>
      <c r="B25" s="7">
        <v>572</v>
      </c>
      <c r="C25" s="7">
        <v>705.5</v>
      </c>
      <c r="D25" s="7">
        <v>638.75</v>
      </c>
      <c r="H25" s="37" t="s">
        <v>4</v>
      </c>
      <c r="I25" s="18">
        <v>351</v>
      </c>
      <c r="J25" s="18">
        <v>887</v>
      </c>
      <c r="K25" s="18">
        <v>1238</v>
      </c>
      <c r="L25" s="65"/>
      <c r="M25" s="65"/>
      <c r="N25" s="65"/>
      <c r="O25" s="23"/>
      <c r="P25" s="23"/>
      <c r="Q25" s="29" t="s">
        <v>6</v>
      </c>
      <c r="R25" s="29" t="s">
        <v>8</v>
      </c>
      <c r="S25" s="66" t="s">
        <v>6</v>
      </c>
      <c r="T25" s="70" t="s">
        <v>8</v>
      </c>
      <c r="U25" s="29" t="s">
        <v>6</v>
      </c>
      <c r="V25" s="29" t="s">
        <v>8</v>
      </c>
      <c r="W25" s="66" t="s">
        <v>6</v>
      </c>
      <c r="X25" s="70" t="s">
        <v>8</v>
      </c>
      <c r="Y25" s="24"/>
      <c r="AA25" s="25" t="s">
        <v>16</v>
      </c>
      <c r="AB25" s="23">
        <v>3032.75</v>
      </c>
      <c r="AC25" s="23">
        <v>2650.75</v>
      </c>
      <c r="AD25" s="83">
        <v>3071</v>
      </c>
      <c r="AE25" s="85">
        <v>2655</v>
      </c>
      <c r="AF25" s="41">
        <v>1248.25</v>
      </c>
      <c r="AG25" s="41">
        <v>1025.25</v>
      </c>
      <c r="AH25" s="41">
        <f>4292-AD25</f>
        <v>1221</v>
      </c>
      <c r="AI25" s="41">
        <f>3682-AE25</f>
        <v>1027</v>
      </c>
      <c r="AJ25" s="24"/>
      <c r="AO25" s="13">
        <v>42536</v>
      </c>
      <c r="AP25" s="21">
        <v>220</v>
      </c>
      <c r="AQ25" s="21">
        <v>264</v>
      </c>
      <c r="AR25" s="21"/>
      <c r="AS25" s="21">
        <v>484</v>
      </c>
      <c r="AT25" t="s">
        <v>16</v>
      </c>
      <c r="AU25" s="8">
        <v>233.25</v>
      </c>
      <c r="AV25" s="8">
        <v>354.25</v>
      </c>
      <c r="AW25" s="7">
        <f>AP25-AU25</f>
        <v>-13.25</v>
      </c>
      <c r="AX25" s="7">
        <f>AQ25-AV25</f>
        <v>-90.25</v>
      </c>
    </row>
    <row r="26" spans="1:50" x14ac:dyDescent="0.2">
      <c r="A26" s="6" t="s">
        <v>12</v>
      </c>
      <c r="B26" s="7">
        <v>952</v>
      </c>
      <c r="C26" s="7">
        <v>1178.5</v>
      </c>
      <c r="D26" s="7">
        <v>1065.25</v>
      </c>
      <c r="H26" s="38">
        <v>42534</v>
      </c>
      <c r="I26" s="19">
        <v>240</v>
      </c>
      <c r="J26" s="19">
        <v>549</v>
      </c>
      <c r="K26" s="19">
        <v>789</v>
      </c>
      <c r="L26" s="83">
        <v>242</v>
      </c>
      <c r="M26" s="83">
        <v>551</v>
      </c>
      <c r="N26" s="28">
        <f>L26+M26</f>
        <v>793</v>
      </c>
      <c r="O26" s="23" t="s">
        <v>14</v>
      </c>
      <c r="P26" s="23"/>
      <c r="Q26" s="8">
        <v>134.25</v>
      </c>
      <c r="R26" s="8">
        <v>351</v>
      </c>
      <c r="S26" s="83">
        <v>136</v>
      </c>
      <c r="T26" s="83">
        <v>353</v>
      </c>
      <c r="U26" s="28">
        <f>I26-Q26</f>
        <v>105.75</v>
      </c>
      <c r="V26" s="28">
        <f>J26-R26</f>
        <v>198</v>
      </c>
      <c r="W26" s="28">
        <f>L26-S26</f>
        <v>106</v>
      </c>
      <c r="X26" s="28">
        <f>M26-T26</f>
        <v>198</v>
      </c>
      <c r="Y26" s="24"/>
      <c r="AA26" s="25" t="s">
        <v>17</v>
      </c>
      <c r="AB26" s="23">
        <v>3121.25</v>
      </c>
      <c r="AC26" s="23">
        <v>2789.75</v>
      </c>
      <c r="AD26" s="83">
        <v>3158</v>
      </c>
      <c r="AE26" s="85">
        <v>2793</v>
      </c>
      <c r="AF26" s="41">
        <v>803.75</v>
      </c>
      <c r="AG26" s="41">
        <v>690.25</v>
      </c>
      <c r="AH26" s="41">
        <f>3937-AD26</f>
        <v>779</v>
      </c>
      <c r="AI26" s="41">
        <f>3488-AE26</f>
        <v>695</v>
      </c>
      <c r="AJ26" s="24"/>
      <c r="AO26" s="13">
        <v>42537</v>
      </c>
      <c r="AP26" s="21">
        <v>195</v>
      </c>
      <c r="AQ26" s="21">
        <v>267</v>
      </c>
      <c r="AR26" s="21"/>
      <c r="AS26" s="21">
        <v>462</v>
      </c>
      <c r="AT26" t="s">
        <v>17</v>
      </c>
      <c r="AU26" s="8">
        <v>261.25</v>
      </c>
      <c r="AV26" s="8">
        <v>348.5</v>
      </c>
      <c r="AW26" s="7">
        <f t="shared" ref="AW26:AW40" si="6">AP26-AU26</f>
        <v>-66.25</v>
      </c>
      <c r="AX26" s="7">
        <f t="shared" ref="AX26:AX40" si="7">AQ26-AV26</f>
        <v>-81.5</v>
      </c>
    </row>
    <row r="27" spans="1:50" x14ac:dyDescent="0.2">
      <c r="A27" s="6" t="s">
        <v>13</v>
      </c>
      <c r="B27" s="7">
        <v>871.25</v>
      </c>
      <c r="C27" s="7">
        <v>1072.75</v>
      </c>
      <c r="D27" s="7">
        <v>972</v>
      </c>
      <c r="H27" s="38">
        <v>42535</v>
      </c>
      <c r="I27" s="19">
        <v>111</v>
      </c>
      <c r="J27" s="19">
        <v>338</v>
      </c>
      <c r="K27" s="19">
        <v>449</v>
      </c>
      <c r="L27" s="83">
        <v>109</v>
      </c>
      <c r="M27" s="83">
        <v>338</v>
      </c>
      <c r="N27" s="28">
        <f t="shared" ref="N27:N36" si="8">L27+M27</f>
        <v>447</v>
      </c>
      <c r="O27" s="23" t="s">
        <v>15</v>
      </c>
      <c r="P27" s="23"/>
      <c r="Q27" s="8">
        <v>133.25</v>
      </c>
      <c r="R27" s="8">
        <v>299</v>
      </c>
      <c r="S27" s="83">
        <v>135</v>
      </c>
      <c r="T27" s="83">
        <v>299</v>
      </c>
      <c r="U27" s="28">
        <f t="shared" ref="U27:U36" si="9">I27-Q27</f>
        <v>-22.25</v>
      </c>
      <c r="V27" s="28">
        <f t="shared" ref="V27:V36" si="10">J27-R27</f>
        <v>39</v>
      </c>
      <c r="W27" s="28">
        <f t="shared" ref="W27" si="11">L27-S27</f>
        <v>-26</v>
      </c>
      <c r="X27" s="28">
        <f t="shared" ref="X27" si="12">M27-T27</f>
        <v>39</v>
      </c>
      <c r="Y27" s="24"/>
      <c r="AA27" s="25" t="s">
        <v>18</v>
      </c>
      <c r="AB27" s="23">
        <v>3315.25</v>
      </c>
      <c r="AC27" s="23">
        <v>3110</v>
      </c>
      <c r="AD27" s="83">
        <v>3120</v>
      </c>
      <c r="AE27" s="85">
        <v>2810</v>
      </c>
      <c r="AF27" s="41">
        <v>666.75</v>
      </c>
      <c r="AG27" s="41">
        <v>619</v>
      </c>
      <c r="AH27" s="41">
        <f>4001-AD27</f>
        <v>881</v>
      </c>
      <c r="AI27" s="41">
        <f>3739-AE27</f>
        <v>929</v>
      </c>
      <c r="AJ27" s="24"/>
      <c r="AO27" s="13">
        <v>42538</v>
      </c>
      <c r="AP27" s="21">
        <v>238</v>
      </c>
      <c r="AQ27" s="21">
        <v>306</v>
      </c>
      <c r="AR27" s="21"/>
      <c r="AS27" s="21">
        <v>544</v>
      </c>
      <c r="AT27" t="s">
        <v>18</v>
      </c>
      <c r="AU27" s="8">
        <v>283.75</v>
      </c>
      <c r="AV27" s="8">
        <v>423.75</v>
      </c>
      <c r="AW27" s="7">
        <f t="shared" si="6"/>
        <v>-45.75</v>
      </c>
      <c r="AX27" s="7">
        <f t="shared" si="7"/>
        <v>-117.75</v>
      </c>
    </row>
    <row r="28" spans="1:50" x14ac:dyDescent="0.2">
      <c r="A28" s="6" t="s">
        <v>17</v>
      </c>
      <c r="B28" s="7">
        <v>565.25</v>
      </c>
      <c r="C28" s="7">
        <v>649.5</v>
      </c>
      <c r="D28" s="7">
        <v>607.375</v>
      </c>
      <c r="H28" s="37" t="s">
        <v>7</v>
      </c>
      <c r="I28" s="18">
        <v>580</v>
      </c>
      <c r="J28" s="18">
        <v>862</v>
      </c>
      <c r="K28" s="18">
        <v>1442</v>
      </c>
      <c r="L28" s="65"/>
      <c r="M28" s="65"/>
      <c r="N28" s="28"/>
      <c r="O28" s="23"/>
      <c r="P28" s="23"/>
      <c r="Q28" s="23"/>
      <c r="R28" s="23"/>
      <c r="S28" s="23"/>
      <c r="T28" s="24"/>
      <c r="U28" s="28"/>
      <c r="V28" s="28"/>
      <c r="W28" s="28"/>
      <c r="X28" s="28"/>
      <c r="Y28" s="24"/>
      <c r="AA28" s="25"/>
      <c r="AF28" s="23"/>
      <c r="AG28" s="23"/>
      <c r="AH28" s="23"/>
      <c r="AI28" s="23"/>
      <c r="AJ28" s="24"/>
      <c r="AO28" s="13">
        <v>42539</v>
      </c>
      <c r="AP28" s="21">
        <v>339</v>
      </c>
      <c r="AQ28" s="21">
        <v>560</v>
      </c>
      <c r="AR28" s="21"/>
      <c r="AS28" s="21">
        <v>899</v>
      </c>
      <c r="AT28" t="s">
        <v>12</v>
      </c>
      <c r="AU28" s="8">
        <v>448</v>
      </c>
      <c r="AV28" s="8">
        <v>671.75</v>
      </c>
      <c r="AW28" s="7">
        <f t="shared" si="6"/>
        <v>-109</v>
      </c>
      <c r="AX28" s="7">
        <f t="shared" si="7"/>
        <v>-111.75</v>
      </c>
    </row>
    <row r="29" spans="1:50" ht="21" x14ac:dyDescent="0.25">
      <c r="A29" s="6" t="s">
        <v>15</v>
      </c>
      <c r="B29" s="7">
        <v>560.5</v>
      </c>
      <c r="C29" s="7">
        <v>674.25</v>
      </c>
      <c r="D29" s="7">
        <v>617.375</v>
      </c>
      <c r="H29" s="38">
        <v>42534</v>
      </c>
      <c r="I29" s="19">
        <v>336</v>
      </c>
      <c r="J29" s="19">
        <v>482</v>
      </c>
      <c r="K29" s="19">
        <v>818</v>
      </c>
      <c r="L29" s="83">
        <v>337</v>
      </c>
      <c r="M29" s="83">
        <v>482</v>
      </c>
      <c r="N29" s="28">
        <f t="shared" si="8"/>
        <v>819</v>
      </c>
      <c r="O29" s="23" t="s">
        <v>14</v>
      </c>
      <c r="P29" s="23"/>
      <c r="Q29" s="8">
        <v>307.5</v>
      </c>
      <c r="R29" s="8">
        <v>475.25</v>
      </c>
      <c r="S29" s="83">
        <v>313</v>
      </c>
      <c r="T29" s="83">
        <v>474</v>
      </c>
      <c r="U29" s="28">
        <f t="shared" si="9"/>
        <v>28.5</v>
      </c>
      <c r="V29" s="28">
        <f t="shared" si="10"/>
        <v>6.75</v>
      </c>
      <c r="W29" s="28">
        <f t="shared" ref="W29:W30" si="13">L29-S29</f>
        <v>24</v>
      </c>
      <c r="X29" s="28">
        <f t="shared" ref="X29:X30" si="14">M29-T29</f>
        <v>8</v>
      </c>
      <c r="Y29" s="24"/>
      <c r="AA29" s="25"/>
      <c r="AF29" s="47">
        <f>AF10+AF11+AF25+AF26+AF27</f>
        <v>2846.25</v>
      </c>
      <c r="AG29" s="47">
        <f>AG25+AG26+AG27+AG11</f>
        <v>2337</v>
      </c>
      <c r="AH29" s="47">
        <f>AH10+AH11+AH25+AH26+AH27</f>
        <v>2882</v>
      </c>
      <c r="AI29" s="47">
        <f>AI25+AI26+AI27+AI11</f>
        <v>2653</v>
      </c>
      <c r="AJ29" s="24"/>
      <c r="AO29" s="13">
        <v>42540</v>
      </c>
      <c r="AP29" s="21">
        <v>389</v>
      </c>
      <c r="AQ29" s="21">
        <v>540</v>
      </c>
      <c r="AR29" s="21"/>
      <c r="AS29" s="21">
        <v>929</v>
      </c>
      <c r="AT29" t="s">
        <v>13</v>
      </c>
      <c r="AU29" s="8">
        <v>453.25</v>
      </c>
      <c r="AV29" s="8">
        <v>711.25</v>
      </c>
      <c r="AW29" s="7">
        <f t="shared" si="6"/>
        <v>-64.25</v>
      </c>
      <c r="AX29" s="7">
        <f t="shared" si="7"/>
        <v>-171.25</v>
      </c>
    </row>
    <row r="30" spans="1:50" x14ac:dyDescent="0.2">
      <c r="A30" s="6" t="s">
        <v>16</v>
      </c>
      <c r="B30" s="7">
        <v>570.5</v>
      </c>
      <c r="C30" s="7">
        <v>687.75</v>
      </c>
      <c r="D30" s="7">
        <v>629.125</v>
      </c>
      <c r="H30" s="38">
        <v>42535</v>
      </c>
      <c r="I30" s="19">
        <v>244</v>
      </c>
      <c r="J30" s="19">
        <v>380</v>
      </c>
      <c r="K30" s="19">
        <v>624</v>
      </c>
      <c r="L30" s="83">
        <v>244</v>
      </c>
      <c r="M30" s="83">
        <v>379</v>
      </c>
      <c r="N30" s="28">
        <f t="shared" si="8"/>
        <v>623</v>
      </c>
      <c r="O30" s="23" t="s">
        <v>15</v>
      </c>
      <c r="P30" s="23"/>
      <c r="Q30" s="8">
        <v>245</v>
      </c>
      <c r="R30" s="8">
        <v>374</v>
      </c>
      <c r="S30" s="83">
        <v>250</v>
      </c>
      <c r="T30" s="83">
        <v>375</v>
      </c>
      <c r="U30" s="28">
        <f t="shared" si="9"/>
        <v>-1</v>
      </c>
      <c r="V30" s="28">
        <f t="shared" si="10"/>
        <v>6</v>
      </c>
      <c r="W30" s="28">
        <f t="shared" si="13"/>
        <v>-6</v>
      </c>
      <c r="X30" s="28">
        <f t="shared" si="14"/>
        <v>4</v>
      </c>
      <c r="Y30" s="24"/>
      <c r="AA30" s="25"/>
      <c r="AF30" s="23"/>
      <c r="AG30" s="23"/>
      <c r="AH30" s="23"/>
      <c r="AI30" s="23"/>
      <c r="AJ30" s="23"/>
      <c r="AK30" s="25"/>
      <c r="AO30" s="13">
        <v>42541</v>
      </c>
      <c r="AP30" s="21">
        <v>212</v>
      </c>
      <c r="AQ30" s="21">
        <v>307</v>
      </c>
      <c r="AR30" s="21"/>
      <c r="AS30" s="21">
        <v>519</v>
      </c>
      <c r="AT30" t="s">
        <v>14</v>
      </c>
      <c r="AU30" s="8">
        <v>307.5</v>
      </c>
      <c r="AV30" s="8">
        <v>475.25</v>
      </c>
      <c r="AW30" s="7">
        <f t="shared" si="6"/>
        <v>-95.5</v>
      </c>
      <c r="AX30" s="7">
        <f t="shared" si="7"/>
        <v>-168.25</v>
      </c>
    </row>
    <row r="31" spans="1:50" x14ac:dyDescent="0.2">
      <c r="A31" s="2" t="s">
        <v>10</v>
      </c>
      <c r="B31" s="7">
        <v>3579.2857142857142</v>
      </c>
      <c r="C31" s="7">
        <v>3224.2857142857142</v>
      </c>
      <c r="D31" s="7">
        <v>3401.7857142857142</v>
      </c>
      <c r="H31" s="37" t="s">
        <v>9</v>
      </c>
      <c r="I31" s="18">
        <v>1066</v>
      </c>
      <c r="J31" s="18">
        <v>1202</v>
      </c>
      <c r="K31" s="18">
        <v>2268</v>
      </c>
      <c r="L31" s="65"/>
      <c r="M31" s="65"/>
      <c r="N31" s="28"/>
      <c r="O31" s="23"/>
      <c r="P31" s="23"/>
      <c r="Q31" s="23"/>
      <c r="R31" s="23"/>
      <c r="S31" s="23"/>
      <c r="T31" s="24"/>
      <c r="U31" s="28"/>
      <c r="V31" s="28"/>
      <c r="W31" s="28"/>
      <c r="X31" s="28"/>
      <c r="Y31" s="24"/>
      <c r="AA31" s="25"/>
      <c r="AB31" s="23"/>
      <c r="AC31" s="23"/>
      <c r="AD31" s="23"/>
      <c r="AE31" s="23"/>
      <c r="AF31" s="44"/>
      <c r="AG31" s="68" t="s">
        <v>33</v>
      </c>
      <c r="AH31" s="44"/>
      <c r="AI31" s="68" t="s">
        <v>33</v>
      </c>
      <c r="AJ31" s="24"/>
      <c r="AO31" s="13">
        <v>42542</v>
      </c>
      <c r="AP31" s="21">
        <v>197</v>
      </c>
      <c r="AQ31" s="21">
        <v>299</v>
      </c>
      <c r="AR31" s="21"/>
      <c r="AS31" s="21">
        <v>496</v>
      </c>
      <c r="AT31" t="s">
        <v>15</v>
      </c>
      <c r="AU31" s="8">
        <v>245</v>
      </c>
      <c r="AV31" s="8">
        <v>374</v>
      </c>
      <c r="AW31" s="7">
        <f t="shared" si="6"/>
        <v>-48</v>
      </c>
      <c r="AX31" s="7">
        <f t="shared" si="7"/>
        <v>-75</v>
      </c>
    </row>
    <row r="32" spans="1:50" ht="21" x14ac:dyDescent="0.25">
      <c r="A32" s="6" t="s">
        <v>18</v>
      </c>
      <c r="B32" s="7">
        <v>3315.25</v>
      </c>
      <c r="C32" s="7">
        <v>3110</v>
      </c>
      <c r="D32" s="7">
        <v>3212.625</v>
      </c>
      <c r="H32" s="38">
        <v>42534</v>
      </c>
      <c r="I32" s="19">
        <v>591</v>
      </c>
      <c r="J32" s="19">
        <v>660</v>
      </c>
      <c r="K32" s="19">
        <v>1251</v>
      </c>
      <c r="L32" s="83">
        <v>593</v>
      </c>
      <c r="M32" s="83">
        <v>664</v>
      </c>
      <c r="N32" s="28">
        <f t="shared" si="8"/>
        <v>1257</v>
      </c>
      <c r="O32" s="23" t="s">
        <v>14</v>
      </c>
      <c r="P32" s="23"/>
      <c r="Q32" s="8">
        <v>572</v>
      </c>
      <c r="R32" s="8">
        <v>705.5</v>
      </c>
      <c r="S32" s="83">
        <v>582</v>
      </c>
      <c r="T32" s="83">
        <v>708</v>
      </c>
      <c r="U32" s="28">
        <f t="shared" si="9"/>
        <v>19</v>
      </c>
      <c r="V32" s="28">
        <f t="shared" si="10"/>
        <v>-45.5</v>
      </c>
      <c r="W32" s="28">
        <f t="shared" ref="W32:W33" si="15">L32-S32</f>
        <v>11</v>
      </c>
      <c r="X32" s="28">
        <f t="shared" ref="X32:X33" si="16">M32-T32</f>
        <v>-44</v>
      </c>
      <c r="Y32" s="24"/>
      <c r="AA32" s="25"/>
      <c r="AB32" s="23"/>
      <c r="AC32" s="23"/>
      <c r="AD32" s="23"/>
      <c r="AE32" s="23"/>
      <c r="AF32" s="23"/>
      <c r="AG32" s="69">
        <f>AF29+AG29</f>
        <v>5183.25</v>
      </c>
      <c r="AH32" s="23"/>
      <c r="AI32" s="69">
        <f>AH29+AI29</f>
        <v>5535</v>
      </c>
      <c r="AJ32" s="24"/>
      <c r="AO32" s="13">
        <v>42543</v>
      </c>
      <c r="AP32" s="21">
        <v>236</v>
      </c>
      <c r="AQ32" s="21">
        <v>358</v>
      </c>
      <c r="AR32" s="21"/>
      <c r="AS32" s="21">
        <v>594</v>
      </c>
      <c r="AT32" t="s">
        <v>16</v>
      </c>
      <c r="AU32" s="8">
        <v>233.25</v>
      </c>
      <c r="AV32" s="8">
        <v>354.25</v>
      </c>
      <c r="AW32" s="7">
        <f t="shared" si="6"/>
        <v>2.75</v>
      </c>
      <c r="AX32" s="7">
        <f t="shared" si="7"/>
        <v>3.75</v>
      </c>
    </row>
    <row r="33" spans="1:50" x14ac:dyDescent="0.2">
      <c r="A33" s="6" t="s">
        <v>14</v>
      </c>
      <c r="B33" s="7">
        <v>3368.5</v>
      </c>
      <c r="C33" s="7">
        <v>3073.25</v>
      </c>
      <c r="D33" s="7">
        <v>3220.875</v>
      </c>
      <c r="H33" s="38">
        <v>42535</v>
      </c>
      <c r="I33" s="19">
        <v>475</v>
      </c>
      <c r="J33" s="19">
        <v>542</v>
      </c>
      <c r="K33" s="19">
        <v>1017</v>
      </c>
      <c r="L33" s="83">
        <v>475</v>
      </c>
      <c r="M33" s="83">
        <v>537</v>
      </c>
      <c r="N33" s="28">
        <f t="shared" si="8"/>
        <v>1012</v>
      </c>
      <c r="O33" s="23" t="s">
        <v>15</v>
      </c>
      <c r="P33" s="23"/>
      <c r="Q33" s="8">
        <v>560.5</v>
      </c>
      <c r="R33" s="8">
        <v>674.25</v>
      </c>
      <c r="S33" s="83">
        <v>567</v>
      </c>
      <c r="T33" s="83">
        <v>676</v>
      </c>
      <c r="U33" s="28">
        <f t="shared" si="9"/>
        <v>-85.5</v>
      </c>
      <c r="V33" s="28">
        <f t="shared" si="10"/>
        <v>-132.25</v>
      </c>
      <c r="W33" s="28">
        <f t="shared" si="15"/>
        <v>-92</v>
      </c>
      <c r="X33" s="28">
        <f t="shared" si="16"/>
        <v>-139</v>
      </c>
      <c r="Y33" s="24"/>
      <c r="AA33" s="42"/>
      <c r="AB33" s="39"/>
      <c r="AC33" s="39"/>
      <c r="AD33" s="39"/>
      <c r="AE33" s="39"/>
      <c r="AF33" s="39"/>
      <c r="AG33" s="39"/>
      <c r="AH33" s="39"/>
      <c r="AI33" s="39"/>
      <c r="AJ33" s="46"/>
      <c r="AO33" s="13">
        <v>42544</v>
      </c>
      <c r="AP33" s="21">
        <v>269</v>
      </c>
      <c r="AQ33" s="21">
        <v>390</v>
      </c>
      <c r="AR33" s="21"/>
      <c r="AS33" s="21">
        <v>659</v>
      </c>
      <c r="AT33" t="s">
        <v>17</v>
      </c>
      <c r="AU33" s="8">
        <v>261.25</v>
      </c>
      <c r="AV33" s="8">
        <v>348.5</v>
      </c>
      <c r="AW33" s="7">
        <f t="shared" si="6"/>
        <v>7.75</v>
      </c>
      <c r="AX33" s="7">
        <f t="shared" si="7"/>
        <v>41.5</v>
      </c>
    </row>
    <row r="34" spans="1:50" x14ac:dyDescent="0.2">
      <c r="A34" s="6" t="s">
        <v>12</v>
      </c>
      <c r="B34" s="7">
        <v>4727.75</v>
      </c>
      <c r="C34" s="7">
        <v>4221.25</v>
      </c>
      <c r="D34" s="7">
        <v>4474.5</v>
      </c>
      <c r="H34" s="37" t="s">
        <v>10</v>
      </c>
      <c r="I34" s="18">
        <v>10368</v>
      </c>
      <c r="J34" s="18">
        <v>9473</v>
      </c>
      <c r="K34" s="18">
        <v>19841</v>
      </c>
      <c r="L34" s="65"/>
      <c r="M34" s="65"/>
      <c r="N34" s="28"/>
      <c r="O34" s="23"/>
      <c r="P34" s="23"/>
      <c r="Q34" s="23"/>
      <c r="R34" s="23"/>
      <c r="S34" s="23"/>
      <c r="T34" s="24"/>
      <c r="U34" s="28"/>
      <c r="V34" s="28"/>
      <c r="W34" s="28"/>
      <c r="X34" s="28"/>
      <c r="Y34" s="24"/>
      <c r="AO34" s="13">
        <v>42545</v>
      </c>
      <c r="AP34" s="21">
        <v>693</v>
      </c>
      <c r="AQ34" s="21">
        <v>860</v>
      </c>
      <c r="AR34" s="21"/>
      <c r="AS34" s="21">
        <v>1553</v>
      </c>
      <c r="AT34" t="s">
        <v>18</v>
      </c>
      <c r="AU34" s="8">
        <v>283.75</v>
      </c>
      <c r="AV34" s="8">
        <v>423.75</v>
      </c>
      <c r="AW34" s="7">
        <f t="shared" si="6"/>
        <v>409.25</v>
      </c>
      <c r="AX34" s="7">
        <f t="shared" si="7"/>
        <v>436.25</v>
      </c>
    </row>
    <row r="35" spans="1:50" x14ac:dyDescent="0.2">
      <c r="A35" s="6" t="s">
        <v>13</v>
      </c>
      <c r="B35" s="7">
        <v>4532.25</v>
      </c>
      <c r="C35" s="7">
        <v>4083.25</v>
      </c>
      <c r="D35" s="7">
        <v>4307.75</v>
      </c>
      <c r="H35" s="38">
        <v>42534</v>
      </c>
      <c r="I35" s="19">
        <v>5634</v>
      </c>
      <c r="J35" s="19">
        <v>5283</v>
      </c>
      <c r="K35" s="19">
        <v>10917</v>
      </c>
      <c r="L35" s="83">
        <v>5651</v>
      </c>
      <c r="M35" s="83">
        <v>5297</v>
      </c>
      <c r="N35" s="28">
        <f t="shared" si="8"/>
        <v>10948</v>
      </c>
      <c r="O35" s="23" t="s">
        <v>14</v>
      </c>
      <c r="P35" s="23"/>
      <c r="Q35" s="8">
        <v>3368.5</v>
      </c>
      <c r="R35" s="8">
        <v>3073.25</v>
      </c>
      <c r="S35" s="83">
        <v>3411</v>
      </c>
      <c r="T35" s="83">
        <v>3072</v>
      </c>
      <c r="U35" s="28">
        <f t="shared" si="9"/>
        <v>2265.5</v>
      </c>
      <c r="V35" s="28">
        <f t="shared" si="10"/>
        <v>2209.75</v>
      </c>
      <c r="W35" s="28">
        <f t="shared" ref="W35:W36" si="17">L35-S35</f>
        <v>2240</v>
      </c>
      <c r="X35" s="28">
        <f t="shared" ref="X35:X36" si="18">M35-T35</f>
        <v>2225</v>
      </c>
      <c r="Y35" s="24"/>
      <c r="AO35" s="13">
        <v>42546</v>
      </c>
      <c r="AP35" s="21">
        <v>684</v>
      </c>
      <c r="AQ35" s="21">
        <v>965</v>
      </c>
      <c r="AR35" s="21"/>
      <c r="AS35" s="21">
        <v>1649</v>
      </c>
      <c r="AT35" t="s">
        <v>12</v>
      </c>
      <c r="AU35" s="8">
        <v>448</v>
      </c>
      <c r="AV35" s="8">
        <v>671.75</v>
      </c>
      <c r="AW35" s="7">
        <f t="shared" si="6"/>
        <v>236</v>
      </c>
      <c r="AX35" s="7">
        <f t="shared" si="7"/>
        <v>293.25</v>
      </c>
    </row>
    <row r="36" spans="1:50" ht="17" thickBot="1" x14ac:dyDescent="0.25">
      <c r="A36" s="6" t="s">
        <v>17</v>
      </c>
      <c r="B36" s="7">
        <v>3121.25</v>
      </c>
      <c r="C36" s="7">
        <v>2789.75</v>
      </c>
      <c r="D36" s="7">
        <v>2955.5</v>
      </c>
      <c r="H36" s="38">
        <v>42535</v>
      </c>
      <c r="I36" s="19">
        <v>4734</v>
      </c>
      <c r="J36" s="19">
        <v>4190</v>
      </c>
      <c r="K36" s="19">
        <v>8924</v>
      </c>
      <c r="L36" s="83">
        <v>4712</v>
      </c>
      <c r="M36" s="83">
        <v>4177</v>
      </c>
      <c r="N36" s="28">
        <f t="shared" si="8"/>
        <v>8889</v>
      </c>
      <c r="O36" s="23" t="s">
        <v>15</v>
      </c>
      <c r="P36" s="23"/>
      <c r="Q36" s="8">
        <v>2957.25</v>
      </c>
      <c r="R36" s="8">
        <v>2641.75</v>
      </c>
      <c r="S36" s="83">
        <v>3000</v>
      </c>
      <c r="T36" s="83">
        <v>2644</v>
      </c>
      <c r="U36" s="28">
        <f t="shared" si="9"/>
        <v>1776.75</v>
      </c>
      <c r="V36" s="28">
        <f t="shared" si="10"/>
        <v>1548.25</v>
      </c>
      <c r="W36" s="28">
        <f t="shared" si="17"/>
        <v>1712</v>
      </c>
      <c r="X36" s="28">
        <f t="shared" si="18"/>
        <v>1533</v>
      </c>
      <c r="Y36" s="24"/>
      <c r="AO36" s="13">
        <v>42547</v>
      </c>
      <c r="AP36" s="21">
        <v>624</v>
      </c>
      <c r="AQ36" s="21">
        <v>835</v>
      </c>
      <c r="AR36" s="21"/>
      <c r="AS36" s="21">
        <v>1459</v>
      </c>
      <c r="AT36" t="s">
        <v>13</v>
      </c>
      <c r="AU36" s="8">
        <v>453.25</v>
      </c>
      <c r="AV36" s="8">
        <v>711.25</v>
      </c>
      <c r="AW36" s="7">
        <f t="shared" si="6"/>
        <v>170.75</v>
      </c>
      <c r="AX36" s="7">
        <f t="shared" si="7"/>
        <v>123.75</v>
      </c>
    </row>
    <row r="37" spans="1:50" ht="22" thickTop="1" x14ac:dyDescent="0.25">
      <c r="A37" s="6" t="s">
        <v>15</v>
      </c>
      <c r="B37" s="7">
        <v>2957.25</v>
      </c>
      <c r="C37" s="7">
        <v>2641.75</v>
      </c>
      <c r="D37" s="7">
        <v>2799.5</v>
      </c>
      <c r="H37" s="49" t="s">
        <v>23</v>
      </c>
      <c r="I37" s="20">
        <v>12365</v>
      </c>
      <c r="J37" s="20">
        <v>12424</v>
      </c>
      <c r="K37" s="20">
        <v>24789</v>
      </c>
      <c r="L37" s="64">
        <f>SUM(L26:L36)</f>
        <v>12363</v>
      </c>
      <c r="M37" s="64">
        <f>SUM(M26:M36)</f>
        <v>12425</v>
      </c>
      <c r="N37" s="64">
        <f>SUM(N26:N36)</f>
        <v>24788</v>
      </c>
      <c r="O37" s="23"/>
      <c r="P37" s="23"/>
      <c r="Q37" s="23"/>
      <c r="R37" s="23"/>
      <c r="S37" s="23"/>
      <c r="T37" s="23"/>
      <c r="U37" s="50">
        <f>U26+U29+U32+U35+U36</f>
        <v>4195.5</v>
      </c>
      <c r="V37" s="50">
        <f>V26+V27+V29+V30+V35+V36</f>
        <v>4007.75</v>
      </c>
      <c r="W37" s="50">
        <f>W26+W29+W32+W35+W36</f>
        <v>4093</v>
      </c>
      <c r="X37" s="50">
        <f>X26+X27+X29+X30+X35+X36</f>
        <v>4007</v>
      </c>
      <c r="Y37" s="24"/>
      <c r="AO37" s="13">
        <v>42548</v>
      </c>
      <c r="AP37" s="21">
        <v>552</v>
      </c>
      <c r="AQ37" s="21">
        <v>690</v>
      </c>
      <c r="AR37" s="21"/>
      <c r="AS37" s="21">
        <v>1242</v>
      </c>
      <c r="AT37" t="s">
        <v>14</v>
      </c>
      <c r="AU37" s="8">
        <v>307.5</v>
      </c>
      <c r="AV37" s="8">
        <v>475.25</v>
      </c>
      <c r="AW37" s="7">
        <f t="shared" si="6"/>
        <v>244.5</v>
      </c>
      <c r="AX37" s="7">
        <f t="shared" si="7"/>
        <v>214.75</v>
      </c>
    </row>
    <row r="38" spans="1:50" ht="24" x14ac:dyDescent="0.3">
      <c r="A38" s="6" t="s">
        <v>16</v>
      </c>
      <c r="B38" s="7">
        <v>3032.75</v>
      </c>
      <c r="C38" s="7">
        <v>2650.75</v>
      </c>
      <c r="D38" s="7">
        <v>2841.75</v>
      </c>
      <c r="H38" s="25"/>
      <c r="I38" s="23"/>
      <c r="J38" s="23"/>
      <c r="K38" s="23"/>
      <c r="L38" s="23"/>
      <c r="M38" s="23"/>
      <c r="N38" s="23">
        <f>(GETPIVOTDATA("Value",$H$5)+K37)/(N19+N37)</f>
        <v>1.0001267949408819</v>
      </c>
      <c r="O38" s="23"/>
      <c r="P38" s="23"/>
      <c r="Q38" s="23"/>
      <c r="R38" s="23"/>
      <c r="S38" s="23"/>
      <c r="T38" s="23"/>
      <c r="U38" s="23"/>
      <c r="V38" s="72" t="s">
        <v>24</v>
      </c>
      <c r="W38" s="23"/>
      <c r="X38" s="72" t="s">
        <v>24</v>
      </c>
      <c r="Y38" s="24"/>
      <c r="AO38" s="13">
        <v>42549</v>
      </c>
      <c r="AP38" s="21">
        <v>489</v>
      </c>
      <c r="AQ38" s="21">
        <v>757</v>
      </c>
      <c r="AR38" s="21"/>
      <c r="AS38" s="21">
        <v>1246</v>
      </c>
      <c r="AT38" t="s">
        <v>15</v>
      </c>
      <c r="AU38" s="8">
        <v>245</v>
      </c>
      <c r="AV38" s="8">
        <v>374</v>
      </c>
      <c r="AW38" s="7">
        <f t="shared" si="6"/>
        <v>244</v>
      </c>
      <c r="AX38" s="7">
        <f t="shared" si="7"/>
        <v>383</v>
      </c>
    </row>
    <row r="39" spans="1:50" ht="24" x14ac:dyDescent="0.3">
      <c r="A39" s="2" t="s">
        <v>23</v>
      </c>
      <c r="B39" s="7">
        <v>1184.8214285714287</v>
      </c>
      <c r="C39" s="7">
        <v>1233.6339285714287</v>
      </c>
      <c r="D39" s="7">
        <v>1209.2276785714287</v>
      </c>
      <c r="H39" s="51" t="s">
        <v>37</v>
      </c>
      <c r="I39" s="52">
        <f>V21+V39</f>
        <v>20911</v>
      </c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73">
        <f>U37+V37</f>
        <v>8203.25</v>
      </c>
      <c r="W39" s="39"/>
      <c r="X39" s="73">
        <f>W37+X37</f>
        <v>8100</v>
      </c>
      <c r="Y39" s="46"/>
      <c r="AO39" s="13">
        <v>42550</v>
      </c>
      <c r="AP39" s="21">
        <v>517</v>
      </c>
      <c r="AQ39" s="21">
        <v>714</v>
      </c>
      <c r="AR39" s="21"/>
      <c r="AS39" s="21">
        <v>1231</v>
      </c>
      <c r="AT39" t="s">
        <v>16</v>
      </c>
      <c r="AU39" s="8">
        <v>233.25</v>
      </c>
      <c r="AV39" s="8">
        <v>354.25</v>
      </c>
      <c r="AW39" s="7">
        <f t="shared" si="6"/>
        <v>283.75</v>
      </c>
      <c r="AX39" s="7">
        <f t="shared" si="7"/>
        <v>359.75</v>
      </c>
    </row>
    <row r="40" spans="1:50" x14ac:dyDescent="0.2">
      <c r="AO40" s="13">
        <v>42551</v>
      </c>
      <c r="AP40" s="21">
        <v>589</v>
      </c>
      <c r="AQ40" s="21">
        <v>713</v>
      </c>
      <c r="AR40" s="21"/>
      <c r="AS40" s="21">
        <v>1302</v>
      </c>
      <c r="AT40" t="s">
        <v>17</v>
      </c>
      <c r="AU40" s="8">
        <v>261.25</v>
      </c>
      <c r="AV40" s="8">
        <v>348.5</v>
      </c>
      <c r="AW40" s="7">
        <f t="shared" si="6"/>
        <v>327.75</v>
      </c>
      <c r="AX40" s="7">
        <f t="shared" si="7"/>
        <v>364.5</v>
      </c>
    </row>
    <row r="41" spans="1:50" ht="17" thickBot="1" x14ac:dyDescent="0.25">
      <c r="AD41" t="s">
        <v>45</v>
      </c>
      <c r="AO41" s="2" t="s">
        <v>9</v>
      </c>
      <c r="AP41" s="21">
        <v>11905</v>
      </c>
      <c r="AQ41" s="21">
        <v>12400</v>
      </c>
      <c r="AR41" s="21"/>
      <c r="AS41" s="21">
        <v>24305</v>
      </c>
    </row>
    <row r="42" spans="1:50" ht="21" x14ac:dyDescent="0.25">
      <c r="AA42" s="55" t="s">
        <v>42</v>
      </c>
      <c r="AB42" s="56">
        <f>AG32+I39</f>
        <v>26094.25</v>
      </c>
      <c r="AD42" s="7">
        <f>X21+X39+AI32</f>
        <v>26229</v>
      </c>
      <c r="AE42" s="87">
        <f>AB42/AD42-1</f>
        <v>-5.1374432879637277E-3</v>
      </c>
      <c r="AO42" s="13">
        <v>42536</v>
      </c>
      <c r="AP42" s="21">
        <v>473</v>
      </c>
      <c r="AQ42" s="21">
        <v>480</v>
      </c>
      <c r="AR42" s="21"/>
      <c r="AS42" s="21">
        <v>953</v>
      </c>
      <c r="AT42" t="s">
        <v>16</v>
      </c>
      <c r="AU42" s="8">
        <v>570.5</v>
      </c>
      <c r="AV42" s="8">
        <v>687.75</v>
      </c>
      <c r="AW42" s="7">
        <f>AP42-AU42</f>
        <v>-97.5</v>
      </c>
      <c r="AX42" s="7">
        <f>AQ42-AV42</f>
        <v>-207.75</v>
      </c>
    </row>
    <row r="43" spans="1:50" x14ac:dyDescent="0.2">
      <c r="H43" s="79" t="s">
        <v>38</v>
      </c>
      <c r="I43" s="80"/>
      <c r="AA43" s="57"/>
      <c r="AB43" s="58"/>
      <c r="AE43" s="87"/>
      <c r="AO43" s="13">
        <v>42537</v>
      </c>
      <c r="AP43" s="21">
        <v>461</v>
      </c>
      <c r="AQ43" s="21">
        <v>476</v>
      </c>
      <c r="AR43" s="21"/>
      <c r="AS43" s="21">
        <v>937</v>
      </c>
      <c r="AT43" t="s">
        <v>17</v>
      </c>
      <c r="AU43" s="8">
        <v>565.25</v>
      </c>
      <c r="AV43" s="8">
        <v>649.5</v>
      </c>
      <c r="AW43" s="7">
        <f t="shared" ref="AW43:AW57" si="19">AP43-AU43</f>
        <v>-104.25</v>
      </c>
      <c r="AX43" s="7">
        <f t="shared" ref="AX43:AX57" si="20">AQ43-AV43</f>
        <v>-173.5</v>
      </c>
    </row>
    <row r="44" spans="1:50" ht="21" x14ac:dyDescent="0.25">
      <c r="H44" s="25"/>
      <c r="I44" s="24"/>
      <c r="K44" t="s">
        <v>46</v>
      </c>
      <c r="AA44" s="59" t="s">
        <v>43</v>
      </c>
      <c r="AB44" s="60">
        <f>I47</f>
        <v>3728</v>
      </c>
      <c r="AD44">
        <f>K45+K46</f>
        <v>3471</v>
      </c>
      <c r="AE44" s="87">
        <f t="shared" ref="AE43:AE46" si="21">AB44/AD44-1</f>
        <v>7.4042062806107811E-2</v>
      </c>
      <c r="AO44" s="13">
        <v>42538</v>
      </c>
      <c r="AP44" s="21">
        <v>518</v>
      </c>
      <c r="AQ44" s="21">
        <v>585</v>
      </c>
      <c r="AR44" s="21"/>
      <c r="AS44" s="21">
        <v>1103</v>
      </c>
      <c r="AT44" t="s">
        <v>18</v>
      </c>
      <c r="AU44" s="8">
        <v>616.25</v>
      </c>
      <c r="AV44" s="8">
        <v>761.25</v>
      </c>
      <c r="AW44" s="7">
        <f t="shared" si="19"/>
        <v>-98.25</v>
      </c>
      <c r="AX44" s="7">
        <f t="shared" si="20"/>
        <v>-176.25</v>
      </c>
    </row>
    <row r="45" spans="1:50" x14ac:dyDescent="0.2">
      <c r="H45" s="43" t="s">
        <v>39</v>
      </c>
      <c r="I45" s="24">
        <v>1503</v>
      </c>
      <c r="K45">
        <v>1425</v>
      </c>
      <c r="V45" s="7"/>
      <c r="W45" s="7"/>
      <c r="X45" s="7"/>
      <c r="Y45" s="7"/>
      <c r="AA45" s="57"/>
      <c r="AB45" s="58"/>
      <c r="AE45" s="87"/>
      <c r="AO45" s="13">
        <v>42539</v>
      </c>
      <c r="AP45" s="21">
        <v>742</v>
      </c>
      <c r="AQ45" s="21">
        <v>818</v>
      </c>
      <c r="AR45" s="21"/>
      <c r="AS45" s="21">
        <v>1560</v>
      </c>
      <c r="AT45" t="s">
        <v>12</v>
      </c>
      <c r="AU45" s="8">
        <v>952</v>
      </c>
      <c r="AV45" s="8">
        <v>1178.5</v>
      </c>
      <c r="AW45" s="7">
        <f t="shared" si="19"/>
        <v>-210</v>
      </c>
      <c r="AX45" s="7">
        <f t="shared" si="20"/>
        <v>-360.5</v>
      </c>
    </row>
    <row r="46" spans="1:50" ht="22" thickBot="1" x14ac:dyDescent="0.3">
      <c r="H46" s="43" t="s">
        <v>40</v>
      </c>
      <c r="I46" s="24">
        <v>2225</v>
      </c>
      <c r="K46">
        <v>2046</v>
      </c>
      <c r="V46" s="7"/>
      <c r="W46" s="7"/>
      <c r="X46" s="7"/>
      <c r="AA46" s="61" t="s">
        <v>36</v>
      </c>
      <c r="AB46" s="62">
        <f>AB42+AB44</f>
        <v>29822.25</v>
      </c>
      <c r="AD46" s="7">
        <f>AD42+AD44</f>
        <v>29700</v>
      </c>
      <c r="AE46" s="87">
        <f t="shared" si="21"/>
        <v>4.1161616161615733E-3</v>
      </c>
      <c r="AO46" s="13">
        <v>42540</v>
      </c>
      <c r="AP46" s="21">
        <v>785</v>
      </c>
      <c r="AQ46" s="21">
        <v>898</v>
      </c>
      <c r="AR46" s="21"/>
      <c r="AS46" s="21">
        <v>1683</v>
      </c>
      <c r="AT46" t="s">
        <v>13</v>
      </c>
      <c r="AU46" s="8">
        <v>871.25</v>
      </c>
      <c r="AV46" s="8">
        <v>1072.75</v>
      </c>
      <c r="AW46" s="7">
        <f t="shared" si="19"/>
        <v>-86.25</v>
      </c>
      <c r="AX46" s="7">
        <f t="shared" si="20"/>
        <v>-174.75</v>
      </c>
    </row>
    <row r="47" spans="1:50" x14ac:dyDescent="0.2">
      <c r="H47" s="53" t="s">
        <v>41</v>
      </c>
      <c r="I47" s="54">
        <f>I45+I46</f>
        <v>3728</v>
      </c>
      <c r="V47" s="7"/>
      <c r="W47" s="7"/>
      <c r="X47" s="7"/>
      <c r="AO47" s="13">
        <v>42541</v>
      </c>
      <c r="AP47" s="21">
        <v>433</v>
      </c>
      <c r="AQ47" s="21">
        <v>488</v>
      </c>
      <c r="AR47" s="21"/>
      <c r="AS47" s="21">
        <v>921</v>
      </c>
      <c r="AT47" t="s">
        <v>14</v>
      </c>
      <c r="AU47" s="8">
        <v>572</v>
      </c>
      <c r="AV47" s="8">
        <v>705.5</v>
      </c>
      <c r="AW47" s="7">
        <f t="shared" si="19"/>
        <v>-139</v>
      </c>
      <c r="AX47" s="7">
        <f t="shared" si="20"/>
        <v>-217.5</v>
      </c>
    </row>
    <row r="48" spans="1:50" x14ac:dyDescent="0.2">
      <c r="AO48" s="13">
        <v>42542</v>
      </c>
      <c r="AP48" s="21">
        <v>414</v>
      </c>
      <c r="AQ48" s="21">
        <v>444</v>
      </c>
      <c r="AR48" s="21"/>
      <c r="AS48" s="21">
        <v>858</v>
      </c>
      <c r="AT48" t="s">
        <v>15</v>
      </c>
      <c r="AU48" s="8">
        <v>560.5</v>
      </c>
      <c r="AV48" s="8">
        <v>674.25</v>
      </c>
      <c r="AW48" s="7">
        <f t="shared" si="19"/>
        <v>-146.5</v>
      </c>
      <c r="AX48" s="7">
        <f t="shared" si="20"/>
        <v>-230.25</v>
      </c>
    </row>
    <row r="49" spans="8:50" x14ac:dyDescent="0.2">
      <c r="I49" s="84"/>
      <c r="J49" s="84"/>
      <c r="K49" s="84"/>
      <c r="L49" s="84"/>
      <c r="M49" s="84"/>
      <c r="N49" s="84"/>
      <c r="O49" s="84"/>
      <c r="P49" s="84"/>
      <c r="Q49" s="84"/>
      <c r="S49" s="7"/>
      <c r="AO49" s="13">
        <v>42543</v>
      </c>
      <c r="AP49" s="21">
        <v>430</v>
      </c>
      <c r="AQ49" s="21">
        <v>510</v>
      </c>
      <c r="AR49" s="21"/>
      <c r="AS49" s="21">
        <v>940</v>
      </c>
      <c r="AT49" t="s">
        <v>16</v>
      </c>
      <c r="AU49" s="8">
        <v>570.5</v>
      </c>
      <c r="AV49" s="8">
        <v>687.75</v>
      </c>
      <c r="AW49" s="7">
        <f t="shared" si="19"/>
        <v>-140.5</v>
      </c>
      <c r="AX49" s="7">
        <f t="shared" si="20"/>
        <v>-177.75</v>
      </c>
    </row>
    <row r="50" spans="8:50" x14ac:dyDescent="0.2">
      <c r="H50" s="81"/>
      <c r="I50" s="82"/>
      <c r="J50" s="82"/>
      <c r="K50" s="83"/>
      <c r="L50" s="83"/>
      <c r="M50" s="83"/>
      <c r="N50" s="83"/>
      <c r="O50" s="83"/>
      <c r="P50" s="83"/>
      <c r="Q50" s="83"/>
      <c r="AO50" s="13">
        <v>42544</v>
      </c>
      <c r="AP50" s="21">
        <v>635</v>
      </c>
      <c r="AQ50" s="21">
        <v>588</v>
      </c>
      <c r="AR50" s="21"/>
      <c r="AS50" s="21">
        <v>1223</v>
      </c>
      <c r="AT50" t="s">
        <v>17</v>
      </c>
      <c r="AU50" s="8">
        <v>565.25</v>
      </c>
      <c r="AV50" s="8">
        <v>649.5</v>
      </c>
      <c r="AW50" s="7">
        <f t="shared" si="19"/>
        <v>69.75</v>
      </c>
      <c r="AX50" s="7">
        <f t="shared" si="20"/>
        <v>-61.5</v>
      </c>
    </row>
    <row r="51" spans="8:50" x14ac:dyDescent="0.2">
      <c r="H51" s="81"/>
      <c r="I51" s="82"/>
      <c r="J51" s="82"/>
      <c r="K51" s="83"/>
      <c r="L51" s="83"/>
      <c r="M51" s="83"/>
      <c r="N51" s="83"/>
      <c r="O51" s="83"/>
      <c r="P51" s="83"/>
      <c r="Q51" s="83"/>
      <c r="AO51" s="13">
        <v>42545</v>
      </c>
      <c r="AP51" s="21">
        <v>1223</v>
      </c>
      <c r="AQ51" s="21">
        <v>1155</v>
      </c>
      <c r="AR51" s="21"/>
      <c r="AS51" s="21">
        <v>2378</v>
      </c>
      <c r="AT51" t="s">
        <v>18</v>
      </c>
      <c r="AU51" s="8">
        <v>616.25</v>
      </c>
      <c r="AV51" s="8">
        <v>761.25</v>
      </c>
      <c r="AW51" s="7">
        <f t="shared" si="19"/>
        <v>606.75</v>
      </c>
      <c r="AX51" s="7">
        <f t="shared" si="20"/>
        <v>393.75</v>
      </c>
    </row>
    <row r="52" spans="8:50" x14ac:dyDescent="0.2">
      <c r="H52" s="81"/>
      <c r="I52" s="82"/>
      <c r="J52" s="82"/>
      <c r="K52" s="83"/>
      <c r="L52" s="83"/>
      <c r="M52" s="83"/>
      <c r="N52" s="83"/>
      <c r="O52" s="83"/>
      <c r="P52" s="83"/>
      <c r="Q52" s="83"/>
      <c r="AO52" s="13">
        <v>42546</v>
      </c>
      <c r="AP52" s="21">
        <v>1563</v>
      </c>
      <c r="AQ52" s="21">
        <v>1473</v>
      </c>
      <c r="AR52" s="21"/>
      <c r="AS52" s="21">
        <v>3036</v>
      </c>
      <c r="AT52" t="s">
        <v>12</v>
      </c>
      <c r="AU52" s="8">
        <v>952</v>
      </c>
      <c r="AV52" s="8">
        <v>1178.5</v>
      </c>
      <c r="AW52" s="7">
        <f t="shared" si="19"/>
        <v>611</v>
      </c>
      <c r="AX52" s="7">
        <f t="shared" si="20"/>
        <v>294.5</v>
      </c>
    </row>
    <row r="53" spans="8:50" x14ac:dyDescent="0.2">
      <c r="H53" s="81"/>
      <c r="I53" s="82"/>
      <c r="J53" s="82"/>
      <c r="K53" s="83"/>
      <c r="L53" s="83"/>
      <c r="M53" s="83"/>
      <c r="N53" s="83"/>
      <c r="O53" s="83"/>
      <c r="P53" s="83"/>
      <c r="Q53" s="83"/>
      <c r="AO53" s="13">
        <v>42547</v>
      </c>
      <c r="AP53" s="21">
        <v>1391</v>
      </c>
      <c r="AQ53" s="21">
        <v>1417</v>
      </c>
      <c r="AR53" s="21"/>
      <c r="AS53" s="21">
        <v>2808</v>
      </c>
      <c r="AT53" t="s">
        <v>13</v>
      </c>
      <c r="AU53" s="8">
        <v>871.25</v>
      </c>
      <c r="AV53" s="8">
        <v>1072.75</v>
      </c>
      <c r="AW53" s="7">
        <f t="shared" si="19"/>
        <v>519.75</v>
      </c>
      <c r="AX53" s="7">
        <f t="shared" si="20"/>
        <v>344.25</v>
      </c>
    </row>
    <row r="54" spans="8:50" x14ac:dyDescent="0.2">
      <c r="H54" s="81"/>
      <c r="I54" s="82"/>
      <c r="J54" s="82"/>
      <c r="K54" s="83"/>
      <c r="L54" s="83"/>
      <c r="M54" s="83"/>
      <c r="N54" s="83"/>
      <c r="O54" s="83"/>
      <c r="P54" s="83"/>
      <c r="Q54" s="83"/>
      <c r="AO54" s="13">
        <v>42548</v>
      </c>
      <c r="AP54" s="21">
        <v>732</v>
      </c>
      <c r="AQ54" s="21">
        <v>790</v>
      </c>
      <c r="AR54" s="21"/>
      <c r="AS54" s="21">
        <v>1522</v>
      </c>
      <c r="AT54" t="s">
        <v>14</v>
      </c>
      <c r="AU54" s="8">
        <v>572</v>
      </c>
      <c r="AV54" s="8">
        <v>705.5</v>
      </c>
      <c r="AW54" s="7">
        <f t="shared" si="19"/>
        <v>160</v>
      </c>
      <c r="AX54" s="7">
        <f t="shared" si="20"/>
        <v>84.5</v>
      </c>
    </row>
    <row r="55" spans="8:50" x14ac:dyDescent="0.2">
      <c r="H55" s="81"/>
      <c r="I55" s="82"/>
      <c r="J55" s="82"/>
      <c r="K55" s="83"/>
      <c r="L55" s="83"/>
      <c r="M55" s="83"/>
      <c r="N55" s="83"/>
      <c r="O55" s="83"/>
      <c r="P55" s="83"/>
      <c r="Q55" s="83"/>
      <c r="AO55" s="13">
        <v>42549</v>
      </c>
      <c r="AP55" s="21">
        <v>752</v>
      </c>
      <c r="AQ55" s="21">
        <v>870</v>
      </c>
      <c r="AR55" s="21"/>
      <c r="AS55" s="21">
        <v>1622</v>
      </c>
      <c r="AT55" t="s">
        <v>15</v>
      </c>
      <c r="AU55" s="8">
        <v>560.5</v>
      </c>
      <c r="AV55" s="8">
        <v>674.25</v>
      </c>
      <c r="AW55" s="7">
        <f t="shared" si="19"/>
        <v>191.5</v>
      </c>
      <c r="AX55" s="7">
        <f t="shared" si="20"/>
        <v>195.75</v>
      </c>
    </row>
    <row r="56" spans="8:50" x14ac:dyDescent="0.2">
      <c r="H56" s="81"/>
      <c r="I56" s="82"/>
      <c r="J56" s="82"/>
      <c r="K56" s="83"/>
      <c r="L56" s="83"/>
      <c r="M56" s="83"/>
      <c r="N56" s="83"/>
      <c r="O56" s="83"/>
      <c r="P56" s="83"/>
      <c r="Q56" s="83"/>
      <c r="AO56" s="13">
        <v>42550</v>
      </c>
      <c r="AP56" s="21">
        <v>749</v>
      </c>
      <c r="AQ56" s="21">
        <v>706</v>
      </c>
      <c r="AR56" s="21"/>
      <c r="AS56" s="21">
        <v>1455</v>
      </c>
      <c r="AT56" t="s">
        <v>16</v>
      </c>
      <c r="AU56" s="8">
        <v>570.5</v>
      </c>
      <c r="AV56" s="8">
        <v>687.75</v>
      </c>
      <c r="AW56" s="7">
        <f t="shared" si="19"/>
        <v>178.5</v>
      </c>
      <c r="AX56" s="7">
        <f t="shared" si="20"/>
        <v>18.25</v>
      </c>
    </row>
    <row r="57" spans="8:50" x14ac:dyDescent="0.2">
      <c r="R57" s="7"/>
      <c r="S57" s="7"/>
      <c r="T57" s="7"/>
      <c r="AO57" s="13">
        <v>42551</v>
      </c>
      <c r="AP57" s="21">
        <v>604</v>
      </c>
      <c r="AQ57" s="21">
        <v>702</v>
      </c>
      <c r="AR57" s="21"/>
      <c r="AS57" s="21">
        <v>1306</v>
      </c>
      <c r="AT57" t="s">
        <v>17</v>
      </c>
      <c r="AU57" s="8">
        <v>565.25</v>
      </c>
      <c r="AV57" s="8">
        <v>649.5</v>
      </c>
      <c r="AW57" s="7">
        <f t="shared" si="19"/>
        <v>38.75</v>
      </c>
      <c r="AX57" s="7">
        <f t="shared" si="20"/>
        <v>52.5</v>
      </c>
    </row>
    <row r="58" spans="8:50" x14ac:dyDescent="0.2">
      <c r="S58" s="7"/>
      <c r="T58" s="7"/>
      <c r="AO58" s="2" t="s">
        <v>10</v>
      </c>
      <c r="AP58" s="21">
        <v>94727</v>
      </c>
      <c r="AQ58" s="21">
        <v>72821</v>
      </c>
      <c r="AR58" s="21"/>
      <c r="AS58" s="21">
        <v>167548</v>
      </c>
    </row>
    <row r="59" spans="8:50" x14ac:dyDescent="0.2">
      <c r="H59" s="84"/>
      <c r="I59" s="84"/>
      <c r="J59" s="84"/>
      <c r="K59" s="84"/>
      <c r="L59" s="84"/>
      <c r="M59" s="84"/>
      <c r="N59" s="84"/>
      <c r="O59" s="84"/>
      <c r="P59" s="84"/>
      <c r="Q59" s="84"/>
      <c r="AO59" s="13">
        <v>42536</v>
      </c>
      <c r="AP59" s="21">
        <v>4281</v>
      </c>
      <c r="AQ59" s="21">
        <v>3676</v>
      </c>
      <c r="AR59" s="21"/>
      <c r="AS59" s="21">
        <v>7957</v>
      </c>
      <c r="AT59" t="s">
        <v>16</v>
      </c>
      <c r="AU59" s="8">
        <v>3032.75</v>
      </c>
      <c r="AV59" s="8">
        <v>2650.75</v>
      </c>
      <c r="AW59" s="7">
        <f>AP59-AU59</f>
        <v>1248.25</v>
      </c>
      <c r="AX59" s="7">
        <f>AQ59-AV59</f>
        <v>1025.25</v>
      </c>
    </row>
    <row r="60" spans="8:50" x14ac:dyDescent="0.2">
      <c r="H60" s="84"/>
      <c r="R60" s="7"/>
      <c r="S60" s="7"/>
      <c r="T60" s="7"/>
      <c r="AO60" s="13">
        <v>42537</v>
      </c>
      <c r="AP60" s="21">
        <v>3925</v>
      </c>
      <c r="AQ60" s="21">
        <v>3480</v>
      </c>
      <c r="AR60" s="21"/>
      <c r="AS60" s="21">
        <v>7405</v>
      </c>
      <c r="AT60" t="s">
        <v>17</v>
      </c>
      <c r="AU60" s="8">
        <v>3121.25</v>
      </c>
      <c r="AV60" s="8">
        <v>2789.75</v>
      </c>
      <c r="AW60" s="7">
        <f t="shared" ref="AW60:AW74" si="22">AP60-AU60</f>
        <v>803.75</v>
      </c>
      <c r="AX60" s="7">
        <f t="shared" ref="AX60:AX74" si="23">AQ60-AV60</f>
        <v>690.25</v>
      </c>
    </row>
    <row r="61" spans="8:50" x14ac:dyDescent="0.2">
      <c r="AO61" s="13">
        <v>42538</v>
      </c>
      <c r="AP61" s="21">
        <v>3982</v>
      </c>
      <c r="AQ61" s="21">
        <v>3729</v>
      </c>
      <c r="AR61" s="21"/>
      <c r="AS61" s="21">
        <v>7711</v>
      </c>
      <c r="AT61" t="s">
        <v>18</v>
      </c>
      <c r="AU61" s="8">
        <v>3315.25</v>
      </c>
      <c r="AV61" s="8">
        <v>3110</v>
      </c>
      <c r="AW61" s="7">
        <f t="shared" si="22"/>
        <v>666.75</v>
      </c>
      <c r="AX61" s="7">
        <f t="shared" si="23"/>
        <v>619</v>
      </c>
    </row>
    <row r="62" spans="8:50" x14ac:dyDescent="0.2">
      <c r="AO62" s="13">
        <v>42539</v>
      </c>
      <c r="AP62" s="21">
        <v>3923</v>
      </c>
      <c r="AQ62" s="21">
        <v>4019</v>
      </c>
      <c r="AR62" s="21"/>
      <c r="AS62" s="21">
        <v>7942</v>
      </c>
      <c r="AT62" t="s">
        <v>12</v>
      </c>
      <c r="AU62" s="8">
        <v>4532.25</v>
      </c>
      <c r="AV62" s="8">
        <v>4083.25</v>
      </c>
      <c r="AW62" s="7">
        <f t="shared" si="22"/>
        <v>-609.25</v>
      </c>
      <c r="AX62" s="7">
        <f t="shared" si="23"/>
        <v>-64.25</v>
      </c>
    </row>
    <row r="63" spans="8:50" x14ac:dyDescent="0.2">
      <c r="AO63" s="13">
        <v>42540</v>
      </c>
      <c r="AP63" s="21">
        <v>4125</v>
      </c>
      <c r="AQ63" s="21">
        <v>3858</v>
      </c>
      <c r="AR63" s="21"/>
      <c r="AS63" s="21">
        <v>7983</v>
      </c>
      <c r="AT63" t="s">
        <v>13</v>
      </c>
      <c r="AU63" s="8">
        <v>3121.25</v>
      </c>
      <c r="AV63" s="8">
        <v>2789.75</v>
      </c>
      <c r="AW63" s="7">
        <f t="shared" si="22"/>
        <v>1003.75</v>
      </c>
      <c r="AX63" s="7">
        <f t="shared" si="23"/>
        <v>1068.25</v>
      </c>
    </row>
    <row r="64" spans="8:50" x14ac:dyDescent="0.2">
      <c r="AO64" s="13">
        <v>42541</v>
      </c>
      <c r="AP64" s="21">
        <v>3971</v>
      </c>
      <c r="AQ64" s="21">
        <v>3600</v>
      </c>
      <c r="AR64" s="21"/>
      <c r="AS64" s="21">
        <v>7571</v>
      </c>
      <c r="AT64" t="s">
        <v>14</v>
      </c>
      <c r="AU64" s="8">
        <v>3368.5</v>
      </c>
      <c r="AV64" s="8">
        <v>3073.25</v>
      </c>
      <c r="AW64" s="7">
        <f t="shared" si="22"/>
        <v>602.5</v>
      </c>
      <c r="AX64" s="7">
        <f t="shared" si="23"/>
        <v>526.75</v>
      </c>
    </row>
    <row r="65" spans="41:50" x14ac:dyDescent="0.2">
      <c r="AO65" s="13">
        <v>42542</v>
      </c>
      <c r="AP65" s="21">
        <v>4036</v>
      </c>
      <c r="AQ65" s="21">
        <v>3855</v>
      </c>
      <c r="AR65" s="21"/>
      <c r="AS65" s="21">
        <v>7891</v>
      </c>
      <c r="AT65" t="s">
        <v>15</v>
      </c>
      <c r="AU65" s="8">
        <v>2957.25</v>
      </c>
      <c r="AV65" s="8">
        <v>2641.75</v>
      </c>
      <c r="AW65" s="7">
        <f t="shared" si="22"/>
        <v>1078.75</v>
      </c>
      <c r="AX65" s="7">
        <f t="shared" si="23"/>
        <v>1213.25</v>
      </c>
    </row>
    <row r="66" spans="41:50" x14ac:dyDescent="0.2">
      <c r="AO66" s="13">
        <v>42543</v>
      </c>
      <c r="AP66" s="21">
        <v>3745</v>
      </c>
      <c r="AQ66" s="21">
        <v>3734</v>
      </c>
      <c r="AR66" s="21"/>
      <c r="AS66" s="21">
        <v>7479</v>
      </c>
      <c r="AT66" t="s">
        <v>16</v>
      </c>
      <c r="AU66" s="8">
        <v>3032.75</v>
      </c>
      <c r="AV66" s="8">
        <v>2650.75</v>
      </c>
      <c r="AW66" s="7">
        <f t="shared" si="22"/>
        <v>712.25</v>
      </c>
      <c r="AX66" s="7">
        <f t="shared" si="23"/>
        <v>1083.25</v>
      </c>
    </row>
    <row r="67" spans="41:50" x14ac:dyDescent="0.2">
      <c r="AO67" s="13">
        <v>42544</v>
      </c>
      <c r="AP67" s="21">
        <v>4485</v>
      </c>
      <c r="AQ67" s="21">
        <v>3667</v>
      </c>
      <c r="AR67" s="21"/>
      <c r="AS67" s="21">
        <v>8152</v>
      </c>
      <c r="AT67" t="s">
        <v>17</v>
      </c>
      <c r="AU67" s="8">
        <v>3121.25</v>
      </c>
      <c r="AV67" s="8">
        <v>2789.75</v>
      </c>
      <c r="AW67" s="7">
        <f t="shared" si="22"/>
        <v>1363.75</v>
      </c>
      <c r="AX67" s="7">
        <f t="shared" si="23"/>
        <v>877.25</v>
      </c>
    </row>
    <row r="68" spans="41:50" x14ac:dyDescent="0.2">
      <c r="AO68" s="13">
        <v>42545</v>
      </c>
      <c r="AP68" s="21">
        <v>11651</v>
      </c>
      <c r="AQ68" s="21">
        <v>7547</v>
      </c>
      <c r="AR68" s="21"/>
      <c r="AS68" s="21">
        <v>19198</v>
      </c>
      <c r="AT68" t="s">
        <v>18</v>
      </c>
      <c r="AU68" s="8">
        <v>3315.25</v>
      </c>
      <c r="AV68" s="8">
        <v>3110</v>
      </c>
      <c r="AW68" s="7">
        <f t="shared" si="22"/>
        <v>8335.75</v>
      </c>
      <c r="AX68" s="7">
        <f t="shared" si="23"/>
        <v>4437</v>
      </c>
    </row>
    <row r="69" spans="41:50" x14ac:dyDescent="0.2">
      <c r="AO69" s="13">
        <v>42546</v>
      </c>
      <c r="AP69" s="21">
        <v>8719</v>
      </c>
      <c r="AQ69" s="21">
        <v>5857</v>
      </c>
      <c r="AR69" s="21"/>
      <c r="AS69" s="21">
        <v>14576</v>
      </c>
      <c r="AT69" t="s">
        <v>12</v>
      </c>
      <c r="AU69" s="8">
        <v>4532.25</v>
      </c>
      <c r="AV69" s="8">
        <v>4083.25</v>
      </c>
      <c r="AW69" s="7">
        <f t="shared" si="22"/>
        <v>4186.75</v>
      </c>
      <c r="AX69" s="7">
        <f t="shared" si="23"/>
        <v>1773.75</v>
      </c>
    </row>
    <row r="70" spans="41:50" x14ac:dyDescent="0.2">
      <c r="AO70" s="13">
        <v>42547</v>
      </c>
      <c r="AP70" s="21">
        <v>7653</v>
      </c>
      <c r="AQ70" s="21">
        <v>5461</v>
      </c>
      <c r="AR70" s="21"/>
      <c r="AS70" s="21">
        <v>13114</v>
      </c>
      <c r="AT70" t="s">
        <v>13</v>
      </c>
      <c r="AU70" s="8">
        <v>3121.25</v>
      </c>
      <c r="AV70" s="8">
        <v>2789.75</v>
      </c>
      <c r="AW70" s="7">
        <f t="shared" si="22"/>
        <v>4531.75</v>
      </c>
      <c r="AX70" s="7">
        <f t="shared" si="23"/>
        <v>2671.25</v>
      </c>
    </row>
    <row r="71" spans="41:50" x14ac:dyDescent="0.2">
      <c r="AO71" s="13">
        <v>42548</v>
      </c>
      <c r="AP71" s="21">
        <v>7675</v>
      </c>
      <c r="AQ71" s="21">
        <v>5042</v>
      </c>
      <c r="AR71" s="21"/>
      <c r="AS71" s="21">
        <v>12717</v>
      </c>
      <c r="AT71" t="s">
        <v>14</v>
      </c>
      <c r="AU71" s="8">
        <v>3368.5</v>
      </c>
      <c r="AV71" s="8">
        <v>3073.25</v>
      </c>
      <c r="AW71" s="7">
        <f t="shared" si="22"/>
        <v>4306.5</v>
      </c>
      <c r="AX71" s="7">
        <f t="shared" si="23"/>
        <v>1968.75</v>
      </c>
    </row>
    <row r="72" spans="41:50" x14ac:dyDescent="0.2">
      <c r="AO72" s="13">
        <v>42549</v>
      </c>
      <c r="AP72" s="21">
        <v>7794</v>
      </c>
      <c r="AQ72" s="21">
        <v>5927</v>
      </c>
      <c r="AR72" s="21"/>
      <c r="AS72" s="21">
        <v>13721</v>
      </c>
      <c r="AT72" t="s">
        <v>15</v>
      </c>
      <c r="AU72" s="8">
        <v>2957.25</v>
      </c>
      <c r="AV72" s="8">
        <v>2641.75</v>
      </c>
      <c r="AW72" s="7">
        <f t="shared" si="22"/>
        <v>4836.75</v>
      </c>
      <c r="AX72" s="7">
        <f t="shared" si="23"/>
        <v>3285.25</v>
      </c>
    </row>
    <row r="73" spans="41:50" x14ac:dyDescent="0.2">
      <c r="AO73" s="13">
        <v>42550</v>
      </c>
      <c r="AP73" s="21">
        <v>7411</v>
      </c>
      <c r="AQ73" s="21">
        <v>4737</v>
      </c>
      <c r="AR73" s="21"/>
      <c r="AS73" s="21">
        <v>12148</v>
      </c>
      <c r="AT73" t="s">
        <v>16</v>
      </c>
      <c r="AU73" s="8">
        <v>3032.75</v>
      </c>
      <c r="AV73" s="8">
        <v>2650.75</v>
      </c>
      <c r="AW73" s="7">
        <f t="shared" si="22"/>
        <v>4378.25</v>
      </c>
      <c r="AX73" s="7">
        <f t="shared" si="23"/>
        <v>2086.25</v>
      </c>
    </row>
    <row r="74" spans="41:50" x14ac:dyDescent="0.2">
      <c r="AO74" s="13">
        <v>42551</v>
      </c>
      <c r="AP74" s="21">
        <v>7351</v>
      </c>
      <c r="AQ74" s="21">
        <v>4632</v>
      </c>
      <c r="AR74" s="21"/>
      <c r="AS74" s="21">
        <v>11983</v>
      </c>
      <c r="AT74" t="s">
        <v>17</v>
      </c>
      <c r="AU74" s="8">
        <v>3121.25</v>
      </c>
      <c r="AV74" s="8">
        <v>2789.75</v>
      </c>
      <c r="AW74" s="7">
        <f t="shared" si="22"/>
        <v>4229.75</v>
      </c>
      <c r="AX74" s="7">
        <f t="shared" si="23"/>
        <v>1842.25</v>
      </c>
    </row>
    <row r="75" spans="41:50" x14ac:dyDescent="0.2">
      <c r="AO75" s="2" t="s">
        <v>31</v>
      </c>
      <c r="AP75" s="21"/>
      <c r="AQ75" s="21"/>
      <c r="AR75" s="21"/>
      <c r="AS75" s="21"/>
    </row>
    <row r="76" spans="41:50" x14ac:dyDescent="0.2">
      <c r="AO76" s="6" t="s">
        <v>31</v>
      </c>
      <c r="AP76" s="21"/>
      <c r="AQ76" s="21"/>
      <c r="AR76" s="21"/>
      <c r="AS76" s="21"/>
    </row>
    <row r="77" spans="41:50" x14ac:dyDescent="0.2">
      <c r="AO77" s="2" t="s">
        <v>23</v>
      </c>
      <c r="AP77" s="21">
        <v>116637</v>
      </c>
      <c r="AQ77" s="21">
        <v>100541</v>
      </c>
      <c r="AR77" s="21"/>
      <c r="AS77" s="21">
        <v>217178</v>
      </c>
      <c r="AW77" s="7">
        <f>AW8+AW32+AW5+AW59+AW60+AW61+AW63+AW64+AW65+AW66+AW67</f>
        <v>7495</v>
      </c>
      <c r="AX77" s="7">
        <f>AX9+AX32+AX59+AX61+AX60+AX63+AX64+AX65+AX66</f>
        <v>6232.25</v>
      </c>
    </row>
  </sheetData>
  <mergeCells count="11">
    <mergeCell ref="AU6:AV6"/>
    <mergeCell ref="AW6:AX6"/>
    <mergeCell ref="Q6:R6"/>
    <mergeCell ref="U6:V6"/>
    <mergeCell ref="H43:I43"/>
    <mergeCell ref="AA2:AJ2"/>
    <mergeCell ref="AB7:AC7"/>
    <mergeCell ref="AF7:AG7"/>
    <mergeCell ref="Q24:R24"/>
    <mergeCell ref="U24:V24"/>
    <mergeCell ref="H2:Y2"/>
  </mergeCell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241"/>
  <sheetViews>
    <sheetView workbookViewId="0">
      <selection activeCell="A17" sqref="A17:A185"/>
    </sheetView>
  </sheetViews>
  <sheetFormatPr baseColWidth="10" defaultRowHeight="16" x14ac:dyDescent="0.2"/>
  <cols>
    <col min="1" max="1" width="5.83203125" bestFit="1" customWidth="1"/>
    <col min="2" max="2" width="8.33203125" customWidth="1"/>
    <col min="3" max="3" width="15.1640625" bestFit="1" customWidth="1"/>
    <col min="4" max="4" width="8.33203125" bestFit="1" customWidth="1"/>
    <col min="5" max="5" width="14.5" customWidth="1"/>
  </cols>
  <sheetData>
    <row r="1" spans="1:6" x14ac:dyDescent="0.2">
      <c r="A1" s="4" t="s">
        <v>0</v>
      </c>
      <c r="B1" s="4" t="s">
        <v>11</v>
      </c>
      <c r="C1" s="4" t="s">
        <v>1</v>
      </c>
      <c r="D1" s="4" t="s">
        <v>2</v>
      </c>
      <c r="E1" s="4" t="s">
        <v>3</v>
      </c>
      <c r="F1" s="4" t="s">
        <v>19</v>
      </c>
    </row>
    <row r="2" spans="1:6" hidden="1" x14ac:dyDescent="0.2">
      <c r="A2">
        <v>277</v>
      </c>
      <c r="B2" t="s">
        <v>4</v>
      </c>
      <c r="C2" t="s">
        <v>5</v>
      </c>
      <c r="D2" t="s">
        <v>6</v>
      </c>
      <c r="E2" s="1">
        <v>42504</v>
      </c>
      <c r="F2" t="s">
        <v>12</v>
      </c>
    </row>
    <row r="3" spans="1:6" hidden="1" x14ac:dyDescent="0.2">
      <c r="A3">
        <v>488</v>
      </c>
      <c r="B3" t="s">
        <v>7</v>
      </c>
      <c r="C3" t="s">
        <v>5</v>
      </c>
      <c r="D3" t="s">
        <v>6</v>
      </c>
      <c r="E3" s="1">
        <v>42504</v>
      </c>
      <c r="F3" t="s">
        <v>12</v>
      </c>
    </row>
    <row r="4" spans="1:6" hidden="1" x14ac:dyDescent="0.2">
      <c r="A4">
        <v>669</v>
      </c>
      <c r="B4" t="s">
        <v>4</v>
      </c>
      <c r="C4" t="s">
        <v>5</v>
      </c>
      <c r="D4" t="s">
        <v>8</v>
      </c>
      <c r="E4" s="1">
        <v>42504</v>
      </c>
      <c r="F4" t="s">
        <v>12</v>
      </c>
    </row>
    <row r="5" spans="1:6" hidden="1" x14ac:dyDescent="0.2">
      <c r="A5">
        <v>769</v>
      </c>
      <c r="B5" t="s">
        <v>7</v>
      </c>
      <c r="C5" t="s">
        <v>5</v>
      </c>
      <c r="D5" t="s">
        <v>8</v>
      </c>
      <c r="E5" s="1">
        <v>42504</v>
      </c>
      <c r="F5" t="s">
        <v>12</v>
      </c>
    </row>
    <row r="6" spans="1:6" hidden="1" x14ac:dyDescent="0.2">
      <c r="A6">
        <v>984</v>
      </c>
      <c r="B6" t="s">
        <v>9</v>
      </c>
      <c r="C6" t="s">
        <v>5</v>
      </c>
      <c r="D6" t="s">
        <v>6</v>
      </c>
      <c r="E6" s="1">
        <v>42504</v>
      </c>
      <c r="F6" t="s">
        <v>12</v>
      </c>
    </row>
    <row r="7" spans="1:6" hidden="1" x14ac:dyDescent="0.2">
      <c r="A7">
        <v>1278</v>
      </c>
      <c r="B7" t="s">
        <v>9</v>
      </c>
      <c r="C7" t="s">
        <v>5</v>
      </c>
      <c r="D7" t="s">
        <v>8</v>
      </c>
      <c r="E7" s="1">
        <v>42504</v>
      </c>
      <c r="F7" t="s">
        <v>12</v>
      </c>
    </row>
    <row r="8" spans="1:6" hidden="1" x14ac:dyDescent="0.2">
      <c r="A8">
        <v>4509</v>
      </c>
      <c r="B8" t="s">
        <v>10</v>
      </c>
      <c r="C8" t="s">
        <v>5</v>
      </c>
      <c r="D8" t="s">
        <v>8</v>
      </c>
      <c r="E8" s="1">
        <v>42504</v>
      </c>
      <c r="F8" t="s">
        <v>12</v>
      </c>
    </row>
    <row r="9" spans="1:6" hidden="1" x14ac:dyDescent="0.2">
      <c r="A9">
        <v>5338</v>
      </c>
      <c r="B9" t="s">
        <v>10</v>
      </c>
      <c r="C9" t="s">
        <v>5</v>
      </c>
      <c r="D9" t="s">
        <v>6</v>
      </c>
      <c r="E9" s="1">
        <v>42504</v>
      </c>
      <c r="F9" t="s">
        <v>12</v>
      </c>
    </row>
    <row r="10" spans="1:6" hidden="1" x14ac:dyDescent="0.2">
      <c r="A10">
        <v>216</v>
      </c>
      <c r="B10" t="s">
        <v>4</v>
      </c>
      <c r="C10" t="s">
        <v>5</v>
      </c>
      <c r="D10" t="s">
        <v>6</v>
      </c>
      <c r="E10" s="1">
        <v>42505</v>
      </c>
      <c r="F10" t="s">
        <v>13</v>
      </c>
    </row>
    <row r="11" spans="1:6" hidden="1" x14ac:dyDescent="0.2">
      <c r="A11">
        <v>442</v>
      </c>
      <c r="B11" t="s">
        <v>7</v>
      </c>
      <c r="C11" t="s">
        <v>5</v>
      </c>
      <c r="D11" t="s">
        <v>6</v>
      </c>
      <c r="E11" s="1">
        <v>42505</v>
      </c>
      <c r="F11" t="s">
        <v>13</v>
      </c>
    </row>
    <row r="12" spans="1:6" hidden="1" x14ac:dyDescent="0.2">
      <c r="A12">
        <v>624</v>
      </c>
      <c r="B12" t="s">
        <v>4</v>
      </c>
      <c r="C12" t="s">
        <v>5</v>
      </c>
      <c r="D12" t="s">
        <v>8</v>
      </c>
      <c r="E12" s="1">
        <v>42505</v>
      </c>
      <c r="F12" t="s">
        <v>13</v>
      </c>
    </row>
    <row r="13" spans="1:6" hidden="1" x14ac:dyDescent="0.2">
      <c r="A13">
        <v>782</v>
      </c>
      <c r="B13" t="s">
        <v>7</v>
      </c>
      <c r="C13" t="s">
        <v>5</v>
      </c>
      <c r="D13" t="s">
        <v>8</v>
      </c>
      <c r="E13" s="1">
        <v>42505</v>
      </c>
      <c r="F13" t="s">
        <v>13</v>
      </c>
    </row>
    <row r="14" spans="1:6" hidden="1" x14ac:dyDescent="0.2">
      <c r="A14">
        <v>913</v>
      </c>
      <c r="B14" t="s">
        <v>9</v>
      </c>
      <c r="C14" t="s">
        <v>5</v>
      </c>
      <c r="D14" t="s">
        <v>6</v>
      </c>
      <c r="E14" s="1">
        <v>42505</v>
      </c>
      <c r="F14" t="s">
        <v>13</v>
      </c>
    </row>
    <row r="15" spans="1:6" hidden="1" x14ac:dyDescent="0.2">
      <c r="A15">
        <v>1242</v>
      </c>
      <c r="B15" t="s">
        <v>9</v>
      </c>
      <c r="C15" t="s">
        <v>5</v>
      </c>
      <c r="D15" t="s">
        <v>8</v>
      </c>
      <c r="E15" s="1">
        <v>42505</v>
      </c>
      <c r="F15" t="s">
        <v>13</v>
      </c>
    </row>
    <row r="16" spans="1:6" hidden="1" x14ac:dyDescent="0.2">
      <c r="A16">
        <v>4321</v>
      </c>
      <c r="B16" t="s">
        <v>10</v>
      </c>
      <c r="C16" t="s">
        <v>5</v>
      </c>
      <c r="D16" t="s">
        <v>8</v>
      </c>
      <c r="E16" s="1">
        <v>42505</v>
      </c>
      <c r="F16" t="s">
        <v>13</v>
      </c>
    </row>
    <row r="17" spans="1:6" x14ac:dyDescent="0.2">
      <c r="A17">
        <v>5056</v>
      </c>
      <c r="B17" t="s">
        <v>10</v>
      </c>
      <c r="C17" t="s">
        <v>5</v>
      </c>
      <c r="D17" t="s">
        <v>6</v>
      </c>
      <c r="E17" s="1">
        <v>42505</v>
      </c>
      <c r="F17" t="s">
        <v>13</v>
      </c>
    </row>
    <row r="18" spans="1:6" hidden="1" x14ac:dyDescent="0.2">
      <c r="A18">
        <v>134</v>
      </c>
      <c r="B18" t="s">
        <v>4</v>
      </c>
      <c r="C18" t="s">
        <v>5</v>
      </c>
      <c r="D18" t="s">
        <v>6</v>
      </c>
      <c r="E18" s="1">
        <v>42506</v>
      </c>
      <c r="F18" t="s">
        <v>14</v>
      </c>
    </row>
    <row r="19" spans="1:6" hidden="1" x14ac:dyDescent="0.2">
      <c r="A19">
        <v>285</v>
      </c>
      <c r="B19" t="s">
        <v>7</v>
      </c>
      <c r="C19" t="s">
        <v>5</v>
      </c>
      <c r="D19" t="s">
        <v>6</v>
      </c>
      <c r="E19" s="1">
        <v>42506</v>
      </c>
      <c r="F19" t="s">
        <v>14</v>
      </c>
    </row>
    <row r="20" spans="1:6" hidden="1" x14ac:dyDescent="0.2">
      <c r="A20">
        <v>406</v>
      </c>
      <c r="B20" t="s">
        <v>7</v>
      </c>
      <c r="C20" t="s">
        <v>5</v>
      </c>
      <c r="D20" t="s">
        <v>8</v>
      </c>
      <c r="E20" s="1">
        <v>42506</v>
      </c>
      <c r="F20" t="s">
        <v>14</v>
      </c>
    </row>
    <row r="21" spans="1:6" hidden="1" x14ac:dyDescent="0.2">
      <c r="A21">
        <v>407</v>
      </c>
      <c r="B21" t="s">
        <v>4</v>
      </c>
      <c r="C21" t="s">
        <v>5</v>
      </c>
      <c r="D21" t="s">
        <v>8</v>
      </c>
      <c r="E21" s="1">
        <v>42506</v>
      </c>
      <c r="F21" t="s">
        <v>14</v>
      </c>
    </row>
    <row r="22" spans="1:6" hidden="1" x14ac:dyDescent="0.2">
      <c r="A22">
        <v>479</v>
      </c>
      <c r="B22" t="s">
        <v>9</v>
      </c>
      <c r="C22" t="s">
        <v>5</v>
      </c>
      <c r="D22" t="s">
        <v>6</v>
      </c>
      <c r="E22" s="1">
        <v>42506</v>
      </c>
      <c r="F22" t="s">
        <v>14</v>
      </c>
    </row>
    <row r="23" spans="1:6" hidden="1" x14ac:dyDescent="0.2">
      <c r="A23">
        <v>659</v>
      </c>
      <c r="B23" t="s">
        <v>9</v>
      </c>
      <c r="C23" t="s">
        <v>5</v>
      </c>
      <c r="D23" t="s">
        <v>8</v>
      </c>
      <c r="E23" s="1">
        <v>42506</v>
      </c>
      <c r="F23" t="s">
        <v>14</v>
      </c>
    </row>
    <row r="24" spans="1:6" hidden="1" x14ac:dyDescent="0.2">
      <c r="A24">
        <v>2429</v>
      </c>
      <c r="B24" t="s">
        <v>10</v>
      </c>
      <c r="C24" t="s">
        <v>5</v>
      </c>
      <c r="D24" t="s">
        <v>8</v>
      </c>
      <c r="E24" s="1">
        <v>42506</v>
      </c>
      <c r="F24" t="s">
        <v>14</v>
      </c>
    </row>
    <row r="25" spans="1:6" hidden="1" x14ac:dyDescent="0.2">
      <c r="A25">
        <v>2878</v>
      </c>
      <c r="B25" t="s">
        <v>10</v>
      </c>
      <c r="C25" t="s">
        <v>5</v>
      </c>
      <c r="D25" t="s">
        <v>6</v>
      </c>
      <c r="E25" s="1">
        <v>42506</v>
      </c>
      <c r="F25" t="s">
        <v>14</v>
      </c>
    </row>
    <row r="26" spans="1:6" hidden="1" x14ac:dyDescent="0.2">
      <c r="A26">
        <v>140</v>
      </c>
      <c r="B26" t="s">
        <v>4</v>
      </c>
      <c r="C26" t="s">
        <v>5</v>
      </c>
      <c r="D26" t="s">
        <v>6</v>
      </c>
      <c r="E26" s="1">
        <v>42507</v>
      </c>
      <c r="F26" t="s">
        <v>15</v>
      </c>
    </row>
    <row r="27" spans="1:6" hidden="1" x14ac:dyDescent="0.2">
      <c r="A27">
        <v>257</v>
      </c>
      <c r="B27" t="s">
        <v>7</v>
      </c>
      <c r="C27" t="s">
        <v>5</v>
      </c>
      <c r="D27" t="s">
        <v>6</v>
      </c>
      <c r="E27" s="1">
        <v>42507</v>
      </c>
      <c r="F27" t="s">
        <v>15</v>
      </c>
    </row>
    <row r="28" spans="1:6" hidden="1" x14ac:dyDescent="0.2">
      <c r="A28">
        <v>344</v>
      </c>
      <c r="B28" t="s">
        <v>4</v>
      </c>
      <c r="C28" t="s">
        <v>5</v>
      </c>
      <c r="D28" t="s">
        <v>8</v>
      </c>
      <c r="E28" s="1">
        <v>42507</v>
      </c>
      <c r="F28" t="s">
        <v>15</v>
      </c>
    </row>
    <row r="29" spans="1:6" hidden="1" x14ac:dyDescent="0.2">
      <c r="A29">
        <v>385</v>
      </c>
      <c r="B29" t="s">
        <v>7</v>
      </c>
      <c r="C29" t="s">
        <v>5</v>
      </c>
      <c r="D29" t="s">
        <v>8</v>
      </c>
      <c r="E29" s="1">
        <v>42507</v>
      </c>
      <c r="F29" t="s">
        <v>15</v>
      </c>
    </row>
    <row r="30" spans="1:6" hidden="1" x14ac:dyDescent="0.2">
      <c r="A30">
        <v>480</v>
      </c>
      <c r="B30" t="s">
        <v>9</v>
      </c>
      <c r="C30" t="s">
        <v>5</v>
      </c>
      <c r="D30" t="s">
        <v>6</v>
      </c>
      <c r="E30" s="1">
        <v>42507</v>
      </c>
      <c r="F30" t="s">
        <v>15</v>
      </c>
    </row>
    <row r="31" spans="1:6" hidden="1" x14ac:dyDescent="0.2">
      <c r="A31">
        <v>662</v>
      </c>
      <c r="B31" t="s">
        <v>9</v>
      </c>
      <c r="C31" t="s">
        <v>5</v>
      </c>
      <c r="D31" t="s">
        <v>8</v>
      </c>
      <c r="E31" s="1">
        <v>42507</v>
      </c>
      <c r="F31" t="s">
        <v>15</v>
      </c>
    </row>
    <row r="32" spans="1:6" hidden="1" x14ac:dyDescent="0.2">
      <c r="A32">
        <v>2320</v>
      </c>
      <c r="B32" t="s">
        <v>10</v>
      </c>
      <c r="C32" t="s">
        <v>5</v>
      </c>
      <c r="D32" t="s">
        <v>8</v>
      </c>
      <c r="E32" s="1">
        <v>42507</v>
      </c>
      <c r="F32" t="s">
        <v>15</v>
      </c>
    </row>
    <row r="33" spans="1:6" hidden="1" x14ac:dyDescent="0.2">
      <c r="A33">
        <v>2731</v>
      </c>
      <c r="B33" t="s">
        <v>10</v>
      </c>
      <c r="C33" t="s">
        <v>5</v>
      </c>
      <c r="D33" t="s">
        <v>6</v>
      </c>
      <c r="E33" s="1">
        <v>42507</v>
      </c>
      <c r="F33" t="s">
        <v>15</v>
      </c>
    </row>
    <row r="34" spans="1:6" hidden="1" x14ac:dyDescent="0.2">
      <c r="A34">
        <v>129</v>
      </c>
      <c r="B34" t="s">
        <v>4</v>
      </c>
      <c r="C34" t="s">
        <v>5</v>
      </c>
      <c r="D34" t="s">
        <v>6</v>
      </c>
      <c r="E34" s="1">
        <v>42508</v>
      </c>
      <c r="F34" t="s">
        <v>16</v>
      </c>
    </row>
    <row r="35" spans="1:6" hidden="1" x14ac:dyDescent="0.2">
      <c r="A35">
        <v>207</v>
      </c>
      <c r="B35" t="s">
        <v>7</v>
      </c>
      <c r="C35" t="s">
        <v>5</v>
      </c>
      <c r="D35" t="s">
        <v>6</v>
      </c>
      <c r="E35" s="1">
        <v>42508</v>
      </c>
      <c r="F35" t="s">
        <v>16</v>
      </c>
    </row>
    <row r="36" spans="1:6" hidden="1" x14ac:dyDescent="0.2">
      <c r="A36">
        <v>339</v>
      </c>
      <c r="B36" t="s">
        <v>7</v>
      </c>
      <c r="C36" t="s">
        <v>5</v>
      </c>
      <c r="D36" t="s">
        <v>8</v>
      </c>
      <c r="E36" s="1">
        <v>42508</v>
      </c>
      <c r="F36" t="s">
        <v>16</v>
      </c>
    </row>
    <row r="37" spans="1:6" hidden="1" x14ac:dyDescent="0.2">
      <c r="A37">
        <v>365</v>
      </c>
      <c r="B37" t="s">
        <v>4</v>
      </c>
      <c r="C37" t="s">
        <v>5</v>
      </c>
      <c r="D37" t="s">
        <v>8</v>
      </c>
      <c r="E37" s="1">
        <v>42508</v>
      </c>
      <c r="F37" t="s">
        <v>16</v>
      </c>
    </row>
    <row r="38" spans="1:6" hidden="1" x14ac:dyDescent="0.2">
      <c r="A38">
        <v>508</v>
      </c>
      <c r="B38" t="s">
        <v>9</v>
      </c>
      <c r="C38" t="s">
        <v>5</v>
      </c>
      <c r="D38" t="s">
        <v>6</v>
      </c>
      <c r="E38" s="1">
        <v>42508</v>
      </c>
      <c r="F38" t="s">
        <v>16</v>
      </c>
    </row>
    <row r="39" spans="1:6" hidden="1" x14ac:dyDescent="0.2">
      <c r="A39">
        <v>708</v>
      </c>
      <c r="B39" t="s">
        <v>9</v>
      </c>
      <c r="C39" t="s">
        <v>5</v>
      </c>
      <c r="D39" t="s">
        <v>8</v>
      </c>
      <c r="E39" s="1">
        <v>42508</v>
      </c>
      <c r="F39" t="s">
        <v>16</v>
      </c>
    </row>
    <row r="40" spans="1:6" hidden="1" x14ac:dyDescent="0.2">
      <c r="A40">
        <v>2244</v>
      </c>
      <c r="B40" t="s">
        <v>10</v>
      </c>
      <c r="C40" t="s">
        <v>5</v>
      </c>
      <c r="D40" t="s">
        <v>8</v>
      </c>
      <c r="E40" s="1">
        <v>42508</v>
      </c>
      <c r="F40" t="s">
        <v>16</v>
      </c>
    </row>
    <row r="41" spans="1:6" hidden="1" x14ac:dyDescent="0.2">
      <c r="A41">
        <v>2601</v>
      </c>
      <c r="B41" t="s">
        <v>10</v>
      </c>
      <c r="C41" t="s">
        <v>5</v>
      </c>
      <c r="D41" t="s">
        <v>6</v>
      </c>
      <c r="E41" s="1">
        <v>42508</v>
      </c>
      <c r="F41" t="s">
        <v>16</v>
      </c>
    </row>
    <row r="42" spans="1:6" hidden="1" x14ac:dyDescent="0.2">
      <c r="A42">
        <v>132</v>
      </c>
      <c r="B42" t="s">
        <v>4</v>
      </c>
      <c r="C42" t="s">
        <v>5</v>
      </c>
      <c r="D42" t="s">
        <v>6</v>
      </c>
      <c r="E42" s="1">
        <v>42509</v>
      </c>
      <c r="F42" t="s">
        <v>16</v>
      </c>
    </row>
    <row r="43" spans="1:6" hidden="1" x14ac:dyDescent="0.2">
      <c r="A43">
        <v>270</v>
      </c>
      <c r="B43" t="s">
        <v>7</v>
      </c>
      <c r="C43" t="s">
        <v>5</v>
      </c>
      <c r="D43" t="s">
        <v>6</v>
      </c>
      <c r="E43" s="1">
        <v>42509</v>
      </c>
      <c r="F43" t="s">
        <v>17</v>
      </c>
    </row>
    <row r="44" spans="1:6" hidden="1" x14ac:dyDescent="0.2">
      <c r="A44">
        <v>321</v>
      </c>
      <c r="B44" t="s">
        <v>4</v>
      </c>
      <c r="C44" t="s">
        <v>5</v>
      </c>
      <c r="D44" t="s">
        <v>8</v>
      </c>
      <c r="E44" s="1">
        <v>42509</v>
      </c>
      <c r="F44" t="s">
        <v>17</v>
      </c>
    </row>
    <row r="45" spans="1:6" hidden="1" x14ac:dyDescent="0.2">
      <c r="A45">
        <v>380</v>
      </c>
      <c r="B45" t="s">
        <v>7</v>
      </c>
      <c r="C45" t="s">
        <v>5</v>
      </c>
      <c r="D45" t="s">
        <v>8</v>
      </c>
      <c r="E45" s="1">
        <v>42509</v>
      </c>
      <c r="F45" t="s">
        <v>17</v>
      </c>
    </row>
    <row r="46" spans="1:6" hidden="1" x14ac:dyDescent="0.2">
      <c r="A46">
        <v>482</v>
      </c>
      <c r="B46" t="s">
        <v>9</v>
      </c>
      <c r="C46" t="s">
        <v>5</v>
      </c>
      <c r="D46" t="s">
        <v>6</v>
      </c>
      <c r="E46" s="1">
        <v>42509</v>
      </c>
      <c r="F46" t="s">
        <v>17</v>
      </c>
    </row>
    <row r="47" spans="1:6" hidden="1" x14ac:dyDescent="0.2">
      <c r="A47">
        <v>658</v>
      </c>
      <c r="B47" t="s">
        <v>9</v>
      </c>
      <c r="C47" t="s">
        <v>5</v>
      </c>
      <c r="D47" t="s">
        <v>8</v>
      </c>
      <c r="E47" s="1">
        <v>42509</v>
      </c>
      <c r="F47" t="s">
        <v>17</v>
      </c>
    </row>
    <row r="48" spans="1:6" hidden="1" x14ac:dyDescent="0.2">
      <c r="A48">
        <v>2230</v>
      </c>
      <c r="B48" t="s">
        <v>10</v>
      </c>
      <c r="C48" t="s">
        <v>5</v>
      </c>
      <c r="D48" t="s">
        <v>8</v>
      </c>
      <c r="E48" s="1">
        <v>42509</v>
      </c>
      <c r="F48" t="s">
        <v>17</v>
      </c>
    </row>
    <row r="49" spans="1:6" hidden="1" x14ac:dyDescent="0.2">
      <c r="A49">
        <v>2625</v>
      </c>
      <c r="B49" t="s">
        <v>10</v>
      </c>
      <c r="C49" t="s">
        <v>5</v>
      </c>
      <c r="D49" t="s">
        <v>6</v>
      </c>
      <c r="E49" s="1">
        <v>42509</v>
      </c>
      <c r="F49" t="s">
        <v>17</v>
      </c>
    </row>
    <row r="50" spans="1:6" hidden="1" x14ac:dyDescent="0.2">
      <c r="A50">
        <v>152</v>
      </c>
      <c r="B50" t="s">
        <v>4</v>
      </c>
      <c r="C50" t="s">
        <v>5</v>
      </c>
      <c r="D50" t="s">
        <v>6</v>
      </c>
      <c r="E50" s="1">
        <v>42510</v>
      </c>
      <c r="F50" t="s">
        <v>18</v>
      </c>
    </row>
    <row r="51" spans="1:6" hidden="1" x14ac:dyDescent="0.2">
      <c r="A51">
        <v>323</v>
      </c>
      <c r="B51" t="s">
        <v>7</v>
      </c>
      <c r="C51" t="s">
        <v>5</v>
      </c>
      <c r="D51" t="s">
        <v>6</v>
      </c>
      <c r="E51" s="1">
        <v>42510</v>
      </c>
      <c r="F51" t="s">
        <v>18</v>
      </c>
    </row>
    <row r="52" spans="1:6" hidden="1" x14ac:dyDescent="0.2">
      <c r="A52">
        <v>414</v>
      </c>
      <c r="B52" t="s">
        <v>4</v>
      </c>
      <c r="C52" t="s">
        <v>5</v>
      </c>
      <c r="D52" t="s">
        <v>8</v>
      </c>
      <c r="E52" s="1">
        <v>42510</v>
      </c>
      <c r="F52" t="s">
        <v>18</v>
      </c>
    </row>
    <row r="53" spans="1:6" hidden="1" x14ac:dyDescent="0.2">
      <c r="A53">
        <v>445</v>
      </c>
      <c r="B53" t="s">
        <v>7</v>
      </c>
      <c r="C53" t="s">
        <v>5</v>
      </c>
      <c r="D53" t="s">
        <v>8</v>
      </c>
      <c r="E53" s="1">
        <v>42510</v>
      </c>
      <c r="F53" t="s">
        <v>18</v>
      </c>
    </row>
    <row r="54" spans="1:6" hidden="1" x14ac:dyDescent="0.2">
      <c r="A54">
        <v>531</v>
      </c>
      <c r="B54" t="s">
        <v>9</v>
      </c>
      <c r="C54" t="s">
        <v>5</v>
      </c>
      <c r="D54" t="s">
        <v>6</v>
      </c>
      <c r="E54" s="1">
        <v>42510</v>
      </c>
      <c r="F54" t="s">
        <v>18</v>
      </c>
    </row>
    <row r="55" spans="1:6" hidden="1" x14ac:dyDescent="0.2">
      <c r="A55">
        <v>722</v>
      </c>
      <c r="B55" t="s">
        <v>9</v>
      </c>
      <c r="C55" t="s">
        <v>5</v>
      </c>
      <c r="D55" t="s">
        <v>8</v>
      </c>
      <c r="E55" s="1">
        <v>42510</v>
      </c>
      <c r="F55" t="s">
        <v>18</v>
      </c>
    </row>
    <row r="56" spans="1:6" hidden="1" x14ac:dyDescent="0.2">
      <c r="A56">
        <v>2267</v>
      </c>
      <c r="B56" t="s">
        <v>10</v>
      </c>
      <c r="C56" t="s">
        <v>5</v>
      </c>
      <c r="D56" t="s">
        <v>8</v>
      </c>
      <c r="E56" s="1">
        <v>42510</v>
      </c>
      <c r="F56" t="s">
        <v>18</v>
      </c>
    </row>
    <row r="57" spans="1:6" hidden="1" x14ac:dyDescent="0.2">
      <c r="A57">
        <v>2775</v>
      </c>
      <c r="B57" t="s">
        <v>10</v>
      </c>
      <c r="C57" t="s">
        <v>5</v>
      </c>
      <c r="D57" t="s">
        <v>6</v>
      </c>
      <c r="E57" s="1">
        <v>42510</v>
      </c>
      <c r="F57" t="s">
        <v>18</v>
      </c>
    </row>
    <row r="58" spans="1:6" hidden="1" x14ac:dyDescent="0.2">
      <c r="A58">
        <v>232</v>
      </c>
      <c r="B58" t="s">
        <v>4</v>
      </c>
      <c r="C58" t="s">
        <v>5</v>
      </c>
      <c r="D58" t="s">
        <v>6</v>
      </c>
      <c r="E58" s="1">
        <v>42511</v>
      </c>
      <c r="F58" t="s">
        <v>12</v>
      </c>
    </row>
    <row r="59" spans="1:6" hidden="1" x14ac:dyDescent="0.2">
      <c r="A59">
        <v>445</v>
      </c>
      <c r="B59" t="s">
        <v>7</v>
      </c>
      <c r="C59" t="s">
        <v>5</v>
      </c>
      <c r="D59" t="s">
        <v>6</v>
      </c>
      <c r="E59" s="1">
        <v>42511</v>
      </c>
      <c r="F59" t="s">
        <v>12</v>
      </c>
    </row>
    <row r="60" spans="1:6" hidden="1" x14ac:dyDescent="0.2">
      <c r="A60">
        <v>607</v>
      </c>
      <c r="B60" t="s">
        <v>7</v>
      </c>
      <c r="C60" t="s">
        <v>5</v>
      </c>
      <c r="D60" t="s">
        <v>8</v>
      </c>
      <c r="E60" s="1">
        <v>42511</v>
      </c>
      <c r="F60" t="s">
        <v>12</v>
      </c>
    </row>
    <row r="61" spans="1:6" hidden="1" x14ac:dyDescent="0.2">
      <c r="A61">
        <v>637</v>
      </c>
      <c r="B61" t="s">
        <v>4</v>
      </c>
      <c r="C61" t="s">
        <v>5</v>
      </c>
      <c r="D61" t="s">
        <v>8</v>
      </c>
      <c r="E61" s="1">
        <v>42511</v>
      </c>
      <c r="F61" t="s">
        <v>12</v>
      </c>
    </row>
    <row r="62" spans="1:6" hidden="1" x14ac:dyDescent="0.2">
      <c r="A62">
        <v>1071</v>
      </c>
      <c r="B62" t="s">
        <v>9</v>
      </c>
      <c r="C62" t="s">
        <v>5</v>
      </c>
      <c r="D62" t="s">
        <v>6</v>
      </c>
      <c r="E62" s="1">
        <v>42511</v>
      </c>
      <c r="F62" t="s">
        <v>12</v>
      </c>
    </row>
    <row r="63" spans="1:6" hidden="1" x14ac:dyDescent="0.2">
      <c r="A63">
        <v>1357</v>
      </c>
      <c r="B63" t="s">
        <v>9</v>
      </c>
      <c r="C63" t="s">
        <v>5</v>
      </c>
      <c r="D63" t="s">
        <v>8</v>
      </c>
      <c r="E63" s="1">
        <v>42511</v>
      </c>
      <c r="F63" t="s">
        <v>12</v>
      </c>
    </row>
    <row r="64" spans="1:6" hidden="1" x14ac:dyDescent="0.2">
      <c r="A64">
        <v>4140</v>
      </c>
      <c r="B64" t="s">
        <v>10</v>
      </c>
      <c r="C64" t="s">
        <v>5</v>
      </c>
      <c r="D64" t="s">
        <v>8</v>
      </c>
      <c r="E64" s="1">
        <v>42511</v>
      </c>
      <c r="F64" t="s">
        <v>12</v>
      </c>
    </row>
    <row r="65" spans="1:6" hidden="1" x14ac:dyDescent="0.2">
      <c r="A65">
        <v>4852</v>
      </c>
      <c r="B65" t="s">
        <v>10</v>
      </c>
      <c r="C65" t="s">
        <v>5</v>
      </c>
      <c r="D65" t="s">
        <v>6</v>
      </c>
      <c r="E65" s="1">
        <v>42511</v>
      </c>
      <c r="F65" t="s">
        <v>12</v>
      </c>
    </row>
    <row r="66" spans="1:6" hidden="1" x14ac:dyDescent="0.2">
      <c r="A66">
        <v>217</v>
      </c>
      <c r="B66" t="s">
        <v>4</v>
      </c>
      <c r="C66" t="s">
        <v>5</v>
      </c>
      <c r="D66" t="s">
        <v>6</v>
      </c>
      <c r="E66" s="1">
        <v>42512</v>
      </c>
      <c r="F66" t="s">
        <v>13</v>
      </c>
    </row>
    <row r="67" spans="1:6" hidden="1" x14ac:dyDescent="0.2">
      <c r="A67">
        <v>432</v>
      </c>
      <c r="B67" t="s">
        <v>7</v>
      </c>
      <c r="C67" t="s">
        <v>5</v>
      </c>
      <c r="D67" t="s">
        <v>6</v>
      </c>
      <c r="E67" s="1">
        <v>42512</v>
      </c>
      <c r="F67" t="s">
        <v>13</v>
      </c>
    </row>
    <row r="68" spans="1:6" hidden="1" x14ac:dyDescent="0.2">
      <c r="A68">
        <v>508</v>
      </c>
      <c r="B68" t="s">
        <v>4</v>
      </c>
      <c r="C68" t="s">
        <v>5</v>
      </c>
      <c r="D68" t="s">
        <v>8</v>
      </c>
      <c r="E68" s="1">
        <v>42512</v>
      </c>
      <c r="F68" t="s">
        <v>13</v>
      </c>
    </row>
    <row r="69" spans="1:6" hidden="1" x14ac:dyDescent="0.2">
      <c r="A69">
        <v>603</v>
      </c>
      <c r="B69" t="s">
        <v>7</v>
      </c>
      <c r="C69" t="s">
        <v>5</v>
      </c>
      <c r="D69" t="s">
        <v>8</v>
      </c>
      <c r="E69" s="1">
        <v>42512</v>
      </c>
      <c r="F69" t="s">
        <v>13</v>
      </c>
    </row>
    <row r="70" spans="1:6" hidden="1" x14ac:dyDescent="0.2">
      <c r="A70">
        <v>901</v>
      </c>
      <c r="B70" t="s">
        <v>9</v>
      </c>
      <c r="C70" t="s">
        <v>5</v>
      </c>
      <c r="D70" t="s">
        <v>6</v>
      </c>
      <c r="E70" s="1">
        <v>42512</v>
      </c>
      <c r="F70" t="s">
        <v>13</v>
      </c>
    </row>
    <row r="71" spans="1:6" hidden="1" x14ac:dyDescent="0.2">
      <c r="A71">
        <v>1137</v>
      </c>
      <c r="B71" t="s">
        <v>9</v>
      </c>
      <c r="C71" t="s">
        <v>5</v>
      </c>
      <c r="D71" t="s">
        <v>8</v>
      </c>
      <c r="E71" s="1">
        <v>42512</v>
      </c>
      <c r="F71" t="s">
        <v>13</v>
      </c>
    </row>
    <row r="72" spans="1:6" hidden="1" x14ac:dyDescent="0.2">
      <c r="A72">
        <v>3894</v>
      </c>
      <c r="B72" t="s">
        <v>10</v>
      </c>
      <c r="C72" t="s">
        <v>5</v>
      </c>
      <c r="D72" t="s">
        <v>8</v>
      </c>
      <c r="E72" s="1">
        <v>42512</v>
      </c>
      <c r="F72" t="s">
        <v>13</v>
      </c>
    </row>
    <row r="73" spans="1:6" x14ac:dyDescent="0.2">
      <c r="A73">
        <v>4598</v>
      </c>
      <c r="B73" t="s">
        <v>10</v>
      </c>
      <c r="C73" t="s">
        <v>5</v>
      </c>
      <c r="D73" t="s">
        <v>6</v>
      </c>
      <c r="E73" s="1">
        <v>42512</v>
      </c>
      <c r="F73" t="s">
        <v>13</v>
      </c>
    </row>
    <row r="74" spans="1:6" hidden="1" x14ac:dyDescent="0.2">
      <c r="A74">
        <v>135</v>
      </c>
      <c r="B74" t="s">
        <v>4</v>
      </c>
      <c r="C74" t="s">
        <v>5</v>
      </c>
      <c r="D74" t="s">
        <v>6</v>
      </c>
      <c r="E74" s="1">
        <v>42513</v>
      </c>
      <c r="F74" t="s">
        <v>14</v>
      </c>
    </row>
    <row r="75" spans="1:6" hidden="1" x14ac:dyDescent="0.2">
      <c r="A75">
        <v>339</v>
      </c>
      <c r="B75" t="s">
        <v>4</v>
      </c>
      <c r="C75" t="s">
        <v>5</v>
      </c>
      <c r="D75" t="s">
        <v>8</v>
      </c>
      <c r="E75" s="1">
        <v>42513</v>
      </c>
      <c r="F75" t="s">
        <v>14</v>
      </c>
    </row>
    <row r="76" spans="1:6" hidden="1" x14ac:dyDescent="0.2">
      <c r="A76">
        <v>415</v>
      </c>
      <c r="B76" t="s">
        <v>7</v>
      </c>
      <c r="C76" t="s">
        <v>5</v>
      </c>
      <c r="D76" t="s">
        <v>6</v>
      </c>
      <c r="E76" s="1">
        <v>42513</v>
      </c>
      <c r="F76" t="s">
        <v>14</v>
      </c>
    </row>
    <row r="77" spans="1:6" hidden="1" x14ac:dyDescent="0.2">
      <c r="A77">
        <v>472</v>
      </c>
      <c r="B77" t="s">
        <v>9</v>
      </c>
      <c r="C77" t="s">
        <v>5</v>
      </c>
      <c r="D77" t="s">
        <v>6</v>
      </c>
      <c r="E77" s="1">
        <v>42513</v>
      </c>
      <c r="F77" t="s">
        <v>14</v>
      </c>
    </row>
    <row r="78" spans="1:6" hidden="1" x14ac:dyDescent="0.2">
      <c r="A78">
        <v>595</v>
      </c>
      <c r="B78" t="s">
        <v>9</v>
      </c>
      <c r="C78" t="s">
        <v>5</v>
      </c>
      <c r="D78" t="s">
        <v>8</v>
      </c>
      <c r="E78" s="1">
        <v>42513</v>
      </c>
      <c r="F78" t="s">
        <v>14</v>
      </c>
    </row>
    <row r="79" spans="1:6" hidden="1" x14ac:dyDescent="0.2">
      <c r="A79">
        <v>656</v>
      </c>
      <c r="B79" t="s">
        <v>7</v>
      </c>
      <c r="C79" t="s">
        <v>5</v>
      </c>
      <c r="D79" t="s">
        <v>8</v>
      </c>
      <c r="E79" s="1">
        <v>42513</v>
      </c>
      <c r="F79" t="s">
        <v>14</v>
      </c>
    </row>
    <row r="80" spans="1:6" hidden="1" x14ac:dyDescent="0.2">
      <c r="A80">
        <v>2480</v>
      </c>
      <c r="B80" t="s">
        <v>10</v>
      </c>
      <c r="C80" t="s">
        <v>5</v>
      </c>
      <c r="D80" t="s">
        <v>8</v>
      </c>
      <c r="E80" s="1">
        <v>42513</v>
      </c>
      <c r="F80" t="s">
        <v>14</v>
      </c>
    </row>
    <row r="81" spans="1:6" hidden="1" x14ac:dyDescent="0.2">
      <c r="A81">
        <v>2888</v>
      </c>
      <c r="B81" t="s">
        <v>10</v>
      </c>
      <c r="C81" t="s">
        <v>5</v>
      </c>
      <c r="D81" t="s">
        <v>6</v>
      </c>
      <c r="E81" s="1">
        <v>42513</v>
      </c>
      <c r="F81" t="s">
        <v>14</v>
      </c>
    </row>
    <row r="82" spans="1:6" hidden="1" x14ac:dyDescent="0.2">
      <c r="A82">
        <v>139</v>
      </c>
      <c r="B82" t="s">
        <v>4</v>
      </c>
      <c r="C82" t="s">
        <v>5</v>
      </c>
      <c r="D82" t="s">
        <v>6</v>
      </c>
      <c r="E82" s="1">
        <v>42514</v>
      </c>
      <c r="F82" t="s">
        <v>15</v>
      </c>
    </row>
    <row r="83" spans="1:6" hidden="1" x14ac:dyDescent="0.2">
      <c r="A83">
        <v>245</v>
      </c>
      <c r="B83" t="s">
        <v>7</v>
      </c>
      <c r="C83" t="s">
        <v>5</v>
      </c>
      <c r="D83" t="s">
        <v>6</v>
      </c>
      <c r="E83" s="1">
        <v>42514</v>
      </c>
      <c r="F83" t="s">
        <v>15</v>
      </c>
    </row>
    <row r="84" spans="1:6" hidden="1" x14ac:dyDescent="0.2">
      <c r="A84">
        <v>290</v>
      </c>
      <c r="B84" t="s">
        <v>4</v>
      </c>
      <c r="C84" t="s">
        <v>5</v>
      </c>
      <c r="D84" t="s">
        <v>8</v>
      </c>
      <c r="E84" s="1">
        <v>42514</v>
      </c>
      <c r="F84" t="s">
        <v>15</v>
      </c>
    </row>
    <row r="85" spans="1:6" hidden="1" x14ac:dyDescent="0.2">
      <c r="A85">
        <v>354</v>
      </c>
      <c r="B85" t="s">
        <v>7</v>
      </c>
      <c r="C85" t="s">
        <v>5</v>
      </c>
      <c r="D85" t="s">
        <v>8</v>
      </c>
      <c r="E85" s="1">
        <v>42514</v>
      </c>
      <c r="F85" t="s">
        <v>15</v>
      </c>
    </row>
    <row r="86" spans="1:6" hidden="1" x14ac:dyDescent="0.2">
      <c r="A86">
        <v>466</v>
      </c>
      <c r="B86" t="s">
        <v>9</v>
      </c>
      <c r="C86" t="s">
        <v>5</v>
      </c>
      <c r="D86" t="s">
        <v>6</v>
      </c>
      <c r="E86" s="1">
        <v>42514</v>
      </c>
      <c r="F86" t="s">
        <v>15</v>
      </c>
    </row>
    <row r="87" spans="1:6" hidden="1" x14ac:dyDescent="0.2">
      <c r="A87">
        <v>528</v>
      </c>
      <c r="B87" t="s">
        <v>9</v>
      </c>
      <c r="C87" t="s">
        <v>5</v>
      </c>
      <c r="D87" t="s">
        <v>8</v>
      </c>
      <c r="E87" s="1">
        <v>42514</v>
      </c>
      <c r="F87" t="s">
        <v>15</v>
      </c>
    </row>
    <row r="88" spans="1:6" hidden="1" x14ac:dyDescent="0.2">
      <c r="A88">
        <v>2165</v>
      </c>
      <c r="B88" t="s">
        <v>10</v>
      </c>
      <c r="C88" t="s">
        <v>5</v>
      </c>
      <c r="D88" t="s">
        <v>8</v>
      </c>
      <c r="E88" s="1">
        <v>42514</v>
      </c>
      <c r="F88" t="s">
        <v>15</v>
      </c>
    </row>
    <row r="89" spans="1:6" hidden="1" x14ac:dyDescent="0.2">
      <c r="A89">
        <v>2671</v>
      </c>
      <c r="B89" t="s">
        <v>10</v>
      </c>
      <c r="C89" t="s">
        <v>5</v>
      </c>
      <c r="D89" t="s">
        <v>6</v>
      </c>
      <c r="E89" s="1">
        <v>42514</v>
      </c>
      <c r="F89" t="s">
        <v>15</v>
      </c>
    </row>
    <row r="90" spans="1:6" hidden="1" x14ac:dyDescent="0.2">
      <c r="A90">
        <v>139</v>
      </c>
      <c r="B90" t="s">
        <v>4</v>
      </c>
      <c r="C90" t="s">
        <v>5</v>
      </c>
      <c r="D90" t="s">
        <v>6</v>
      </c>
      <c r="E90" s="1">
        <v>42515</v>
      </c>
      <c r="F90" t="s">
        <v>16</v>
      </c>
    </row>
    <row r="91" spans="1:6" hidden="1" x14ac:dyDescent="0.2">
      <c r="A91">
        <v>230</v>
      </c>
      <c r="B91" t="s">
        <v>7</v>
      </c>
      <c r="C91" t="s">
        <v>5</v>
      </c>
      <c r="D91" t="s">
        <v>6</v>
      </c>
      <c r="E91" s="1">
        <v>42515</v>
      </c>
      <c r="F91" t="s">
        <v>16</v>
      </c>
    </row>
    <row r="92" spans="1:6" hidden="1" x14ac:dyDescent="0.2">
      <c r="A92">
        <v>279</v>
      </c>
      <c r="B92" t="s">
        <v>4</v>
      </c>
      <c r="C92" t="s">
        <v>5</v>
      </c>
      <c r="D92" t="s">
        <v>8</v>
      </c>
      <c r="E92" s="1">
        <v>42515</v>
      </c>
      <c r="F92" t="s">
        <v>16</v>
      </c>
    </row>
    <row r="93" spans="1:6" hidden="1" x14ac:dyDescent="0.2">
      <c r="A93">
        <v>357</v>
      </c>
      <c r="B93" t="s">
        <v>7</v>
      </c>
      <c r="C93" t="s">
        <v>5</v>
      </c>
      <c r="D93" t="s">
        <v>8</v>
      </c>
      <c r="E93" s="1">
        <v>42515</v>
      </c>
      <c r="F93" t="s">
        <v>16</v>
      </c>
    </row>
    <row r="94" spans="1:6" hidden="1" x14ac:dyDescent="0.2">
      <c r="A94">
        <v>492</v>
      </c>
      <c r="B94" t="s">
        <v>9</v>
      </c>
      <c r="C94" t="s">
        <v>5</v>
      </c>
      <c r="D94" t="s">
        <v>6</v>
      </c>
      <c r="E94" s="1">
        <v>42515</v>
      </c>
      <c r="F94" t="s">
        <v>16</v>
      </c>
    </row>
    <row r="95" spans="1:6" hidden="1" x14ac:dyDescent="0.2">
      <c r="A95">
        <v>604</v>
      </c>
      <c r="B95" t="s">
        <v>9</v>
      </c>
      <c r="C95" t="s">
        <v>5</v>
      </c>
      <c r="D95" t="s">
        <v>8</v>
      </c>
      <c r="E95" s="1">
        <v>42515</v>
      </c>
      <c r="F95" t="s">
        <v>16</v>
      </c>
    </row>
    <row r="96" spans="1:6" hidden="1" x14ac:dyDescent="0.2">
      <c r="A96">
        <v>2259</v>
      </c>
      <c r="B96" t="s">
        <v>10</v>
      </c>
      <c r="C96" t="s">
        <v>5</v>
      </c>
      <c r="D96" t="s">
        <v>8</v>
      </c>
      <c r="E96" s="1">
        <v>42515</v>
      </c>
      <c r="F96" t="s">
        <v>16</v>
      </c>
    </row>
    <row r="97" spans="1:6" hidden="1" x14ac:dyDescent="0.2">
      <c r="A97">
        <v>2724</v>
      </c>
      <c r="B97" t="s">
        <v>10</v>
      </c>
      <c r="C97" t="s">
        <v>5</v>
      </c>
      <c r="D97" t="s">
        <v>6</v>
      </c>
      <c r="E97" s="1">
        <v>42515</v>
      </c>
      <c r="F97" t="s">
        <v>16</v>
      </c>
    </row>
    <row r="98" spans="1:6" hidden="1" x14ac:dyDescent="0.2">
      <c r="A98">
        <v>107</v>
      </c>
      <c r="B98" t="s">
        <v>4</v>
      </c>
      <c r="C98" t="s">
        <v>5</v>
      </c>
      <c r="D98" t="s">
        <v>6</v>
      </c>
      <c r="E98" s="1">
        <v>42516</v>
      </c>
      <c r="F98" t="s">
        <v>16</v>
      </c>
    </row>
    <row r="99" spans="1:6" hidden="1" x14ac:dyDescent="0.2">
      <c r="A99">
        <v>263</v>
      </c>
      <c r="B99" t="s">
        <v>7</v>
      </c>
      <c r="C99" t="s">
        <v>5</v>
      </c>
      <c r="D99" t="s">
        <v>6</v>
      </c>
      <c r="E99" s="1">
        <v>42516</v>
      </c>
      <c r="F99" t="s">
        <v>17</v>
      </c>
    </row>
    <row r="100" spans="1:6" hidden="1" x14ac:dyDescent="0.2">
      <c r="A100">
        <v>287</v>
      </c>
      <c r="B100" t="s">
        <v>4</v>
      </c>
      <c r="C100" t="s">
        <v>5</v>
      </c>
      <c r="D100" t="s">
        <v>8</v>
      </c>
      <c r="E100" s="1">
        <v>42516</v>
      </c>
      <c r="F100" t="s">
        <v>17</v>
      </c>
    </row>
    <row r="101" spans="1:6" hidden="1" x14ac:dyDescent="0.2">
      <c r="A101">
        <v>360</v>
      </c>
      <c r="B101" t="s">
        <v>7</v>
      </c>
      <c r="C101" t="s">
        <v>5</v>
      </c>
      <c r="D101" t="s">
        <v>8</v>
      </c>
      <c r="E101" s="1">
        <v>42516</v>
      </c>
      <c r="F101" t="s">
        <v>17</v>
      </c>
    </row>
    <row r="102" spans="1:6" hidden="1" x14ac:dyDescent="0.2">
      <c r="A102">
        <v>494</v>
      </c>
      <c r="B102" t="s">
        <v>9</v>
      </c>
      <c r="C102" t="s">
        <v>5</v>
      </c>
      <c r="D102" t="s">
        <v>6</v>
      </c>
      <c r="E102" s="1">
        <v>42516</v>
      </c>
      <c r="F102" t="s">
        <v>17</v>
      </c>
    </row>
    <row r="103" spans="1:6" hidden="1" x14ac:dyDescent="0.2">
      <c r="A103">
        <v>618</v>
      </c>
      <c r="B103" t="s">
        <v>9</v>
      </c>
      <c r="C103" t="s">
        <v>5</v>
      </c>
      <c r="D103" t="s">
        <v>8</v>
      </c>
      <c r="E103" s="1">
        <v>42516</v>
      </c>
      <c r="F103" t="s">
        <v>17</v>
      </c>
    </row>
    <row r="104" spans="1:6" hidden="1" x14ac:dyDescent="0.2">
      <c r="A104">
        <v>2720</v>
      </c>
      <c r="B104" t="s">
        <v>10</v>
      </c>
      <c r="C104" t="s">
        <v>5</v>
      </c>
      <c r="D104" t="s">
        <v>8</v>
      </c>
      <c r="E104" s="1">
        <v>42516</v>
      </c>
      <c r="F104" t="s">
        <v>17</v>
      </c>
    </row>
    <row r="105" spans="1:6" hidden="1" x14ac:dyDescent="0.2">
      <c r="A105">
        <v>2885</v>
      </c>
      <c r="B105" t="s">
        <v>10</v>
      </c>
      <c r="C105" t="s">
        <v>5</v>
      </c>
      <c r="D105" t="s">
        <v>6</v>
      </c>
      <c r="E105" s="1">
        <v>42516</v>
      </c>
      <c r="F105" t="s">
        <v>17</v>
      </c>
    </row>
    <row r="106" spans="1:6" hidden="1" x14ac:dyDescent="0.2">
      <c r="A106">
        <v>168</v>
      </c>
      <c r="B106" t="s">
        <v>4</v>
      </c>
      <c r="C106" t="s">
        <v>5</v>
      </c>
      <c r="D106" t="s">
        <v>6</v>
      </c>
      <c r="E106" s="1">
        <v>42517</v>
      </c>
      <c r="F106" t="s">
        <v>18</v>
      </c>
    </row>
    <row r="107" spans="1:6" hidden="1" x14ac:dyDescent="0.2">
      <c r="A107">
        <v>240</v>
      </c>
      <c r="B107" t="s">
        <v>7</v>
      </c>
      <c r="C107" t="s">
        <v>5</v>
      </c>
      <c r="D107" t="s">
        <v>6</v>
      </c>
      <c r="E107" s="1">
        <v>42517</v>
      </c>
      <c r="F107" t="s">
        <v>18</v>
      </c>
    </row>
    <row r="108" spans="1:6" hidden="1" x14ac:dyDescent="0.2">
      <c r="A108">
        <v>373</v>
      </c>
      <c r="B108" t="s">
        <v>4</v>
      </c>
      <c r="C108" t="s">
        <v>5</v>
      </c>
      <c r="D108" t="s">
        <v>8</v>
      </c>
      <c r="E108" s="1">
        <v>42517</v>
      </c>
      <c r="F108" t="s">
        <v>18</v>
      </c>
    </row>
    <row r="109" spans="1:6" hidden="1" x14ac:dyDescent="0.2">
      <c r="A109">
        <v>391</v>
      </c>
      <c r="B109" t="s">
        <v>7</v>
      </c>
      <c r="C109" t="s">
        <v>5</v>
      </c>
      <c r="D109" t="s">
        <v>8</v>
      </c>
      <c r="E109" s="1">
        <v>42517</v>
      </c>
      <c r="F109" t="s">
        <v>18</v>
      </c>
    </row>
    <row r="110" spans="1:6" hidden="1" x14ac:dyDescent="0.2">
      <c r="A110">
        <v>626</v>
      </c>
      <c r="B110" t="s">
        <v>9</v>
      </c>
      <c r="C110" t="s">
        <v>5</v>
      </c>
      <c r="D110" t="s">
        <v>6</v>
      </c>
      <c r="E110" s="1">
        <v>42517</v>
      </c>
      <c r="F110" t="s">
        <v>18</v>
      </c>
    </row>
    <row r="111" spans="1:6" hidden="1" x14ac:dyDescent="0.2">
      <c r="A111">
        <v>826</v>
      </c>
      <c r="B111" t="s">
        <v>9</v>
      </c>
      <c r="C111" t="s">
        <v>5</v>
      </c>
      <c r="D111" t="s">
        <v>8</v>
      </c>
      <c r="E111" s="1">
        <v>42517</v>
      </c>
      <c r="F111" t="s">
        <v>18</v>
      </c>
    </row>
    <row r="112" spans="1:6" hidden="1" x14ac:dyDescent="0.2">
      <c r="A112">
        <v>3347</v>
      </c>
      <c r="B112" t="s">
        <v>10</v>
      </c>
      <c r="C112" t="s">
        <v>5</v>
      </c>
      <c r="D112" t="s">
        <v>8</v>
      </c>
      <c r="E112" s="1">
        <v>42517</v>
      </c>
      <c r="F112" t="s">
        <v>18</v>
      </c>
    </row>
    <row r="113" spans="1:6" hidden="1" x14ac:dyDescent="0.2">
      <c r="A113">
        <v>3348</v>
      </c>
      <c r="B113" t="s">
        <v>10</v>
      </c>
      <c r="C113" t="s">
        <v>5</v>
      </c>
      <c r="D113" t="s">
        <v>6</v>
      </c>
      <c r="E113" s="1">
        <v>42517</v>
      </c>
      <c r="F113" t="s">
        <v>18</v>
      </c>
    </row>
    <row r="114" spans="1:6" hidden="1" x14ac:dyDescent="0.2">
      <c r="A114">
        <v>263</v>
      </c>
      <c r="B114" t="s">
        <v>4</v>
      </c>
      <c r="C114" t="s">
        <v>5</v>
      </c>
      <c r="D114" t="s">
        <v>6</v>
      </c>
      <c r="E114" s="1">
        <v>42518</v>
      </c>
      <c r="F114" t="s">
        <v>12</v>
      </c>
    </row>
    <row r="115" spans="1:6" hidden="1" x14ac:dyDescent="0.2">
      <c r="A115">
        <v>419</v>
      </c>
      <c r="B115" t="s">
        <v>7</v>
      </c>
      <c r="C115" t="s">
        <v>5</v>
      </c>
      <c r="D115" t="s">
        <v>6</v>
      </c>
      <c r="E115" s="1">
        <v>42518</v>
      </c>
      <c r="F115" t="s">
        <v>12</v>
      </c>
    </row>
    <row r="116" spans="1:6" hidden="1" x14ac:dyDescent="0.2">
      <c r="A116">
        <v>613</v>
      </c>
      <c r="B116" t="s">
        <v>4</v>
      </c>
      <c r="C116" t="s">
        <v>5</v>
      </c>
      <c r="D116" t="s">
        <v>8</v>
      </c>
      <c r="E116" s="1">
        <v>42518</v>
      </c>
      <c r="F116" t="s">
        <v>12</v>
      </c>
    </row>
    <row r="117" spans="1:6" hidden="1" x14ac:dyDescent="0.2">
      <c r="A117">
        <v>680</v>
      </c>
      <c r="B117" t="s">
        <v>7</v>
      </c>
      <c r="C117" t="s">
        <v>5</v>
      </c>
      <c r="D117" t="s">
        <v>8</v>
      </c>
      <c r="E117" s="1">
        <v>42518</v>
      </c>
      <c r="F117" t="s">
        <v>12</v>
      </c>
    </row>
    <row r="118" spans="1:6" hidden="1" x14ac:dyDescent="0.2">
      <c r="A118">
        <v>973</v>
      </c>
      <c r="B118" t="s">
        <v>9</v>
      </c>
      <c r="C118" t="s">
        <v>5</v>
      </c>
      <c r="D118" t="s">
        <v>6</v>
      </c>
      <c r="E118" s="1">
        <v>42518</v>
      </c>
      <c r="F118" t="s">
        <v>12</v>
      </c>
    </row>
    <row r="119" spans="1:6" hidden="1" x14ac:dyDescent="0.2">
      <c r="A119">
        <v>1156</v>
      </c>
      <c r="B119" t="s">
        <v>9</v>
      </c>
      <c r="C119" t="s">
        <v>5</v>
      </c>
      <c r="D119" t="s">
        <v>8</v>
      </c>
      <c r="E119" s="1">
        <v>42518</v>
      </c>
      <c r="F119" t="s">
        <v>12</v>
      </c>
    </row>
    <row r="120" spans="1:6" hidden="1" x14ac:dyDescent="0.2">
      <c r="A120">
        <v>4207</v>
      </c>
      <c r="B120" t="s">
        <v>10</v>
      </c>
      <c r="C120" t="s">
        <v>5</v>
      </c>
      <c r="D120" t="s">
        <v>8</v>
      </c>
      <c r="E120" s="1">
        <v>42518</v>
      </c>
      <c r="F120" t="s">
        <v>12</v>
      </c>
    </row>
    <row r="121" spans="1:6" hidden="1" x14ac:dyDescent="0.2">
      <c r="A121">
        <v>4304</v>
      </c>
      <c r="B121" t="s">
        <v>10</v>
      </c>
      <c r="C121" t="s">
        <v>5</v>
      </c>
      <c r="D121" t="s">
        <v>6</v>
      </c>
      <c r="E121" s="1">
        <v>42518</v>
      </c>
      <c r="F121" t="s">
        <v>12</v>
      </c>
    </row>
    <row r="122" spans="1:6" hidden="1" x14ac:dyDescent="0.2">
      <c r="A122">
        <v>245</v>
      </c>
      <c r="B122" t="s">
        <v>4</v>
      </c>
      <c r="C122" t="s">
        <v>5</v>
      </c>
      <c r="D122" t="s">
        <v>6</v>
      </c>
      <c r="E122" s="1">
        <v>42519</v>
      </c>
      <c r="F122" t="s">
        <v>13</v>
      </c>
    </row>
    <row r="123" spans="1:6" hidden="1" x14ac:dyDescent="0.2">
      <c r="A123">
        <v>430</v>
      </c>
      <c r="B123" t="s">
        <v>7</v>
      </c>
      <c r="C123" t="s">
        <v>5</v>
      </c>
      <c r="D123" t="s">
        <v>6</v>
      </c>
      <c r="E123" s="1">
        <v>42519</v>
      </c>
      <c r="F123" t="s">
        <v>13</v>
      </c>
    </row>
    <row r="124" spans="1:6" hidden="1" x14ac:dyDescent="0.2">
      <c r="A124">
        <v>538</v>
      </c>
      <c r="B124" t="s">
        <v>4</v>
      </c>
      <c r="C124" t="s">
        <v>5</v>
      </c>
      <c r="D124" t="s">
        <v>8</v>
      </c>
      <c r="E124" s="1">
        <v>42519</v>
      </c>
      <c r="F124" t="s">
        <v>13</v>
      </c>
    </row>
    <row r="125" spans="1:6" hidden="1" x14ac:dyDescent="0.2">
      <c r="A125">
        <v>677</v>
      </c>
      <c r="B125" t="s">
        <v>7</v>
      </c>
      <c r="C125" t="s">
        <v>5</v>
      </c>
      <c r="D125" t="s">
        <v>8</v>
      </c>
      <c r="E125" s="1">
        <v>42519</v>
      </c>
      <c r="F125" t="s">
        <v>13</v>
      </c>
    </row>
    <row r="126" spans="1:6" hidden="1" x14ac:dyDescent="0.2">
      <c r="A126">
        <v>934</v>
      </c>
      <c r="B126" t="s">
        <v>9</v>
      </c>
      <c r="C126" t="s">
        <v>5</v>
      </c>
      <c r="D126" t="s">
        <v>6</v>
      </c>
      <c r="E126" s="1">
        <v>42519</v>
      </c>
      <c r="F126" t="s">
        <v>13</v>
      </c>
    </row>
    <row r="127" spans="1:6" hidden="1" x14ac:dyDescent="0.2">
      <c r="A127">
        <v>1083</v>
      </c>
      <c r="B127" t="s">
        <v>9</v>
      </c>
      <c r="C127" t="s">
        <v>5</v>
      </c>
      <c r="D127" t="s">
        <v>8</v>
      </c>
      <c r="E127" s="1">
        <v>42519</v>
      </c>
      <c r="F127" t="s">
        <v>13</v>
      </c>
    </row>
    <row r="128" spans="1:6" hidden="1" x14ac:dyDescent="0.2">
      <c r="A128">
        <v>3810</v>
      </c>
      <c r="B128" t="s">
        <v>10</v>
      </c>
      <c r="C128" t="s">
        <v>5</v>
      </c>
      <c r="D128" t="s">
        <v>8</v>
      </c>
      <c r="E128" s="1">
        <v>42519</v>
      </c>
      <c r="F128" t="s">
        <v>13</v>
      </c>
    </row>
    <row r="129" spans="1:6" x14ac:dyDescent="0.2">
      <c r="A129">
        <v>4148</v>
      </c>
      <c r="B129" t="s">
        <v>10</v>
      </c>
      <c r="C129" t="s">
        <v>5</v>
      </c>
      <c r="D129" t="s">
        <v>6</v>
      </c>
      <c r="E129" s="1">
        <v>42519</v>
      </c>
      <c r="F129" t="s">
        <v>13</v>
      </c>
    </row>
    <row r="130" spans="1:6" hidden="1" x14ac:dyDescent="0.2">
      <c r="A130">
        <v>122</v>
      </c>
      <c r="B130" t="s">
        <v>4</v>
      </c>
      <c r="C130" t="s">
        <v>5</v>
      </c>
      <c r="D130" t="s">
        <v>6</v>
      </c>
      <c r="E130" s="1">
        <v>42520</v>
      </c>
      <c r="F130" t="s">
        <v>14</v>
      </c>
    </row>
    <row r="131" spans="1:6" hidden="1" x14ac:dyDescent="0.2">
      <c r="A131">
        <v>250</v>
      </c>
      <c r="B131" t="s">
        <v>4</v>
      </c>
      <c r="C131" t="s">
        <v>5</v>
      </c>
      <c r="D131" t="s">
        <v>8</v>
      </c>
      <c r="E131" s="1">
        <v>42520</v>
      </c>
      <c r="F131" t="s">
        <v>14</v>
      </c>
    </row>
    <row r="132" spans="1:6" hidden="1" x14ac:dyDescent="0.2">
      <c r="A132">
        <v>261</v>
      </c>
      <c r="B132" t="s">
        <v>7</v>
      </c>
      <c r="C132" t="s">
        <v>5</v>
      </c>
      <c r="D132" t="s">
        <v>6</v>
      </c>
      <c r="E132" s="1">
        <v>42520</v>
      </c>
      <c r="F132" t="s">
        <v>14</v>
      </c>
    </row>
    <row r="133" spans="1:6" hidden="1" x14ac:dyDescent="0.2">
      <c r="A133">
        <v>357</v>
      </c>
      <c r="B133" t="s">
        <v>7</v>
      </c>
      <c r="C133" t="s">
        <v>5</v>
      </c>
      <c r="D133" t="s">
        <v>8</v>
      </c>
      <c r="E133" s="1">
        <v>42520</v>
      </c>
      <c r="F133" t="s">
        <v>14</v>
      </c>
    </row>
    <row r="134" spans="1:6" hidden="1" x14ac:dyDescent="0.2">
      <c r="A134">
        <v>880</v>
      </c>
      <c r="B134" t="s">
        <v>9</v>
      </c>
      <c r="C134" t="s">
        <v>5</v>
      </c>
      <c r="D134" t="s">
        <v>6</v>
      </c>
      <c r="E134" s="1">
        <v>42520</v>
      </c>
      <c r="F134" t="s">
        <v>14</v>
      </c>
    </row>
    <row r="135" spans="1:6" hidden="1" x14ac:dyDescent="0.2">
      <c r="A135">
        <v>1000</v>
      </c>
      <c r="B135" t="s">
        <v>9</v>
      </c>
      <c r="C135" t="s">
        <v>5</v>
      </c>
      <c r="D135" t="s">
        <v>8</v>
      </c>
      <c r="E135" s="1">
        <v>42520</v>
      </c>
      <c r="F135" t="s">
        <v>14</v>
      </c>
    </row>
    <row r="136" spans="1:6" hidden="1" x14ac:dyDescent="0.2">
      <c r="A136">
        <v>4056</v>
      </c>
      <c r="B136" t="s">
        <v>10</v>
      </c>
      <c r="C136" t="s">
        <v>5</v>
      </c>
      <c r="D136" t="s">
        <v>8</v>
      </c>
      <c r="E136" s="1">
        <v>42520</v>
      </c>
      <c r="F136" t="s">
        <v>14</v>
      </c>
    </row>
    <row r="137" spans="1:6" hidden="1" x14ac:dyDescent="0.2">
      <c r="A137">
        <v>4222</v>
      </c>
      <c r="B137" t="s">
        <v>10</v>
      </c>
      <c r="C137" t="s">
        <v>5</v>
      </c>
      <c r="D137" t="s">
        <v>6</v>
      </c>
      <c r="E137" s="1">
        <v>42520</v>
      </c>
      <c r="F137" t="s">
        <v>14</v>
      </c>
    </row>
    <row r="138" spans="1:6" hidden="1" x14ac:dyDescent="0.2">
      <c r="A138">
        <v>132</v>
      </c>
      <c r="B138" t="s">
        <v>4</v>
      </c>
      <c r="C138" t="s">
        <v>5</v>
      </c>
      <c r="D138" t="s">
        <v>6</v>
      </c>
      <c r="E138" s="1">
        <v>42521</v>
      </c>
      <c r="F138" t="s">
        <v>15</v>
      </c>
    </row>
    <row r="139" spans="1:6" hidden="1" x14ac:dyDescent="0.2">
      <c r="A139">
        <v>257</v>
      </c>
      <c r="B139" t="s">
        <v>7</v>
      </c>
      <c r="C139" t="s">
        <v>5</v>
      </c>
      <c r="D139" t="s">
        <v>6</v>
      </c>
      <c r="E139" s="1">
        <v>42521</v>
      </c>
      <c r="F139" t="s">
        <v>15</v>
      </c>
    </row>
    <row r="140" spans="1:6" hidden="1" x14ac:dyDescent="0.2">
      <c r="A140">
        <v>268</v>
      </c>
      <c r="B140" t="s">
        <v>4</v>
      </c>
      <c r="C140" t="s">
        <v>5</v>
      </c>
      <c r="D140" t="s">
        <v>8</v>
      </c>
      <c r="E140" s="1">
        <v>42521</v>
      </c>
      <c r="F140" t="s">
        <v>15</v>
      </c>
    </row>
    <row r="141" spans="1:6" hidden="1" x14ac:dyDescent="0.2">
      <c r="A141">
        <v>360</v>
      </c>
      <c r="B141" t="s">
        <v>7</v>
      </c>
      <c r="C141" t="s">
        <v>5</v>
      </c>
      <c r="D141" t="s">
        <v>8</v>
      </c>
      <c r="E141" s="1">
        <v>42521</v>
      </c>
      <c r="F141" t="s">
        <v>15</v>
      </c>
    </row>
    <row r="142" spans="1:6" hidden="1" x14ac:dyDescent="0.2">
      <c r="A142">
        <v>858</v>
      </c>
      <c r="B142" t="s">
        <v>9</v>
      </c>
      <c r="C142" t="s">
        <v>5</v>
      </c>
      <c r="D142" t="s">
        <v>6</v>
      </c>
      <c r="E142" s="1">
        <v>42521</v>
      </c>
      <c r="F142" t="s">
        <v>15</v>
      </c>
    </row>
    <row r="143" spans="1:6" hidden="1" x14ac:dyDescent="0.2">
      <c r="A143">
        <v>1026</v>
      </c>
      <c r="B143" t="s">
        <v>9</v>
      </c>
      <c r="C143" t="s">
        <v>5</v>
      </c>
      <c r="D143" t="s">
        <v>8</v>
      </c>
      <c r="E143" s="1">
        <v>42521</v>
      </c>
      <c r="F143" t="s">
        <v>15</v>
      </c>
    </row>
    <row r="144" spans="1:6" hidden="1" x14ac:dyDescent="0.2">
      <c r="A144">
        <v>2994</v>
      </c>
      <c r="B144" t="s">
        <v>10</v>
      </c>
      <c r="C144" t="s">
        <v>5</v>
      </c>
      <c r="D144" t="s">
        <v>6</v>
      </c>
      <c r="E144" s="1">
        <v>42521</v>
      </c>
      <c r="F144" t="s">
        <v>15</v>
      </c>
    </row>
    <row r="145" spans="1:6" hidden="1" x14ac:dyDescent="0.2">
      <c r="A145">
        <v>3019</v>
      </c>
      <c r="B145" t="s">
        <v>10</v>
      </c>
      <c r="C145" t="s">
        <v>5</v>
      </c>
      <c r="D145" t="s">
        <v>8</v>
      </c>
      <c r="E145" s="1">
        <v>42521</v>
      </c>
      <c r="F145" t="s">
        <v>15</v>
      </c>
    </row>
    <row r="146" spans="1:6" hidden="1" x14ac:dyDescent="0.2">
      <c r="A146">
        <v>124</v>
      </c>
      <c r="B146" t="s">
        <v>4</v>
      </c>
      <c r="C146" t="s">
        <v>5</v>
      </c>
      <c r="D146" t="s">
        <v>6</v>
      </c>
      <c r="E146" s="1">
        <v>42522</v>
      </c>
      <c r="F146" t="s">
        <v>16</v>
      </c>
    </row>
    <row r="147" spans="1:6" hidden="1" x14ac:dyDescent="0.2">
      <c r="A147">
        <v>230</v>
      </c>
      <c r="B147" t="s">
        <v>7</v>
      </c>
      <c r="C147" t="s">
        <v>5</v>
      </c>
      <c r="D147" t="s">
        <v>6</v>
      </c>
      <c r="E147" s="1">
        <v>42522</v>
      </c>
      <c r="F147" t="s">
        <v>16</v>
      </c>
    </row>
    <row r="148" spans="1:6" hidden="1" x14ac:dyDescent="0.2">
      <c r="A148">
        <v>259</v>
      </c>
      <c r="B148" t="s">
        <v>4</v>
      </c>
      <c r="C148" t="s">
        <v>5</v>
      </c>
      <c r="D148" t="s">
        <v>8</v>
      </c>
      <c r="E148" s="1">
        <v>42522</v>
      </c>
      <c r="F148" t="s">
        <v>16</v>
      </c>
    </row>
    <row r="149" spans="1:6" hidden="1" x14ac:dyDescent="0.2">
      <c r="A149">
        <v>326</v>
      </c>
      <c r="B149" t="s">
        <v>7</v>
      </c>
      <c r="C149" t="s">
        <v>5</v>
      </c>
      <c r="D149" t="s">
        <v>8</v>
      </c>
      <c r="E149" s="1">
        <v>42522</v>
      </c>
      <c r="F149" t="s">
        <v>16</v>
      </c>
    </row>
    <row r="150" spans="1:6" hidden="1" x14ac:dyDescent="0.2">
      <c r="A150">
        <v>853</v>
      </c>
      <c r="B150" t="s">
        <v>9</v>
      </c>
      <c r="C150" t="s">
        <v>5</v>
      </c>
      <c r="D150" t="s">
        <v>6</v>
      </c>
      <c r="E150" s="1">
        <v>42522</v>
      </c>
      <c r="F150" t="s">
        <v>16</v>
      </c>
    </row>
    <row r="151" spans="1:6" hidden="1" x14ac:dyDescent="0.2">
      <c r="A151">
        <v>952</v>
      </c>
      <c r="B151" t="s">
        <v>9</v>
      </c>
      <c r="C151" t="s">
        <v>5</v>
      </c>
      <c r="D151" t="s">
        <v>8</v>
      </c>
      <c r="E151" s="1">
        <v>42522</v>
      </c>
      <c r="F151" t="s">
        <v>16</v>
      </c>
    </row>
    <row r="152" spans="1:6" hidden="1" x14ac:dyDescent="0.2">
      <c r="A152">
        <v>3003</v>
      </c>
      <c r="B152" t="s">
        <v>10</v>
      </c>
      <c r="C152" t="s">
        <v>5</v>
      </c>
      <c r="D152" t="s">
        <v>8</v>
      </c>
      <c r="E152" s="1">
        <v>42522</v>
      </c>
      <c r="F152" t="s">
        <v>16</v>
      </c>
    </row>
    <row r="153" spans="1:6" hidden="1" x14ac:dyDescent="0.2">
      <c r="A153">
        <v>3199</v>
      </c>
      <c r="B153" t="s">
        <v>10</v>
      </c>
      <c r="C153" t="s">
        <v>5</v>
      </c>
      <c r="D153" t="s">
        <v>6</v>
      </c>
      <c r="E153" s="1">
        <v>42522</v>
      </c>
      <c r="F153" t="s">
        <v>16</v>
      </c>
    </row>
    <row r="154" spans="1:6" hidden="1" x14ac:dyDescent="0.2">
      <c r="A154">
        <v>114</v>
      </c>
      <c r="B154" t="s">
        <v>4</v>
      </c>
      <c r="C154" t="s">
        <v>5</v>
      </c>
      <c r="D154" t="s">
        <v>6</v>
      </c>
      <c r="E154" s="1">
        <v>42523</v>
      </c>
      <c r="F154" t="s">
        <v>16</v>
      </c>
    </row>
    <row r="155" spans="1:6" hidden="1" x14ac:dyDescent="0.2">
      <c r="A155">
        <v>233</v>
      </c>
      <c r="B155" t="s">
        <v>4</v>
      </c>
      <c r="C155" t="s">
        <v>5</v>
      </c>
      <c r="D155" t="s">
        <v>8</v>
      </c>
      <c r="E155" s="1">
        <v>42523</v>
      </c>
      <c r="F155" t="s">
        <v>17</v>
      </c>
    </row>
    <row r="156" spans="1:6" hidden="1" x14ac:dyDescent="0.2">
      <c r="A156">
        <v>261</v>
      </c>
      <c r="B156" t="s">
        <v>7</v>
      </c>
      <c r="C156" t="s">
        <v>5</v>
      </c>
      <c r="D156" t="s">
        <v>6</v>
      </c>
      <c r="E156" s="1">
        <v>42523</v>
      </c>
      <c r="F156" t="s">
        <v>17</v>
      </c>
    </row>
    <row r="157" spans="1:6" hidden="1" x14ac:dyDescent="0.2">
      <c r="A157">
        <v>318</v>
      </c>
      <c r="B157" t="s">
        <v>7</v>
      </c>
      <c r="C157" t="s">
        <v>5</v>
      </c>
      <c r="D157" t="s">
        <v>8</v>
      </c>
      <c r="E157" s="1">
        <v>42523</v>
      </c>
      <c r="F157" t="s">
        <v>17</v>
      </c>
    </row>
    <row r="158" spans="1:6" hidden="1" x14ac:dyDescent="0.2">
      <c r="A158">
        <v>837</v>
      </c>
      <c r="B158" t="s">
        <v>9</v>
      </c>
      <c r="C158" t="s">
        <v>5</v>
      </c>
      <c r="D158" t="s">
        <v>8</v>
      </c>
      <c r="E158" s="1">
        <v>42523</v>
      </c>
      <c r="F158" t="s">
        <v>17</v>
      </c>
    </row>
    <row r="159" spans="1:6" hidden="1" x14ac:dyDescent="0.2">
      <c r="A159">
        <v>853</v>
      </c>
      <c r="B159" t="s">
        <v>9</v>
      </c>
      <c r="C159" t="s">
        <v>5</v>
      </c>
      <c r="D159" t="s">
        <v>6</v>
      </c>
      <c r="E159" s="1">
        <v>42523</v>
      </c>
      <c r="F159" t="s">
        <v>17</v>
      </c>
    </row>
    <row r="160" spans="1:6" hidden="1" x14ac:dyDescent="0.2">
      <c r="A160">
        <v>2891</v>
      </c>
      <c r="B160" t="s">
        <v>10</v>
      </c>
      <c r="C160" t="s">
        <v>5</v>
      </c>
      <c r="D160" t="s">
        <v>8</v>
      </c>
      <c r="E160" s="1">
        <v>42523</v>
      </c>
      <c r="F160" t="s">
        <v>17</v>
      </c>
    </row>
    <row r="161" spans="1:6" hidden="1" x14ac:dyDescent="0.2">
      <c r="A161">
        <v>3318</v>
      </c>
      <c r="B161" t="s">
        <v>10</v>
      </c>
      <c r="C161" t="s">
        <v>5</v>
      </c>
      <c r="D161" t="s">
        <v>6</v>
      </c>
      <c r="E161" s="1">
        <v>42523</v>
      </c>
      <c r="F161" t="s">
        <v>17</v>
      </c>
    </row>
    <row r="162" spans="1:6" hidden="1" x14ac:dyDescent="0.2">
      <c r="A162">
        <v>172</v>
      </c>
      <c r="B162" t="s">
        <v>4</v>
      </c>
      <c r="C162" t="s">
        <v>5</v>
      </c>
      <c r="D162" t="s">
        <v>6</v>
      </c>
      <c r="E162" s="1">
        <v>42524</v>
      </c>
      <c r="F162" t="s">
        <v>18</v>
      </c>
    </row>
    <row r="163" spans="1:6" hidden="1" x14ac:dyDescent="0.2">
      <c r="A163">
        <v>311</v>
      </c>
      <c r="B163" t="s">
        <v>7</v>
      </c>
      <c r="C163" t="s">
        <v>5</v>
      </c>
      <c r="D163" t="s">
        <v>6</v>
      </c>
      <c r="E163" s="1">
        <v>42524</v>
      </c>
      <c r="F163" t="s">
        <v>18</v>
      </c>
    </row>
    <row r="164" spans="1:6" hidden="1" x14ac:dyDescent="0.2">
      <c r="A164">
        <v>414</v>
      </c>
      <c r="B164" t="s">
        <v>7</v>
      </c>
      <c r="C164" t="s">
        <v>5</v>
      </c>
      <c r="D164" t="s">
        <v>8</v>
      </c>
      <c r="E164" s="1">
        <v>42524</v>
      </c>
      <c r="F164" t="s">
        <v>18</v>
      </c>
    </row>
    <row r="165" spans="1:6" hidden="1" x14ac:dyDescent="0.2">
      <c r="A165">
        <v>455</v>
      </c>
      <c r="B165" t="s">
        <v>4</v>
      </c>
      <c r="C165" t="s">
        <v>5</v>
      </c>
      <c r="D165" t="s">
        <v>8</v>
      </c>
      <c r="E165" s="1">
        <v>42524</v>
      </c>
      <c r="F165" t="s">
        <v>18</v>
      </c>
    </row>
    <row r="166" spans="1:6" hidden="1" x14ac:dyDescent="0.2">
      <c r="A166">
        <v>761</v>
      </c>
      <c r="B166" t="s">
        <v>9</v>
      </c>
      <c r="C166" t="s">
        <v>5</v>
      </c>
      <c r="D166" t="s">
        <v>6</v>
      </c>
      <c r="E166" s="1">
        <v>42524</v>
      </c>
      <c r="F166" t="s">
        <v>18</v>
      </c>
    </row>
    <row r="167" spans="1:6" hidden="1" x14ac:dyDescent="0.2">
      <c r="A167">
        <v>853</v>
      </c>
      <c r="B167" t="s">
        <v>9</v>
      </c>
      <c r="C167" t="s">
        <v>5</v>
      </c>
      <c r="D167" t="s">
        <v>8</v>
      </c>
      <c r="E167" s="1">
        <v>42524</v>
      </c>
      <c r="F167" t="s">
        <v>18</v>
      </c>
    </row>
    <row r="168" spans="1:6" hidden="1" x14ac:dyDescent="0.2">
      <c r="A168">
        <v>3114</v>
      </c>
      <c r="B168" t="s">
        <v>10</v>
      </c>
      <c r="C168" t="s">
        <v>5</v>
      </c>
      <c r="D168" t="s">
        <v>8</v>
      </c>
      <c r="E168" s="1">
        <v>42524</v>
      </c>
      <c r="F168" t="s">
        <v>18</v>
      </c>
    </row>
    <row r="169" spans="1:6" hidden="1" x14ac:dyDescent="0.2">
      <c r="A169">
        <v>3499</v>
      </c>
      <c r="B169" t="s">
        <v>10</v>
      </c>
      <c r="C169" t="s">
        <v>5</v>
      </c>
      <c r="D169" t="s">
        <v>6</v>
      </c>
      <c r="E169" s="1">
        <v>42524</v>
      </c>
      <c r="F169" t="s">
        <v>18</v>
      </c>
    </row>
    <row r="170" spans="1:6" hidden="1" x14ac:dyDescent="0.2">
      <c r="A170">
        <v>263</v>
      </c>
      <c r="B170" t="s">
        <v>4</v>
      </c>
      <c r="C170" t="s">
        <v>5</v>
      </c>
      <c r="D170" t="s">
        <v>6</v>
      </c>
      <c r="E170" s="1">
        <v>42525</v>
      </c>
      <c r="F170" t="s">
        <v>12</v>
      </c>
    </row>
    <row r="171" spans="1:6" hidden="1" x14ac:dyDescent="0.2">
      <c r="A171">
        <v>440</v>
      </c>
      <c r="B171" t="s">
        <v>7</v>
      </c>
      <c r="C171" t="s">
        <v>5</v>
      </c>
      <c r="D171" t="s">
        <v>6</v>
      </c>
      <c r="E171" s="1">
        <v>42525</v>
      </c>
      <c r="F171" t="s">
        <v>12</v>
      </c>
    </row>
    <row r="172" spans="1:6" hidden="1" x14ac:dyDescent="0.2">
      <c r="A172">
        <v>631</v>
      </c>
      <c r="B172" t="s">
        <v>7</v>
      </c>
      <c r="C172" t="s">
        <v>5</v>
      </c>
      <c r="D172" t="s">
        <v>8</v>
      </c>
      <c r="E172" s="1">
        <v>42525</v>
      </c>
      <c r="F172" t="s">
        <v>12</v>
      </c>
    </row>
    <row r="173" spans="1:6" hidden="1" x14ac:dyDescent="0.2">
      <c r="A173">
        <v>709</v>
      </c>
      <c r="B173" t="s">
        <v>4</v>
      </c>
      <c r="C173" t="s">
        <v>5</v>
      </c>
      <c r="D173" t="s">
        <v>8</v>
      </c>
      <c r="E173" s="1">
        <v>42525</v>
      </c>
      <c r="F173" t="s">
        <v>12</v>
      </c>
    </row>
    <row r="174" spans="1:6" hidden="1" x14ac:dyDescent="0.2">
      <c r="A174">
        <v>780</v>
      </c>
      <c r="B174" t="s">
        <v>9</v>
      </c>
      <c r="C174" t="s">
        <v>5</v>
      </c>
      <c r="D174" t="s">
        <v>6</v>
      </c>
      <c r="E174" s="1">
        <v>42525</v>
      </c>
      <c r="F174" t="s">
        <v>12</v>
      </c>
    </row>
    <row r="175" spans="1:6" hidden="1" x14ac:dyDescent="0.2">
      <c r="A175">
        <v>923</v>
      </c>
      <c r="B175" t="s">
        <v>9</v>
      </c>
      <c r="C175" t="s">
        <v>5</v>
      </c>
      <c r="D175" t="s">
        <v>8</v>
      </c>
      <c r="E175" s="1">
        <v>42525</v>
      </c>
      <c r="F175" t="s">
        <v>12</v>
      </c>
    </row>
    <row r="176" spans="1:6" hidden="1" x14ac:dyDescent="0.2">
      <c r="A176">
        <v>4029</v>
      </c>
      <c r="B176" t="s">
        <v>10</v>
      </c>
      <c r="C176" t="s">
        <v>5</v>
      </c>
      <c r="D176" t="s">
        <v>8</v>
      </c>
      <c r="E176" s="1">
        <v>42525</v>
      </c>
      <c r="F176" t="s">
        <v>12</v>
      </c>
    </row>
    <row r="177" spans="1:6" hidden="1" x14ac:dyDescent="0.2">
      <c r="A177">
        <v>4417</v>
      </c>
      <c r="B177" t="s">
        <v>10</v>
      </c>
      <c r="C177" t="s">
        <v>5</v>
      </c>
      <c r="D177" t="s">
        <v>6</v>
      </c>
      <c r="E177" s="1">
        <v>42525</v>
      </c>
      <c r="F177" t="s">
        <v>12</v>
      </c>
    </row>
    <row r="178" spans="1:6" hidden="1" x14ac:dyDescent="0.2">
      <c r="A178">
        <v>268</v>
      </c>
      <c r="B178" t="s">
        <v>4</v>
      </c>
      <c r="C178" t="s">
        <v>5</v>
      </c>
      <c r="D178" t="s">
        <v>6</v>
      </c>
      <c r="E178" s="1">
        <v>42526</v>
      </c>
      <c r="F178" t="s">
        <v>13</v>
      </c>
    </row>
    <row r="179" spans="1:6" hidden="1" x14ac:dyDescent="0.2">
      <c r="A179">
        <v>509</v>
      </c>
      <c r="B179" t="s">
        <v>7</v>
      </c>
      <c r="C179" t="s">
        <v>5</v>
      </c>
      <c r="D179" t="s">
        <v>6</v>
      </c>
      <c r="E179" s="1">
        <v>42526</v>
      </c>
      <c r="F179" t="s">
        <v>13</v>
      </c>
    </row>
    <row r="180" spans="1:6" hidden="1" x14ac:dyDescent="0.2">
      <c r="A180">
        <v>632</v>
      </c>
      <c r="B180" t="s">
        <v>4</v>
      </c>
      <c r="C180" t="s">
        <v>5</v>
      </c>
      <c r="D180" t="s">
        <v>8</v>
      </c>
      <c r="E180" s="1">
        <v>42526</v>
      </c>
      <c r="F180" t="s">
        <v>13</v>
      </c>
    </row>
    <row r="181" spans="1:6" hidden="1" x14ac:dyDescent="0.2">
      <c r="A181">
        <v>737</v>
      </c>
      <c r="B181" t="s">
        <v>9</v>
      </c>
      <c r="C181" t="s">
        <v>5</v>
      </c>
      <c r="D181" t="s">
        <v>6</v>
      </c>
      <c r="E181" s="1">
        <v>42526</v>
      </c>
      <c r="F181" t="s">
        <v>13</v>
      </c>
    </row>
    <row r="182" spans="1:6" hidden="1" x14ac:dyDescent="0.2">
      <c r="A182">
        <v>783</v>
      </c>
      <c r="B182" t="s">
        <v>7</v>
      </c>
      <c r="C182" t="s">
        <v>5</v>
      </c>
      <c r="D182" t="s">
        <v>8</v>
      </c>
      <c r="E182" s="1">
        <v>42526</v>
      </c>
      <c r="F182" t="s">
        <v>13</v>
      </c>
    </row>
    <row r="183" spans="1:6" hidden="1" x14ac:dyDescent="0.2">
      <c r="A183">
        <v>829</v>
      </c>
      <c r="B183" t="s">
        <v>9</v>
      </c>
      <c r="C183" t="s">
        <v>5</v>
      </c>
      <c r="D183" t="s">
        <v>8</v>
      </c>
      <c r="E183" s="1">
        <v>42526</v>
      </c>
      <c r="F183" t="s">
        <v>13</v>
      </c>
    </row>
    <row r="184" spans="1:6" hidden="1" x14ac:dyDescent="0.2">
      <c r="A184">
        <v>4308</v>
      </c>
      <c r="B184" t="s">
        <v>10</v>
      </c>
      <c r="C184" t="s">
        <v>5</v>
      </c>
      <c r="D184" t="s">
        <v>8</v>
      </c>
      <c r="E184" s="1">
        <v>42526</v>
      </c>
      <c r="F184" t="s">
        <v>13</v>
      </c>
    </row>
    <row r="185" spans="1:6" x14ac:dyDescent="0.2">
      <c r="A185">
        <v>4327</v>
      </c>
      <c r="B185" t="s">
        <v>10</v>
      </c>
      <c r="C185" t="s">
        <v>5</v>
      </c>
      <c r="D185" t="s">
        <v>6</v>
      </c>
      <c r="E185" s="1">
        <v>42526</v>
      </c>
      <c r="F185" t="s">
        <v>13</v>
      </c>
    </row>
    <row r="186" spans="1:6" hidden="1" x14ac:dyDescent="0.2">
      <c r="A186">
        <v>146</v>
      </c>
      <c r="B186" t="s">
        <v>4</v>
      </c>
      <c r="C186" t="s">
        <v>5</v>
      </c>
      <c r="D186" t="s">
        <v>6</v>
      </c>
      <c r="E186" s="1">
        <v>42527</v>
      </c>
      <c r="F186" t="s">
        <v>14</v>
      </c>
    </row>
    <row r="187" spans="1:6" hidden="1" x14ac:dyDescent="0.2">
      <c r="A187">
        <v>269</v>
      </c>
      <c r="B187" t="s">
        <v>7</v>
      </c>
      <c r="C187" t="s">
        <v>5</v>
      </c>
      <c r="D187" t="s">
        <v>6</v>
      </c>
      <c r="E187" s="1">
        <v>42527</v>
      </c>
      <c r="F187" t="s">
        <v>14</v>
      </c>
    </row>
    <row r="188" spans="1:6" hidden="1" x14ac:dyDescent="0.2">
      <c r="A188">
        <v>408</v>
      </c>
      <c r="B188" t="s">
        <v>4</v>
      </c>
      <c r="C188" t="s">
        <v>5</v>
      </c>
      <c r="D188" t="s">
        <v>8</v>
      </c>
      <c r="E188" s="1">
        <v>42527</v>
      </c>
      <c r="F188" t="s">
        <v>14</v>
      </c>
    </row>
    <row r="189" spans="1:6" hidden="1" x14ac:dyDescent="0.2">
      <c r="A189">
        <v>457</v>
      </c>
      <c r="B189" t="s">
        <v>9</v>
      </c>
      <c r="C189" t="s">
        <v>5</v>
      </c>
      <c r="D189" t="s">
        <v>6</v>
      </c>
      <c r="E189" s="1">
        <v>42527</v>
      </c>
      <c r="F189" t="s">
        <v>14</v>
      </c>
    </row>
    <row r="190" spans="1:6" hidden="1" x14ac:dyDescent="0.2">
      <c r="A190">
        <v>482</v>
      </c>
      <c r="B190" t="s">
        <v>7</v>
      </c>
      <c r="C190" t="s">
        <v>5</v>
      </c>
      <c r="D190" t="s">
        <v>8</v>
      </c>
      <c r="E190" s="1">
        <v>42527</v>
      </c>
      <c r="F190" t="s">
        <v>14</v>
      </c>
    </row>
    <row r="191" spans="1:6" hidden="1" x14ac:dyDescent="0.2">
      <c r="A191">
        <v>568</v>
      </c>
      <c r="B191" t="s">
        <v>9</v>
      </c>
      <c r="C191" t="s">
        <v>5</v>
      </c>
      <c r="D191" t="s">
        <v>8</v>
      </c>
      <c r="E191" s="1">
        <v>42527</v>
      </c>
      <c r="F191" t="s">
        <v>14</v>
      </c>
    </row>
    <row r="192" spans="1:6" hidden="1" x14ac:dyDescent="0.2">
      <c r="A192">
        <v>3328</v>
      </c>
      <c r="B192" t="s">
        <v>10</v>
      </c>
      <c r="C192" t="s">
        <v>5</v>
      </c>
      <c r="D192" t="s">
        <v>8</v>
      </c>
      <c r="E192" s="1">
        <v>42527</v>
      </c>
      <c r="F192" t="s">
        <v>14</v>
      </c>
    </row>
    <row r="193" spans="1:6" hidden="1" x14ac:dyDescent="0.2">
      <c r="A193">
        <v>3486</v>
      </c>
      <c r="B193" t="s">
        <v>10</v>
      </c>
      <c r="C193" t="s">
        <v>5</v>
      </c>
      <c r="D193" t="s">
        <v>6</v>
      </c>
      <c r="E193" s="1">
        <v>42527</v>
      </c>
      <c r="F193" t="s">
        <v>14</v>
      </c>
    </row>
    <row r="194" spans="1:6" hidden="1" x14ac:dyDescent="0.2">
      <c r="A194">
        <v>122</v>
      </c>
      <c r="B194" t="s">
        <v>4</v>
      </c>
      <c r="C194" t="s">
        <v>5</v>
      </c>
      <c r="D194" t="s">
        <v>6</v>
      </c>
      <c r="E194" s="1">
        <v>42528</v>
      </c>
      <c r="F194" t="s">
        <v>15</v>
      </c>
    </row>
    <row r="195" spans="1:6" hidden="1" x14ac:dyDescent="0.2">
      <c r="A195">
        <v>221</v>
      </c>
      <c r="B195" t="s">
        <v>7</v>
      </c>
      <c r="C195" t="s">
        <v>5</v>
      </c>
      <c r="D195" t="s">
        <v>6</v>
      </c>
      <c r="E195" s="1">
        <v>42528</v>
      </c>
      <c r="F195" t="s">
        <v>15</v>
      </c>
    </row>
    <row r="196" spans="1:6" hidden="1" x14ac:dyDescent="0.2">
      <c r="A196">
        <v>294</v>
      </c>
      <c r="B196" t="s">
        <v>4</v>
      </c>
      <c r="C196" t="s">
        <v>5</v>
      </c>
      <c r="D196" t="s">
        <v>8</v>
      </c>
      <c r="E196" s="1">
        <v>42528</v>
      </c>
      <c r="F196" t="s">
        <v>15</v>
      </c>
    </row>
    <row r="197" spans="1:6" hidden="1" x14ac:dyDescent="0.2">
      <c r="A197">
        <v>397</v>
      </c>
      <c r="B197" t="s">
        <v>7</v>
      </c>
      <c r="C197" t="s">
        <v>5</v>
      </c>
      <c r="D197" t="s">
        <v>8</v>
      </c>
      <c r="E197" s="1">
        <v>42528</v>
      </c>
      <c r="F197" t="s">
        <v>15</v>
      </c>
    </row>
    <row r="198" spans="1:6" hidden="1" x14ac:dyDescent="0.2">
      <c r="A198">
        <v>438</v>
      </c>
      <c r="B198" t="s">
        <v>9</v>
      </c>
      <c r="C198" t="s">
        <v>5</v>
      </c>
      <c r="D198" t="s">
        <v>6</v>
      </c>
      <c r="E198" s="1">
        <v>42528</v>
      </c>
      <c r="F198" t="s">
        <v>15</v>
      </c>
    </row>
    <row r="199" spans="1:6" hidden="1" x14ac:dyDescent="0.2">
      <c r="A199">
        <v>481</v>
      </c>
      <c r="B199" t="s">
        <v>9</v>
      </c>
      <c r="C199" t="s">
        <v>5</v>
      </c>
      <c r="D199" t="s">
        <v>8</v>
      </c>
      <c r="E199" s="1">
        <v>42528</v>
      </c>
      <c r="F199" t="s">
        <v>15</v>
      </c>
    </row>
    <row r="200" spans="1:6" hidden="1" x14ac:dyDescent="0.2">
      <c r="A200">
        <v>3063</v>
      </c>
      <c r="B200" t="s">
        <v>10</v>
      </c>
      <c r="C200" t="s">
        <v>5</v>
      </c>
      <c r="D200" t="s">
        <v>8</v>
      </c>
      <c r="E200" s="1">
        <v>42528</v>
      </c>
      <c r="F200" t="s">
        <v>15</v>
      </c>
    </row>
    <row r="201" spans="1:6" hidden="1" x14ac:dyDescent="0.2">
      <c r="A201">
        <v>3433</v>
      </c>
      <c r="B201" t="s">
        <v>10</v>
      </c>
      <c r="C201" t="s">
        <v>5</v>
      </c>
      <c r="D201" t="s">
        <v>6</v>
      </c>
      <c r="E201" s="1">
        <v>42528</v>
      </c>
      <c r="F201" t="s">
        <v>15</v>
      </c>
    </row>
    <row r="202" spans="1:6" hidden="1" x14ac:dyDescent="0.2">
      <c r="A202">
        <v>130</v>
      </c>
      <c r="B202" t="s">
        <v>4</v>
      </c>
      <c r="C202" t="s">
        <v>5</v>
      </c>
      <c r="D202" t="s">
        <v>6</v>
      </c>
      <c r="E202" s="1">
        <v>42529</v>
      </c>
      <c r="F202" t="s">
        <v>16</v>
      </c>
    </row>
    <row r="203" spans="1:6" hidden="1" x14ac:dyDescent="0.2">
      <c r="A203">
        <v>266</v>
      </c>
      <c r="B203" t="s">
        <v>7</v>
      </c>
      <c r="C203" t="s">
        <v>5</v>
      </c>
      <c r="D203" t="s">
        <v>6</v>
      </c>
      <c r="E203" s="1">
        <v>42529</v>
      </c>
      <c r="F203" t="s">
        <v>16</v>
      </c>
    </row>
    <row r="204" spans="1:6" hidden="1" x14ac:dyDescent="0.2">
      <c r="A204">
        <v>282</v>
      </c>
      <c r="B204" t="s">
        <v>4</v>
      </c>
      <c r="C204" t="s">
        <v>5</v>
      </c>
      <c r="D204" t="s">
        <v>8</v>
      </c>
      <c r="E204" s="1">
        <v>42529</v>
      </c>
      <c r="F204" t="s">
        <v>16</v>
      </c>
    </row>
    <row r="205" spans="1:6" hidden="1" x14ac:dyDescent="0.2">
      <c r="A205">
        <v>395</v>
      </c>
      <c r="B205" t="s">
        <v>7</v>
      </c>
      <c r="C205" t="s">
        <v>5</v>
      </c>
      <c r="D205" t="s">
        <v>8</v>
      </c>
      <c r="E205" s="1">
        <v>42529</v>
      </c>
      <c r="F205" t="s">
        <v>16</v>
      </c>
    </row>
    <row r="206" spans="1:6" hidden="1" x14ac:dyDescent="0.2">
      <c r="A206">
        <v>429</v>
      </c>
      <c r="B206" t="s">
        <v>9</v>
      </c>
      <c r="C206" t="s">
        <v>5</v>
      </c>
      <c r="D206" t="s">
        <v>6</v>
      </c>
      <c r="E206" s="1">
        <v>42529</v>
      </c>
      <c r="F206" t="s">
        <v>16</v>
      </c>
    </row>
    <row r="207" spans="1:6" hidden="1" x14ac:dyDescent="0.2">
      <c r="A207">
        <v>487</v>
      </c>
      <c r="B207" t="s">
        <v>9</v>
      </c>
      <c r="C207" t="s">
        <v>5</v>
      </c>
      <c r="D207" t="s">
        <v>8</v>
      </c>
      <c r="E207" s="1">
        <v>42529</v>
      </c>
      <c r="F207" t="s">
        <v>16</v>
      </c>
    </row>
    <row r="208" spans="1:6" hidden="1" x14ac:dyDescent="0.2">
      <c r="A208">
        <v>3097</v>
      </c>
      <c r="B208" t="s">
        <v>10</v>
      </c>
      <c r="C208" t="s">
        <v>5</v>
      </c>
      <c r="D208" t="s">
        <v>8</v>
      </c>
      <c r="E208" s="1">
        <v>42529</v>
      </c>
      <c r="F208" t="s">
        <v>16</v>
      </c>
    </row>
    <row r="209" spans="1:6" hidden="1" x14ac:dyDescent="0.2">
      <c r="A209">
        <v>3607</v>
      </c>
      <c r="B209" t="s">
        <v>10</v>
      </c>
      <c r="C209" t="s">
        <v>5</v>
      </c>
      <c r="D209" t="s">
        <v>6</v>
      </c>
      <c r="E209" s="1">
        <v>42529</v>
      </c>
      <c r="F209" t="s">
        <v>16</v>
      </c>
    </row>
    <row r="210" spans="1:6" hidden="1" x14ac:dyDescent="0.2">
      <c r="A210">
        <v>129</v>
      </c>
      <c r="B210" t="s">
        <v>4</v>
      </c>
      <c r="C210" t="s">
        <v>5</v>
      </c>
      <c r="D210" t="s">
        <v>6</v>
      </c>
      <c r="E210" s="1">
        <v>42530</v>
      </c>
      <c r="F210" t="s">
        <v>16</v>
      </c>
    </row>
    <row r="211" spans="1:6" hidden="1" x14ac:dyDescent="0.2">
      <c r="A211">
        <v>251</v>
      </c>
      <c r="B211" t="s">
        <v>7</v>
      </c>
      <c r="C211" t="s">
        <v>5</v>
      </c>
      <c r="D211" t="s">
        <v>6</v>
      </c>
      <c r="E211" s="1">
        <v>42530</v>
      </c>
      <c r="F211" t="s">
        <v>17</v>
      </c>
    </row>
    <row r="212" spans="1:6" hidden="1" x14ac:dyDescent="0.2">
      <c r="A212">
        <v>317</v>
      </c>
      <c r="B212" t="s">
        <v>4</v>
      </c>
      <c r="C212" t="s">
        <v>5</v>
      </c>
      <c r="D212" t="s">
        <v>8</v>
      </c>
      <c r="E212" s="1">
        <v>42530</v>
      </c>
      <c r="F212" t="s">
        <v>17</v>
      </c>
    </row>
    <row r="213" spans="1:6" hidden="1" x14ac:dyDescent="0.2">
      <c r="A213">
        <v>336</v>
      </c>
      <c r="B213" t="s">
        <v>7</v>
      </c>
      <c r="C213" t="s">
        <v>5</v>
      </c>
      <c r="D213" t="s">
        <v>8</v>
      </c>
      <c r="E213" s="1">
        <v>42530</v>
      </c>
      <c r="F213" t="s">
        <v>17</v>
      </c>
    </row>
    <row r="214" spans="1:6" hidden="1" x14ac:dyDescent="0.2">
      <c r="A214">
        <v>432</v>
      </c>
      <c r="B214" t="s">
        <v>9</v>
      </c>
      <c r="C214" t="s">
        <v>5</v>
      </c>
      <c r="D214" t="s">
        <v>6</v>
      </c>
      <c r="E214" s="1">
        <v>42530</v>
      </c>
      <c r="F214" t="s">
        <v>17</v>
      </c>
    </row>
    <row r="215" spans="1:6" hidden="1" x14ac:dyDescent="0.2">
      <c r="A215">
        <v>485</v>
      </c>
      <c r="B215" t="s">
        <v>9</v>
      </c>
      <c r="C215" t="s">
        <v>5</v>
      </c>
      <c r="D215" t="s">
        <v>8</v>
      </c>
      <c r="E215" s="1">
        <v>42530</v>
      </c>
      <c r="F215" t="s">
        <v>17</v>
      </c>
    </row>
    <row r="216" spans="1:6" hidden="1" x14ac:dyDescent="0.2">
      <c r="A216">
        <v>3318</v>
      </c>
      <c r="B216" t="s">
        <v>10</v>
      </c>
      <c r="C216" t="s">
        <v>5</v>
      </c>
      <c r="D216" t="s">
        <v>8</v>
      </c>
      <c r="E216" s="1">
        <v>42530</v>
      </c>
      <c r="F216" t="s">
        <v>17</v>
      </c>
    </row>
    <row r="217" spans="1:6" hidden="1" x14ac:dyDescent="0.2">
      <c r="A217">
        <v>3657</v>
      </c>
      <c r="B217" t="s">
        <v>10</v>
      </c>
      <c r="C217" t="s">
        <v>5</v>
      </c>
      <c r="D217" t="s">
        <v>6</v>
      </c>
      <c r="E217" s="1">
        <v>42530</v>
      </c>
      <c r="F217" t="s">
        <v>17</v>
      </c>
    </row>
    <row r="218" spans="1:6" hidden="1" x14ac:dyDescent="0.2">
      <c r="A218">
        <v>174</v>
      </c>
      <c r="B218" t="s">
        <v>4</v>
      </c>
      <c r="C218" t="s">
        <v>5</v>
      </c>
      <c r="D218" t="s">
        <v>6</v>
      </c>
      <c r="E218" s="1">
        <v>42531</v>
      </c>
      <c r="F218" t="s">
        <v>18</v>
      </c>
    </row>
    <row r="219" spans="1:6" hidden="1" x14ac:dyDescent="0.2">
      <c r="A219">
        <v>261</v>
      </c>
      <c r="B219" t="s">
        <v>7</v>
      </c>
      <c r="C219" t="s">
        <v>5</v>
      </c>
      <c r="D219" t="s">
        <v>6</v>
      </c>
      <c r="E219" s="1">
        <v>42531</v>
      </c>
      <c r="F219" t="s">
        <v>18</v>
      </c>
    </row>
    <row r="220" spans="1:6" hidden="1" x14ac:dyDescent="0.2">
      <c r="A220">
        <v>419</v>
      </c>
      <c r="B220" t="s">
        <v>4</v>
      </c>
      <c r="C220" t="s">
        <v>5</v>
      </c>
      <c r="D220" t="s">
        <v>8</v>
      </c>
      <c r="E220" s="1">
        <v>42531</v>
      </c>
      <c r="F220" t="s">
        <v>18</v>
      </c>
    </row>
    <row r="221" spans="1:6" hidden="1" x14ac:dyDescent="0.2">
      <c r="A221">
        <v>445</v>
      </c>
      <c r="B221" t="s">
        <v>7</v>
      </c>
      <c r="C221" t="s">
        <v>5</v>
      </c>
      <c r="D221" t="s">
        <v>8</v>
      </c>
      <c r="E221" s="1">
        <v>42531</v>
      </c>
      <c r="F221" t="s">
        <v>18</v>
      </c>
    </row>
    <row r="222" spans="1:6" hidden="1" x14ac:dyDescent="0.2">
      <c r="A222">
        <v>547</v>
      </c>
      <c r="B222" t="s">
        <v>9</v>
      </c>
      <c r="C222" t="s">
        <v>5</v>
      </c>
      <c r="D222" t="s">
        <v>6</v>
      </c>
      <c r="E222" s="1">
        <v>42531</v>
      </c>
      <c r="F222" t="s">
        <v>18</v>
      </c>
    </row>
    <row r="223" spans="1:6" hidden="1" x14ac:dyDescent="0.2">
      <c r="A223">
        <v>644</v>
      </c>
      <c r="B223" t="s">
        <v>9</v>
      </c>
      <c r="C223" t="s">
        <v>5</v>
      </c>
      <c r="D223" t="s">
        <v>8</v>
      </c>
      <c r="E223" s="1">
        <v>42531</v>
      </c>
      <c r="F223" t="s">
        <v>18</v>
      </c>
    </row>
    <row r="224" spans="1:6" hidden="1" x14ac:dyDescent="0.2">
      <c r="A224">
        <v>3639</v>
      </c>
      <c r="B224" t="s">
        <v>10</v>
      </c>
      <c r="C224" t="s">
        <v>5</v>
      </c>
      <c r="D224" t="s">
        <v>6</v>
      </c>
      <c r="E224" s="1">
        <v>42531</v>
      </c>
      <c r="F224" t="s">
        <v>18</v>
      </c>
    </row>
    <row r="225" spans="1:6" hidden="1" x14ac:dyDescent="0.2">
      <c r="A225">
        <v>3712</v>
      </c>
      <c r="B225" t="s">
        <v>10</v>
      </c>
      <c r="C225" t="s">
        <v>5</v>
      </c>
      <c r="D225" t="s">
        <v>8</v>
      </c>
      <c r="E225" s="1">
        <v>42531</v>
      </c>
      <c r="F225" t="s">
        <v>18</v>
      </c>
    </row>
    <row r="226" spans="1:6" hidden="1" x14ac:dyDescent="0.2">
      <c r="A226">
        <v>259</v>
      </c>
      <c r="B226" t="s">
        <v>4</v>
      </c>
      <c r="C226" t="s">
        <v>5</v>
      </c>
      <c r="D226" t="s">
        <v>6</v>
      </c>
      <c r="E226" s="1">
        <v>42532</v>
      </c>
      <c r="F226" t="s">
        <v>12</v>
      </c>
    </row>
    <row r="227" spans="1:6" hidden="1" x14ac:dyDescent="0.2">
      <c r="A227">
        <v>611</v>
      </c>
      <c r="B227" t="s">
        <v>4</v>
      </c>
      <c r="C227" t="s">
        <v>5</v>
      </c>
      <c r="D227" t="s">
        <v>8</v>
      </c>
      <c r="E227" s="1">
        <v>42532</v>
      </c>
      <c r="F227" t="s">
        <v>12</v>
      </c>
    </row>
    <row r="228" spans="1:6" hidden="1" x14ac:dyDescent="0.2">
      <c r="A228">
        <v>625</v>
      </c>
      <c r="B228" t="s">
        <v>7</v>
      </c>
      <c r="C228" t="s">
        <v>5</v>
      </c>
      <c r="D228" t="s">
        <v>6</v>
      </c>
      <c r="E228" s="1">
        <v>42532</v>
      </c>
      <c r="F228" t="s">
        <v>12</v>
      </c>
    </row>
    <row r="229" spans="1:6" hidden="1" x14ac:dyDescent="0.2">
      <c r="A229">
        <v>823</v>
      </c>
      <c r="B229" t="s">
        <v>7</v>
      </c>
      <c r="C229" t="s">
        <v>5</v>
      </c>
      <c r="D229" t="s">
        <v>8</v>
      </c>
      <c r="E229" s="1">
        <v>42532</v>
      </c>
      <c r="F229" t="s">
        <v>12</v>
      </c>
    </row>
    <row r="230" spans="1:6" hidden="1" x14ac:dyDescent="0.2">
      <c r="A230">
        <v>1260</v>
      </c>
      <c r="B230" t="s">
        <v>9</v>
      </c>
      <c r="C230" t="s">
        <v>5</v>
      </c>
      <c r="D230" t="s">
        <v>8</v>
      </c>
      <c r="E230" s="1">
        <v>42532</v>
      </c>
      <c r="F230" t="s">
        <v>12</v>
      </c>
    </row>
    <row r="231" spans="1:6" hidden="1" x14ac:dyDescent="0.2">
      <c r="A231">
        <v>1277</v>
      </c>
      <c r="B231" t="s">
        <v>9</v>
      </c>
      <c r="C231" t="s">
        <v>5</v>
      </c>
      <c r="D231" t="s">
        <v>6</v>
      </c>
      <c r="E231" s="1">
        <v>42532</v>
      </c>
      <c r="F231" t="s">
        <v>12</v>
      </c>
    </row>
    <row r="232" spans="1:6" hidden="1" x14ac:dyDescent="0.2">
      <c r="A232">
        <v>6415</v>
      </c>
      <c r="B232" t="s">
        <v>10</v>
      </c>
      <c r="C232" t="s">
        <v>5</v>
      </c>
      <c r="D232" t="s">
        <v>8</v>
      </c>
      <c r="E232" s="1">
        <v>42532</v>
      </c>
      <c r="F232" t="s">
        <v>12</v>
      </c>
    </row>
    <row r="233" spans="1:6" hidden="1" x14ac:dyDescent="0.2">
      <c r="A233">
        <v>6877</v>
      </c>
      <c r="B233" t="s">
        <v>10</v>
      </c>
      <c r="C233" t="s">
        <v>5</v>
      </c>
      <c r="D233" t="s">
        <v>6</v>
      </c>
      <c r="E233" s="1">
        <v>42532</v>
      </c>
      <c r="F233" t="s">
        <v>12</v>
      </c>
    </row>
    <row r="234" spans="1:6" hidden="1" x14ac:dyDescent="0.2">
      <c r="A234">
        <v>356</v>
      </c>
      <c r="B234" t="s">
        <v>4</v>
      </c>
      <c r="C234" t="s">
        <v>5</v>
      </c>
      <c r="D234" t="s">
        <v>6</v>
      </c>
      <c r="E234" s="1">
        <v>42533</v>
      </c>
      <c r="F234" t="s">
        <v>13</v>
      </c>
    </row>
    <row r="235" spans="1:6" hidden="1" x14ac:dyDescent="0.2">
      <c r="A235">
        <v>676</v>
      </c>
      <c r="B235" t="s">
        <v>7</v>
      </c>
      <c r="C235" t="s">
        <v>5</v>
      </c>
      <c r="D235" t="s">
        <v>6</v>
      </c>
      <c r="E235" s="1">
        <v>42533</v>
      </c>
      <c r="F235" t="s">
        <v>13</v>
      </c>
    </row>
    <row r="236" spans="1:6" hidden="1" x14ac:dyDescent="0.2">
      <c r="A236">
        <v>760</v>
      </c>
      <c r="B236" t="s">
        <v>4</v>
      </c>
      <c r="C236" t="s">
        <v>5</v>
      </c>
      <c r="D236" t="s">
        <v>8</v>
      </c>
      <c r="E236" s="1">
        <v>42533</v>
      </c>
      <c r="F236" t="s">
        <v>13</v>
      </c>
    </row>
    <row r="237" spans="1:6" hidden="1" x14ac:dyDescent="0.2">
      <c r="A237">
        <v>947</v>
      </c>
      <c r="B237" t="s">
        <v>7</v>
      </c>
      <c r="C237" t="s">
        <v>5</v>
      </c>
      <c r="D237" t="s">
        <v>8</v>
      </c>
      <c r="E237" s="1">
        <v>42533</v>
      </c>
      <c r="F237" t="s">
        <v>13</v>
      </c>
    </row>
    <row r="238" spans="1:6" hidden="1" x14ac:dyDescent="0.2">
      <c r="A238">
        <v>1242</v>
      </c>
      <c r="B238" t="s">
        <v>9</v>
      </c>
      <c r="C238" t="s">
        <v>5</v>
      </c>
      <c r="D238" t="s">
        <v>6</v>
      </c>
      <c r="E238" s="1">
        <v>42533</v>
      </c>
      <c r="F238" t="s">
        <v>13</v>
      </c>
    </row>
    <row r="239" spans="1:6" hidden="1" x14ac:dyDescent="0.2">
      <c r="A239">
        <v>1511</v>
      </c>
      <c r="B239" t="s">
        <v>9</v>
      </c>
      <c r="C239" t="s">
        <v>5</v>
      </c>
      <c r="D239" t="s">
        <v>8</v>
      </c>
      <c r="E239" s="1">
        <v>42533</v>
      </c>
      <c r="F239" t="s">
        <v>13</v>
      </c>
    </row>
    <row r="240" spans="1:6" x14ac:dyDescent="0.2">
      <c r="A240">
        <v>7139</v>
      </c>
      <c r="B240" t="s">
        <v>10</v>
      </c>
      <c r="C240" t="s">
        <v>5</v>
      </c>
      <c r="D240" t="s">
        <v>6</v>
      </c>
      <c r="E240" s="1">
        <v>42533</v>
      </c>
      <c r="F240" t="s">
        <v>13</v>
      </c>
    </row>
    <row r="241" spans="1:6" hidden="1" x14ac:dyDescent="0.2">
      <c r="A241">
        <v>7535</v>
      </c>
      <c r="B241" t="s">
        <v>10</v>
      </c>
      <c r="C241" t="s">
        <v>5</v>
      </c>
      <c r="D241" t="s">
        <v>8</v>
      </c>
      <c r="E241" s="1">
        <v>42533</v>
      </c>
      <c r="F241" t="s">
        <v>13</v>
      </c>
    </row>
  </sheetData>
  <autoFilter ref="A1:F241">
    <filterColumn colId="1">
      <filters>
        <filter val="US"/>
      </filters>
    </filterColumn>
    <filterColumn colId="3">
      <filters>
        <filter val="Android"/>
      </filters>
    </filterColumn>
    <filterColumn colId="5">
      <filters>
        <filter val="Sunday"/>
      </filters>
    </filterColumn>
  </autoFilter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G2" sqref="G2:J18"/>
    </sheetView>
  </sheetViews>
  <sheetFormatPr baseColWidth="10" defaultRowHeight="16" x14ac:dyDescent="0.2"/>
  <cols>
    <col min="1" max="1" width="17.1640625" customWidth="1"/>
    <col min="2" max="2" width="21.5" bestFit="1" customWidth="1"/>
    <col min="3" max="3" width="11.1640625" customWidth="1"/>
    <col min="4" max="4" width="7.33203125" customWidth="1"/>
    <col min="5" max="5" width="12.1640625" customWidth="1"/>
    <col min="6" max="6" width="16.6640625" bestFit="1" customWidth="1"/>
    <col min="7" max="7" width="17" bestFit="1" customWidth="1"/>
    <col min="8" max="8" width="21.5" bestFit="1" customWidth="1"/>
    <col min="9" max="9" width="6.33203125" customWidth="1"/>
    <col min="10" max="11" width="11.83203125" bestFit="1" customWidth="1"/>
  </cols>
  <sheetData>
    <row r="1" spans="1:10" x14ac:dyDescent="0.2">
      <c r="A1" s="5" t="s">
        <v>3</v>
      </c>
      <c r="B1" t="s">
        <v>26</v>
      </c>
    </row>
    <row r="2" spans="1:10" x14ac:dyDescent="0.2">
      <c r="G2" s="5" t="s">
        <v>30</v>
      </c>
      <c r="H2" t="s">
        <v>26</v>
      </c>
    </row>
    <row r="3" spans="1:10" x14ac:dyDescent="0.2">
      <c r="A3" s="5" t="s">
        <v>25</v>
      </c>
      <c r="B3" s="5" t="s">
        <v>21</v>
      </c>
    </row>
    <row r="4" spans="1:10" x14ac:dyDescent="0.2">
      <c r="A4" s="5" t="s">
        <v>22</v>
      </c>
      <c r="B4" t="s">
        <v>6</v>
      </c>
      <c r="C4" t="s">
        <v>8</v>
      </c>
      <c r="D4" t="s">
        <v>31</v>
      </c>
      <c r="E4" t="s">
        <v>23</v>
      </c>
      <c r="G4" s="5" t="s">
        <v>20</v>
      </c>
      <c r="H4" s="5" t="s">
        <v>21</v>
      </c>
    </row>
    <row r="5" spans="1:10" x14ac:dyDescent="0.2">
      <c r="A5" s="2" t="s">
        <v>4</v>
      </c>
      <c r="B5" s="7">
        <v>177.59375</v>
      </c>
      <c r="C5" s="7">
        <v>430.875</v>
      </c>
      <c r="D5" s="7"/>
      <c r="E5" s="7">
        <v>304.234375</v>
      </c>
      <c r="G5" s="5" t="s">
        <v>22</v>
      </c>
      <c r="H5" t="s">
        <v>6</v>
      </c>
      <c r="I5" t="s">
        <v>8</v>
      </c>
      <c r="J5" t="s">
        <v>23</v>
      </c>
    </row>
    <row r="6" spans="1:10" x14ac:dyDescent="0.2">
      <c r="A6" s="6" t="s">
        <v>18</v>
      </c>
      <c r="B6" s="7">
        <v>166.5</v>
      </c>
      <c r="C6" s="7">
        <v>415.25</v>
      </c>
      <c r="D6" s="7"/>
      <c r="E6" s="7">
        <v>290.875</v>
      </c>
      <c r="G6" s="2" t="s">
        <v>4</v>
      </c>
      <c r="H6" s="7">
        <v>351</v>
      </c>
      <c r="I6" s="7">
        <v>887</v>
      </c>
      <c r="J6" s="7">
        <v>1238</v>
      </c>
    </row>
    <row r="7" spans="1:10" x14ac:dyDescent="0.2">
      <c r="A7" s="6" t="s">
        <v>14</v>
      </c>
      <c r="B7" s="7">
        <v>155.4</v>
      </c>
      <c r="C7" s="7">
        <v>390.6</v>
      </c>
      <c r="D7" s="7"/>
      <c r="E7" s="7">
        <v>273</v>
      </c>
      <c r="G7" s="13">
        <v>42534</v>
      </c>
      <c r="H7" s="7">
        <v>240</v>
      </c>
      <c r="I7" s="7">
        <v>549</v>
      </c>
      <c r="J7" s="7">
        <v>789</v>
      </c>
    </row>
    <row r="8" spans="1:10" x14ac:dyDescent="0.2">
      <c r="A8" s="6" t="s">
        <v>12</v>
      </c>
      <c r="B8" s="7">
        <v>258.8</v>
      </c>
      <c r="C8" s="7">
        <v>647.79999999999995</v>
      </c>
      <c r="D8" s="7"/>
      <c r="E8" s="7">
        <v>453.3</v>
      </c>
      <c r="G8" s="13">
        <v>42535</v>
      </c>
      <c r="H8" s="7">
        <v>111</v>
      </c>
      <c r="I8" s="7">
        <v>338</v>
      </c>
      <c r="J8" s="7">
        <v>449</v>
      </c>
    </row>
    <row r="9" spans="1:10" x14ac:dyDescent="0.2">
      <c r="A9" s="6" t="s">
        <v>13</v>
      </c>
      <c r="B9" s="7">
        <v>259.60000000000002</v>
      </c>
      <c r="C9" s="7">
        <v>611.6</v>
      </c>
      <c r="D9" s="7"/>
      <c r="E9" s="7">
        <v>435.6</v>
      </c>
      <c r="G9" s="2" t="s">
        <v>7</v>
      </c>
      <c r="H9" s="7">
        <v>580</v>
      </c>
      <c r="I9" s="7">
        <v>862</v>
      </c>
      <c r="J9" s="7">
        <v>1442</v>
      </c>
    </row>
    <row r="10" spans="1:10" x14ac:dyDescent="0.2">
      <c r="A10" s="6" t="s">
        <v>17</v>
      </c>
      <c r="B10" s="7"/>
      <c r="C10" s="7">
        <v>289.5</v>
      </c>
      <c r="D10" s="7"/>
      <c r="E10" s="7">
        <v>289.5</v>
      </c>
      <c r="G10" s="13">
        <v>42534</v>
      </c>
      <c r="H10" s="7">
        <v>336</v>
      </c>
      <c r="I10" s="7">
        <v>482</v>
      </c>
      <c r="J10" s="7">
        <v>818</v>
      </c>
    </row>
    <row r="11" spans="1:10" x14ac:dyDescent="0.2">
      <c r="A11" s="6" t="s">
        <v>15</v>
      </c>
      <c r="B11" s="7">
        <v>128.80000000000001</v>
      </c>
      <c r="C11" s="7">
        <v>306.8</v>
      </c>
      <c r="D11" s="7"/>
      <c r="E11" s="7">
        <v>217.8</v>
      </c>
      <c r="G11" s="13">
        <v>42535</v>
      </c>
      <c r="H11" s="7">
        <v>244</v>
      </c>
      <c r="I11" s="7">
        <v>380</v>
      </c>
      <c r="J11" s="7">
        <v>624</v>
      </c>
    </row>
    <row r="12" spans="1:10" x14ac:dyDescent="0.2">
      <c r="A12" s="6" t="s">
        <v>16</v>
      </c>
      <c r="B12" s="7">
        <v>125.5</v>
      </c>
      <c r="C12" s="7">
        <v>296.25</v>
      </c>
      <c r="D12" s="7"/>
      <c r="E12" s="7">
        <v>182.41666666666666</v>
      </c>
      <c r="G12" s="2" t="s">
        <v>9</v>
      </c>
      <c r="H12" s="7">
        <v>1066</v>
      </c>
      <c r="I12" s="7">
        <v>1202</v>
      </c>
      <c r="J12" s="7">
        <v>2268</v>
      </c>
    </row>
    <row r="13" spans="1:10" x14ac:dyDescent="0.2">
      <c r="A13" s="2" t="s">
        <v>7</v>
      </c>
      <c r="B13" s="7">
        <v>337.71875</v>
      </c>
      <c r="C13" s="7">
        <v>501.875</v>
      </c>
      <c r="D13" s="7"/>
      <c r="E13" s="7">
        <v>419.796875</v>
      </c>
      <c r="G13" s="13">
        <v>42534</v>
      </c>
      <c r="H13" s="7">
        <v>591</v>
      </c>
      <c r="I13" s="7">
        <v>660</v>
      </c>
      <c r="J13" s="7">
        <v>1251</v>
      </c>
    </row>
    <row r="14" spans="1:10" x14ac:dyDescent="0.2">
      <c r="A14" s="6" t="s">
        <v>18</v>
      </c>
      <c r="B14" s="7">
        <v>283.75</v>
      </c>
      <c r="C14" s="7">
        <v>423.75</v>
      </c>
      <c r="D14" s="7"/>
      <c r="E14" s="7">
        <v>353.75</v>
      </c>
      <c r="G14" s="13">
        <v>42535</v>
      </c>
      <c r="H14" s="7">
        <v>475</v>
      </c>
      <c r="I14" s="7">
        <v>542</v>
      </c>
      <c r="J14" s="7">
        <v>1017</v>
      </c>
    </row>
    <row r="15" spans="1:10" x14ac:dyDescent="0.2">
      <c r="A15" s="6" t="s">
        <v>14</v>
      </c>
      <c r="B15" s="7">
        <v>313.2</v>
      </c>
      <c r="C15" s="7">
        <v>476.6</v>
      </c>
      <c r="D15" s="7"/>
      <c r="E15" s="7">
        <v>394.9</v>
      </c>
      <c r="G15" s="2" t="s">
        <v>10</v>
      </c>
      <c r="H15" s="7">
        <v>10368</v>
      </c>
      <c r="I15" s="7">
        <v>9473</v>
      </c>
      <c r="J15" s="7">
        <v>19841</v>
      </c>
    </row>
    <row r="16" spans="1:10" x14ac:dyDescent="0.2">
      <c r="A16" s="6" t="s">
        <v>12</v>
      </c>
      <c r="B16" s="7">
        <v>483.4</v>
      </c>
      <c r="C16" s="7">
        <v>702</v>
      </c>
      <c r="D16" s="7"/>
      <c r="E16" s="7">
        <v>592.70000000000005</v>
      </c>
      <c r="G16" s="13">
        <v>42534</v>
      </c>
      <c r="H16" s="7">
        <v>5634</v>
      </c>
      <c r="I16" s="7">
        <v>5283</v>
      </c>
      <c r="J16" s="7">
        <v>10917</v>
      </c>
    </row>
    <row r="17" spans="1:10" x14ac:dyDescent="0.2">
      <c r="A17" s="6" t="s">
        <v>13</v>
      </c>
      <c r="B17" s="7">
        <v>497.4</v>
      </c>
      <c r="C17" s="7">
        <v>757</v>
      </c>
      <c r="D17" s="7"/>
      <c r="E17" s="7">
        <v>627.20000000000005</v>
      </c>
      <c r="G17" s="13">
        <v>42535</v>
      </c>
      <c r="H17" s="7">
        <v>4734</v>
      </c>
      <c r="I17" s="7">
        <v>4190</v>
      </c>
      <c r="J17" s="7">
        <v>8924</v>
      </c>
    </row>
    <row r="18" spans="1:10" x14ac:dyDescent="0.2">
      <c r="A18" s="6" t="s">
        <v>17</v>
      </c>
      <c r="B18" s="7">
        <v>261.25</v>
      </c>
      <c r="C18" s="7">
        <v>348.5</v>
      </c>
      <c r="D18" s="7"/>
      <c r="E18" s="7">
        <v>304.875</v>
      </c>
      <c r="G18" s="2" t="s">
        <v>23</v>
      </c>
      <c r="H18" s="7">
        <v>12365</v>
      </c>
      <c r="I18" s="7">
        <v>12424</v>
      </c>
      <c r="J18" s="7">
        <v>24789</v>
      </c>
    </row>
    <row r="19" spans="1:10" x14ac:dyDescent="0.2">
      <c r="A19" s="6" t="s">
        <v>15</v>
      </c>
      <c r="B19" s="7">
        <v>244.8</v>
      </c>
      <c r="C19" s="7">
        <v>375.2</v>
      </c>
      <c r="D19" s="7"/>
      <c r="E19" s="7">
        <v>310</v>
      </c>
    </row>
    <row r="20" spans="1:10" x14ac:dyDescent="0.2">
      <c r="A20" s="6" t="s">
        <v>16</v>
      </c>
      <c r="B20" s="7">
        <v>233.25</v>
      </c>
      <c r="C20" s="7">
        <v>354.25</v>
      </c>
      <c r="D20" s="7"/>
      <c r="E20" s="7">
        <v>293.75</v>
      </c>
    </row>
    <row r="21" spans="1:10" x14ac:dyDescent="0.2">
      <c r="A21" s="2" t="s">
        <v>9</v>
      </c>
      <c r="B21" s="7">
        <v>700.3125</v>
      </c>
      <c r="C21" s="7">
        <v>840.03125</v>
      </c>
      <c r="D21" s="7"/>
      <c r="E21" s="7">
        <v>770.171875</v>
      </c>
    </row>
    <row r="22" spans="1:10" x14ac:dyDescent="0.2">
      <c r="A22" s="6" t="s">
        <v>18</v>
      </c>
      <c r="B22" s="7">
        <v>616.25</v>
      </c>
      <c r="C22" s="7">
        <v>761.25</v>
      </c>
      <c r="D22" s="7"/>
      <c r="E22" s="7">
        <v>688.75</v>
      </c>
    </row>
    <row r="23" spans="1:10" x14ac:dyDescent="0.2">
      <c r="A23" s="6" t="s">
        <v>14</v>
      </c>
      <c r="B23" s="7">
        <v>575.79999999999995</v>
      </c>
      <c r="C23" s="7">
        <v>696.4</v>
      </c>
      <c r="D23" s="7"/>
      <c r="E23" s="7">
        <v>636.1</v>
      </c>
    </row>
    <row r="24" spans="1:10" x14ac:dyDescent="0.2">
      <c r="A24" s="6" t="s">
        <v>12</v>
      </c>
      <c r="B24" s="7">
        <v>1017</v>
      </c>
      <c r="C24" s="7">
        <v>1194.8</v>
      </c>
      <c r="D24" s="7"/>
      <c r="E24" s="7">
        <v>1105.9000000000001</v>
      </c>
    </row>
    <row r="25" spans="1:10" x14ac:dyDescent="0.2">
      <c r="A25" s="6" t="s">
        <v>13</v>
      </c>
      <c r="B25" s="7">
        <v>944.2</v>
      </c>
      <c r="C25" s="7">
        <v>1158.4000000000001</v>
      </c>
      <c r="D25" s="7"/>
      <c r="E25" s="7">
        <v>1051.3</v>
      </c>
    </row>
    <row r="26" spans="1:10" x14ac:dyDescent="0.2">
      <c r="A26" s="6" t="s">
        <v>17</v>
      </c>
      <c r="B26" s="7">
        <v>565.25</v>
      </c>
      <c r="C26" s="7">
        <v>649.5</v>
      </c>
      <c r="D26" s="7"/>
      <c r="E26" s="7">
        <v>607.375</v>
      </c>
    </row>
    <row r="27" spans="1:10" x14ac:dyDescent="0.2">
      <c r="A27" s="6" t="s">
        <v>15</v>
      </c>
      <c r="B27" s="7">
        <v>543.4</v>
      </c>
      <c r="C27" s="7">
        <v>647.79999999999995</v>
      </c>
      <c r="D27" s="7"/>
      <c r="E27" s="7">
        <v>595.6</v>
      </c>
    </row>
    <row r="28" spans="1:10" x14ac:dyDescent="0.2">
      <c r="A28" s="6" t="s">
        <v>16</v>
      </c>
      <c r="B28" s="7">
        <v>570.5</v>
      </c>
      <c r="C28" s="7">
        <v>687.75</v>
      </c>
      <c r="D28" s="7"/>
      <c r="E28" s="7">
        <v>629.125</v>
      </c>
    </row>
    <row r="29" spans="1:10" x14ac:dyDescent="0.2">
      <c r="A29" s="2" t="s">
        <v>10</v>
      </c>
      <c r="B29" s="7">
        <v>3892.75</v>
      </c>
      <c r="C29" s="7">
        <v>3552.34375</v>
      </c>
      <c r="D29" s="7"/>
      <c r="E29" s="7">
        <v>3722.546875</v>
      </c>
    </row>
    <row r="30" spans="1:10" x14ac:dyDescent="0.2">
      <c r="A30" s="6" t="s">
        <v>18</v>
      </c>
      <c r="B30" s="7">
        <v>3315.25</v>
      </c>
      <c r="C30" s="7">
        <v>3110</v>
      </c>
      <c r="D30" s="7"/>
      <c r="E30" s="7">
        <v>3212.625</v>
      </c>
    </row>
    <row r="31" spans="1:10" x14ac:dyDescent="0.2">
      <c r="A31" s="6" t="s">
        <v>14</v>
      </c>
      <c r="B31" s="7">
        <v>3821.6</v>
      </c>
      <c r="C31" s="7">
        <v>3515.2</v>
      </c>
      <c r="D31" s="7"/>
      <c r="E31" s="7">
        <v>3668.4</v>
      </c>
    </row>
    <row r="32" spans="1:10" x14ac:dyDescent="0.2">
      <c r="A32" s="6" t="s">
        <v>12</v>
      </c>
      <c r="B32" s="7">
        <v>5157.6000000000004</v>
      </c>
      <c r="C32" s="7">
        <v>4660</v>
      </c>
      <c r="D32" s="7"/>
      <c r="E32" s="7">
        <v>4908.8</v>
      </c>
    </row>
    <row r="33" spans="1:5" x14ac:dyDescent="0.2">
      <c r="A33" s="6" t="s">
        <v>13</v>
      </c>
      <c r="B33" s="7">
        <v>5046.3999999999996</v>
      </c>
      <c r="C33" s="7">
        <v>4768</v>
      </c>
      <c r="D33" s="7"/>
      <c r="E33" s="7">
        <v>4907.2</v>
      </c>
    </row>
    <row r="34" spans="1:5" x14ac:dyDescent="0.2">
      <c r="A34" s="6" t="s">
        <v>17</v>
      </c>
      <c r="B34" s="7">
        <v>3121.25</v>
      </c>
      <c r="C34" s="7">
        <v>2789.75</v>
      </c>
      <c r="D34" s="7"/>
      <c r="E34" s="7">
        <v>2955.5</v>
      </c>
    </row>
    <row r="35" spans="1:5" x14ac:dyDescent="0.2">
      <c r="A35" s="6" t="s">
        <v>15</v>
      </c>
      <c r="B35" s="7">
        <v>3312.6</v>
      </c>
      <c r="C35" s="7">
        <v>2951.4</v>
      </c>
      <c r="D35" s="7"/>
      <c r="E35" s="7">
        <v>3132</v>
      </c>
    </row>
    <row r="36" spans="1:5" x14ac:dyDescent="0.2">
      <c r="A36" s="6" t="s">
        <v>16</v>
      </c>
      <c r="B36" s="7">
        <v>3032.75</v>
      </c>
      <c r="C36" s="7">
        <v>2650.75</v>
      </c>
      <c r="D36" s="7"/>
      <c r="E36" s="7">
        <v>2841.75</v>
      </c>
    </row>
    <row r="37" spans="1:5" x14ac:dyDescent="0.2">
      <c r="A37" s="2" t="s">
        <v>31</v>
      </c>
      <c r="B37" s="7"/>
      <c r="C37" s="7"/>
      <c r="D37" s="7"/>
      <c r="E37" s="7"/>
    </row>
    <row r="38" spans="1:5" x14ac:dyDescent="0.2">
      <c r="A38" s="6" t="s">
        <v>31</v>
      </c>
      <c r="B38" s="7"/>
      <c r="C38" s="7"/>
      <c r="D38" s="7"/>
      <c r="E38" s="7"/>
    </row>
    <row r="39" spans="1:5" x14ac:dyDescent="0.2">
      <c r="A39" s="2" t="s">
        <v>23</v>
      </c>
      <c r="B39" s="7">
        <v>1277.09375</v>
      </c>
      <c r="C39" s="7">
        <v>1331.28125</v>
      </c>
      <c r="D39" s="7"/>
      <c r="E39" s="7">
        <v>1304.1875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workbookViewId="0">
      <selection activeCell="H37" sqref="H37"/>
    </sheetView>
  </sheetViews>
  <sheetFormatPr baseColWidth="10" defaultRowHeight="16" x14ac:dyDescent="0.2"/>
  <cols>
    <col min="1" max="1" width="7.83203125" style="11" customWidth="1"/>
    <col min="2" max="2" width="7.1640625" style="11" customWidth="1"/>
    <col min="3" max="4" width="10.83203125" style="11"/>
    <col min="5" max="5" width="13.5" style="11" customWidth="1"/>
    <col min="6" max="6" width="10.83203125" style="11"/>
  </cols>
  <sheetData>
    <row r="1" spans="1:6" x14ac:dyDescent="0.2">
      <c r="A1" s="9" t="s">
        <v>0</v>
      </c>
      <c r="B1" s="9" t="s">
        <v>11</v>
      </c>
      <c r="C1" s="9" t="s">
        <v>1</v>
      </c>
      <c r="D1" s="9" t="s">
        <v>2</v>
      </c>
      <c r="E1" s="9" t="s">
        <v>3</v>
      </c>
      <c r="F1" s="9" t="s">
        <v>30</v>
      </c>
    </row>
    <row r="2" spans="1:6" x14ac:dyDescent="0.2">
      <c r="A2" s="11">
        <v>277</v>
      </c>
      <c r="B2" s="11" t="s">
        <v>4</v>
      </c>
      <c r="C2" s="11" t="s">
        <v>5</v>
      </c>
      <c r="D2" s="11" t="s">
        <v>6</v>
      </c>
      <c r="E2" s="12">
        <v>42504</v>
      </c>
      <c r="F2" t="s">
        <v>12</v>
      </c>
    </row>
    <row r="3" spans="1:6" x14ac:dyDescent="0.2">
      <c r="A3" s="11">
        <v>488</v>
      </c>
      <c r="B3" s="11" t="s">
        <v>7</v>
      </c>
      <c r="C3" s="11" t="s">
        <v>5</v>
      </c>
      <c r="D3" s="11" t="s">
        <v>6</v>
      </c>
      <c r="E3" s="12">
        <v>42504</v>
      </c>
      <c r="F3" t="s">
        <v>12</v>
      </c>
    </row>
    <row r="4" spans="1:6" x14ac:dyDescent="0.2">
      <c r="A4" s="11">
        <v>669</v>
      </c>
      <c r="B4" s="11" t="s">
        <v>4</v>
      </c>
      <c r="C4" s="11" t="s">
        <v>5</v>
      </c>
      <c r="D4" s="11" t="s">
        <v>8</v>
      </c>
      <c r="E4" s="12">
        <v>42504</v>
      </c>
      <c r="F4" t="s">
        <v>12</v>
      </c>
    </row>
    <row r="5" spans="1:6" x14ac:dyDescent="0.2">
      <c r="A5" s="11">
        <v>769</v>
      </c>
      <c r="B5" s="11" t="s">
        <v>7</v>
      </c>
      <c r="C5" s="11" t="s">
        <v>5</v>
      </c>
      <c r="D5" s="11" t="s">
        <v>8</v>
      </c>
      <c r="E5" s="12">
        <v>42504</v>
      </c>
      <c r="F5" t="s">
        <v>12</v>
      </c>
    </row>
    <row r="6" spans="1:6" x14ac:dyDescent="0.2">
      <c r="A6" s="11">
        <v>984</v>
      </c>
      <c r="B6" s="11" t="s">
        <v>9</v>
      </c>
      <c r="C6" s="11" t="s">
        <v>5</v>
      </c>
      <c r="D6" s="11" t="s">
        <v>6</v>
      </c>
      <c r="E6" s="12">
        <v>42504</v>
      </c>
      <c r="F6" t="s">
        <v>12</v>
      </c>
    </row>
    <row r="7" spans="1:6" x14ac:dyDescent="0.2">
      <c r="A7" s="11">
        <v>1278</v>
      </c>
      <c r="B7" s="11" t="s">
        <v>9</v>
      </c>
      <c r="C7" s="11" t="s">
        <v>5</v>
      </c>
      <c r="D7" s="11" t="s">
        <v>8</v>
      </c>
      <c r="E7" s="12">
        <v>42504</v>
      </c>
      <c r="F7" t="s">
        <v>12</v>
      </c>
    </row>
    <row r="8" spans="1:6" x14ac:dyDescent="0.2">
      <c r="A8" s="11">
        <v>4509</v>
      </c>
      <c r="B8" s="11" t="s">
        <v>10</v>
      </c>
      <c r="C8" s="11" t="s">
        <v>5</v>
      </c>
      <c r="D8" s="11" t="s">
        <v>8</v>
      </c>
      <c r="E8" s="12">
        <v>42504</v>
      </c>
      <c r="F8" t="s">
        <v>12</v>
      </c>
    </row>
    <row r="9" spans="1:6" x14ac:dyDescent="0.2">
      <c r="A9" s="11">
        <v>5338</v>
      </c>
      <c r="B9" s="11" t="s">
        <v>10</v>
      </c>
      <c r="C9" s="11" t="s">
        <v>5</v>
      </c>
      <c r="D9" s="11" t="s">
        <v>6</v>
      </c>
      <c r="E9" s="12">
        <v>42504</v>
      </c>
      <c r="F9" t="s">
        <v>12</v>
      </c>
    </row>
    <row r="10" spans="1:6" x14ac:dyDescent="0.2">
      <c r="A10" s="11">
        <v>216</v>
      </c>
      <c r="B10" s="11" t="s">
        <v>4</v>
      </c>
      <c r="C10" s="11" t="s">
        <v>5</v>
      </c>
      <c r="D10" s="11" t="s">
        <v>6</v>
      </c>
      <c r="E10" s="12">
        <v>42505</v>
      </c>
      <c r="F10" t="s">
        <v>13</v>
      </c>
    </row>
    <row r="11" spans="1:6" x14ac:dyDescent="0.2">
      <c r="A11" s="11">
        <v>442</v>
      </c>
      <c r="B11" s="11" t="s">
        <v>7</v>
      </c>
      <c r="C11" s="11" t="s">
        <v>5</v>
      </c>
      <c r="D11" s="11" t="s">
        <v>6</v>
      </c>
      <c r="E11" s="12">
        <v>42505</v>
      </c>
      <c r="F11" t="s">
        <v>13</v>
      </c>
    </row>
    <row r="12" spans="1:6" x14ac:dyDescent="0.2">
      <c r="A12" s="11">
        <v>624</v>
      </c>
      <c r="B12" s="11" t="s">
        <v>4</v>
      </c>
      <c r="C12" s="11" t="s">
        <v>5</v>
      </c>
      <c r="D12" s="11" t="s">
        <v>8</v>
      </c>
      <c r="E12" s="12">
        <v>42505</v>
      </c>
      <c r="F12" t="s">
        <v>13</v>
      </c>
    </row>
    <row r="13" spans="1:6" x14ac:dyDescent="0.2">
      <c r="A13" s="11">
        <v>782</v>
      </c>
      <c r="B13" s="11" t="s">
        <v>7</v>
      </c>
      <c r="C13" s="11" t="s">
        <v>5</v>
      </c>
      <c r="D13" s="11" t="s">
        <v>8</v>
      </c>
      <c r="E13" s="12">
        <v>42505</v>
      </c>
      <c r="F13" t="s">
        <v>13</v>
      </c>
    </row>
    <row r="14" spans="1:6" x14ac:dyDescent="0.2">
      <c r="A14" s="11">
        <v>913</v>
      </c>
      <c r="B14" s="11" t="s">
        <v>9</v>
      </c>
      <c r="C14" s="11" t="s">
        <v>5</v>
      </c>
      <c r="D14" s="11" t="s">
        <v>6</v>
      </c>
      <c r="E14" s="12">
        <v>42505</v>
      </c>
      <c r="F14" t="s">
        <v>13</v>
      </c>
    </row>
    <row r="15" spans="1:6" x14ac:dyDescent="0.2">
      <c r="A15" s="11">
        <v>1242</v>
      </c>
      <c r="B15" s="11" t="s">
        <v>9</v>
      </c>
      <c r="C15" s="11" t="s">
        <v>5</v>
      </c>
      <c r="D15" s="11" t="s">
        <v>8</v>
      </c>
      <c r="E15" s="12">
        <v>42505</v>
      </c>
      <c r="F15" t="s">
        <v>13</v>
      </c>
    </row>
    <row r="16" spans="1:6" x14ac:dyDescent="0.2">
      <c r="A16" s="11">
        <v>4321</v>
      </c>
      <c r="B16" s="11" t="s">
        <v>10</v>
      </c>
      <c r="C16" s="11" t="s">
        <v>5</v>
      </c>
      <c r="D16" s="11" t="s">
        <v>8</v>
      </c>
      <c r="E16" s="12">
        <v>42505</v>
      </c>
      <c r="F16" t="s">
        <v>13</v>
      </c>
    </row>
    <row r="17" spans="1:6" x14ac:dyDescent="0.2">
      <c r="A17" s="11">
        <v>5056</v>
      </c>
      <c r="B17" s="11" t="s">
        <v>10</v>
      </c>
      <c r="C17" s="11" t="s">
        <v>5</v>
      </c>
      <c r="D17" s="11" t="s">
        <v>6</v>
      </c>
      <c r="E17" s="12">
        <v>42505</v>
      </c>
      <c r="F17" t="s">
        <v>13</v>
      </c>
    </row>
    <row r="18" spans="1:6" x14ac:dyDescent="0.2">
      <c r="A18" s="11">
        <v>134</v>
      </c>
      <c r="B18" s="11" t="s">
        <v>4</v>
      </c>
      <c r="C18" s="11" t="s">
        <v>5</v>
      </c>
      <c r="D18" s="11" t="s">
        <v>6</v>
      </c>
      <c r="E18" s="12">
        <v>42506</v>
      </c>
      <c r="F18" t="s">
        <v>14</v>
      </c>
    </row>
    <row r="19" spans="1:6" x14ac:dyDescent="0.2">
      <c r="A19" s="11">
        <v>285</v>
      </c>
      <c r="B19" s="11" t="s">
        <v>7</v>
      </c>
      <c r="C19" s="11" t="s">
        <v>5</v>
      </c>
      <c r="D19" s="11" t="s">
        <v>6</v>
      </c>
      <c r="E19" s="12">
        <v>42506</v>
      </c>
      <c r="F19" t="s">
        <v>14</v>
      </c>
    </row>
    <row r="20" spans="1:6" x14ac:dyDescent="0.2">
      <c r="A20" s="11">
        <v>406</v>
      </c>
      <c r="B20" s="11" t="s">
        <v>7</v>
      </c>
      <c r="C20" s="11" t="s">
        <v>5</v>
      </c>
      <c r="D20" s="11" t="s">
        <v>8</v>
      </c>
      <c r="E20" s="12">
        <v>42506</v>
      </c>
      <c r="F20" t="s">
        <v>14</v>
      </c>
    </row>
    <row r="21" spans="1:6" x14ac:dyDescent="0.2">
      <c r="A21" s="11">
        <v>407</v>
      </c>
      <c r="B21" s="11" t="s">
        <v>4</v>
      </c>
      <c r="C21" s="11" t="s">
        <v>5</v>
      </c>
      <c r="D21" s="11" t="s">
        <v>8</v>
      </c>
      <c r="E21" s="12">
        <v>42506</v>
      </c>
      <c r="F21" t="s">
        <v>14</v>
      </c>
    </row>
    <row r="22" spans="1:6" x14ac:dyDescent="0.2">
      <c r="A22" s="11">
        <v>479</v>
      </c>
      <c r="B22" s="11" t="s">
        <v>9</v>
      </c>
      <c r="C22" s="11" t="s">
        <v>5</v>
      </c>
      <c r="D22" s="11" t="s">
        <v>6</v>
      </c>
      <c r="E22" s="12">
        <v>42506</v>
      </c>
      <c r="F22" t="s">
        <v>14</v>
      </c>
    </row>
    <row r="23" spans="1:6" x14ac:dyDescent="0.2">
      <c r="A23" s="11">
        <v>659</v>
      </c>
      <c r="B23" s="11" t="s">
        <v>9</v>
      </c>
      <c r="C23" s="11" t="s">
        <v>5</v>
      </c>
      <c r="D23" s="11" t="s">
        <v>8</v>
      </c>
      <c r="E23" s="12">
        <v>42506</v>
      </c>
      <c r="F23" t="s">
        <v>14</v>
      </c>
    </row>
    <row r="24" spans="1:6" x14ac:dyDescent="0.2">
      <c r="A24" s="11">
        <v>2429</v>
      </c>
      <c r="B24" s="11" t="s">
        <v>10</v>
      </c>
      <c r="C24" s="11" t="s">
        <v>5</v>
      </c>
      <c r="D24" s="11" t="s">
        <v>8</v>
      </c>
      <c r="E24" s="12">
        <v>42506</v>
      </c>
      <c r="F24" t="s">
        <v>14</v>
      </c>
    </row>
    <row r="25" spans="1:6" x14ac:dyDescent="0.2">
      <c r="A25" s="11">
        <v>2878</v>
      </c>
      <c r="B25" s="11" t="s">
        <v>10</v>
      </c>
      <c r="C25" s="11" t="s">
        <v>5</v>
      </c>
      <c r="D25" s="11" t="s">
        <v>6</v>
      </c>
      <c r="E25" s="12">
        <v>42506</v>
      </c>
      <c r="F25" t="s">
        <v>14</v>
      </c>
    </row>
    <row r="26" spans="1:6" x14ac:dyDescent="0.2">
      <c r="A26" s="11">
        <v>140</v>
      </c>
      <c r="B26" s="11" t="s">
        <v>4</v>
      </c>
      <c r="C26" s="11" t="s">
        <v>5</v>
      </c>
      <c r="D26" s="11" t="s">
        <v>6</v>
      </c>
      <c r="E26" s="12">
        <v>42507</v>
      </c>
      <c r="F26" t="s">
        <v>15</v>
      </c>
    </row>
    <row r="27" spans="1:6" x14ac:dyDescent="0.2">
      <c r="A27" s="11">
        <v>257</v>
      </c>
      <c r="B27" s="11" t="s">
        <v>7</v>
      </c>
      <c r="C27" s="11" t="s">
        <v>5</v>
      </c>
      <c r="D27" s="11" t="s">
        <v>6</v>
      </c>
      <c r="E27" s="12">
        <v>42507</v>
      </c>
      <c r="F27" t="s">
        <v>15</v>
      </c>
    </row>
    <row r="28" spans="1:6" x14ac:dyDescent="0.2">
      <c r="A28" s="11">
        <v>344</v>
      </c>
      <c r="B28" s="11" t="s">
        <v>4</v>
      </c>
      <c r="C28" s="11" t="s">
        <v>5</v>
      </c>
      <c r="D28" s="11" t="s">
        <v>8</v>
      </c>
      <c r="E28" s="12">
        <v>42507</v>
      </c>
      <c r="F28" t="s">
        <v>15</v>
      </c>
    </row>
    <row r="29" spans="1:6" x14ac:dyDescent="0.2">
      <c r="A29" s="11">
        <v>385</v>
      </c>
      <c r="B29" s="11" t="s">
        <v>7</v>
      </c>
      <c r="C29" s="11" t="s">
        <v>5</v>
      </c>
      <c r="D29" s="11" t="s">
        <v>8</v>
      </c>
      <c r="E29" s="12">
        <v>42507</v>
      </c>
      <c r="F29" t="s">
        <v>15</v>
      </c>
    </row>
    <row r="30" spans="1:6" x14ac:dyDescent="0.2">
      <c r="A30" s="11">
        <v>480</v>
      </c>
      <c r="B30" s="11" t="s">
        <v>9</v>
      </c>
      <c r="C30" s="11" t="s">
        <v>5</v>
      </c>
      <c r="D30" s="11" t="s">
        <v>6</v>
      </c>
      <c r="E30" s="12">
        <v>42507</v>
      </c>
      <c r="F30" t="s">
        <v>15</v>
      </c>
    </row>
    <row r="31" spans="1:6" x14ac:dyDescent="0.2">
      <c r="A31" s="11">
        <v>662</v>
      </c>
      <c r="B31" s="11" t="s">
        <v>9</v>
      </c>
      <c r="C31" s="11" t="s">
        <v>5</v>
      </c>
      <c r="D31" s="11" t="s">
        <v>8</v>
      </c>
      <c r="E31" s="12">
        <v>42507</v>
      </c>
      <c r="F31" t="s">
        <v>15</v>
      </c>
    </row>
    <row r="32" spans="1:6" x14ac:dyDescent="0.2">
      <c r="A32" s="11">
        <v>2320</v>
      </c>
      <c r="B32" s="11" t="s">
        <v>10</v>
      </c>
      <c r="C32" s="11" t="s">
        <v>5</v>
      </c>
      <c r="D32" s="11" t="s">
        <v>8</v>
      </c>
      <c r="E32" s="12">
        <v>42507</v>
      </c>
      <c r="F32" t="s">
        <v>15</v>
      </c>
    </row>
    <row r="33" spans="1:6" x14ac:dyDescent="0.2">
      <c r="A33" s="11">
        <v>2731</v>
      </c>
      <c r="B33" s="11" t="s">
        <v>10</v>
      </c>
      <c r="C33" s="11" t="s">
        <v>5</v>
      </c>
      <c r="D33" s="11" t="s">
        <v>6</v>
      </c>
      <c r="E33" s="12">
        <v>42507</v>
      </c>
      <c r="F33" t="s">
        <v>15</v>
      </c>
    </row>
    <row r="34" spans="1:6" x14ac:dyDescent="0.2">
      <c r="A34" s="11">
        <v>129</v>
      </c>
      <c r="B34" s="11" t="s">
        <v>4</v>
      </c>
      <c r="C34" s="11" t="s">
        <v>5</v>
      </c>
      <c r="D34" s="11" t="s">
        <v>6</v>
      </c>
      <c r="E34" s="12">
        <v>42508</v>
      </c>
      <c r="F34" t="s">
        <v>16</v>
      </c>
    </row>
    <row r="35" spans="1:6" x14ac:dyDescent="0.2">
      <c r="A35" s="11">
        <v>207</v>
      </c>
      <c r="B35" s="11" t="s">
        <v>7</v>
      </c>
      <c r="C35" s="11" t="s">
        <v>5</v>
      </c>
      <c r="D35" s="11" t="s">
        <v>6</v>
      </c>
      <c r="E35" s="12">
        <v>42508</v>
      </c>
      <c r="F35" t="s">
        <v>16</v>
      </c>
    </row>
    <row r="36" spans="1:6" x14ac:dyDescent="0.2">
      <c r="A36" s="11">
        <v>339</v>
      </c>
      <c r="B36" s="11" t="s">
        <v>7</v>
      </c>
      <c r="C36" s="11" t="s">
        <v>5</v>
      </c>
      <c r="D36" s="11" t="s">
        <v>8</v>
      </c>
      <c r="E36" s="12">
        <v>42508</v>
      </c>
      <c r="F36" t="s">
        <v>16</v>
      </c>
    </row>
    <row r="37" spans="1:6" x14ac:dyDescent="0.2">
      <c r="A37" s="11">
        <v>365</v>
      </c>
      <c r="B37" s="11" t="s">
        <v>4</v>
      </c>
      <c r="C37" s="11" t="s">
        <v>5</v>
      </c>
      <c r="D37" s="11" t="s">
        <v>8</v>
      </c>
      <c r="E37" s="12">
        <v>42508</v>
      </c>
      <c r="F37" t="s">
        <v>16</v>
      </c>
    </row>
    <row r="38" spans="1:6" x14ac:dyDescent="0.2">
      <c r="A38" s="11">
        <v>508</v>
      </c>
      <c r="B38" s="11" t="s">
        <v>9</v>
      </c>
      <c r="C38" s="11" t="s">
        <v>5</v>
      </c>
      <c r="D38" s="11" t="s">
        <v>6</v>
      </c>
      <c r="E38" s="12">
        <v>42508</v>
      </c>
      <c r="F38" t="s">
        <v>16</v>
      </c>
    </row>
    <row r="39" spans="1:6" x14ac:dyDescent="0.2">
      <c r="A39" s="11">
        <v>708</v>
      </c>
      <c r="B39" s="11" t="s">
        <v>9</v>
      </c>
      <c r="C39" s="11" t="s">
        <v>5</v>
      </c>
      <c r="D39" s="11" t="s">
        <v>8</v>
      </c>
      <c r="E39" s="12">
        <v>42508</v>
      </c>
      <c r="F39" t="s">
        <v>16</v>
      </c>
    </row>
    <row r="40" spans="1:6" x14ac:dyDescent="0.2">
      <c r="A40" s="11">
        <v>2244</v>
      </c>
      <c r="B40" s="11" t="s">
        <v>10</v>
      </c>
      <c r="C40" s="11" t="s">
        <v>5</v>
      </c>
      <c r="D40" s="11" t="s">
        <v>8</v>
      </c>
      <c r="E40" s="12">
        <v>42508</v>
      </c>
      <c r="F40" t="s">
        <v>16</v>
      </c>
    </row>
    <row r="41" spans="1:6" x14ac:dyDescent="0.2">
      <c r="A41" s="11">
        <v>2601</v>
      </c>
      <c r="B41" s="11" t="s">
        <v>10</v>
      </c>
      <c r="C41" s="11" t="s">
        <v>5</v>
      </c>
      <c r="D41" s="11" t="s">
        <v>6</v>
      </c>
      <c r="E41" s="12">
        <v>42508</v>
      </c>
      <c r="F41" t="s">
        <v>16</v>
      </c>
    </row>
    <row r="42" spans="1:6" x14ac:dyDescent="0.2">
      <c r="A42" s="11">
        <v>132</v>
      </c>
      <c r="B42" s="11" t="s">
        <v>4</v>
      </c>
      <c r="C42" s="11" t="s">
        <v>5</v>
      </c>
      <c r="D42" s="11" t="s">
        <v>6</v>
      </c>
      <c r="E42" s="12">
        <v>42509</v>
      </c>
      <c r="F42" t="s">
        <v>16</v>
      </c>
    </row>
    <row r="43" spans="1:6" x14ac:dyDescent="0.2">
      <c r="A43" s="11">
        <v>270</v>
      </c>
      <c r="B43" s="11" t="s">
        <v>7</v>
      </c>
      <c r="C43" s="11" t="s">
        <v>5</v>
      </c>
      <c r="D43" s="11" t="s">
        <v>6</v>
      </c>
      <c r="E43" s="12">
        <v>42509</v>
      </c>
      <c r="F43" t="s">
        <v>17</v>
      </c>
    </row>
    <row r="44" spans="1:6" x14ac:dyDescent="0.2">
      <c r="A44" s="11">
        <v>321</v>
      </c>
      <c r="B44" s="11" t="s">
        <v>4</v>
      </c>
      <c r="C44" s="11" t="s">
        <v>5</v>
      </c>
      <c r="D44" s="11" t="s">
        <v>8</v>
      </c>
      <c r="E44" s="12">
        <v>42509</v>
      </c>
      <c r="F44" t="s">
        <v>17</v>
      </c>
    </row>
    <row r="45" spans="1:6" x14ac:dyDescent="0.2">
      <c r="A45" s="11">
        <v>380</v>
      </c>
      <c r="B45" s="11" t="s">
        <v>7</v>
      </c>
      <c r="C45" s="11" t="s">
        <v>5</v>
      </c>
      <c r="D45" s="11" t="s">
        <v>8</v>
      </c>
      <c r="E45" s="12">
        <v>42509</v>
      </c>
      <c r="F45" t="s">
        <v>17</v>
      </c>
    </row>
    <row r="46" spans="1:6" x14ac:dyDescent="0.2">
      <c r="A46" s="11">
        <v>482</v>
      </c>
      <c r="B46" s="11" t="s">
        <v>9</v>
      </c>
      <c r="C46" s="11" t="s">
        <v>5</v>
      </c>
      <c r="D46" s="11" t="s">
        <v>6</v>
      </c>
      <c r="E46" s="12">
        <v>42509</v>
      </c>
      <c r="F46" t="s">
        <v>17</v>
      </c>
    </row>
    <row r="47" spans="1:6" x14ac:dyDescent="0.2">
      <c r="A47" s="11">
        <v>658</v>
      </c>
      <c r="B47" s="11" t="s">
        <v>9</v>
      </c>
      <c r="C47" s="11" t="s">
        <v>5</v>
      </c>
      <c r="D47" s="11" t="s">
        <v>8</v>
      </c>
      <c r="E47" s="12">
        <v>42509</v>
      </c>
      <c r="F47" t="s">
        <v>17</v>
      </c>
    </row>
    <row r="48" spans="1:6" x14ac:dyDescent="0.2">
      <c r="A48" s="11">
        <v>2230</v>
      </c>
      <c r="B48" s="11" t="s">
        <v>10</v>
      </c>
      <c r="C48" s="11" t="s">
        <v>5</v>
      </c>
      <c r="D48" s="11" t="s">
        <v>8</v>
      </c>
      <c r="E48" s="12">
        <v>42509</v>
      </c>
      <c r="F48" t="s">
        <v>17</v>
      </c>
    </row>
    <row r="49" spans="1:6" x14ac:dyDescent="0.2">
      <c r="A49" s="11">
        <v>2625</v>
      </c>
      <c r="B49" s="11" t="s">
        <v>10</v>
      </c>
      <c r="C49" s="11" t="s">
        <v>5</v>
      </c>
      <c r="D49" s="11" t="s">
        <v>6</v>
      </c>
      <c r="E49" s="12">
        <v>42509</v>
      </c>
      <c r="F49" t="s">
        <v>17</v>
      </c>
    </row>
    <row r="50" spans="1:6" x14ac:dyDescent="0.2">
      <c r="A50" s="11">
        <v>152</v>
      </c>
      <c r="B50" s="11" t="s">
        <v>4</v>
      </c>
      <c r="C50" s="11" t="s">
        <v>5</v>
      </c>
      <c r="D50" s="11" t="s">
        <v>6</v>
      </c>
      <c r="E50" s="12">
        <v>42510</v>
      </c>
      <c r="F50" t="s">
        <v>18</v>
      </c>
    </row>
    <row r="51" spans="1:6" x14ac:dyDescent="0.2">
      <c r="A51" s="11">
        <v>323</v>
      </c>
      <c r="B51" s="11" t="s">
        <v>7</v>
      </c>
      <c r="C51" s="11" t="s">
        <v>5</v>
      </c>
      <c r="D51" s="11" t="s">
        <v>6</v>
      </c>
      <c r="E51" s="12">
        <v>42510</v>
      </c>
      <c r="F51" t="s">
        <v>18</v>
      </c>
    </row>
    <row r="52" spans="1:6" x14ac:dyDescent="0.2">
      <c r="A52" s="11">
        <v>414</v>
      </c>
      <c r="B52" s="11" t="s">
        <v>4</v>
      </c>
      <c r="C52" s="11" t="s">
        <v>5</v>
      </c>
      <c r="D52" s="11" t="s">
        <v>8</v>
      </c>
      <c r="E52" s="12">
        <v>42510</v>
      </c>
      <c r="F52" t="s">
        <v>18</v>
      </c>
    </row>
    <row r="53" spans="1:6" x14ac:dyDescent="0.2">
      <c r="A53" s="11">
        <v>445</v>
      </c>
      <c r="B53" s="11" t="s">
        <v>7</v>
      </c>
      <c r="C53" s="11" t="s">
        <v>5</v>
      </c>
      <c r="D53" s="11" t="s">
        <v>8</v>
      </c>
      <c r="E53" s="12">
        <v>42510</v>
      </c>
      <c r="F53" t="s">
        <v>18</v>
      </c>
    </row>
    <row r="54" spans="1:6" x14ac:dyDescent="0.2">
      <c r="A54" s="11">
        <v>531</v>
      </c>
      <c r="B54" s="11" t="s">
        <v>9</v>
      </c>
      <c r="C54" s="11" t="s">
        <v>5</v>
      </c>
      <c r="D54" s="11" t="s">
        <v>6</v>
      </c>
      <c r="E54" s="12">
        <v>42510</v>
      </c>
      <c r="F54" t="s">
        <v>18</v>
      </c>
    </row>
    <row r="55" spans="1:6" x14ac:dyDescent="0.2">
      <c r="A55" s="11">
        <v>722</v>
      </c>
      <c r="B55" s="11" t="s">
        <v>9</v>
      </c>
      <c r="C55" s="11" t="s">
        <v>5</v>
      </c>
      <c r="D55" s="11" t="s">
        <v>8</v>
      </c>
      <c r="E55" s="12">
        <v>42510</v>
      </c>
      <c r="F55" t="s">
        <v>18</v>
      </c>
    </row>
    <row r="56" spans="1:6" x14ac:dyDescent="0.2">
      <c r="A56" s="11">
        <v>2267</v>
      </c>
      <c r="B56" s="11" t="s">
        <v>10</v>
      </c>
      <c r="C56" s="11" t="s">
        <v>5</v>
      </c>
      <c r="D56" s="11" t="s">
        <v>8</v>
      </c>
      <c r="E56" s="12">
        <v>42510</v>
      </c>
      <c r="F56" t="s">
        <v>18</v>
      </c>
    </row>
    <row r="57" spans="1:6" x14ac:dyDescent="0.2">
      <c r="A57" s="11">
        <v>2775</v>
      </c>
      <c r="B57" s="11" t="s">
        <v>10</v>
      </c>
      <c r="C57" s="11" t="s">
        <v>5</v>
      </c>
      <c r="D57" s="11" t="s">
        <v>6</v>
      </c>
      <c r="E57" s="12">
        <v>42510</v>
      </c>
      <c r="F57" t="s">
        <v>18</v>
      </c>
    </row>
    <row r="58" spans="1:6" x14ac:dyDescent="0.2">
      <c r="A58" s="11">
        <v>232</v>
      </c>
      <c r="B58" s="11" t="s">
        <v>4</v>
      </c>
      <c r="C58" s="11" t="s">
        <v>5</v>
      </c>
      <c r="D58" s="11" t="s">
        <v>6</v>
      </c>
      <c r="E58" s="12">
        <v>42511</v>
      </c>
      <c r="F58" t="s">
        <v>12</v>
      </c>
    </row>
    <row r="59" spans="1:6" x14ac:dyDescent="0.2">
      <c r="A59" s="11">
        <v>445</v>
      </c>
      <c r="B59" s="11" t="s">
        <v>7</v>
      </c>
      <c r="C59" s="11" t="s">
        <v>5</v>
      </c>
      <c r="D59" s="11" t="s">
        <v>6</v>
      </c>
      <c r="E59" s="12">
        <v>42511</v>
      </c>
      <c r="F59" t="s">
        <v>12</v>
      </c>
    </row>
    <row r="60" spans="1:6" x14ac:dyDescent="0.2">
      <c r="A60" s="11">
        <v>607</v>
      </c>
      <c r="B60" s="11" t="s">
        <v>7</v>
      </c>
      <c r="C60" s="11" t="s">
        <v>5</v>
      </c>
      <c r="D60" s="11" t="s">
        <v>8</v>
      </c>
      <c r="E60" s="12">
        <v>42511</v>
      </c>
      <c r="F60" t="s">
        <v>12</v>
      </c>
    </row>
    <row r="61" spans="1:6" x14ac:dyDescent="0.2">
      <c r="A61" s="11">
        <v>637</v>
      </c>
      <c r="B61" s="11" t="s">
        <v>4</v>
      </c>
      <c r="C61" s="11" t="s">
        <v>5</v>
      </c>
      <c r="D61" s="11" t="s">
        <v>8</v>
      </c>
      <c r="E61" s="12">
        <v>42511</v>
      </c>
      <c r="F61" t="s">
        <v>12</v>
      </c>
    </row>
    <row r="62" spans="1:6" x14ac:dyDescent="0.2">
      <c r="A62" s="11">
        <v>1071</v>
      </c>
      <c r="B62" s="11" t="s">
        <v>9</v>
      </c>
      <c r="C62" s="11" t="s">
        <v>5</v>
      </c>
      <c r="D62" s="11" t="s">
        <v>6</v>
      </c>
      <c r="E62" s="12">
        <v>42511</v>
      </c>
      <c r="F62" t="s">
        <v>12</v>
      </c>
    </row>
    <row r="63" spans="1:6" x14ac:dyDescent="0.2">
      <c r="A63" s="11">
        <v>1357</v>
      </c>
      <c r="B63" s="11" t="s">
        <v>9</v>
      </c>
      <c r="C63" s="11" t="s">
        <v>5</v>
      </c>
      <c r="D63" s="11" t="s">
        <v>8</v>
      </c>
      <c r="E63" s="12">
        <v>42511</v>
      </c>
      <c r="F63" t="s">
        <v>12</v>
      </c>
    </row>
    <row r="64" spans="1:6" x14ac:dyDescent="0.2">
      <c r="A64" s="11">
        <v>4140</v>
      </c>
      <c r="B64" s="11" t="s">
        <v>10</v>
      </c>
      <c r="C64" s="11" t="s">
        <v>5</v>
      </c>
      <c r="D64" s="11" t="s">
        <v>8</v>
      </c>
      <c r="E64" s="12">
        <v>42511</v>
      </c>
      <c r="F64" t="s">
        <v>12</v>
      </c>
    </row>
    <row r="65" spans="1:6" x14ac:dyDescent="0.2">
      <c r="A65" s="11">
        <v>4852</v>
      </c>
      <c r="B65" s="11" t="s">
        <v>10</v>
      </c>
      <c r="C65" s="11" t="s">
        <v>5</v>
      </c>
      <c r="D65" s="11" t="s">
        <v>6</v>
      </c>
      <c r="E65" s="12">
        <v>42511</v>
      </c>
      <c r="F65" t="s">
        <v>12</v>
      </c>
    </row>
    <row r="66" spans="1:6" x14ac:dyDescent="0.2">
      <c r="A66" s="11">
        <v>217</v>
      </c>
      <c r="B66" s="11" t="s">
        <v>4</v>
      </c>
      <c r="C66" s="11" t="s">
        <v>5</v>
      </c>
      <c r="D66" s="11" t="s">
        <v>6</v>
      </c>
      <c r="E66" s="12">
        <v>42512</v>
      </c>
      <c r="F66" t="s">
        <v>13</v>
      </c>
    </row>
    <row r="67" spans="1:6" x14ac:dyDescent="0.2">
      <c r="A67" s="11">
        <v>432</v>
      </c>
      <c r="B67" s="11" t="s">
        <v>7</v>
      </c>
      <c r="C67" s="11" t="s">
        <v>5</v>
      </c>
      <c r="D67" s="11" t="s">
        <v>6</v>
      </c>
      <c r="E67" s="12">
        <v>42512</v>
      </c>
      <c r="F67" t="s">
        <v>13</v>
      </c>
    </row>
    <row r="68" spans="1:6" x14ac:dyDescent="0.2">
      <c r="A68" s="11">
        <v>508</v>
      </c>
      <c r="B68" s="11" t="s">
        <v>4</v>
      </c>
      <c r="C68" s="11" t="s">
        <v>5</v>
      </c>
      <c r="D68" s="11" t="s">
        <v>8</v>
      </c>
      <c r="E68" s="12">
        <v>42512</v>
      </c>
      <c r="F68" t="s">
        <v>13</v>
      </c>
    </row>
    <row r="69" spans="1:6" x14ac:dyDescent="0.2">
      <c r="A69" s="11">
        <v>603</v>
      </c>
      <c r="B69" s="11" t="s">
        <v>7</v>
      </c>
      <c r="C69" s="11" t="s">
        <v>5</v>
      </c>
      <c r="D69" s="11" t="s">
        <v>8</v>
      </c>
      <c r="E69" s="12">
        <v>42512</v>
      </c>
      <c r="F69" t="s">
        <v>13</v>
      </c>
    </row>
    <row r="70" spans="1:6" x14ac:dyDescent="0.2">
      <c r="A70" s="11">
        <v>901</v>
      </c>
      <c r="B70" s="11" t="s">
        <v>9</v>
      </c>
      <c r="C70" s="11" t="s">
        <v>5</v>
      </c>
      <c r="D70" s="11" t="s">
        <v>6</v>
      </c>
      <c r="E70" s="12">
        <v>42512</v>
      </c>
      <c r="F70" t="s">
        <v>13</v>
      </c>
    </row>
    <row r="71" spans="1:6" x14ac:dyDescent="0.2">
      <c r="A71" s="11">
        <v>1137</v>
      </c>
      <c r="B71" s="11" t="s">
        <v>9</v>
      </c>
      <c r="C71" s="11" t="s">
        <v>5</v>
      </c>
      <c r="D71" s="11" t="s">
        <v>8</v>
      </c>
      <c r="E71" s="12">
        <v>42512</v>
      </c>
      <c r="F71" t="s">
        <v>13</v>
      </c>
    </row>
    <row r="72" spans="1:6" x14ac:dyDescent="0.2">
      <c r="A72" s="11">
        <v>3894</v>
      </c>
      <c r="B72" s="11" t="s">
        <v>10</v>
      </c>
      <c r="C72" s="11" t="s">
        <v>5</v>
      </c>
      <c r="D72" s="11" t="s">
        <v>8</v>
      </c>
      <c r="E72" s="12">
        <v>42512</v>
      </c>
      <c r="F72" t="s">
        <v>13</v>
      </c>
    </row>
    <row r="73" spans="1:6" x14ac:dyDescent="0.2">
      <c r="A73" s="11">
        <v>4598</v>
      </c>
      <c r="B73" s="11" t="s">
        <v>10</v>
      </c>
      <c r="C73" s="11" t="s">
        <v>5</v>
      </c>
      <c r="D73" s="11" t="s">
        <v>6</v>
      </c>
      <c r="E73" s="12">
        <v>42512</v>
      </c>
      <c r="F73" t="s">
        <v>13</v>
      </c>
    </row>
    <row r="74" spans="1:6" x14ac:dyDescent="0.2">
      <c r="A74" s="11">
        <v>135</v>
      </c>
      <c r="B74" s="11" t="s">
        <v>4</v>
      </c>
      <c r="C74" s="11" t="s">
        <v>5</v>
      </c>
      <c r="D74" s="11" t="s">
        <v>6</v>
      </c>
      <c r="E74" s="12">
        <v>42513</v>
      </c>
      <c r="F74" t="s">
        <v>14</v>
      </c>
    </row>
    <row r="75" spans="1:6" x14ac:dyDescent="0.2">
      <c r="A75" s="11">
        <v>339</v>
      </c>
      <c r="B75" s="11" t="s">
        <v>4</v>
      </c>
      <c r="C75" s="11" t="s">
        <v>5</v>
      </c>
      <c r="D75" s="11" t="s">
        <v>8</v>
      </c>
      <c r="E75" s="12">
        <v>42513</v>
      </c>
      <c r="F75" t="s">
        <v>14</v>
      </c>
    </row>
    <row r="76" spans="1:6" x14ac:dyDescent="0.2">
      <c r="A76" s="11">
        <v>415</v>
      </c>
      <c r="B76" s="11" t="s">
        <v>7</v>
      </c>
      <c r="C76" s="11" t="s">
        <v>5</v>
      </c>
      <c r="D76" s="11" t="s">
        <v>6</v>
      </c>
      <c r="E76" s="12">
        <v>42513</v>
      </c>
      <c r="F76" t="s">
        <v>14</v>
      </c>
    </row>
    <row r="77" spans="1:6" x14ac:dyDescent="0.2">
      <c r="A77" s="11">
        <v>472</v>
      </c>
      <c r="B77" s="11" t="s">
        <v>9</v>
      </c>
      <c r="C77" s="11" t="s">
        <v>5</v>
      </c>
      <c r="D77" s="11" t="s">
        <v>6</v>
      </c>
      <c r="E77" s="12">
        <v>42513</v>
      </c>
      <c r="F77" t="s">
        <v>14</v>
      </c>
    </row>
    <row r="78" spans="1:6" x14ac:dyDescent="0.2">
      <c r="A78" s="11">
        <v>595</v>
      </c>
      <c r="B78" s="11" t="s">
        <v>9</v>
      </c>
      <c r="C78" s="11" t="s">
        <v>5</v>
      </c>
      <c r="D78" s="11" t="s">
        <v>8</v>
      </c>
      <c r="E78" s="12">
        <v>42513</v>
      </c>
      <c r="F78" t="s">
        <v>14</v>
      </c>
    </row>
    <row r="79" spans="1:6" x14ac:dyDescent="0.2">
      <c r="A79" s="11">
        <v>656</v>
      </c>
      <c r="B79" s="11" t="s">
        <v>7</v>
      </c>
      <c r="C79" s="11" t="s">
        <v>5</v>
      </c>
      <c r="D79" s="11" t="s">
        <v>8</v>
      </c>
      <c r="E79" s="12">
        <v>42513</v>
      </c>
      <c r="F79" t="s">
        <v>14</v>
      </c>
    </row>
    <row r="80" spans="1:6" x14ac:dyDescent="0.2">
      <c r="A80" s="11">
        <v>2480</v>
      </c>
      <c r="B80" s="11" t="s">
        <v>10</v>
      </c>
      <c r="C80" s="11" t="s">
        <v>5</v>
      </c>
      <c r="D80" s="11" t="s">
        <v>8</v>
      </c>
      <c r="E80" s="12">
        <v>42513</v>
      </c>
      <c r="F80" t="s">
        <v>14</v>
      </c>
    </row>
    <row r="81" spans="1:6" x14ac:dyDescent="0.2">
      <c r="A81" s="11">
        <v>2888</v>
      </c>
      <c r="B81" s="11" t="s">
        <v>10</v>
      </c>
      <c r="C81" s="11" t="s">
        <v>5</v>
      </c>
      <c r="D81" s="11" t="s">
        <v>6</v>
      </c>
      <c r="E81" s="12">
        <v>42513</v>
      </c>
      <c r="F81" t="s">
        <v>14</v>
      </c>
    </row>
    <row r="82" spans="1:6" x14ac:dyDescent="0.2">
      <c r="A82" s="11">
        <v>139</v>
      </c>
      <c r="B82" s="11" t="s">
        <v>4</v>
      </c>
      <c r="C82" s="11" t="s">
        <v>5</v>
      </c>
      <c r="D82" s="11" t="s">
        <v>6</v>
      </c>
      <c r="E82" s="12">
        <v>42514</v>
      </c>
      <c r="F82" t="s">
        <v>15</v>
      </c>
    </row>
    <row r="83" spans="1:6" x14ac:dyDescent="0.2">
      <c r="A83" s="11">
        <v>245</v>
      </c>
      <c r="B83" s="11" t="s">
        <v>7</v>
      </c>
      <c r="C83" s="11" t="s">
        <v>5</v>
      </c>
      <c r="D83" s="11" t="s">
        <v>6</v>
      </c>
      <c r="E83" s="12">
        <v>42514</v>
      </c>
      <c r="F83" t="s">
        <v>15</v>
      </c>
    </row>
    <row r="84" spans="1:6" x14ac:dyDescent="0.2">
      <c r="A84" s="11">
        <v>290</v>
      </c>
      <c r="B84" s="11" t="s">
        <v>4</v>
      </c>
      <c r="C84" s="11" t="s">
        <v>5</v>
      </c>
      <c r="D84" s="11" t="s">
        <v>8</v>
      </c>
      <c r="E84" s="12">
        <v>42514</v>
      </c>
      <c r="F84" t="s">
        <v>15</v>
      </c>
    </row>
    <row r="85" spans="1:6" x14ac:dyDescent="0.2">
      <c r="A85" s="11">
        <v>354</v>
      </c>
      <c r="B85" s="11" t="s">
        <v>7</v>
      </c>
      <c r="C85" s="11" t="s">
        <v>5</v>
      </c>
      <c r="D85" s="11" t="s">
        <v>8</v>
      </c>
      <c r="E85" s="12">
        <v>42514</v>
      </c>
      <c r="F85" t="s">
        <v>15</v>
      </c>
    </row>
    <row r="86" spans="1:6" x14ac:dyDescent="0.2">
      <c r="A86" s="11">
        <v>466</v>
      </c>
      <c r="B86" s="11" t="s">
        <v>9</v>
      </c>
      <c r="C86" s="11" t="s">
        <v>5</v>
      </c>
      <c r="D86" s="11" t="s">
        <v>6</v>
      </c>
      <c r="E86" s="12">
        <v>42514</v>
      </c>
      <c r="F86" t="s">
        <v>15</v>
      </c>
    </row>
    <row r="87" spans="1:6" x14ac:dyDescent="0.2">
      <c r="A87" s="11">
        <v>528</v>
      </c>
      <c r="B87" s="11" t="s">
        <v>9</v>
      </c>
      <c r="C87" s="11" t="s">
        <v>5</v>
      </c>
      <c r="D87" s="11" t="s">
        <v>8</v>
      </c>
      <c r="E87" s="12">
        <v>42514</v>
      </c>
      <c r="F87" t="s">
        <v>15</v>
      </c>
    </row>
    <row r="88" spans="1:6" x14ac:dyDescent="0.2">
      <c r="A88" s="11">
        <v>2165</v>
      </c>
      <c r="B88" s="11" t="s">
        <v>10</v>
      </c>
      <c r="C88" s="11" t="s">
        <v>5</v>
      </c>
      <c r="D88" s="11" t="s">
        <v>8</v>
      </c>
      <c r="E88" s="12">
        <v>42514</v>
      </c>
      <c r="F88" t="s">
        <v>15</v>
      </c>
    </row>
    <row r="89" spans="1:6" x14ac:dyDescent="0.2">
      <c r="A89" s="11">
        <v>2671</v>
      </c>
      <c r="B89" s="11" t="s">
        <v>10</v>
      </c>
      <c r="C89" s="11" t="s">
        <v>5</v>
      </c>
      <c r="D89" s="11" t="s">
        <v>6</v>
      </c>
      <c r="E89" s="12">
        <v>42514</v>
      </c>
      <c r="F89" t="s">
        <v>15</v>
      </c>
    </row>
    <row r="90" spans="1:6" x14ac:dyDescent="0.2">
      <c r="A90" s="11">
        <v>139</v>
      </c>
      <c r="B90" s="11" t="s">
        <v>4</v>
      </c>
      <c r="C90" s="11" t="s">
        <v>5</v>
      </c>
      <c r="D90" s="11" t="s">
        <v>6</v>
      </c>
      <c r="E90" s="12">
        <v>42515</v>
      </c>
      <c r="F90" t="s">
        <v>16</v>
      </c>
    </row>
    <row r="91" spans="1:6" x14ac:dyDescent="0.2">
      <c r="A91" s="11">
        <v>230</v>
      </c>
      <c r="B91" s="11" t="s">
        <v>7</v>
      </c>
      <c r="C91" s="11" t="s">
        <v>5</v>
      </c>
      <c r="D91" s="11" t="s">
        <v>6</v>
      </c>
      <c r="E91" s="12">
        <v>42515</v>
      </c>
      <c r="F91" t="s">
        <v>16</v>
      </c>
    </row>
    <row r="92" spans="1:6" x14ac:dyDescent="0.2">
      <c r="A92" s="11">
        <v>279</v>
      </c>
      <c r="B92" s="11" t="s">
        <v>4</v>
      </c>
      <c r="C92" s="11" t="s">
        <v>5</v>
      </c>
      <c r="D92" s="11" t="s">
        <v>8</v>
      </c>
      <c r="E92" s="12">
        <v>42515</v>
      </c>
      <c r="F92" t="s">
        <v>16</v>
      </c>
    </row>
    <row r="93" spans="1:6" x14ac:dyDescent="0.2">
      <c r="A93" s="11">
        <v>357</v>
      </c>
      <c r="B93" s="11" t="s">
        <v>7</v>
      </c>
      <c r="C93" s="11" t="s">
        <v>5</v>
      </c>
      <c r="D93" s="11" t="s">
        <v>8</v>
      </c>
      <c r="E93" s="12">
        <v>42515</v>
      </c>
      <c r="F93" t="s">
        <v>16</v>
      </c>
    </row>
    <row r="94" spans="1:6" x14ac:dyDescent="0.2">
      <c r="A94" s="11">
        <v>492</v>
      </c>
      <c r="B94" s="11" t="s">
        <v>9</v>
      </c>
      <c r="C94" s="11" t="s">
        <v>5</v>
      </c>
      <c r="D94" s="11" t="s">
        <v>6</v>
      </c>
      <c r="E94" s="12">
        <v>42515</v>
      </c>
      <c r="F94" t="s">
        <v>16</v>
      </c>
    </row>
    <row r="95" spans="1:6" x14ac:dyDescent="0.2">
      <c r="A95" s="11">
        <v>604</v>
      </c>
      <c r="B95" s="11" t="s">
        <v>9</v>
      </c>
      <c r="C95" s="11" t="s">
        <v>5</v>
      </c>
      <c r="D95" s="11" t="s">
        <v>8</v>
      </c>
      <c r="E95" s="12">
        <v>42515</v>
      </c>
      <c r="F95" t="s">
        <v>16</v>
      </c>
    </row>
    <row r="96" spans="1:6" x14ac:dyDescent="0.2">
      <c r="A96" s="11">
        <v>2259</v>
      </c>
      <c r="B96" s="11" t="s">
        <v>10</v>
      </c>
      <c r="C96" s="11" t="s">
        <v>5</v>
      </c>
      <c r="D96" s="11" t="s">
        <v>8</v>
      </c>
      <c r="E96" s="12">
        <v>42515</v>
      </c>
      <c r="F96" t="s">
        <v>16</v>
      </c>
    </row>
    <row r="97" spans="1:6" x14ac:dyDescent="0.2">
      <c r="A97" s="11">
        <v>2724</v>
      </c>
      <c r="B97" s="11" t="s">
        <v>10</v>
      </c>
      <c r="C97" s="11" t="s">
        <v>5</v>
      </c>
      <c r="D97" s="11" t="s">
        <v>6</v>
      </c>
      <c r="E97" s="12">
        <v>42515</v>
      </c>
      <c r="F97" t="s">
        <v>16</v>
      </c>
    </row>
    <row r="98" spans="1:6" x14ac:dyDescent="0.2">
      <c r="A98" s="11">
        <v>107</v>
      </c>
      <c r="B98" s="11" t="s">
        <v>4</v>
      </c>
      <c r="C98" s="11" t="s">
        <v>5</v>
      </c>
      <c r="D98" s="11" t="s">
        <v>6</v>
      </c>
      <c r="E98" s="12">
        <v>42516</v>
      </c>
      <c r="F98" t="s">
        <v>16</v>
      </c>
    </row>
    <row r="99" spans="1:6" x14ac:dyDescent="0.2">
      <c r="A99" s="11">
        <v>263</v>
      </c>
      <c r="B99" s="11" t="s">
        <v>7</v>
      </c>
      <c r="C99" s="11" t="s">
        <v>5</v>
      </c>
      <c r="D99" s="11" t="s">
        <v>6</v>
      </c>
      <c r="E99" s="12">
        <v>42516</v>
      </c>
      <c r="F99" t="s">
        <v>17</v>
      </c>
    </row>
    <row r="100" spans="1:6" x14ac:dyDescent="0.2">
      <c r="A100" s="11">
        <v>287</v>
      </c>
      <c r="B100" s="11" t="s">
        <v>4</v>
      </c>
      <c r="C100" s="11" t="s">
        <v>5</v>
      </c>
      <c r="D100" s="11" t="s">
        <v>8</v>
      </c>
      <c r="E100" s="12">
        <v>42516</v>
      </c>
      <c r="F100" t="s">
        <v>17</v>
      </c>
    </row>
    <row r="101" spans="1:6" x14ac:dyDescent="0.2">
      <c r="A101" s="11">
        <v>360</v>
      </c>
      <c r="B101" s="11" t="s">
        <v>7</v>
      </c>
      <c r="C101" s="11" t="s">
        <v>5</v>
      </c>
      <c r="D101" s="11" t="s">
        <v>8</v>
      </c>
      <c r="E101" s="12">
        <v>42516</v>
      </c>
      <c r="F101" t="s">
        <v>17</v>
      </c>
    </row>
    <row r="102" spans="1:6" x14ac:dyDescent="0.2">
      <c r="A102" s="11">
        <v>494</v>
      </c>
      <c r="B102" s="11" t="s">
        <v>9</v>
      </c>
      <c r="C102" s="11" t="s">
        <v>5</v>
      </c>
      <c r="D102" s="11" t="s">
        <v>6</v>
      </c>
      <c r="E102" s="12">
        <v>42516</v>
      </c>
      <c r="F102" t="s">
        <v>17</v>
      </c>
    </row>
    <row r="103" spans="1:6" x14ac:dyDescent="0.2">
      <c r="A103" s="11">
        <v>618</v>
      </c>
      <c r="B103" s="11" t="s">
        <v>9</v>
      </c>
      <c r="C103" s="11" t="s">
        <v>5</v>
      </c>
      <c r="D103" s="11" t="s">
        <v>8</v>
      </c>
      <c r="E103" s="12">
        <v>42516</v>
      </c>
      <c r="F103" t="s">
        <v>17</v>
      </c>
    </row>
    <row r="104" spans="1:6" x14ac:dyDescent="0.2">
      <c r="A104" s="11">
        <v>2720</v>
      </c>
      <c r="B104" s="11" t="s">
        <v>10</v>
      </c>
      <c r="C104" s="11" t="s">
        <v>5</v>
      </c>
      <c r="D104" s="11" t="s">
        <v>8</v>
      </c>
      <c r="E104" s="12">
        <v>42516</v>
      </c>
      <c r="F104" t="s">
        <v>17</v>
      </c>
    </row>
    <row r="105" spans="1:6" x14ac:dyDescent="0.2">
      <c r="A105" s="11">
        <v>2885</v>
      </c>
      <c r="B105" s="11" t="s">
        <v>10</v>
      </c>
      <c r="C105" s="11" t="s">
        <v>5</v>
      </c>
      <c r="D105" s="11" t="s">
        <v>6</v>
      </c>
      <c r="E105" s="12">
        <v>42516</v>
      </c>
      <c r="F105" t="s">
        <v>17</v>
      </c>
    </row>
    <row r="106" spans="1:6" x14ac:dyDescent="0.2">
      <c r="A106" s="11">
        <v>168</v>
      </c>
      <c r="B106" s="11" t="s">
        <v>4</v>
      </c>
      <c r="C106" s="11" t="s">
        <v>5</v>
      </c>
      <c r="D106" s="11" t="s">
        <v>6</v>
      </c>
      <c r="E106" s="12">
        <v>42517</v>
      </c>
      <c r="F106" t="s">
        <v>18</v>
      </c>
    </row>
    <row r="107" spans="1:6" x14ac:dyDescent="0.2">
      <c r="A107" s="11">
        <v>240</v>
      </c>
      <c r="B107" s="11" t="s">
        <v>7</v>
      </c>
      <c r="C107" s="11" t="s">
        <v>5</v>
      </c>
      <c r="D107" s="11" t="s">
        <v>6</v>
      </c>
      <c r="E107" s="12">
        <v>42517</v>
      </c>
      <c r="F107" t="s">
        <v>18</v>
      </c>
    </row>
    <row r="108" spans="1:6" x14ac:dyDescent="0.2">
      <c r="A108" s="11">
        <v>373</v>
      </c>
      <c r="B108" s="11" t="s">
        <v>4</v>
      </c>
      <c r="C108" s="11" t="s">
        <v>5</v>
      </c>
      <c r="D108" s="11" t="s">
        <v>8</v>
      </c>
      <c r="E108" s="12">
        <v>42517</v>
      </c>
      <c r="F108" t="s">
        <v>18</v>
      </c>
    </row>
    <row r="109" spans="1:6" x14ac:dyDescent="0.2">
      <c r="A109" s="11">
        <v>391</v>
      </c>
      <c r="B109" s="11" t="s">
        <v>7</v>
      </c>
      <c r="C109" s="11" t="s">
        <v>5</v>
      </c>
      <c r="D109" s="11" t="s">
        <v>8</v>
      </c>
      <c r="E109" s="12">
        <v>42517</v>
      </c>
      <c r="F109" t="s">
        <v>18</v>
      </c>
    </row>
    <row r="110" spans="1:6" x14ac:dyDescent="0.2">
      <c r="A110" s="11">
        <v>626</v>
      </c>
      <c r="B110" s="11" t="s">
        <v>9</v>
      </c>
      <c r="C110" s="11" t="s">
        <v>5</v>
      </c>
      <c r="D110" s="11" t="s">
        <v>6</v>
      </c>
      <c r="E110" s="12">
        <v>42517</v>
      </c>
      <c r="F110" t="s">
        <v>18</v>
      </c>
    </row>
    <row r="111" spans="1:6" x14ac:dyDescent="0.2">
      <c r="A111" s="11">
        <v>826</v>
      </c>
      <c r="B111" s="11" t="s">
        <v>9</v>
      </c>
      <c r="C111" s="11" t="s">
        <v>5</v>
      </c>
      <c r="D111" s="11" t="s">
        <v>8</v>
      </c>
      <c r="E111" s="12">
        <v>42517</v>
      </c>
      <c r="F111" t="s">
        <v>18</v>
      </c>
    </row>
    <row r="112" spans="1:6" x14ac:dyDescent="0.2">
      <c r="A112" s="11">
        <v>3347</v>
      </c>
      <c r="B112" s="11" t="s">
        <v>10</v>
      </c>
      <c r="C112" s="11" t="s">
        <v>5</v>
      </c>
      <c r="D112" s="11" t="s">
        <v>8</v>
      </c>
      <c r="E112" s="12">
        <v>42517</v>
      </c>
      <c r="F112" t="s">
        <v>18</v>
      </c>
    </row>
    <row r="113" spans="1:6" x14ac:dyDescent="0.2">
      <c r="A113" s="11">
        <v>3348</v>
      </c>
      <c r="B113" s="11" t="s">
        <v>10</v>
      </c>
      <c r="C113" s="11" t="s">
        <v>5</v>
      </c>
      <c r="D113" s="11" t="s">
        <v>6</v>
      </c>
      <c r="E113" s="12">
        <v>42517</v>
      </c>
      <c r="F113" t="s">
        <v>18</v>
      </c>
    </row>
    <row r="114" spans="1:6" x14ac:dyDescent="0.2">
      <c r="A114" s="11">
        <v>263</v>
      </c>
      <c r="B114" s="11" t="s">
        <v>4</v>
      </c>
      <c r="C114" s="11" t="s">
        <v>5</v>
      </c>
      <c r="D114" s="11" t="s">
        <v>6</v>
      </c>
      <c r="E114" s="12">
        <v>42518</v>
      </c>
      <c r="F114" t="s">
        <v>12</v>
      </c>
    </row>
    <row r="115" spans="1:6" x14ac:dyDescent="0.2">
      <c r="A115" s="11">
        <v>419</v>
      </c>
      <c r="B115" s="11" t="s">
        <v>7</v>
      </c>
      <c r="C115" s="11" t="s">
        <v>5</v>
      </c>
      <c r="D115" s="11" t="s">
        <v>6</v>
      </c>
      <c r="E115" s="12">
        <v>42518</v>
      </c>
      <c r="F115" t="s">
        <v>12</v>
      </c>
    </row>
    <row r="116" spans="1:6" x14ac:dyDescent="0.2">
      <c r="A116" s="11">
        <v>613</v>
      </c>
      <c r="B116" s="11" t="s">
        <v>4</v>
      </c>
      <c r="C116" s="11" t="s">
        <v>5</v>
      </c>
      <c r="D116" s="11" t="s">
        <v>8</v>
      </c>
      <c r="E116" s="12">
        <v>42518</v>
      </c>
      <c r="F116" t="s">
        <v>12</v>
      </c>
    </row>
    <row r="117" spans="1:6" x14ac:dyDescent="0.2">
      <c r="A117" s="11">
        <v>680</v>
      </c>
      <c r="B117" s="11" t="s">
        <v>7</v>
      </c>
      <c r="C117" s="11" t="s">
        <v>5</v>
      </c>
      <c r="D117" s="11" t="s">
        <v>8</v>
      </c>
      <c r="E117" s="12">
        <v>42518</v>
      </c>
      <c r="F117" t="s">
        <v>12</v>
      </c>
    </row>
    <row r="118" spans="1:6" x14ac:dyDescent="0.2">
      <c r="A118" s="11">
        <v>973</v>
      </c>
      <c r="B118" s="11" t="s">
        <v>9</v>
      </c>
      <c r="C118" s="11" t="s">
        <v>5</v>
      </c>
      <c r="D118" s="11" t="s">
        <v>6</v>
      </c>
      <c r="E118" s="12">
        <v>42518</v>
      </c>
      <c r="F118" t="s">
        <v>12</v>
      </c>
    </row>
    <row r="119" spans="1:6" x14ac:dyDescent="0.2">
      <c r="A119" s="11">
        <v>1156</v>
      </c>
      <c r="B119" s="11" t="s">
        <v>9</v>
      </c>
      <c r="C119" s="11" t="s">
        <v>5</v>
      </c>
      <c r="D119" s="11" t="s">
        <v>8</v>
      </c>
      <c r="E119" s="12">
        <v>42518</v>
      </c>
      <c r="F119" t="s">
        <v>12</v>
      </c>
    </row>
    <row r="120" spans="1:6" x14ac:dyDescent="0.2">
      <c r="A120" s="11">
        <v>4207</v>
      </c>
      <c r="B120" s="11" t="s">
        <v>10</v>
      </c>
      <c r="C120" s="11" t="s">
        <v>5</v>
      </c>
      <c r="D120" s="11" t="s">
        <v>8</v>
      </c>
      <c r="E120" s="12">
        <v>42518</v>
      </c>
      <c r="F120" t="s">
        <v>12</v>
      </c>
    </row>
    <row r="121" spans="1:6" x14ac:dyDescent="0.2">
      <c r="A121" s="11">
        <v>4304</v>
      </c>
      <c r="B121" s="11" t="s">
        <v>10</v>
      </c>
      <c r="C121" s="11" t="s">
        <v>5</v>
      </c>
      <c r="D121" s="11" t="s">
        <v>6</v>
      </c>
      <c r="E121" s="12">
        <v>42518</v>
      </c>
      <c r="F121" t="s">
        <v>12</v>
      </c>
    </row>
    <row r="122" spans="1:6" x14ac:dyDescent="0.2">
      <c r="A122" s="11">
        <v>245</v>
      </c>
      <c r="B122" s="11" t="s">
        <v>4</v>
      </c>
      <c r="C122" s="11" t="s">
        <v>5</v>
      </c>
      <c r="D122" s="11" t="s">
        <v>6</v>
      </c>
      <c r="E122" s="12">
        <v>42519</v>
      </c>
      <c r="F122" t="s">
        <v>13</v>
      </c>
    </row>
    <row r="123" spans="1:6" x14ac:dyDescent="0.2">
      <c r="A123" s="11">
        <v>430</v>
      </c>
      <c r="B123" s="11" t="s">
        <v>7</v>
      </c>
      <c r="C123" s="11" t="s">
        <v>5</v>
      </c>
      <c r="D123" s="11" t="s">
        <v>6</v>
      </c>
      <c r="E123" s="12">
        <v>42519</v>
      </c>
      <c r="F123" t="s">
        <v>13</v>
      </c>
    </row>
    <row r="124" spans="1:6" x14ac:dyDescent="0.2">
      <c r="A124" s="11">
        <v>538</v>
      </c>
      <c r="B124" s="11" t="s">
        <v>4</v>
      </c>
      <c r="C124" s="11" t="s">
        <v>5</v>
      </c>
      <c r="D124" s="11" t="s">
        <v>8</v>
      </c>
      <c r="E124" s="12">
        <v>42519</v>
      </c>
      <c r="F124" t="s">
        <v>13</v>
      </c>
    </row>
    <row r="125" spans="1:6" x14ac:dyDescent="0.2">
      <c r="A125" s="11">
        <v>677</v>
      </c>
      <c r="B125" s="11" t="s">
        <v>7</v>
      </c>
      <c r="C125" s="11" t="s">
        <v>5</v>
      </c>
      <c r="D125" s="11" t="s">
        <v>8</v>
      </c>
      <c r="E125" s="12">
        <v>42519</v>
      </c>
      <c r="F125" t="s">
        <v>13</v>
      </c>
    </row>
    <row r="126" spans="1:6" x14ac:dyDescent="0.2">
      <c r="A126" s="11">
        <v>934</v>
      </c>
      <c r="B126" s="11" t="s">
        <v>9</v>
      </c>
      <c r="C126" s="11" t="s">
        <v>5</v>
      </c>
      <c r="D126" s="11" t="s">
        <v>6</v>
      </c>
      <c r="E126" s="12">
        <v>42519</v>
      </c>
      <c r="F126" t="s">
        <v>13</v>
      </c>
    </row>
    <row r="127" spans="1:6" x14ac:dyDescent="0.2">
      <c r="A127" s="11">
        <v>1083</v>
      </c>
      <c r="B127" s="11" t="s">
        <v>9</v>
      </c>
      <c r="C127" s="11" t="s">
        <v>5</v>
      </c>
      <c r="D127" s="11" t="s">
        <v>8</v>
      </c>
      <c r="E127" s="12">
        <v>42519</v>
      </c>
      <c r="F127" t="s">
        <v>13</v>
      </c>
    </row>
    <row r="128" spans="1:6" x14ac:dyDescent="0.2">
      <c r="A128" s="11">
        <v>3810</v>
      </c>
      <c r="B128" s="11" t="s">
        <v>10</v>
      </c>
      <c r="C128" s="11" t="s">
        <v>5</v>
      </c>
      <c r="D128" s="11" t="s">
        <v>8</v>
      </c>
      <c r="E128" s="12">
        <v>42519</v>
      </c>
      <c r="F128" t="s">
        <v>13</v>
      </c>
    </row>
    <row r="129" spans="1:6" x14ac:dyDescent="0.2">
      <c r="A129" s="11">
        <v>4148</v>
      </c>
      <c r="B129" s="11" t="s">
        <v>10</v>
      </c>
      <c r="C129" s="11" t="s">
        <v>5</v>
      </c>
      <c r="D129" s="11" t="s">
        <v>6</v>
      </c>
      <c r="E129" s="12">
        <v>42519</v>
      </c>
      <c r="F129" t="s">
        <v>13</v>
      </c>
    </row>
    <row r="130" spans="1:6" x14ac:dyDescent="0.2">
      <c r="A130" s="11">
        <v>122</v>
      </c>
      <c r="B130" s="11" t="s">
        <v>4</v>
      </c>
      <c r="C130" s="11" t="s">
        <v>5</v>
      </c>
      <c r="D130" s="11" t="s">
        <v>6</v>
      </c>
      <c r="E130" s="12">
        <v>42520</v>
      </c>
      <c r="F130" t="s">
        <v>14</v>
      </c>
    </row>
    <row r="131" spans="1:6" x14ac:dyDescent="0.2">
      <c r="A131" s="11">
        <v>250</v>
      </c>
      <c r="B131" s="11" t="s">
        <v>4</v>
      </c>
      <c r="C131" s="11" t="s">
        <v>5</v>
      </c>
      <c r="D131" s="11" t="s">
        <v>8</v>
      </c>
      <c r="E131" s="12">
        <v>42520</v>
      </c>
      <c r="F131" t="s">
        <v>14</v>
      </c>
    </row>
    <row r="132" spans="1:6" x14ac:dyDescent="0.2">
      <c r="A132" s="11">
        <v>261</v>
      </c>
      <c r="B132" s="11" t="s">
        <v>7</v>
      </c>
      <c r="C132" s="11" t="s">
        <v>5</v>
      </c>
      <c r="D132" s="11" t="s">
        <v>6</v>
      </c>
      <c r="E132" s="12">
        <v>42520</v>
      </c>
      <c r="F132" t="s">
        <v>14</v>
      </c>
    </row>
    <row r="133" spans="1:6" x14ac:dyDescent="0.2">
      <c r="A133" s="11">
        <v>357</v>
      </c>
      <c r="B133" s="11" t="s">
        <v>7</v>
      </c>
      <c r="C133" s="11" t="s">
        <v>5</v>
      </c>
      <c r="D133" s="11" t="s">
        <v>8</v>
      </c>
      <c r="E133" s="12">
        <v>42520</v>
      </c>
      <c r="F133" t="s">
        <v>14</v>
      </c>
    </row>
    <row r="134" spans="1:6" x14ac:dyDescent="0.2">
      <c r="A134" s="11">
        <v>880</v>
      </c>
      <c r="B134" s="11" t="s">
        <v>9</v>
      </c>
      <c r="C134" s="11" t="s">
        <v>5</v>
      </c>
      <c r="D134" s="11" t="s">
        <v>6</v>
      </c>
      <c r="E134" s="12">
        <v>42520</v>
      </c>
      <c r="F134" t="s">
        <v>14</v>
      </c>
    </row>
    <row r="135" spans="1:6" x14ac:dyDescent="0.2">
      <c r="A135" s="11">
        <v>1000</v>
      </c>
      <c r="B135" s="11" t="s">
        <v>9</v>
      </c>
      <c r="C135" s="11" t="s">
        <v>5</v>
      </c>
      <c r="D135" s="11" t="s">
        <v>8</v>
      </c>
      <c r="E135" s="12">
        <v>42520</v>
      </c>
      <c r="F135" t="s">
        <v>14</v>
      </c>
    </row>
    <row r="136" spans="1:6" x14ac:dyDescent="0.2">
      <c r="A136" s="11">
        <v>4056</v>
      </c>
      <c r="B136" s="11" t="s">
        <v>10</v>
      </c>
      <c r="C136" s="11" t="s">
        <v>5</v>
      </c>
      <c r="D136" s="11" t="s">
        <v>8</v>
      </c>
      <c r="E136" s="12">
        <v>42520</v>
      </c>
      <c r="F136" t="s">
        <v>14</v>
      </c>
    </row>
    <row r="137" spans="1:6" x14ac:dyDescent="0.2">
      <c r="A137" s="11">
        <v>4222</v>
      </c>
      <c r="B137" s="11" t="s">
        <v>10</v>
      </c>
      <c r="C137" s="11" t="s">
        <v>5</v>
      </c>
      <c r="D137" s="11" t="s">
        <v>6</v>
      </c>
      <c r="E137" s="12">
        <v>42520</v>
      </c>
      <c r="F137" t="s">
        <v>14</v>
      </c>
    </row>
    <row r="138" spans="1:6" x14ac:dyDescent="0.2">
      <c r="A138" s="11">
        <v>132</v>
      </c>
      <c r="B138" s="11" t="s">
        <v>4</v>
      </c>
      <c r="C138" s="11" t="s">
        <v>5</v>
      </c>
      <c r="D138" s="11" t="s">
        <v>6</v>
      </c>
      <c r="E138" s="12">
        <v>42521</v>
      </c>
      <c r="F138" t="s">
        <v>15</v>
      </c>
    </row>
    <row r="139" spans="1:6" x14ac:dyDescent="0.2">
      <c r="A139" s="11">
        <v>257</v>
      </c>
      <c r="B139" s="11" t="s">
        <v>7</v>
      </c>
      <c r="C139" s="11" t="s">
        <v>5</v>
      </c>
      <c r="D139" s="11" t="s">
        <v>6</v>
      </c>
      <c r="E139" s="12">
        <v>42521</v>
      </c>
      <c r="F139" t="s">
        <v>15</v>
      </c>
    </row>
    <row r="140" spans="1:6" x14ac:dyDescent="0.2">
      <c r="A140" s="11">
        <v>268</v>
      </c>
      <c r="B140" s="11" t="s">
        <v>4</v>
      </c>
      <c r="C140" s="11" t="s">
        <v>5</v>
      </c>
      <c r="D140" s="11" t="s">
        <v>8</v>
      </c>
      <c r="E140" s="12">
        <v>42521</v>
      </c>
      <c r="F140" t="s">
        <v>15</v>
      </c>
    </row>
    <row r="141" spans="1:6" x14ac:dyDescent="0.2">
      <c r="A141" s="11">
        <v>360</v>
      </c>
      <c r="B141" s="11" t="s">
        <v>7</v>
      </c>
      <c r="C141" s="11" t="s">
        <v>5</v>
      </c>
      <c r="D141" s="11" t="s">
        <v>8</v>
      </c>
      <c r="E141" s="12">
        <v>42521</v>
      </c>
      <c r="F141" t="s">
        <v>15</v>
      </c>
    </row>
    <row r="142" spans="1:6" x14ac:dyDescent="0.2">
      <c r="A142" s="11">
        <v>858</v>
      </c>
      <c r="B142" s="11" t="s">
        <v>9</v>
      </c>
      <c r="C142" s="11" t="s">
        <v>5</v>
      </c>
      <c r="D142" s="11" t="s">
        <v>6</v>
      </c>
      <c r="E142" s="12">
        <v>42521</v>
      </c>
      <c r="F142" t="s">
        <v>15</v>
      </c>
    </row>
    <row r="143" spans="1:6" x14ac:dyDescent="0.2">
      <c r="A143" s="11">
        <v>1026</v>
      </c>
      <c r="B143" s="11" t="s">
        <v>9</v>
      </c>
      <c r="C143" s="11" t="s">
        <v>5</v>
      </c>
      <c r="D143" s="11" t="s">
        <v>8</v>
      </c>
      <c r="E143" s="12">
        <v>42521</v>
      </c>
      <c r="F143" t="s">
        <v>15</v>
      </c>
    </row>
    <row r="144" spans="1:6" x14ac:dyDescent="0.2">
      <c r="A144" s="11">
        <v>2994</v>
      </c>
      <c r="B144" s="11" t="s">
        <v>10</v>
      </c>
      <c r="C144" s="11" t="s">
        <v>5</v>
      </c>
      <c r="D144" s="11" t="s">
        <v>6</v>
      </c>
      <c r="E144" s="12">
        <v>42521</v>
      </c>
      <c r="F144" t="s">
        <v>15</v>
      </c>
    </row>
    <row r="145" spans="1:6" x14ac:dyDescent="0.2">
      <c r="A145" s="11">
        <v>3019</v>
      </c>
      <c r="B145" s="11" t="s">
        <v>10</v>
      </c>
      <c r="C145" s="11" t="s">
        <v>5</v>
      </c>
      <c r="D145" s="11" t="s">
        <v>8</v>
      </c>
      <c r="E145" s="12">
        <v>42521</v>
      </c>
      <c r="F145" t="s">
        <v>15</v>
      </c>
    </row>
    <row r="146" spans="1:6" x14ac:dyDescent="0.2">
      <c r="A146" s="11">
        <v>124</v>
      </c>
      <c r="B146" s="11" t="s">
        <v>4</v>
      </c>
      <c r="C146" s="11" t="s">
        <v>5</v>
      </c>
      <c r="D146" s="11" t="s">
        <v>6</v>
      </c>
      <c r="E146" s="12">
        <v>42522</v>
      </c>
      <c r="F146" t="s">
        <v>16</v>
      </c>
    </row>
    <row r="147" spans="1:6" x14ac:dyDescent="0.2">
      <c r="A147" s="11">
        <v>230</v>
      </c>
      <c r="B147" s="11" t="s">
        <v>7</v>
      </c>
      <c r="C147" s="11" t="s">
        <v>5</v>
      </c>
      <c r="D147" s="11" t="s">
        <v>6</v>
      </c>
      <c r="E147" s="12">
        <v>42522</v>
      </c>
      <c r="F147" t="s">
        <v>16</v>
      </c>
    </row>
    <row r="148" spans="1:6" x14ac:dyDescent="0.2">
      <c r="A148" s="11">
        <v>259</v>
      </c>
      <c r="B148" s="11" t="s">
        <v>4</v>
      </c>
      <c r="C148" s="11" t="s">
        <v>5</v>
      </c>
      <c r="D148" s="11" t="s">
        <v>8</v>
      </c>
      <c r="E148" s="12">
        <v>42522</v>
      </c>
      <c r="F148" t="s">
        <v>16</v>
      </c>
    </row>
    <row r="149" spans="1:6" x14ac:dyDescent="0.2">
      <c r="A149" s="11">
        <v>326</v>
      </c>
      <c r="B149" s="11" t="s">
        <v>7</v>
      </c>
      <c r="C149" s="11" t="s">
        <v>5</v>
      </c>
      <c r="D149" s="11" t="s">
        <v>8</v>
      </c>
      <c r="E149" s="12">
        <v>42522</v>
      </c>
      <c r="F149" t="s">
        <v>16</v>
      </c>
    </row>
    <row r="150" spans="1:6" x14ac:dyDescent="0.2">
      <c r="A150" s="11">
        <v>853</v>
      </c>
      <c r="B150" s="11" t="s">
        <v>9</v>
      </c>
      <c r="C150" s="11" t="s">
        <v>5</v>
      </c>
      <c r="D150" s="11" t="s">
        <v>6</v>
      </c>
      <c r="E150" s="12">
        <v>42522</v>
      </c>
      <c r="F150" t="s">
        <v>16</v>
      </c>
    </row>
    <row r="151" spans="1:6" x14ac:dyDescent="0.2">
      <c r="A151" s="11">
        <v>952</v>
      </c>
      <c r="B151" s="11" t="s">
        <v>9</v>
      </c>
      <c r="C151" s="11" t="s">
        <v>5</v>
      </c>
      <c r="D151" s="11" t="s">
        <v>8</v>
      </c>
      <c r="E151" s="12">
        <v>42522</v>
      </c>
      <c r="F151" t="s">
        <v>16</v>
      </c>
    </row>
    <row r="152" spans="1:6" x14ac:dyDescent="0.2">
      <c r="A152" s="11">
        <v>3003</v>
      </c>
      <c r="B152" s="11" t="s">
        <v>10</v>
      </c>
      <c r="C152" s="11" t="s">
        <v>5</v>
      </c>
      <c r="D152" s="11" t="s">
        <v>8</v>
      </c>
      <c r="E152" s="12">
        <v>42522</v>
      </c>
      <c r="F152" t="s">
        <v>16</v>
      </c>
    </row>
    <row r="153" spans="1:6" x14ac:dyDescent="0.2">
      <c r="A153" s="11">
        <v>3199</v>
      </c>
      <c r="B153" s="11" t="s">
        <v>10</v>
      </c>
      <c r="C153" s="11" t="s">
        <v>5</v>
      </c>
      <c r="D153" s="11" t="s">
        <v>6</v>
      </c>
      <c r="E153" s="12">
        <v>42522</v>
      </c>
      <c r="F153" t="s">
        <v>16</v>
      </c>
    </row>
    <row r="154" spans="1:6" x14ac:dyDescent="0.2">
      <c r="A154" s="11">
        <v>114</v>
      </c>
      <c r="B154" s="11" t="s">
        <v>4</v>
      </c>
      <c r="C154" s="11" t="s">
        <v>5</v>
      </c>
      <c r="D154" s="11" t="s">
        <v>6</v>
      </c>
      <c r="E154" s="12">
        <v>42523</v>
      </c>
      <c r="F154" t="s">
        <v>16</v>
      </c>
    </row>
    <row r="155" spans="1:6" x14ac:dyDescent="0.2">
      <c r="A155" s="11">
        <v>233</v>
      </c>
      <c r="B155" s="11" t="s">
        <v>4</v>
      </c>
      <c r="C155" s="11" t="s">
        <v>5</v>
      </c>
      <c r="D155" s="11" t="s">
        <v>8</v>
      </c>
      <c r="E155" s="12">
        <v>42523</v>
      </c>
      <c r="F155" t="s">
        <v>17</v>
      </c>
    </row>
    <row r="156" spans="1:6" x14ac:dyDescent="0.2">
      <c r="A156" s="11">
        <v>261</v>
      </c>
      <c r="B156" s="11" t="s">
        <v>7</v>
      </c>
      <c r="C156" s="11" t="s">
        <v>5</v>
      </c>
      <c r="D156" s="11" t="s">
        <v>6</v>
      </c>
      <c r="E156" s="12">
        <v>42523</v>
      </c>
      <c r="F156" t="s">
        <v>17</v>
      </c>
    </row>
    <row r="157" spans="1:6" x14ac:dyDescent="0.2">
      <c r="A157" s="11">
        <v>318</v>
      </c>
      <c r="B157" s="11" t="s">
        <v>7</v>
      </c>
      <c r="C157" s="11" t="s">
        <v>5</v>
      </c>
      <c r="D157" s="11" t="s">
        <v>8</v>
      </c>
      <c r="E157" s="12">
        <v>42523</v>
      </c>
      <c r="F157" t="s">
        <v>17</v>
      </c>
    </row>
    <row r="158" spans="1:6" x14ac:dyDescent="0.2">
      <c r="A158" s="11">
        <v>837</v>
      </c>
      <c r="B158" s="11" t="s">
        <v>9</v>
      </c>
      <c r="C158" s="11" t="s">
        <v>5</v>
      </c>
      <c r="D158" s="11" t="s">
        <v>8</v>
      </c>
      <c r="E158" s="12">
        <v>42523</v>
      </c>
      <c r="F158" t="s">
        <v>17</v>
      </c>
    </row>
    <row r="159" spans="1:6" x14ac:dyDescent="0.2">
      <c r="A159" s="11">
        <v>853</v>
      </c>
      <c r="B159" s="11" t="s">
        <v>9</v>
      </c>
      <c r="C159" s="11" t="s">
        <v>5</v>
      </c>
      <c r="D159" s="11" t="s">
        <v>6</v>
      </c>
      <c r="E159" s="12">
        <v>42523</v>
      </c>
      <c r="F159" t="s">
        <v>17</v>
      </c>
    </row>
    <row r="160" spans="1:6" x14ac:dyDescent="0.2">
      <c r="A160" s="11">
        <v>2891</v>
      </c>
      <c r="B160" s="11" t="s">
        <v>10</v>
      </c>
      <c r="C160" s="11" t="s">
        <v>5</v>
      </c>
      <c r="D160" s="11" t="s">
        <v>8</v>
      </c>
      <c r="E160" s="12">
        <v>42523</v>
      </c>
      <c r="F160" t="s">
        <v>17</v>
      </c>
    </row>
    <row r="161" spans="1:6" x14ac:dyDescent="0.2">
      <c r="A161" s="11">
        <v>3318</v>
      </c>
      <c r="B161" s="11" t="s">
        <v>10</v>
      </c>
      <c r="C161" s="11" t="s">
        <v>5</v>
      </c>
      <c r="D161" s="11" t="s">
        <v>6</v>
      </c>
      <c r="E161" s="12">
        <v>42523</v>
      </c>
      <c r="F161" t="s">
        <v>17</v>
      </c>
    </row>
    <row r="162" spans="1:6" x14ac:dyDescent="0.2">
      <c r="A162" s="11">
        <v>172</v>
      </c>
      <c r="B162" s="11" t="s">
        <v>4</v>
      </c>
      <c r="C162" s="11" t="s">
        <v>5</v>
      </c>
      <c r="D162" s="11" t="s">
        <v>6</v>
      </c>
      <c r="E162" s="12">
        <v>42524</v>
      </c>
      <c r="F162" t="s">
        <v>18</v>
      </c>
    </row>
    <row r="163" spans="1:6" x14ac:dyDescent="0.2">
      <c r="A163" s="11">
        <v>311</v>
      </c>
      <c r="B163" s="11" t="s">
        <v>7</v>
      </c>
      <c r="C163" s="11" t="s">
        <v>5</v>
      </c>
      <c r="D163" s="11" t="s">
        <v>6</v>
      </c>
      <c r="E163" s="12">
        <v>42524</v>
      </c>
      <c r="F163" t="s">
        <v>18</v>
      </c>
    </row>
    <row r="164" spans="1:6" x14ac:dyDescent="0.2">
      <c r="A164" s="11">
        <v>414</v>
      </c>
      <c r="B164" s="11" t="s">
        <v>7</v>
      </c>
      <c r="C164" s="11" t="s">
        <v>5</v>
      </c>
      <c r="D164" s="11" t="s">
        <v>8</v>
      </c>
      <c r="E164" s="12">
        <v>42524</v>
      </c>
      <c r="F164" t="s">
        <v>18</v>
      </c>
    </row>
    <row r="165" spans="1:6" x14ac:dyDescent="0.2">
      <c r="A165" s="11">
        <v>455</v>
      </c>
      <c r="B165" s="11" t="s">
        <v>4</v>
      </c>
      <c r="C165" s="11" t="s">
        <v>5</v>
      </c>
      <c r="D165" s="11" t="s">
        <v>8</v>
      </c>
      <c r="E165" s="12">
        <v>42524</v>
      </c>
      <c r="F165" t="s">
        <v>18</v>
      </c>
    </row>
    <row r="166" spans="1:6" x14ac:dyDescent="0.2">
      <c r="A166" s="11">
        <v>761</v>
      </c>
      <c r="B166" s="11" t="s">
        <v>9</v>
      </c>
      <c r="C166" s="11" t="s">
        <v>5</v>
      </c>
      <c r="D166" s="11" t="s">
        <v>6</v>
      </c>
      <c r="E166" s="12">
        <v>42524</v>
      </c>
      <c r="F166" t="s">
        <v>18</v>
      </c>
    </row>
    <row r="167" spans="1:6" x14ac:dyDescent="0.2">
      <c r="A167" s="11">
        <v>853</v>
      </c>
      <c r="B167" s="11" t="s">
        <v>9</v>
      </c>
      <c r="C167" s="11" t="s">
        <v>5</v>
      </c>
      <c r="D167" s="11" t="s">
        <v>8</v>
      </c>
      <c r="E167" s="12">
        <v>42524</v>
      </c>
      <c r="F167" t="s">
        <v>18</v>
      </c>
    </row>
    <row r="168" spans="1:6" x14ac:dyDescent="0.2">
      <c r="A168" s="11">
        <v>3114</v>
      </c>
      <c r="B168" s="11" t="s">
        <v>10</v>
      </c>
      <c r="C168" s="11" t="s">
        <v>5</v>
      </c>
      <c r="D168" s="11" t="s">
        <v>8</v>
      </c>
      <c r="E168" s="12">
        <v>42524</v>
      </c>
      <c r="F168" t="s">
        <v>18</v>
      </c>
    </row>
    <row r="169" spans="1:6" x14ac:dyDescent="0.2">
      <c r="A169" s="11">
        <v>3499</v>
      </c>
      <c r="B169" s="11" t="s">
        <v>10</v>
      </c>
      <c r="C169" s="11" t="s">
        <v>5</v>
      </c>
      <c r="D169" s="11" t="s">
        <v>6</v>
      </c>
      <c r="E169" s="12">
        <v>42524</v>
      </c>
      <c r="F169" t="s">
        <v>18</v>
      </c>
    </row>
    <row r="170" spans="1:6" x14ac:dyDescent="0.2">
      <c r="A170" s="11">
        <v>263</v>
      </c>
      <c r="B170" s="11" t="s">
        <v>4</v>
      </c>
      <c r="C170" s="11" t="s">
        <v>5</v>
      </c>
      <c r="D170" s="11" t="s">
        <v>6</v>
      </c>
      <c r="E170" s="12">
        <v>42525</v>
      </c>
      <c r="F170" t="s">
        <v>12</v>
      </c>
    </row>
    <row r="171" spans="1:6" x14ac:dyDescent="0.2">
      <c r="A171" s="11">
        <v>440</v>
      </c>
      <c r="B171" s="11" t="s">
        <v>7</v>
      </c>
      <c r="C171" s="11" t="s">
        <v>5</v>
      </c>
      <c r="D171" s="11" t="s">
        <v>6</v>
      </c>
      <c r="E171" s="12">
        <v>42525</v>
      </c>
      <c r="F171" t="s">
        <v>12</v>
      </c>
    </row>
    <row r="172" spans="1:6" x14ac:dyDescent="0.2">
      <c r="A172" s="11">
        <v>631</v>
      </c>
      <c r="B172" s="11" t="s">
        <v>7</v>
      </c>
      <c r="C172" s="11" t="s">
        <v>5</v>
      </c>
      <c r="D172" s="11" t="s">
        <v>8</v>
      </c>
      <c r="E172" s="12">
        <v>42525</v>
      </c>
      <c r="F172" t="s">
        <v>12</v>
      </c>
    </row>
    <row r="173" spans="1:6" x14ac:dyDescent="0.2">
      <c r="A173" s="11">
        <v>709</v>
      </c>
      <c r="B173" s="11" t="s">
        <v>4</v>
      </c>
      <c r="C173" s="11" t="s">
        <v>5</v>
      </c>
      <c r="D173" s="11" t="s">
        <v>8</v>
      </c>
      <c r="E173" s="12">
        <v>42525</v>
      </c>
      <c r="F173" t="s">
        <v>12</v>
      </c>
    </row>
    <row r="174" spans="1:6" x14ac:dyDescent="0.2">
      <c r="A174" s="11">
        <v>780</v>
      </c>
      <c r="B174" s="11" t="s">
        <v>9</v>
      </c>
      <c r="C174" s="11" t="s">
        <v>5</v>
      </c>
      <c r="D174" s="11" t="s">
        <v>6</v>
      </c>
      <c r="E174" s="12">
        <v>42525</v>
      </c>
      <c r="F174" t="s">
        <v>12</v>
      </c>
    </row>
    <row r="175" spans="1:6" x14ac:dyDescent="0.2">
      <c r="A175" s="11">
        <v>923</v>
      </c>
      <c r="B175" s="11" t="s">
        <v>9</v>
      </c>
      <c r="C175" s="11" t="s">
        <v>5</v>
      </c>
      <c r="D175" s="11" t="s">
        <v>8</v>
      </c>
      <c r="E175" s="12">
        <v>42525</v>
      </c>
      <c r="F175" t="s">
        <v>12</v>
      </c>
    </row>
    <row r="176" spans="1:6" x14ac:dyDescent="0.2">
      <c r="A176" s="11">
        <v>4029</v>
      </c>
      <c r="B176" s="11" t="s">
        <v>10</v>
      </c>
      <c r="C176" s="11" t="s">
        <v>5</v>
      </c>
      <c r="D176" s="11" t="s">
        <v>8</v>
      </c>
      <c r="E176" s="12">
        <v>42525</v>
      </c>
      <c r="F176" t="s">
        <v>12</v>
      </c>
    </row>
    <row r="177" spans="1:6" x14ac:dyDescent="0.2">
      <c r="A177" s="11">
        <v>4417</v>
      </c>
      <c r="B177" s="11" t="s">
        <v>10</v>
      </c>
      <c r="C177" s="11" t="s">
        <v>5</v>
      </c>
      <c r="D177" s="11" t="s">
        <v>6</v>
      </c>
      <c r="E177" s="12">
        <v>42525</v>
      </c>
      <c r="F177" t="s">
        <v>12</v>
      </c>
    </row>
    <row r="178" spans="1:6" x14ac:dyDescent="0.2">
      <c r="A178" s="11">
        <v>268</v>
      </c>
      <c r="B178" s="11" t="s">
        <v>4</v>
      </c>
      <c r="C178" s="11" t="s">
        <v>5</v>
      </c>
      <c r="D178" s="11" t="s">
        <v>6</v>
      </c>
      <c r="E178" s="12">
        <v>42526</v>
      </c>
      <c r="F178" t="s">
        <v>13</v>
      </c>
    </row>
    <row r="179" spans="1:6" x14ac:dyDescent="0.2">
      <c r="A179" s="11">
        <v>509</v>
      </c>
      <c r="B179" s="11" t="s">
        <v>7</v>
      </c>
      <c r="C179" s="11" t="s">
        <v>5</v>
      </c>
      <c r="D179" s="11" t="s">
        <v>6</v>
      </c>
      <c r="E179" s="12">
        <v>42526</v>
      </c>
      <c r="F179" t="s">
        <v>13</v>
      </c>
    </row>
    <row r="180" spans="1:6" x14ac:dyDescent="0.2">
      <c r="A180" s="11">
        <v>632</v>
      </c>
      <c r="B180" s="11" t="s">
        <v>4</v>
      </c>
      <c r="C180" s="11" t="s">
        <v>5</v>
      </c>
      <c r="D180" s="11" t="s">
        <v>8</v>
      </c>
      <c r="E180" s="12">
        <v>42526</v>
      </c>
      <c r="F180" t="s">
        <v>13</v>
      </c>
    </row>
    <row r="181" spans="1:6" x14ac:dyDescent="0.2">
      <c r="A181" s="11">
        <v>737</v>
      </c>
      <c r="B181" s="11" t="s">
        <v>9</v>
      </c>
      <c r="C181" s="11" t="s">
        <v>5</v>
      </c>
      <c r="D181" s="11" t="s">
        <v>6</v>
      </c>
      <c r="E181" s="12">
        <v>42526</v>
      </c>
      <c r="F181" t="s">
        <v>13</v>
      </c>
    </row>
    <row r="182" spans="1:6" x14ac:dyDescent="0.2">
      <c r="A182" s="11">
        <v>783</v>
      </c>
      <c r="B182" s="11" t="s">
        <v>7</v>
      </c>
      <c r="C182" s="11" t="s">
        <v>5</v>
      </c>
      <c r="D182" s="11" t="s">
        <v>8</v>
      </c>
      <c r="E182" s="12">
        <v>42526</v>
      </c>
      <c r="F182" t="s">
        <v>13</v>
      </c>
    </row>
    <row r="183" spans="1:6" x14ac:dyDescent="0.2">
      <c r="A183" s="11">
        <v>829</v>
      </c>
      <c r="B183" s="11" t="s">
        <v>9</v>
      </c>
      <c r="C183" s="11" t="s">
        <v>5</v>
      </c>
      <c r="D183" s="11" t="s">
        <v>8</v>
      </c>
      <c r="E183" s="12">
        <v>42526</v>
      </c>
      <c r="F183" t="s">
        <v>13</v>
      </c>
    </row>
    <row r="184" spans="1:6" x14ac:dyDescent="0.2">
      <c r="A184" s="11">
        <v>4308</v>
      </c>
      <c r="B184" s="11" t="s">
        <v>10</v>
      </c>
      <c r="C184" s="11" t="s">
        <v>5</v>
      </c>
      <c r="D184" s="11" t="s">
        <v>8</v>
      </c>
      <c r="E184" s="12">
        <v>42526</v>
      </c>
      <c r="F184" t="s">
        <v>13</v>
      </c>
    </row>
    <row r="185" spans="1:6" x14ac:dyDescent="0.2">
      <c r="A185" s="11">
        <v>4327</v>
      </c>
      <c r="B185" s="11" t="s">
        <v>10</v>
      </c>
      <c r="C185" s="11" t="s">
        <v>5</v>
      </c>
      <c r="D185" s="11" t="s">
        <v>6</v>
      </c>
      <c r="E185" s="12">
        <v>42526</v>
      </c>
      <c r="F185" t="s">
        <v>13</v>
      </c>
    </row>
    <row r="186" spans="1:6" x14ac:dyDescent="0.2">
      <c r="A186" s="11">
        <v>146</v>
      </c>
      <c r="B186" s="11" t="s">
        <v>4</v>
      </c>
      <c r="C186" s="11" t="s">
        <v>5</v>
      </c>
      <c r="D186" s="11" t="s">
        <v>6</v>
      </c>
      <c r="E186" s="12">
        <v>42527</v>
      </c>
      <c r="F186" t="s">
        <v>14</v>
      </c>
    </row>
    <row r="187" spans="1:6" x14ac:dyDescent="0.2">
      <c r="A187" s="11">
        <v>269</v>
      </c>
      <c r="B187" s="11" t="s">
        <v>7</v>
      </c>
      <c r="C187" s="11" t="s">
        <v>5</v>
      </c>
      <c r="D187" s="11" t="s">
        <v>6</v>
      </c>
      <c r="E187" s="12">
        <v>42527</v>
      </c>
      <c r="F187" t="s">
        <v>14</v>
      </c>
    </row>
    <row r="188" spans="1:6" x14ac:dyDescent="0.2">
      <c r="A188" s="11">
        <v>408</v>
      </c>
      <c r="B188" s="11" t="s">
        <v>4</v>
      </c>
      <c r="C188" s="11" t="s">
        <v>5</v>
      </c>
      <c r="D188" s="11" t="s">
        <v>8</v>
      </c>
      <c r="E188" s="12">
        <v>42527</v>
      </c>
      <c r="F188" t="s">
        <v>14</v>
      </c>
    </row>
    <row r="189" spans="1:6" x14ac:dyDescent="0.2">
      <c r="A189" s="11">
        <v>457</v>
      </c>
      <c r="B189" s="11" t="s">
        <v>9</v>
      </c>
      <c r="C189" s="11" t="s">
        <v>5</v>
      </c>
      <c r="D189" s="11" t="s">
        <v>6</v>
      </c>
      <c r="E189" s="12">
        <v>42527</v>
      </c>
      <c r="F189" t="s">
        <v>14</v>
      </c>
    </row>
    <row r="190" spans="1:6" x14ac:dyDescent="0.2">
      <c r="A190" s="11">
        <v>482</v>
      </c>
      <c r="B190" s="11" t="s">
        <v>7</v>
      </c>
      <c r="C190" s="11" t="s">
        <v>5</v>
      </c>
      <c r="D190" s="11" t="s">
        <v>8</v>
      </c>
      <c r="E190" s="12">
        <v>42527</v>
      </c>
      <c r="F190" t="s">
        <v>14</v>
      </c>
    </row>
    <row r="191" spans="1:6" x14ac:dyDescent="0.2">
      <c r="A191" s="11">
        <v>568</v>
      </c>
      <c r="B191" s="11" t="s">
        <v>9</v>
      </c>
      <c r="C191" s="11" t="s">
        <v>5</v>
      </c>
      <c r="D191" s="11" t="s">
        <v>8</v>
      </c>
      <c r="E191" s="12">
        <v>42527</v>
      </c>
      <c r="F191" t="s">
        <v>14</v>
      </c>
    </row>
    <row r="192" spans="1:6" x14ac:dyDescent="0.2">
      <c r="A192" s="11">
        <v>3328</v>
      </c>
      <c r="B192" s="11" t="s">
        <v>10</v>
      </c>
      <c r="C192" s="11" t="s">
        <v>5</v>
      </c>
      <c r="D192" s="11" t="s">
        <v>8</v>
      </c>
      <c r="E192" s="12">
        <v>42527</v>
      </c>
      <c r="F192" t="s">
        <v>14</v>
      </c>
    </row>
    <row r="193" spans="1:6" x14ac:dyDescent="0.2">
      <c r="A193" s="11">
        <v>3486</v>
      </c>
      <c r="B193" s="11" t="s">
        <v>10</v>
      </c>
      <c r="C193" s="11" t="s">
        <v>5</v>
      </c>
      <c r="D193" s="11" t="s">
        <v>6</v>
      </c>
      <c r="E193" s="12">
        <v>42527</v>
      </c>
      <c r="F193" t="s">
        <v>14</v>
      </c>
    </row>
    <row r="194" spans="1:6" x14ac:dyDescent="0.2">
      <c r="A194" s="11">
        <v>122</v>
      </c>
      <c r="B194" s="11" t="s">
        <v>4</v>
      </c>
      <c r="C194" s="11" t="s">
        <v>5</v>
      </c>
      <c r="D194" s="11" t="s">
        <v>6</v>
      </c>
      <c r="E194" s="12">
        <v>42528</v>
      </c>
      <c r="F194" t="s">
        <v>15</v>
      </c>
    </row>
    <row r="195" spans="1:6" x14ac:dyDescent="0.2">
      <c r="A195" s="11">
        <v>221</v>
      </c>
      <c r="B195" s="11" t="s">
        <v>7</v>
      </c>
      <c r="C195" s="11" t="s">
        <v>5</v>
      </c>
      <c r="D195" s="11" t="s">
        <v>6</v>
      </c>
      <c r="E195" s="12">
        <v>42528</v>
      </c>
      <c r="F195" t="s">
        <v>15</v>
      </c>
    </row>
    <row r="196" spans="1:6" x14ac:dyDescent="0.2">
      <c r="A196" s="11">
        <v>294</v>
      </c>
      <c r="B196" s="11" t="s">
        <v>4</v>
      </c>
      <c r="C196" s="11" t="s">
        <v>5</v>
      </c>
      <c r="D196" s="11" t="s">
        <v>8</v>
      </c>
      <c r="E196" s="12">
        <v>42528</v>
      </c>
      <c r="F196" t="s">
        <v>15</v>
      </c>
    </row>
    <row r="197" spans="1:6" x14ac:dyDescent="0.2">
      <c r="A197" s="11">
        <v>397</v>
      </c>
      <c r="B197" s="11" t="s">
        <v>7</v>
      </c>
      <c r="C197" s="11" t="s">
        <v>5</v>
      </c>
      <c r="D197" s="11" t="s">
        <v>8</v>
      </c>
      <c r="E197" s="12">
        <v>42528</v>
      </c>
      <c r="F197" t="s">
        <v>15</v>
      </c>
    </row>
    <row r="198" spans="1:6" x14ac:dyDescent="0.2">
      <c r="A198" s="11">
        <v>438</v>
      </c>
      <c r="B198" s="11" t="s">
        <v>9</v>
      </c>
      <c r="C198" s="11" t="s">
        <v>5</v>
      </c>
      <c r="D198" s="11" t="s">
        <v>6</v>
      </c>
      <c r="E198" s="12">
        <v>42528</v>
      </c>
      <c r="F198" t="s">
        <v>15</v>
      </c>
    </row>
    <row r="199" spans="1:6" x14ac:dyDescent="0.2">
      <c r="A199" s="11">
        <v>481</v>
      </c>
      <c r="B199" s="11" t="s">
        <v>9</v>
      </c>
      <c r="C199" s="11" t="s">
        <v>5</v>
      </c>
      <c r="D199" s="11" t="s">
        <v>8</v>
      </c>
      <c r="E199" s="12">
        <v>42528</v>
      </c>
      <c r="F199" t="s">
        <v>15</v>
      </c>
    </row>
    <row r="200" spans="1:6" x14ac:dyDescent="0.2">
      <c r="A200" s="11">
        <v>3063</v>
      </c>
      <c r="B200" s="11" t="s">
        <v>10</v>
      </c>
      <c r="C200" s="11" t="s">
        <v>5</v>
      </c>
      <c r="D200" s="11" t="s">
        <v>8</v>
      </c>
      <c r="E200" s="12">
        <v>42528</v>
      </c>
      <c r="F200" t="s">
        <v>15</v>
      </c>
    </row>
    <row r="201" spans="1:6" x14ac:dyDescent="0.2">
      <c r="A201" s="11">
        <v>3433</v>
      </c>
      <c r="B201" s="11" t="s">
        <v>10</v>
      </c>
      <c r="C201" s="11" t="s">
        <v>5</v>
      </c>
      <c r="D201" s="11" t="s">
        <v>6</v>
      </c>
      <c r="E201" s="12">
        <v>42528</v>
      </c>
      <c r="F201" t="s">
        <v>15</v>
      </c>
    </row>
    <row r="202" spans="1:6" x14ac:dyDescent="0.2">
      <c r="A202" s="11">
        <v>130</v>
      </c>
      <c r="B202" s="11" t="s">
        <v>4</v>
      </c>
      <c r="C202" s="11" t="s">
        <v>5</v>
      </c>
      <c r="D202" s="11" t="s">
        <v>6</v>
      </c>
      <c r="E202" s="12">
        <v>42529</v>
      </c>
      <c r="F202" t="s">
        <v>16</v>
      </c>
    </row>
    <row r="203" spans="1:6" x14ac:dyDescent="0.2">
      <c r="A203" s="11">
        <v>266</v>
      </c>
      <c r="B203" s="11" t="s">
        <v>7</v>
      </c>
      <c r="C203" s="11" t="s">
        <v>5</v>
      </c>
      <c r="D203" s="11" t="s">
        <v>6</v>
      </c>
      <c r="E203" s="12">
        <v>42529</v>
      </c>
      <c r="F203" t="s">
        <v>16</v>
      </c>
    </row>
    <row r="204" spans="1:6" x14ac:dyDescent="0.2">
      <c r="A204" s="11">
        <v>282</v>
      </c>
      <c r="B204" s="11" t="s">
        <v>4</v>
      </c>
      <c r="C204" s="11" t="s">
        <v>5</v>
      </c>
      <c r="D204" s="11" t="s">
        <v>8</v>
      </c>
      <c r="E204" s="12">
        <v>42529</v>
      </c>
      <c r="F204" t="s">
        <v>16</v>
      </c>
    </row>
    <row r="205" spans="1:6" x14ac:dyDescent="0.2">
      <c r="A205" s="11">
        <v>395</v>
      </c>
      <c r="B205" s="11" t="s">
        <v>7</v>
      </c>
      <c r="C205" s="11" t="s">
        <v>5</v>
      </c>
      <c r="D205" s="11" t="s">
        <v>8</v>
      </c>
      <c r="E205" s="12">
        <v>42529</v>
      </c>
      <c r="F205" t="s">
        <v>16</v>
      </c>
    </row>
    <row r="206" spans="1:6" x14ac:dyDescent="0.2">
      <c r="A206" s="11">
        <v>429</v>
      </c>
      <c r="B206" s="11" t="s">
        <v>9</v>
      </c>
      <c r="C206" s="11" t="s">
        <v>5</v>
      </c>
      <c r="D206" s="11" t="s">
        <v>6</v>
      </c>
      <c r="E206" s="12">
        <v>42529</v>
      </c>
      <c r="F206" t="s">
        <v>16</v>
      </c>
    </row>
    <row r="207" spans="1:6" x14ac:dyDescent="0.2">
      <c r="A207" s="11">
        <v>487</v>
      </c>
      <c r="B207" s="11" t="s">
        <v>9</v>
      </c>
      <c r="C207" s="11" t="s">
        <v>5</v>
      </c>
      <c r="D207" s="11" t="s">
        <v>8</v>
      </c>
      <c r="E207" s="12">
        <v>42529</v>
      </c>
      <c r="F207" t="s">
        <v>16</v>
      </c>
    </row>
    <row r="208" spans="1:6" x14ac:dyDescent="0.2">
      <c r="A208" s="11">
        <v>3097</v>
      </c>
      <c r="B208" s="11" t="s">
        <v>10</v>
      </c>
      <c r="C208" s="11" t="s">
        <v>5</v>
      </c>
      <c r="D208" s="11" t="s">
        <v>8</v>
      </c>
      <c r="E208" s="12">
        <v>42529</v>
      </c>
      <c r="F208" t="s">
        <v>16</v>
      </c>
    </row>
    <row r="209" spans="1:6" x14ac:dyDescent="0.2">
      <c r="A209" s="11">
        <v>3607</v>
      </c>
      <c r="B209" s="11" t="s">
        <v>10</v>
      </c>
      <c r="C209" s="11" t="s">
        <v>5</v>
      </c>
      <c r="D209" s="11" t="s">
        <v>6</v>
      </c>
      <c r="E209" s="12">
        <v>42529</v>
      </c>
      <c r="F209" t="s">
        <v>16</v>
      </c>
    </row>
    <row r="210" spans="1:6" x14ac:dyDescent="0.2">
      <c r="A210" s="11">
        <v>129</v>
      </c>
      <c r="B210" s="11" t="s">
        <v>4</v>
      </c>
      <c r="C210" s="11" t="s">
        <v>5</v>
      </c>
      <c r="D210" s="11" t="s">
        <v>6</v>
      </c>
      <c r="E210" s="12">
        <v>42530</v>
      </c>
      <c r="F210" t="s">
        <v>16</v>
      </c>
    </row>
    <row r="211" spans="1:6" x14ac:dyDescent="0.2">
      <c r="A211" s="11">
        <v>251</v>
      </c>
      <c r="B211" s="11" t="s">
        <v>7</v>
      </c>
      <c r="C211" s="11" t="s">
        <v>5</v>
      </c>
      <c r="D211" s="11" t="s">
        <v>6</v>
      </c>
      <c r="E211" s="12">
        <v>42530</v>
      </c>
      <c r="F211" t="s">
        <v>17</v>
      </c>
    </row>
    <row r="212" spans="1:6" x14ac:dyDescent="0.2">
      <c r="A212" s="11">
        <v>317</v>
      </c>
      <c r="B212" s="11" t="s">
        <v>4</v>
      </c>
      <c r="C212" s="11" t="s">
        <v>5</v>
      </c>
      <c r="D212" s="11" t="s">
        <v>8</v>
      </c>
      <c r="E212" s="12">
        <v>42530</v>
      </c>
      <c r="F212" t="s">
        <v>17</v>
      </c>
    </row>
    <row r="213" spans="1:6" x14ac:dyDescent="0.2">
      <c r="A213" s="11">
        <v>336</v>
      </c>
      <c r="B213" s="11" t="s">
        <v>7</v>
      </c>
      <c r="C213" s="11" t="s">
        <v>5</v>
      </c>
      <c r="D213" s="11" t="s">
        <v>8</v>
      </c>
      <c r="E213" s="12">
        <v>42530</v>
      </c>
      <c r="F213" t="s">
        <v>17</v>
      </c>
    </row>
    <row r="214" spans="1:6" x14ac:dyDescent="0.2">
      <c r="A214" s="11">
        <v>432</v>
      </c>
      <c r="B214" s="11" t="s">
        <v>9</v>
      </c>
      <c r="C214" s="11" t="s">
        <v>5</v>
      </c>
      <c r="D214" s="11" t="s">
        <v>6</v>
      </c>
      <c r="E214" s="12">
        <v>42530</v>
      </c>
      <c r="F214" t="s">
        <v>17</v>
      </c>
    </row>
    <row r="215" spans="1:6" x14ac:dyDescent="0.2">
      <c r="A215" s="11">
        <v>485</v>
      </c>
      <c r="B215" s="11" t="s">
        <v>9</v>
      </c>
      <c r="C215" s="11" t="s">
        <v>5</v>
      </c>
      <c r="D215" s="11" t="s">
        <v>8</v>
      </c>
      <c r="E215" s="12">
        <v>42530</v>
      </c>
      <c r="F215" t="s">
        <v>17</v>
      </c>
    </row>
    <row r="216" spans="1:6" x14ac:dyDescent="0.2">
      <c r="A216" s="11">
        <v>3318</v>
      </c>
      <c r="B216" s="11" t="s">
        <v>10</v>
      </c>
      <c r="C216" s="11" t="s">
        <v>5</v>
      </c>
      <c r="D216" s="11" t="s">
        <v>8</v>
      </c>
      <c r="E216" s="12">
        <v>42530</v>
      </c>
      <c r="F216" t="s">
        <v>17</v>
      </c>
    </row>
    <row r="217" spans="1:6" x14ac:dyDescent="0.2">
      <c r="A217" s="11">
        <v>3657</v>
      </c>
      <c r="B217" s="11" t="s">
        <v>10</v>
      </c>
      <c r="C217" s="11" t="s">
        <v>5</v>
      </c>
      <c r="D217" s="11" t="s">
        <v>6</v>
      </c>
      <c r="E217" s="12">
        <v>42530</v>
      </c>
      <c r="F217" t="s">
        <v>17</v>
      </c>
    </row>
    <row r="218" spans="1:6" x14ac:dyDescent="0.2">
      <c r="A218" s="11">
        <v>174</v>
      </c>
      <c r="B218" s="11" t="s">
        <v>4</v>
      </c>
      <c r="C218" s="11" t="s">
        <v>5</v>
      </c>
      <c r="D218" s="11" t="s">
        <v>6</v>
      </c>
      <c r="E218" s="12">
        <v>42531</v>
      </c>
      <c r="F218" t="s">
        <v>18</v>
      </c>
    </row>
    <row r="219" spans="1:6" x14ac:dyDescent="0.2">
      <c r="A219" s="11">
        <v>261</v>
      </c>
      <c r="B219" s="11" t="s">
        <v>7</v>
      </c>
      <c r="C219" s="11" t="s">
        <v>5</v>
      </c>
      <c r="D219" s="11" t="s">
        <v>6</v>
      </c>
      <c r="E219" s="12">
        <v>42531</v>
      </c>
      <c r="F219" t="s">
        <v>18</v>
      </c>
    </row>
    <row r="220" spans="1:6" x14ac:dyDescent="0.2">
      <c r="A220" s="11">
        <v>419</v>
      </c>
      <c r="B220" s="11" t="s">
        <v>4</v>
      </c>
      <c r="C220" s="11" t="s">
        <v>5</v>
      </c>
      <c r="D220" s="11" t="s">
        <v>8</v>
      </c>
      <c r="E220" s="12">
        <v>42531</v>
      </c>
      <c r="F220" t="s">
        <v>18</v>
      </c>
    </row>
    <row r="221" spans="1:6" x14ac:dyDescent="0.2">
      <c r="A221" s="11">
        <v>445</v>
      </c>
      <c r="B221" s="11" t="s">
        <v>7</v>
      </c>
      <c r="C221" s="11" t="s">
        <v>5</v>
      </c>
      <c r="D221" s="11" t="s">
        <v>8</v>
      </c>
      <c r="E221" s="12">
        <v>42531</v>
      </c>
      <c r="F221" t="s">
        <v>18</v>
      </c>
    </row>
    <row r="222" spans="1:6" x14ac:dyDescent="0.2">
      <c r="A222" s="11">
        <v>547</v>
      </c>
      <c r="B222" s="11" t="s">
        <v>9</v>
      </c>
      <c r="C222" s="11" t="s">
        <v>5</v>
      </c>
      <c r="D222" s="11" t="s">
        <v>6</v>
      </c>
      <c r="E222" s="12">
        <v>42531</v>
      </c>
      <c r="F222" t="s">
        <v>18</v>
      </c>
    </row>
    <row r="223" spans="1:6" x14ac:dyDescent="0.2">
      <c r="A223" s="11">
        <v>644</v>
      </c>
      <c r="B223" s="11" t="s">
        <v>9</v>
      </c>
      <c r="C223" s="11" t="s">
        <v>5</v>
      </c>
      <c r="D223" s="11" t="s">
        <v>8</v>
      </c>
      <c r="E223" s="12">
        <v>42531</v>
      </c>
      <c r="F223" t="s">
        <v>18</v>
      </c>
    </row>
    <row r="224" spans="1:6" x14ac:dyDescent="0.2">
      <c r="A224" s="11">
        <v>3639</v>
      </c>
      <c r="B224" s="11" t="s">
        <v>10</v>
      </c>
      <c r="C224" s="11" t="s">
        <v>5</v>
      </c>
      <c r="D224" s="11" t="s">
        <v>6</v>
      </c>
      <c r="E224" s="12">
        <v>42531</v>
      </c>
      <c r="F224" t="s">
        <v>18</v>
      </c>
    </row>
    <row r="225" spans="1:6" x14ac:dyDescent="0.2">
      <c r="A225" s="11">
        <v>3712</v>
      </c>
      <c r="B225" s="11" t="s">
        <v>10</v>
      </c>
      <c r="C225" s="11" t="s">
        <v>5</v>
      </c>
      <c r="D225" s="11" t="s">
        <v>8</v>
      </c>
      <c r="E225" s="12">
        <v>42531</v>
      </c>
      <c r="F225" t="s">
        <v>18</v>
      </c>
    </row>
    <row r="226" spans="1:6" x14ac:dyDescent="0.2">
      <c r="A226" s="11">
        <v>259</v>
      </c>
      <c r="B226" s="11" t="s">
        <v>4</v>
      </c>
      <c r="C226" s="11" t="s">
        <v>5</v>
      </c>
      <c r="D226" s="11" t="s">
        <v>6</v>
      </c>
      <c r="E226" s="12">
        <v>42532</v>
      </c>
      <c r="F226" t="s">
        <v>12</v>
      </c>
    </row>
    <row r="227" spans="1:6" x14ac:dyDescent="0.2">
      <c r="A227" s="11">
        <v>611</v>
      </c>
      <c r="B227" s="11" t="s">
        <v>4</v>
      </c>
      <c r="C227" s="11" t="s">
        <v>5</v>
      </c>
      <c r="D227" s="11" t="s">
        <v>8</v>
      </c>
      <c r="E227" s="12">
        <v>42532</v>
      </c>
      <c r="F227" t="s">
        <v>12</v>
      </c>
    </row>
    <row r="228" spans="1:6" x14ac:dyDescent="0.2">
      <c r="A228" s="11">
        <v>625</v>
      </c>
      <c r="B228" s="11" t="s">
        <v>7</v>
      </c>
      <c r="C228" s="11" t="s">
        <v>5</v>
      </c>
      <c r="D228" s="11" t="s">
        <v>6</v>
      </c>
      <c r="E228" s="12">
        <v>42532</v>
      </c>
      <c r="F228" t="s">
        <v>12</v>
      </c>
    </row>
    <row r="229" spans="1:6" x14ac:dyDescent="0.2">
      <c r="A229" s="11">
        <v>823</v>
      </c>
      <c r="B229" s="11" t="s">
        <v>7</v>
      </c>
      <c r="C229" s="11" t="s">
        <v>5</v>
      </c>
      <c r="D229" s="11" t="s">
        <v>8</v>
      </c>
      <c r="E229" s="12">
        <v>42532</v>
      </c>
      <c r="F229" t="s">
        <v>12</v>
      </c>
    </row>
    <row r="230" spans="1:6" x14ac:dyDescent="0.2">
      <c r="A230" s="11">
        <v>1260</v>
      </c>
      <c r="B230" s="11" t="s">
        <v>9</v>
      </c>
      <c r="C230" s="11" t="s">
        <v>5</v>
      </c>
      <c r="D230" s="11" t="s">
        <v>8</v>
      </c>
      <c r="E230" s="12">
        <v>42532</v>
      </c>
      <c r="F230" t="s">
        <v>12</v>
      </c>
    </row>
    <row r="231" spans="1:6" x14ac:dyDescent="0.2">
      <c r="A231" s="11">
        <v>1277</v>
      </c>
      <c r="B231" s="11" t="s">
        <v>9</v>
      </c>
      <c r="C231" s="11" t="s">
        <v>5</v>
      </c>
      <c r="D231" s="11" t="s">
        <v>6</v>
      </c>
      <c r="E231" s="12">
        <v>42532</v>
      </c>
      <c r="F231" t="s">
        <v>12</v>
      </c>
    </row>
    <row r="232" spans="1:6" x14ac:dyDescent="0.2">
      <c r="A232" s="11">
        <v>6415</v>
      </c>
      <c r="B232" s="11" t="s">
        <v>10</v>
      </c>
      <c r="C232" s="11" t="s">
        <v>5</v>
      </c>
      <c r="D232" s="11" t="s">
        <v>8</v>
      </c>
      <c r="E232" s="12">
        <v>42532</v>
      </c>
      <c r="F232" t="s">
        <v>12</v>
      </c>
    </row>
    <row r="233" spans="1:6" x14ac:dyDescent="0.2">
      <c r="A233" s="11">
        <v>6877</v>
      </c>
      <c r="B233" s="11" t="s">
        <v>10</v>
      </c>
      <c r="C233" s="11" t="s">
        <v>5</v>
      </c>
      <c r="D233" s="11" t="s">
        <v>6</v>
      </c>
      <c r="E233" s="12">
        <v>42532</v>
      </c>
      <c r="F233" t="s">
        <v>12</v>
      </c>
    </row>
    <row r="234" spans="1:6" x14ac:dyDescent="0.2">
      <c r="A234" s="11">
        <v>352</v>
      </c>
      <c r="B234" s="11" t="s">
        <v>4</v>
      </c>
      <c r="C234" s="11" t="s">
        <v>5</v>
      </c>
      <c r="D234" s="11" t="s">
        <v>6</v>
      </c>
      <c r="E234" s="12">
        <v>42533</v>
      </c>
      <c r="F234" t="s">
        <v>13</v>
      </c>
    </row>
    <row r="235" spans="1:6" x14ac:dyDescent="0.2">
      <c r="A235" s="11">
        <v>674</v>
      </c>
      <c r="B235" s="11" t="s">
        <v>7</v>
      </c>
      <c r="C235" s="11" t="s">
        <v>5</v>
      </c>
      <c r="D235" s="11" t="s">
        <v>6</v>
      </c>
      <c r="E235" s="12">
        <v>42533</v>
      </c>
      <c r="F235" t="s">
        <v>13</v>
      </c>
    </row>
    <row r="236" spans="1:6" x14ac:dyDescent="0.2">
      <c r="A236" s="11">
        <v>756</v>
      </c>
      <c r="B236" s="11" t="s">
        <v>4</v>
      </c>
      <c r="C236" s="11" t="s">
        <v>5</v>
      </c>
      <c r="D236" s="11" t="s">
        <v>8</v>
      </c>
      <c r="E236" s="12">
        <v>42533</v>
      </c>
      <c r="F236" t="s">
        <v>13</v>
      </c>
    </row>
    <row r="237" spans="1:6" x14ac:dyDescent="0.2">
      <c r="A237" s="11">
        <v>940</v>
      </c>
      <c r="B237" s="11" t="s">
        <v>7</v>
      </c>
      <c r="C237" s="11" t="s">
        <v>5</v>
      </c>
      <c r="D237" s="11" t="s">
        <v>8</v>
      </c>
      <c r="E237" s="12">
        <v>42533</v>
      </c>
      <c r="F237" t="s">
        <v>13</v>
      </c>
    </row>
    <row r="238" spans="1:6" x14ac:dyDescent="0.2">
      <c r="A238" s="11">
        <v>1236</v>
      </c>
      <c r="B238" s="11" t="s">
        <v>9</v>
      </c>
      <c r="C238" s="11" t="s">
        <v>5</v>
      </c>
      <c r="D238" s="11" t="s">
        <v>6</v>
      </c>
      <c r="E238" s="12">
        <v>42533</v>
      </c>
      <c r="F238" t="s">
        <v>13</v>
      </c>
    </row>
    <row r="239" spans="1:6" x14ac:dyDescent="0.2">
      <c r="A239" s="11">
        <v>1501</v>
      </c>
      <c r="B239" s="11" t="s">
        <v>9</v>
      </c>
      <c r="C239" s="11" t="s">
        <v>5</v>
      </c>
      <c r="D239" s="11" t="s">
        <v>8</v>
      </c>
      <c r="E239" s="12">
        <v>42533</v>
      </c>
      <c r="F239" t="s">
        <v>13</v>
      </c>
    </row>
    <row r="240" spans="1:6" x14ac:dyDescent="0.2">
      <c r="A240" s="11">
        <v>7103</v>
      </c>
      <c r="B240" s="11" t="s">
        <v>10</v>
      </c>
      <c r="C240" s="11" t="s">
        <v>5</v>
      </c>
      <c r="D240" s="11" t="s">
        <v>6</v>
      </c>
      <c r="E240" s="12">
        <v>42533</v>
      </c>
      <c r="F240" t="s">
        <v>13</v>
      </c>
    </row>
    <row r="241" spans="1:6" x14ac:dyDescent="0.2">
      <c r="A241" s="11">
        <v>7507</v>
      </c>
      <c r="B241" s="11" t="s">
        <v>10</v>
      </c>
      <c r="C241" s="11" t="s">
        <v>5</v>
      </c>
      <c r="D241" s="11" t="s">
        <v>8</v>
      </c>
      <c r="E241" s="12">
        <v>42533</v>
      </c>
      <c r="F241" t="s">
        <v>13</v>
      </c>
    </row>
    <row r="242" spans="1:6" x14ac:dyDescent="0.2">
      <c r="A242" s="11">
        <v>240</v>
      </c>
      <c r="B242" s="11" t="s">
        <v>4</v>
      </c>
      <c r="C242" s="11" t="s">
        <v>5</v>
      </c>
      <c r="D242" s="11" t="s">
        <v>6</v>
      </c>
      <c r="E242" s="12">
        <v>42534</v>
      </c>
      <c r="F242" t="s">
        <v>14</v>
      </c>
    </row>
    <row r="243" spans="1:6" x14ac:dyDescent="0.2">
      <c r="A243" s="11">
        <v>336</v>
      </c>
      <c r="B243" s="11" t="s">
        <v>7</v>
      </c>
      <c r="C243" s="11" t="s">
        <v>5</v>
      </c>
      <c r="D243" s="11" t="s">
        <v>6</v>
      </c>
      <c r="E243" s="12">
        <v>42534</v>
      </c>
      <c r="F243" t="s">
        <v>14</v>
      </c>
    </row>
    <row r="244" spans="1:6" x14ac:dyDescent="0.2">
      <c r="A244" s="11">
        <v>482</v>
      </c>
      <c r="B244" s="11" t="s">
        <v>7</v>
      </c>
      <c r="C244" s="11" t="s">
        <v>5</v>
      </c>
      <c r="D244" s="11" t="s">
        <v>8</v>
      </c>
      <c r="E244" s="12">
        <v>42534</v>
      </c>
      <c r="F244" t="s">
        <v>14</v>
      </c>
    </row>
    <row r="245" spans="1:6" x14ac:dyDescent="0.2">
      <c r="A245" s="11">
        <v>549</v>
      </c>
      <c r="B245" s="11" t="s">
        <v>4</v>
      </c>
      <c r="C245" s="11" t="s">
        <v>5</v>
      </c>
      <c r="D245" s="11" t="s">
        <v>8</v>
      </c>
      <c r="E245" s="12">
        <v>42534</v>
      </c>
      <c r="F245" t="s">
        <v>14</v>
      </c>
    </row>
    <row r="246" spans="1:6" x14ac:dyDescent="0.2">
      <c r="A246" s="11">
        <v>591</v>
      </c>
      <c r="B246" s="11" t="s">
        <v>9</v>
      </c>
      <c r="C246" s="11" t="s">
        <v>5</v>
      </c>
      <c r="D246" s="11" t="s">
        <v>6</v>
      </c>
      <c r="E246" s="12">
        <v>42534</v>
      </c>
      <c r="F246" t="s">
        <v>14</v>
      </c>
    </row>
    <row r="247" spans="1:6" x14ac:dyDescent="0.2">
      <c r="A247" s="11">
        <v>660</v>
      </c>
      <c r="B247" s="11" t="s">
        <v>9</v>
      </c>
      <c r="C247" s="11" t="s">
        <v>5</v>
      </c>
      <c r="D247" s="11" t="s">
        <v>8</v>
      </c>
      <c r="E247" s="12">
        <v>42534</v>
      </c>
      <c r="F247" t="s">
        <v>14</v>
      </c>
    </row>
    <row r="248" spans="1:6" x14ac:dyDescent="0.2">
      <c r="A248" s="11">
        <v>5283</v>
      </c>
      <c r="B248" s="11" t="s">
        <v>10</v>
      </c>
      <c r="C248" s="11" t="s">
        <v>5</v>
      </c>
      <c r="D248" s="11" t="s">
        <v>8</v>
      </c>
      <c r="E248" s="12">
        <v>42534</v>
      </c>
      <c r="F248" t="s">
        <v>14</v>
      </c>
    </row>
    <row r="249" spans="1:6" x14ac:dyDescent="0.2">
      <c r="A249" s="11">
        <v>5634</v>
      </c>
      <c r="B249" s="11" t="s">
        <v>10</v>
      </c>
      <c r="C249" s="11" t="s">
        <v>5</v>
      </c>
      <c r="D249" s="11" t="s">
        <v>6</v>
      </c>
      <c r="E249" s="12">
        <v>42534</v>
      </c>
      <c r="F249" t="s">
        <v>14</v>
      </c>
    </row>
    <row r="250" spans="1:6" x14ac:dyDescent="0.2">
      <c r="A250" s="11">
        <v>111</v>
      </c>
      <c r="B250" s="11" t="s">
        <v>4</v>
      </c>
      <c r="C250" s="11" t="s">
        <v>5</v>
      </c>
      <c r="D250" s="11" t="s">
        <v>6</v>
      </c>
      <c r="E250" s="12">
        <v>42535</v>
      </c>
      <c r="F250" t="s">
        <v>15</v>
      </c>
    </row>
    <row r="251" spans="1:6" x14ac:dyDescent="0.2">
      <c r="A251" s="11">
        <v>244</v>
      </c>
      <c r="B251" s="11" t="s">
        <v>7</v>
      </c>
      <c r="C251" s="11" t="s">
        <v>5</v>
      </c>
      <c r="D251" s="11" t="s">
        <v>6</v>
      </c>
      <c r="E251" s="12">
        <v>42535</v>
      </c>
      <c r="F251" t="s">
        <v>15</v>
      </c>
    </row>
    <row r="252" spans="1:6" x14ac:dyDescent="0.2">
      <c r="A252" s="11">
        <v>338</v>
      </c>
      <c r="B252" s="11" t="s">
        <v>4</v>
      </c>
      <c r="C252" s="11" t="s">
        <v>5</v>
      </c>
      <c r="D252" s="11" t="s">
        <v>8</v>
      </c>
      <c r="E252" s="12">
        <v>42535</v>
      </c>
      <c r="F252" t="s">
        <v>15</v>
      </c>
    </row>
    <row r="253" spans="1:6" x14ac:dyDescent="0.2">
      <c r="A253" s="11">
        <v>380</v>
      </c>
      <c r="B253" s="11" t="s">
        <v>7</v>
      </c>
      <c r="C253" s="11" t="s">
        <v>5</v>
      </c>
      <c r="D253" s="11" t="s">
        <v>8</v>
      </c>
      <c r="E253" s="12">
        <v>42535</v>
      </c>
      <c r="F253" t="s">
        <v>15</v>
      </c>
    </row>
    <row r="254" spans="1:6" x14ac:dyDescent="0.2">
      <c r="A254" s="11">
        <v>475</v>
      </c>
      <c r="B254" s="11" t="s">
        <v>9</v>
      </c>
      <c r="C254" s="11" t="s">
        <v>5</v>
      </c>
      <c r="D254" s="11" t="s">
        <v>6</v>
      </c>
      <c r="E254" s="12">
        <v>42535</v>
      </c>
      <c r="F254" t="s">
        <v>15</v>
      </c>
    </row>
    <row r="255" spans="1:6" x14ac:dyDescent="0.2">
      <c r="A255" s="11">
        <v>542</v>
      </c>
      <c r="B255" s="11" t="s">
        <v>9</v>
      </c>
      <c r="C255" s="11" t="s">
        <v>5</v>
      </c>
      <c r="D255" s="11" t="s">
        <v>8</v>
      </c>
      <c r="E255" s="12">
        <v>42535</v>
      </c>
      <c r="F255" t="s">
        <v>15</v>
      </c>
    </row>
    <row r="256" spans="1:6" x14ac:dyDescent="0.2">
      <c r="A256" s="11">
        <v>4190</v>
      </c>
      <c r="B256" s="11" t="s">
        <v>10</v>
      </c>
      <c r="C256" s="11" t="s">
        <v>5</v>
      </c>
      <c r="D256" s="11" t="s">
        <v>8</v>
      </c>
      <c r="E256" s="12">
        <v>42535</v>
      </c>
      <c r="F256" t="s">
        <v>15</v>
      </c>
    </row>
    <row r="257" spans="1:6" x14ac:dyDescent="0.2">
      <c r="A257" s="11">
        <v>4734</v>
      </c>
      <c r="B257" s="11" t="s">
        <v>10</v>
      </c>
      <c r="C257" s="11" t="s">
        <v>5</v>
      </c>
      <c r="D257" s="11" t="s">
        <v>6</v>
      </c>
      <c r="E257" s="12">
        <v>42535</v>
      </c>
      <c r="F257" t="s">
        <v>15</v>
      </c>
    </row>
  </sheetData>
  <autoFilter ref="A1:F1">
    <sortState ref="A2:F257">
      <sortCondition ref="E1:E257"/>
    </sortState>
  </autoFilter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1"/>
  <sheetViews>
    <sheetView workbookViewId="0">
      <selection sqref="A1:E1048576"/>
    </sheetView>
  </sheetViews>
  <sheetFormatPr baseColWidth="10" defaultRowHeight="16" x14ac:dyDescent="0.2"/>
  <cols>
    <col min="1" max="1" width="17" bestFit="1" customWidth="1"/>
    <col min="2" max="2" width="21.5" bestFit="1" customWidth="1"/>
    <col min="3" max="3" width="7.1640625" customWidth="1"/>
    <col min="4" max="4" width="7.33203125" customWidth="1"/>
    <col min="5" max="5" width="11.83203125" customWidth="1"/>
    <col min="6" max="6" width="13.33203125" bestFit="1" customWidth="1"/>
    <col min="7" max="7" width="13.5" bestFit="1" customWidth="1"/>
    <col min="8" max="8" width="17.83203125" bestFit="1" customWidth="1"/>
    <col min="9" max="9" width="18.1640625" bestFit="1" customWidth="1"/>
  </cols>
  <sheetData>
    <row r="3" spans="1:5" x14ac:dyDescent="0.2">
      <c r="A3" s="5" t="s">
        <v>20</v>
      </c>
      <c r="B3" s="5" t="s">
        <v>21</v>
      </c>
    </row>
    <row r="4" spans="1:5" x14ac:dyDescent="0.2">
      <c r="A4" s="5" t="s">
        <v>22</v>
      </c>
      <c r="B4" t="s">
        <v>6</v>
      </c>
      <c r="C4" t="s">
        <v>8</v>
      </c>
      <c r="D4" t="s">
        <v>31</v>
      </c>
      <c r="E4" t="s">
        <v>23</v>
      </c>
    </row>
    <row r="5" spans="1:5" x14ac:dyDescent="0.2">
      <c r="A5" s="2" t="s">
        <v>4</v>
      </c>
      <c r="B5" s="21">
        <v>4522</v>
      </c>
      <c r="C5" s="21">
        <v>8748</v>
      </c>
      <c r="D5" s="21"/>
      <c r="E5" s="21">
        <v>13270</v>
      </c>
    </row>
    <row r="6" spans="1:5" x14ac:dyDescent="0.2">
      <c r="A6" s="13">
        <v>42532</v>
      </c>
      <c r="B6" s="21">
        <v>259</v>
      </c>
      <c r="C6" s="21">
        <v>611</v>
      </c>
      <c r="D6" s="21"/>
      <c r="E6" s="21">
        <v>870</v>
      </c>
    </row>
    <row r="7" spans="1:5" x14ac:dyDescent="0.2">
      <c r="A7" s="13">
        <v>42533</v>
      </c>
      <c r="B7" s="21">
        <v>352</v>
      </c>
      <c r="C7" s="21">
        <v>756</v>
      </c>
      <c r="D7" s="21"/>
      <c r="E7" s="21">
        <v>1108</v>
      </c>
    </row>
    <row r="8" spans="1:5" x14ac:dyDescent="0.2">
      <c r="A8" s="13">
        <v>42534</v>
      </c>
      <c r="B8" s="21">
        <v>240</v>
      </c>
      <c r="C8" s="21">
        <v>549</v>
      </c>
      <c r="D8" s="21"/>
      <c r="E8" s="21">
        <v>789</v>
      </c>
    </row>
    <row r="9" spans="1:5" x14ac:dyDescent="0.2">
      <c r="A9" s="13">
        <v>42535</v>
      </c>
      <c r="B9" s="21">
        <v>109</v>
      </c>
      <c r="C9" s="21">
        <v>337</v>
      </c>
      <c r="D9" s="21"/>
      <c r="E9" s="21">
        <v>446</v>
      </c>
    </row>
    <row r="10" spans="1:5" x14ac:dyDescent="0.2">
      <c r="A10" s="13">
        <v>42536</v>
      </c>
      <c r="B10" s="21">
        <v>138</v>
      </c>
      <c r="C10" s="21">
        <v>242</v>
      </c>
      <c r="D10" s="21"/>
      <c r="E10" s="21">
        <v>380</v>
      </c>
    </row>
    <row r="11" spans="1:5" x14ac:dyDescent="0.2">
      <c r="A11" s="13">
        <v>42537</v>
      </c>
      <c r="B11" s="21">
        <v>115</v>
      </c>
      <c r="C11" s="21">
        <v>292</v>
      </c>
      <c r="D11" s="21"/>
      <c r="E11" s="21">
        <v>407</v>
      </c>
    </row>
    <row r="12" spans="1:5" x14ac:dyDescent="0.2">
      <c r="A12" s="13">
        <v>42538</v>
      </c>
      <c r="B12" s="21">
        <v>160</v>
      </c>
      <c r="C12" s="21">
        <v>311</v>
      </c>
      <c r="D12" s="21"/>
      <c r="E12" s="21">
        <v>471</v>
      </c>
    </row>
    <row r="13" spans="1:5" x14ac:dyDescent="0.2">
      <c r="A13" s="13">
        <v>42539</v>
      </c>
      <c r="B13" s="21">
        <v>227</v>
      </c>
      <c r="C13" s="21">
        <v>432</v>
      </c>
      <c r="D13" s="21"/>
      <c r="E13" s="21">
        <v>659</v>
      </c>
    </row>
    <row r="14" spans="1:5" x14ac:dyDescent="0.2">
      <c r="A14" s="13">
        <v>42540</v>
      </c>
      <c r="B14" s="21">
        <v>192</v>
      </c>
      <c r="C14" s="21">
        <v>419</v>
      </c>
      <c r="D14" s="21"/>
      <c r="E14" s="21">
        <v>611</v>
      </c>
    </row>
    <row r="15" spans="1:5" x14ac:dyDescent="0.2">
      <c r="A15" s="13">
        <v>42541</v>
      </c>
      <c r="B15" s="21">
        <v>123</v>
      </c>
      <c r="C15" s="21">
        <v>241</v>
      </c>
      <c r="D15" s="21"/>
      <c r="E15" s="21">
        <v>364</v>
      </c>
    </row>
    <row r="16" spans="1:5" x14ac:dyDescent="0.2">
      <c r="A16" s="13">
        <v>42542</v>
      </c>
      <c r="B16" s="21">
        <v>109</v>
      </c>
      <c r="C16" s="21">
        <v>253</v>
      </c>
      <c r="D16" s="21"/>
      <c r="E16" s="21">
        <v>362</v>
      </c>
    </row>
    <row r="17" spans="1:5" x14ac:dyDescent="0.2">
      <c r="A17" s="13">
        <v>42543</v>
      </c>
      <c r="B17" s="21">
        <v>116</v>
      </c>
      <c r="C17" s="21">
        <v>282</v>
      </c>
      <c r="D17" s="21"/>
      <c r="E17" s="21">
        <v>398</v>
      </c>
    </row>
    <row r="18" spans="1:5" x14ac:dyDescent="0.2">
      <c r="A18" s="13">
        <v>42544</v>
      </c>
      <c r="B18" s="21">
        <v>136</v>
      </c>
      <c r="C18" s="21">
        <v>322</v>
      </c>
      <c r="D18" s="21"/>
      <c r="E18" s="21">
        <v>458</v>
      </c>
    </row>
    <row r="19" spans="1:5" x14ac:dyDescent="0.2">
      <c r="A19" s="13">
        <v>42545</v>
      </c>
      <c r="B19" s="21">
        <v>377</v>
      </c>
      <c r="C19" s="21">
        <v>566</v>
      </c>
      <c r="D19" s="21"/>
      <c r="E19" s="21">
        <v>943</v>
      </c>
    </row>
    <row r="20" spans="1:5" x14ac:dyDescent="0.2">
      <c r="A20" s="13">
        <v>42546</v>
      </c>
      <c r="B20" s="21">
        <v>433</v>
      </c>
      <c r="C20" s="21">
        <v>709</v>
      </c>
      <c r="D20" s="21"/>
      <c r="E20" s="21">
        <v>1142</v>
      </c>
    </row>
    <row r="21" spans="1:5" x14ac:dyDescent="0.2">
      <c r="A21" s="13">
        <v>42547</v>
      </c>
      <c r="B21" s="21">
        <v>335</v>
      </c>
      <c r="C21" s="21">
        <v>591</v>
      </c>
      <c r="D21" s="21"/>
      <c r="E21" s="21">
        <v>926</v>
      </c>
    </row>
    <row r="22" spans="1:5" x14ac:dyDescent="0.2">
      <c r="A22" s="13">
        <v>42548</v>
      </c>
      <c r="B22" s="21">
        <v>271</v>
      </c>
      <c r="C22" s="21">
        <v>495</v>
      </c>
      <c r="D22" s="21"/>
      <c r="E22" s="21">
        <v>766</v>
      </c>
    </row>
    <row r="23" spans="1:5" x14ac:dyDescent="0.2">
      <c r="A23" s="13">
        <v>42549</v>
      </c>
      <c r="B23" s="21">
        <v>270</v>
      </c>
      <c r="C23" s="21">
        <v>478</v>
      </c>
      <c r="D23" s="21"/>
      <c r="E23" s="21">
        <v>748</v>
      </c>
    </row>
    <row r="24" spans="1:5" x14ac:dyDescent="0.2">
      <c r="A24" s="13">
        <v>42550</v>
      </c>
      <c r="B24" s="21">
        <v>268</v>
      </c>
      <c r="C24" s="21">
        <v>428</v>
      </c>
      <c r="D24" s="21"/>
      <c r="E24" s="21">
        <v>696</v>
      </c>
    </row>
    <row r="25" spans="1:5" x14ac:dyDescent="0.2">
      <c r="A25" s="13">
        <v>42551</v>
      </c>
      <c r="B25" s="21">
        <v>292</v>
      </c>
      <c r="C25" s="21">
        <v>434</v>
      </c>
      <c r="D25" s="21"/>
      <c r="E25" s="21">
        <v>726</v>
      </c>
    </row>
    <row r="26" spans="1:5" x14ac:dyDescent="0.2">
      <c r="A26" s="2" t="s">
        <v>7</v>
      </c>
      <c r="B26" s="21">
        <v>8322</v>
      </c>
      <c r="C26" s="21">
        <v>11449</v>
      </c>
      <c r="D26" s="21"/>
      <c r="E26" s="21">
        <v>19771</v>
      </c>
    </row>
    <row r="27" spans="1:5" x14ac:dyDescent="0.2">
      <c r="A27" s="13">
        <v>42532</v>
      </c>
      <c r="B27" s="21">
        <v>625</v>
      </c>
      <c r="C27" s="21">
        <v>823</v>
      </c>
      <c r="D27" s="21"/>
      <c r="E27" s="21">
        <v>1448</v>
      </c>
    </row>
    <row r="28" spans="1:5" x14ac:dyDescent="0.2">
      <c r="A28" s="13">
        <v>42533</v>
      </c>
      <c r="B28" s="21">
        <v>674</v>
      </c>
      <c r="C28" s="21">
        <v>940</v>
      </c>
      <c r="D28" s="21"/>
      <c r="E28" s="21">
        <v>1614</v>
      </c>
    </row>
    <row r="29" spans="1:5" x14ac:dyDescent="0.2">
      <c r="A29" s="13">
        <v>42534</v>
      </c>
      <c r="B29" s="21">
        <v>336</v>
      </c>
      <c r="C29" s="21">
        <v>482</v>
      </c>
      <c r="D29" s="21"/>
      <c r="E29" s="21">
        <v>818</v>
      </c>
    </row>
    <row r="30" spans="1:5" x14ac:dyDescent="0.2">
      <c r="A30" s="13">
        <v>42535</v>
      </c>
      <c r="B30" s="21">
        <v>244</v>
      </c>
      <c r="C30" s="21">
        <v>379</v>
      </c>
      <c r="D30" s="21"/>
      <c r="E30" s="21">
        <v>623</v>
      </c>
    </row>
    <row r="31" spans="1:5" x14ac:dyDescent="0.2">
      <c r="A31" s="13">
        <v>42536</v>
      </c>
      <c r="B31" s="21">
        <v>220</v>
      </c>
      <c r="C31" s="21">
        <v>264</v>
      </c>
      <c r="D31" s="21"/>
      <c r="E31" s="21">
        <v>484</v>
      </c>
    </row>
    <row r="32" spans="1:5" x14ac:dyDescent="0.2">
      <c r="A32" s="13">
        <v>42537</v>
      </c>
      <c r="B32" s="21">
        <v>195</v>
      </c>
      <c r="C32" s="21">
        <v>267</v>
      </c>
      <c r="D32" s="21"/>
      <c r="E32" s="21">
        <v>462</v>
      </c>
    </row>
    <row r="33" spans="1:5" x14ac:dyDescent="0.2">
      <c r="A33" s="13">
        <v>42538</v>
      </c>
      <c r="B33" s="21">
        <v>238</v>
      </c>
      <c r="C33" s="21">
        <v>306</v>
      </c>
      <c r="D33" s="21"/>
      <c r="E33" s="21">
        <v>544</v>
      </c>
    </row>
    <row r="34" spans="1:5" x14ac:dyDescent="0.2">
      <c r="A34" s="13">
        <v>42539</v>
      </c>
      <c r="B34" s="21">
        <v>339</v>
      </c>
      <c r="C34" s="21">
        <v>560</v>
      </c>
      <c r="D34" s="21"/>
      <c r="E34" s="21">
        <v>899</v>
      </c>
    </row>
    <row r="35" spans="1:5" x14ac:dyDescent="0.2">
      <c r="A35" s="13">
        <v>42540</v>
      </c>
      <c r="B35" s="21">
        <v>389</v>
      </c>
      <c r="C35" s="21">
        <v>540</v>
      </c>
      <c r="D35" s="21"/>
      <c r="E35" s="21">
        <v>929</v>
      </c>
    </row>
    <row r="36" spans="1:5" x14ac:dyDescent="0.2">
      <c r="A36" s="13">
        <v>42541</v>
      </c>
      <c r="B36" s="21">
        <v>212</v>
      </c>
      <c r="C36" s="21">
        <v>307</v>
      </c>
      <c r="D36" s="21"/>
      <c r="E36" s="21">
        <v>519</v>
      </c>
    </row>
    <row r="37" spans="1:5" x14ac:dyDescent="0.2">
      <c r="A37" s="13">
        <v>42542</v>
      </c>
      <c r="B37" s="21">
        <v>197</v>
      </c>
      <c r="C37" s="21">
        <v>299</v>
      </c>
      <c r="D37" s="21"/>
      <c r="E37" s="21">
        <v>496</v>
      </c>
    </row>
    <row r="38" spans="1:5" x14ac:dyDescent="0.2">
      <c r="A38" s="13">
        <v>42543</v>
      </c>
      <c r="B38" s="21">
        <v>236</v>
      </c>
      <c r="C38" s="21">
        <v>358</v>
      </c>
      <c r="D38" s="21"/>
      <c r="E38" s="21">
        <v>594</v>
      </c>
    </row>
    <row r="39" spans="1:5" x14ac:dyDescent="0.2">
      <c r="A39" s="13">
        <v>42544</v>
      </c>
      <c r="B39" s="21">
        <v>269</v>
      </c>
      <c r="C39" s="21">
        <v>390</v>
      </c>
      <c r="D39" s="21"/>
      <c r="E39" s="21">
        <v>659</v>
      </c>
    </row>
    <row r="40" spans="1:5" x14ac:dyDescent="0.2">
      <c r="A40" s="13">
        <v>42545</v>
      </c>
      <c r="B40" s="21">
        <v>693</v>
      </c>
      <c r="C40" s="21">
        <v>860</v>
      </c>
      <c r="D40" s="21"/>
      <c r="E40" s="21">
        <v>1553</v>
      </c>
    </row>
    <row r="41" spans="1:5" x14ac:dyDescent="0.2">
      <c r="A41" s="13">
        <v>42546</v>
      </c>
      <c r="B41" s="21">
        <v>684</v>
      </c>
      <c r="C41" s="21">
        <v>965</v>
      </c>
      <c r="D41" s="21"/>
      <c r="E41" s="21">
        <v>1649</v>
      </c>
    </row>
    <row r="42" spans="1:5" x14ac:dyDescent="0.2">
      <c r="A42" s="13">
        <v>42547</v>
      </c>
      <c r="B42" s="21">
        <v>624</v>
      </c>
      <c r="C42" s="21">
        <v>835</v>
      </c>
      <c r="D42" s="21"/>
      <c r="E42" s="21">
        <v>1459</v>
      </c>
    </row>
    <row r="43" spans="1:5" x14ac:dyDescent="0.2">
      <c r="A43" s="13">
        <v>42548</v>
      </c>
      <c r="B43" s="21">
        <v>552</v>
      </c>
      <c r="C43" s="21">
        <v>690</v>
      </c>
      <c r="D43" s="21"/>
      <c r="E43" s="21">
        <v>1242</v>
      </c>
    </row>
    <row r="44" spans="1:5" x14ac:dyDescent="0.2">
      <c r="A44" s="13">
        <v>42549</v>
      </c>
      <c r="B44" s="21">
        <v>489</v>
      </c>
      <c r="C44" s="21">
        <v>757</v>
      </c>
      <c r="D44" s="21"/>
      <c r="E44" s="21">
        <v>1246</v>
      </c>
    </row>
    <row r="45" spans="1:5" x14ac:dyDescent="0.2">
      <c r="A45" s="13">
        <v>42550</v>
      </c>
      <c r="B45" s="21">
        <v>517</v>
      </c>
      <c r="C45" s="21">
        <v>714</v>
      </c>
      <c r="D45" s="21"/>
      <c r="E45" s="21">
        <v>1231</v>
      </c>
    </row>
    <row r="46" spans="1:5" x14ac:dyDescent="0.2">
      <c r="A46" s="13">
        <v>42551</v>
      </c>
      <c r="B46" s="21">
        <v>589</v>
      </c>
      <c r="C46" s="21">
        <v>713</v>
      </c>
      <c r="D46" s="21"/>
      <c r="E46" s="21">
        <v>1302</v>
      </c>
    </row>
    <row r="47" spans="1:5" x14ac:dyDescent="0.2">
      <c r="A47" s="2" t="s">
        <v>9</v>
      </c>
      <c r="B47" s="21">
        <v>15483</v>
      </c>
      <c r="C47" s="21">
        <v>16356</v>
      </c>
      <c r="D47" s="21"/>
      <c r="E47" s="21">
        <v>31839</v>
      </c>
    </row>
    <row r="48" spans="1:5" x14ac:dyDescent="0.2">
      <c r="A48" s="13">
        <v>42532</v>
      </c>
      <c r="B48" s="21">
        <v>1277</v>
      </c>
      <c r="C48" s="21">
        <v>1260</v>
      </c>
      <c r="D48" s="21"/>
      <c r="E48" s="21">
        <v>2537</v>
      </c>
    </row>
    <row r="49" spans="1:5" x14ac:dyDescent="0.2">
      <c r="A49" s="13">
        <v>42533</v>
      </c>
      <c r="B49" s="21">
        <v>1236</v>
      </c>
      <c r="C49" s="21">
        <v>1501</v>
      </c>
      <c r="D49" s="21"/>
      <c r="E49" s="21">
        <v>2737</v>
      </c>
    </row>
    <row r="50" spans="1:5" x14ac:dyDescent="0.2">
      <c r="A50" s="13">
        <v>42534</v>
      </c>
      <c r="B50" s="21">
        <v>591</v>
      </c>
      <c r="C50" s="21">
        <v>660</v>
      </c>
      <c r="D50" s="21"/>
      <c r="E50" s="21">
        <v>1251</v>
      </c>
    </row>
    <row r="51" spans="1:5" x14ac:dyDescent="0.2">
      <c r="A51" s="13">
        <v>42535</v>
      </c>
      <c r="B51" s="21">
        <v>474</v>
      </c>
      <c r="C51" s="21">
        <v>535</v>
      </c>
      <c r="D51" s="21"/>
      <c r="E51" s="21">
        <v>1009</v>
      </c>
    </row>
    <row r="52" spans="1:5" x14ac:dyDescent="0.2">
      <c r="A52" s="13">
        <v>42536</v>
      </c>
      <c r="B52" s="21">
        <v>473</v>
      </c>
      <c r="C52" s="21">
        <v>480</v>
      </c>
      <c r="D52" s="21"/>
      <c r="E52" s="21">
        <v>953</v>
      </c>
    </row>
    <row r="53" spans="1:5" x14ac:dyDescent="0.2">
      <c r="A53" s="13">
        <v>42537</v>
      </c>
      <c r="B53" s="21">
        <v>461</v>
      </c>
      <c r="C53" s="21">
        <v>476</v>
      </c>
      <c r="D53" s="21"/>
      <c r="E53" s="21">
        <v>937</v>
      </c>
    </row>
    <row r="54" spans="1:5" x14ac:dyDescent="0.2">
      <c r="A54" s="13">
        <v>42538</v>
      </c>
      <c r="B54" s="21">
        <v>518</v>
      </c>
      <c r="C54" s="21">
        <v>585</v>
      </c>
      <c r="D54" s="21"/>
      <c r="E54" s="21">
        <v>1103</v>
      </c>
    </row>
    <row r="55" spans="1:5" x14ac:dyDescent="0.2">
      <c r="A55" s="13">
        <v>42539</v>
      </c>
      <c r="B55" s="21">
        <v>742</v>
      </c>
      <c r="C55" s="21">
        <v>818</v>
      </c>
      <c r="D55" s="21"/>
      <c r="E55" s="21">
        <v>1560</v>
      </c>
    </row>
    <row r="56" spans="1:5" x14ac:dyDescent="0.2">
      <c r="A56" s="13">
        <v>42540</v>
      </c>
      <c r="B56" s="21">
        <v>785</v>
      </c>
      <c r="C56" s="21">
        <v>898</v>
      </c>
      <c r="D56" s="21"/>
      <c r="E56" s="21">
        <v>1683</v>
      </c>
    </row>
    <row r="57" spans="1:5" x14ac:dyDescent="0.2">
      <c r="A57" s="13">
        <v>42541</v>
      </c>
      <c r="B57" s="21">
        <v>433</v>
      </c>
      <c r="C57" s="21">
        <v>488</v>
      </c>
      <c r="D57" s="21"/>
      <c r="E57" s="21">
        <v>921</v>
      </c>
    </row>
    <row r="58" spans="1:5" x14ac:dyDescent="0.2">
      <c r="A58" s="13">
        <v>42542</v>
      </c>
      <c r="B58" s="21">
        <v>414</v>
      </c>
      <c r="C58" s="21">
        <v>444</v>
      </c>
      <c r="D58" s="21"/>
      <c r="E58" s="21">
        <v>858</v>
      </c>
    </row>
    <row r="59" spans="1:5" x14ac:dyDescent="0.2">
      <c r="A59" s="13">
        <v>42543</v>
      </c>
      <c r="B59" s="21">
        <v>430</v>
      </c>
      <c r="C59" s="21">
        <v>510</v>
      </c>
      <c r="D59" s="21"/>
      <c r="E59" s="21">
        <v>940</v>
      </c>
    </row>
    <row r="60" spans="1:5" x14ac:dyDescent="0.2">
      <c r="A60" s="13">
        <v>42544</v>
      </c>
      <c r="B60" s="21">
        <v>635</v>
      </c>
      <c r="C60" s="21">
        <v>588</v>
      </c>
      <c r="D60" s="21"/>
      <c r="E60" s="21">
        <v>1223</v>
      </c>
    </row>
    <row r="61" spans="1:5" x14ac:dyDescent="0.2">
      <c r="A61" s="13">
        <v>42545</v>
      </c>
      <c r="B61" s="21">
        <v>1223</v>
      </c>
      <c r="C61" s="21">
        <v>1155</v>
      </c>
      <c r="D61" s="21"/>
      <c r="E61" s="21">
        <v>2378</v>
      </c>
    </row>
    <row r="62" spans="1:5" x14ac:dyDescent="0.2">
      <c r="A62" s="13">
        <v>42546</v>
      </c>
      <c r="B62" s="21">
        <v>1563</v>
      </c>
      <c r="C62" s="21">
        <v>1473</v>
      </c>
      <c r="D62" s="21"/>
      <c r="E62" s="21">
        <v>3036</v>
      </c>
    </row>
    <row r="63" spans="1:5" x14ac:dyDescent="0.2">
      <c r="A63" s="13">
        <v>42547</v>
      </c>
      <c r="B63" s="21">
        <v>1391</v>
      </c>
      <c r="C63" s="21">
        <v>1417</v>
      </c>
      <c r="D63" s="21"/>
      <c r="E63" s="21">
        <v>2808</v>
      </c>
    </row>
    <row r="64" spans="1:5" x14ac:dyDescent="0.2">
      <c r="A64" s="13">
        <v>42548</v>
      </c>
      <c r="B64" s="21">
        <v>732</v>
      </c>
      <c r="C64" s="21">
        <v>790</v>
      </c>
      <c r="D64" s="21"/>
      <c r="E64" s="21">
        <v>1522</v>
      </c>
    </row>
    <row r="65" spans="1:5" x14ac:dyDescent="0.2">
      <c r="A65" s="13">
        <v>42549</v>
      </c>
      <c r="B65" s="21">
        <v>752</v>
      </c>
      <c r="C65" s="21">
        <v>870</v>
      </c>
      <c r="D65" s="21"/>
      <c r="E65" s="21">
        <v>1622</v>
      </c>
    </row>
    <row r="66" spans="1:5" x14ac:dyDescent="0.2">
      <c r="A66" s="13">
        <v>42550</v>
      </c>
      <c r="B66" s="21">
        <v>749</v>
      </c>
      <c r="C66" s="21">
        <v>706</v>
      </c>
      <c r="D66" s="21"/>
      <c r="E66" s="21">
        <v>1455</v>
      </c>
    </row>
    <row r="67" spans="1:5" x14ac:dyDescent="0.2">
      <c r="A67" s="13">
        <v>42551</v>
      </c>
      <c r="B67" s="21">
        <v>604</v>
      </c>
      <c r="C67" s="21">
        <v>702</v>
      </c>
      <c r="D67" s="21"/>
      <c r="E67" s="21">
        <v>1306</v>
      </c>
    </row>
    <row r="68" spans="1:5" x14ac:dyDescent="0.2">
      <c r="A68" s="2" t="s">
        <v>10</v>
      </c>
      <c r="B68" s="21">
        <v>119037</v>
      </c>
      <c r="C68" s="21">
        <v>96188</v>
      </c>
      <c r="D68" s="21"/>
      <c r="E68" s="21">
        <v>215225</v>
      </c>
    </row>
    <row r="69" spans="1:5" x14ac:dyDescent="0.2">
      <c r="A69" s="13">
        <v>42532</v>
      </c>
      <c r="B69" s="21">
        <v>6877</v>
      </c>
      <c r="C69" s="21">
        <v>6415</v>
      </c>
      <c r="D69" s="21"/>
      <c r="E69" s="21">
        <v>13292</v>
      </c>
    </row>
    <row r="70" spans="1:5" x14ac:dyDescent="0.2">
      <c r="A70" s="13">
        <v>42533</v>
      </c>
      <c r="B70" s="21">
        <v>7103</v>
      </c>
      <c r="C70" s="21">
        <v>7507</v>
      </c>
      <c r="D70" s="21"/>
      <c r="E70" s="21">
        <v>14610</v>
      </c>
    </row>
    <row r="71" spans="1:5" x14ac:dyDescent="0.2">
      <c r="A71" s="13">
        <v>42534</v>
      </c>
      <c r="B71" s="21">
        <v>5634</v>
      </c>
      <c r="C71" s="21">
        <v>5283</v>
      </c>
      <c r="D71" s="21"/>
      <c r="E71" s="21">
        <v>10917</v>
      </c>
    </row>
    <row r="72" spans="1:5" x14ac:dyDescent="0.2">
      <c r="A72" s="13">
        <v>42535</v>
      </c>
      <c r="B72" s="21">
        <v>4696</v>
      </c>
      <c r="C72" s="21">
        <v>4162</v>
      </c>
      <c r="D72" s="21"/>
      <c r="E72" s="21">
        <v>8858</v>
      </c>
    </row>
    <row r="73" spans="1:5" x14ac:dyDescent="0.2">
      <c r="A73" s="13">
        <v>42536</v>
      </c>
      <c r="B73" s="21">
        <v>4281</v>
      </c>
      <c r="C73" s="21">
        <v>3676</v>
      </c>
      <c r="D73" s="21"/>
      <c r="E73" s="21">
        <v>7957</v>
      </c>
    </row>
    <row r="74" spans="1:5" x14ac:dyDescent="0.2">
      <c r="A74" s="13">
        <v>42537</v>
      </c>
      <c r="B74" s="21">
        <v>3925</v>
      </c>
      <c r="C74" s="21">
        <v>3480</v>
      </c>
      <c r="D74" s="21"/>
      <c r="E74" s="21">
        <v>7405</v>
      </c>
    </row>
    <row r="75" spans="1:5" x14ac:dyDescent="0.2">
      <c r="A75" s="13">
        <v>42538</v>
      </c>
      <c r="B75" s="21">
        <v>3982</v>
      </c>
      <c r="C75" s="21">
        <v>3729</v>
      </c>
      <c r="D75" s="21"/>
      <c r="E75" s="21">
        <v>7711</v>
      </c>
    </row>
    <row r="76" spans="1:5" x14ac:dyDescent="0.2">
      <c r="A76" s="13">
        <v>42539</v>
      </c>
      <c r="B76" s="21">
        <v>3923</v>
      </c>
      <c r="C76" s="21">
        <v>4019</v>
      </c>
      <c r="D76" s="21"/>
      <c r="E76" s="21">
        <v>7942</v>
      </c>
    </row>
    <row r="77" spans="1:5" x14ac:dyDescent="0.2">
      <c r="A77" s="13">
        <v>42540</v>
      </c>
      <c r="B77" s="21">
        <v>4125</v>
      </c>
      <c r="C77" s="21">
        <v>3858</v>
      </c>
      <c r="D77" s="21"/>
      <c r="E77" s="21">
        <v>7983</v>
      </c>
    </row>
    <row r="78" spans="1:5" x14ac:dyDescent="0.2">
      <c r="A78" s="13">
        <v>42541</v>
      </c>
      <c r="B78" s="21">
        <v>3971</v>
      </c>
      <c r="C78" s="21">
        <v>3600</v>
      </c>
      <c r="D78" s="21"/>
      <c r="E78" s="21">
        <v>7571</v>
      </c>
    </row>
    <row r="79" spans="1:5" x14ac:dyDescent="0.2">
      <c r="A79" s="13">
        <v>42542</v>
      </c>
      <c r="B79" s="21">
        <v>4036</v>
      </c>
      <c r="C79" s="21">
        <v>3855</v>
      </c>
      <c r="D79" s="21"/>
      <c r="E79" s="21">
        <v>7891</v>
      </c>
    </row>
    <row r="80" spans="1:5" x14ac:dyDescent="0.2">
      <c r="A80" s="13">
        <v>42543</v>
      </c>
      <c r="B80" s="21">
        <v>3745</v>
      </c>
      <c r="C80" s="21">
        <v>3734</v>
      </c>
      <c r="D80" s="21"/>
      <c r="E80" s="21">
        <v>7479</v>
      </c>
    </row>
    <row r="81" spans="1:5" x14ac:dyDescent="0.2">
      <c r="A81" s="13">
        <v>42544</v>
      </c>
      <c r="B81" s="21">
        <v>4485</v>
      </c>
      <c r="C81" s="21">
        <v>3667</v>
      </c>
      <c r="D81" s="21"/>
      <c r="E81" s="21">
        <v>8152</v>
      </c>
    </row>
    <row r="82" spans="1:5" x14ac:dyDescent="0.2">
      <c r="A82" s="13">
        <v>42545</v>
      </c>
      <c r="B82" s="21">
        <v>11651</v>
      </c>
      <c r="C82" s="21">
        <v>7547</v>
      </c>
      <c r="D82" s="21"/>
      <c r="E82" s="21">
        <v>19198</v>
      </c>
    </row>
    <row r="83" spans="1:5" x14ac:dyDescent="0.2">
      <c r="A83" s="13">
        <v>42546</v>
      </c>
      <c r="B83" s="21">
        <v>8719</v>
      </c>
      <c r="C83" s="21">
        <v>5857</v>
      </c>
      <c r="D83" s="21"/>
      <c r="E83" s="21">
        <v>14576</v>
      </c>
    </row>
    <row r="84" spans="1:5" x14ac:dyDescent="0.2">
      <c r="A84" s="13">
        <v>42547</v>
      </c>
      <c r="B84" s="21">
        <v>7653</v>
      </c>
      <c r="C84" s="21">
        <v>5461</v>
      </c>
      <c r="D84" s="21"/>
      <c r="E84" s="21">
        <v>13114</v>
      </c>
    </row>
    <row r="85" spans="1:5" x14ac:dyDescent="0.2">
      <c r="A85" s="13">
        <v>42548</v>
      </c>
      <c r="B85" s="21">
        <v>7675</v>
      </c>
      <c r="C85" s="21">
        <v>5042</v>
      </c>
      <c r="D85" s="21"/>
      <c r="E85" s="21">
        <v>12717</v>
      </c>
    </row>
    <row r="86" spans="1:5" x14ac:dyDescent="0.2">
      <c r="A86" s="13">
        <v>42549</v>
      </c>
      <c r="B86" s="21">
        <v>7794</v>
      </c>
      <c r="C86" s="21">
        <v>5927</v>
      </c>
      <c r="D86" s="21"/>
      <c r="E86" s="21">
        <v>13721</v>
      </c>
    </row>
    <row r="87" spans="1:5" x14ac:dyDescent="0.2">
      <c r="A87" s="13">
        <v>42550</v>
      </c>
      <c r="B87" s="21">
        <v>7411</v>
      </c>
      <c r="C87" s="21">
        <v>4737</v>
      </c>
      <c r="D87" s="21"/>
      <c r="E87" s="21">
        <v>12148</v>
      </c>
    </row>
    <row r="88" spans="1:5" x14ac:dyDescent="0.2">
      <c r="A88" s="13">
        <v>42551</v>
      </c>
      <c r="B88" s="21">
        <v>7351</v>
      </c>
      <c r="C88" s="21">
        <v>4632</v>
      </c>
      <c r="D88" s="21"/>
      <c r="E88" s="21">
        <v>11983</v>
      </c>
    </row>
    <row r="89" spans="1:5" x14ac:dyDescent="0.2">
      <c r="A89" s="2" t="s">
        <v>31</v>
      </c>
      <c r="B89" s="21"/>
      <c r="C89" s="21"/>
      <c r="D89" s="21"/>
      <c r="E89" s="21"/>
    </row>
    <row r="90" spans="1:5" x14ac:dyDescent="0.2">
      <c r="A90" s="6" t="s">
        <v>31</v>
      </c>
      <c r="B90" s="21"/>
      <c r="C90" s="21"/>
      <c r="D90" s="21"/>
      <c r="E90" s="21"/>
    </row>
    <row r="91" spans="1:5" x14ac:dyDescent="0.2">
      <c r="A91" s="2" t="s">
        <v>23</v>
      </c>
      <c r="B91" s="21">
        <v>147364</v>
      </c>
      <c r="C91" s="21">
        <v>132741</v>
      </c>
      <c r="D91" s="21"/>
      <c r="E91" s="21">
        <v>280105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"/>
  <sheetViews>
    <sheetView workbookViewId="0">
      <selection activeCell="G13" sqref="G13"/>
    </sheetView>
  </sheetViews>
  <sheetFormatPr baseColWidth="10" defaultRowHeight="16" x14ac:dyDescent="0.2"/>
  <cols>
    <col min="4" max="4" width="16" customWidth="1"/>
  </cols>
  <sheetData>
    <row r="1" spans="1:4" x14ac:dyDescent="0.2">
      <c r="A1" s="10" t="s">
        <v>0</v>
      </c>
      <c r="B1" s="10" t="s">
        <v>32</v>
      </c>
      <c r="C1" s="10" t="s">
        <v>2</v>
      </c>
      <c r="D1" s="10" t="s">
        <v>3</v>
      </c>
    </row>
    <row r="2" spans="1:4" x14ac:dyDescent="0.2">
      <c r="A2">
        <v>259</v>
      </c>
      <c r="B2" t="s">
        <v>4</v>
      </c>
      <c r="C2" t="s">
        <v>6</v>
      </c>
      <c r="D2" s="1">
        <v>42532</v>
      </c>
    </row>
    <row r="3" spans="1:4" x14ac:dyDescent="0.2">
      <c r="A3">
        <v>611</v>
      </c>
      <c r="B3" t="s">
        <v>4</v>
      </c>
      <c r="C3" t="s">
        <v>8</v>
      </c>
      <c r="D3" s="1">
        <v>42532</v>
      </c>
    </row>
    <row r="4" spans="1:4" x14ac:dyDescent="0.2">
      <c r="A4">
        <v>625</v>
      </c>
      <c r="B4" t="s">
        <v>7</v>
      </c>
      <c r="C4" t="s">
        <v>6</v>
      </c>
      <c r="D4" s="1">
        <v>42532</v>
      </c>
    </row>
    <row r="5" spans="1:4" x14ac:dyDescent="0.2">
      <c r="A5">
        <v>823</v>
      </c>
      <c r="B5" t="s">
        <v>7</v>
      </c>
      <c r="C5" t="s">
        <v>8</v>
      </c>
      <c r="D5" s="1">
        <v>42532</v>
      </c>
    </row>
    <row r="6" spans="1:4" x14ac:dyDescent="0.2">
      <c r="A6">
        <v>1260</v>
      </c>
      <c r="B6" t="s">
        <v>9</v>
      </c>
      <c r="C6" t="s">
        <v>8</v>
      </c>
      <c r="D6" s="1">
        <v>42532</v>
      </c>
    </row>
    <row r="7" spans="1:4" x14ac:dyDescent="0.2">
      <c r="A7">
        <v>1277</v>
      </c>
      <c r="B7" t="s">
        <v>9</v>
      </c>
      <c r="C7" t="s">
        <v>6</v>
      </c>
      <c r="D7" s="1">
        <v>42532</v>
      </c>
    </row>
    <row r="8" spans="1:4" x14ac:dyDescent="0.2">
      <c r="A8">
        <v>6415</v>
      </c>
      <c r="B8" t="s">
        <v>10</v>
      </c>
      <c r="C8" t="s">
        <v>8</v>
      </c>
      <c r="D8" s="1">
        <v>42532</v>
      </c>
    </row>
    <row r="9" spans="1:4" x14ac:dyDescent="0.2">
      <c r="A9">
        <v>6877</v>
      </c>
      <c r="B9" t="s">
        <v>10</v>
      </c>
      <c r="C9" t="s">
        <v>6</v>
      </c>
      <c r="D9" s="1">
        <v>42532</v>
      </c>
    </row>
    <row r="10" spans="1:4" x14ac:dyDescent="0.2">
      <c r="A10">
        <v>352</v>
      </c>
      <c r="B10" t="s">
        <v>4</v>
      </c>
      <c r="C10" t="s">
        <v>6</v>
      </c>
      <c r="D10" s="1">
        <v>42533</v>
      </c>
    </row>
    <row r="11" spans="1:4" x14ac:dyDescent="0.2">
      <c r="A11">
        <v>674</v>
      </c>
      <c r="B11" t="s">
        <v>7</v>
      </c>
      <c r="C11" t="s">
        <v>6</v>
      </c>
      <c r="D11" s="1">
        <v>42533</v>
      </c>
    </row>
    <row r="12" spans="1:4" x14ac:dyDescent="0.2">
      <c r="A12">
        <v>756</v>
      </c>
      <c r="B12" t="s">
        <v>4</v>
      </c>
      <c r="C12" t="s">
        <v>8</v>
      </c>
      <c r="D12" s="1">
        <v>42533</v>
      </c>
    </row>
    <row r="13" spans="1:4" x14ac:dyDescent="0.2">
      <c r="A13">
        <v>940</v>
      </c>
      <c r="B13" t="s">
        <v>7</v>
      </c>
      <c r="C13" t="s">
        <v>8</v>
      </c>
      <c r="D13" s="1">
        <v>42533</v>
      </c>
    </row>
    <row r="14" spans="1:4" x14ac:dyDescent="0.2">
      <c r="A14">
        <v>1236</v>
      </c>
      <c r="B14" t="s">
        <v>9</v>
      </c>
      <c r="C14" t="s">
        <v>6</v>
      </c>
      <c r="D14" s="1">
        <v>42533</v>
      </c>
    </row>
    <row r="15" spans="1:4" x14ac:dyDescent="0.2">
      <c r="A15">
        <v>1501</v>
      </c>
      <c r="B15" t="s">
        <v>9</v>
      </c>
      <c r="C15" t="s">
        <v>8</v>
      </c>
      <c r="D15" s="1">
        <v>42533</v>
      </c>
    </row>
    <row r="16" spans="1:4" x14ac:dyDescent="0.2">
      <c r="A16">
        <v>7103</v>
      </c>
      <c r="B16" t="s">
        <v>10</v>
      </c>
      <c r="C16" t="s">
        <v>6</v>
      </c>
      <c r="D16" s="1">
        <v>42533</v>
      </c>
    </row>
    <row r="17" spans="1:4" x14ac:dyDescent="0.2">
      <c r="A17">
        <v>7507</v>
      </c>
      <c r="B17" t="s">
        <v>10</v>
      </c>
      <c r="C17" t="s">
        <v>8</v>
      </c>
      <c r="D17" s="1">
        <v>42533</v>
      </c>
    </row>
    <row r="18" spans="1:4" x14ac:dyDescent="0.2">
      <c r="A18">
        <v>240</v>
      </c>
      <c r="B18" t="s">
        <v>4</v>
      </c>
      <c r="C18" t="s">
        <v>6</v>
      </c>
      <c r="D18" s="1">
        <v>42534</v>
      </c>
    </row>
    <row r="19" spans="1:4" x14ac:dyDescent="0.2">
      <c r="A19">
        <v>336</v>
      </c>
      <c r="B19" t="s">
        <v>7</v>
      </c>
      <c r="C19" t="s">
        <v>6</v>
      </c>
      <c r="D19" s="1">
        <v>42534</v>
      </c>
    </row>
    <row r="20" spans="1:4" x14ac:dyDescent="0.2">
      <c r="A20">
        <v>482</v>
      </c>
      <c r="B20" t="s">
        <v>7</v>
      </c>
      <c r="C20" t="s">
        <v>8</v>
      </c>
      <c r="D20" s="1">
        <v>42534</v>
      </c>
    </row>
    <row r="21" spans="1:4" x14ac:dyDescent="0.2">
      <c r="A21">
        <v>549</v>
      </c>
      <c r="B21" t="s">
        <v>4</v>
      </c>
      <c r="C21" t="s">
        <v>8</v>
      </c>
      <c r="D21" s="1">
        <v>42534</v>
      </c>
    </row>
    <row r="22" spans="1:4" x14ac:dyDescent="0.2">
      <c r="A22">
        <v>591</v>
      </c>
      <c r="B22" t="s">
        <v>9</v>
      </c>
      <c r="C22" t="s">
        <v>6</v>
      </c>
      <c r="D22" s="1">
        <v>42534</v>
      </c>
    </row>
    <row r="23" spans="1:4" x14ac:dyDescent="0.2">
      <c r="A23">
        <v>660</v>
      </c>
      <c r="B23" t="s">
        <v>9</v>
      </c>
      <c r="C23" t="s">
        <v>8</v>
      </c>
      <c r="D23" s="1">
        <v>42534</v>
      </c>
    </row>
    <row r="24" spans="1:4" x14ac:dyDescent="0.2">
      <c r="A24">
        <v>5283</v>
      </c>
      <c r="B24" t="s">
        <v>10</v>
      </c>
      <c r="C24" t="s">
        <v>8</v>
      </c>
      <c r="D24" s="1">
        <v>42534</v>
      </c>
    </row>
    <row r="25" spans="1:4" x14ac:dyDescent="0.2">
      <c r="A25">
        <v>5634</v>
      </c>
      <c r="B25" t="s">
        <v>10</v>
      </c>
      <c r="C25" t="s">
        <v>6</v>
      </c>
      <c r="D25" s="1">
        <v>42534</v>
      </c>
    </row>
    <row r="26" spans="1:4" x14ac:dyDescent="0.2">
      <c r="A26">
        <v>109</v>
      </c>
      <c r="B26" t="s">
        <v>4</v>
      </c>
      <c r="C26" t="s">
        <v>6</v>
      </c>
      <c r="D26" s="1">
        <v>42535</v>
      </c>
    </row>
    <row r="27" spans="1:4" x14ac:dyDescent="0.2">
      <c r="A27">
        <v>244</v>
      </c>
      <c r="B27" t="s">
        <v>7</v>
      </c>
      <c r="C27" t="s">
        <v>6</v>
      </c>
      <c r="D27" s="1">
        <v>42535</v>
      </c>
    </row>
    <row r="28" spans="1:4" x14ac:dyDescent="0.2">
      <c r="A28">
        <v>337</v>
      </c>
      <c r="B28" t="s">
        <v>4</v>
      </c>
      <c r="C28" t="s">
        <v>8</v>
      </c>
      <c r="D28" s="1">
        <v>42535</v>
      </c>
    </row>
    <row r="29" spans="1:4" x14ac:dyDescent="0.2">
      <c r="A29">
        <v>379</v>
      </c>
      <c r="B29" t="s">
        <v>7</v>
      </c>
      <c r="C29" t="s">
        <v>8</v>
      </c>
      <c r="D29" s="1">
        <v>42535</v>
      </c>
    </row>
    <row r="30" spans="1:4" x14ac:dyDescent="0.2">
      <c r="A30">
        <v>474</v>
      </c>
      <c r="B30" t="s">
        <v>9</v>
      </c>
      <c r="C30" t="s">
        <v>6</v>
      </c>
      <c r="D30" s="1">
        <v>42535</v>
      </c>
    </row>
    <row r="31" spans="1:4" x14ac:dyDescent="0.2">
      <c r="A31">
        <v>535</v>
      </c>
      <c r="B31" t="s">
        <v>9</v>
      </c>
      <c r="C31" t="s">
        <v>8</v>
      </c>
      <c r="D31" s="1">
        <v>42535</v>
      </c>
    </row>
    <row r="32" spans="1:4" x14ac:dyDescent="0.2">
      <c r="A32">
        <v>4162</v>
      </c>
      <c r="B32" t="s">
        <v>10</v>
      </c>
      <c r="C32" t="s">
        <v>8</v>
      </c>
      <c r="D32" s="1">
        <v>42535</v>
      </c>
    </row>
    <row r="33" spans="1:4" x14ac:dyDescent="0.2">
      <c r="A33">
        <v>4696</v>
      </c>
      <c r="B33" t="s">
        <v>10</v>
      </c>
      <c r="C33" t="s">
        <v>6</v>
      </c>
      <c r="D33" s="1">
        <v>42535</v>
      </c>
    </row>
    <row r="34" spans="1:4" x14ac:dyDescent="0.2">
      <c r="A34">
        <v>138</v>
      </c>
      <c r="B34" t="s">
        <v>4</v>
      </c>
      <c r="C34" t="s">
        <v>6</v>
      </c>
      <c r="D34" s="1">
        <v>42536</v>
      </c>
    </row>
    <row r="35" spans="1:4" x14ac:dyDescent="0.2">
      <c r="A35">
        <v>220</v>
      </c>
      <c r="B35" t="s">
        <v>7</v>
      </c>
      <c r="C35" t="s">
        <v>6</v>
      </c>
      <c r="D35" s="1">
        <v>42536</v>
      </c>
    </row>
    <row r="36" spans="1:4" x14ac:dyDescent="0.2">
      <c r="A36">
        <v>242</v>
      </c>
      <c r="B36" t="s">
        <v>4</v>
      </c>
      <c r="C36" t="s">
        <v>8</v>
      </c>
      <c r="D36" s="1">
        <v>42536</v>
      </c>
    </row>
    <row r="37" spans="1:4" x14ac:dyDescent="0.2">
      <c r="A37">
        <v>264</v>
      </c>
      <c r="B37" t="s">
        <v>7</v>
      </c>
      <c r="C37" t="s">
        <v>8</v>
      </c>
      <c r="D37" s="1">
        <v>42536</v>
      </c>
    </row>
    <row r="38" spans="1:4" x14ac:dyDescent="0.2">
      <c r="A38">
        <v>473</v>
      </c>
      <c r="B38" t="s">
        <v>9</v>
      </c>
      <c r="C38" t="s">
        <v>6</v>
      </c>
      <c r="D38" s="1">
        <v>42536</v>
      </c>
    </row>
    <row r="39" spans="1:4" x14ac:dyDescent="0.2">
      <c r="A39">
        <v>480</v>
      </c>
      <c r="B39" t="s">
        <v>9</v>
      </c>
      <c r="C39" t="s">
        <v>8</v>
      </c>
      <c r="D39" s="1">
        <v>42536</v>
      </c>
    </row>
    <row r="40" spans="1:4" x14ac:dyDescent="0.2">
      <c r="A40">
        <v>3676</v>
      </c>
      <c r="B40" t="s">
        <v>10</v>
      </c>
      <c r="C40" t="s">
        <v>8</v>
      </c>
      <c r="D40" s="1">
        <v>42536</v>
      </c>
    </row>
    <row r="41" spans="1:4" x14ac:dyDescent="0.2">
      <c r="A41">
        <v>4281</v>
      </c>
      <c r="B41" t="s">
        <v>10</v>
      </c>
      <c r="C41" t="s">
        <v>6</v>
      </c>
      <c r="D41" s="1">
        <v>42536</v>
      </c>
    </row>
    <row r="42" spans="1:4" x14ac:dyDescent="0.2">
      <c r="A42">
        <v>115</v>
      </c>
      <c r="B42" t="s">
        <v>4</v>
      </c>
      <c r="C42" t="s">
        <v>6</v>
      </c>
      <c r="D42" s="1">
        <v>42537</v>
      </c>
    </row>
    <row r="43" spans="1:4" x14ac:dyDescent="0.2">
      <c r="A43">
        <v>195</v>
      </c>
      <c r="B43" t="s">
        <v>7</v>
      </c>
      <c r="C43" t="s">
        <v>6</v>
      </c>
      <c r="D43" s="1">
        <v>42537</v>
      </c>
    </row>
    <row r="44" spans="1:4" x14ac:dyDescent="0.2">
      <c r="A44">
        <v>267</v>
      </c>
      <c r="B44" t="s">
        <v>7</v>
      </c>
      <c r="C44" t="s">
        <v>8</v>
      </c>
      <c r="D44" s="1">
        <v>42537</v>
      </c>
    </row>
    <row r="45" spans="1:4" x14ac:dyDescent="0.2">
      <c r="A45">
        <v>292</v>
      </c>
      <c r="B45" t="s">
        <v>4</v>
      </c>
      <c r="C45" t="s">
        <v>8</v>
      </c>
      <c r="D45" s="1">
        <v>42537</v>
      </c>
    </row>
    <row r="46" spans="1:4" x14ac:dyDescent="0.2">
      <c r="A46">
        <v>461</v>
      </c>
      <c r="B46" t="s">
        <v>9</v>
      </c>
      <c r="C46" t="s">
        <v>6</v>
      </c>
      <c r="D46" s="1">
        <v>42537</v>
      </c>
    </row>
    <row r="47" spans="1:4" x14ac:dyDescent="0.2">
      <c r="A47">
        <v>476</v>
      </c>
      <c r="B47" t="s">
        <v>9</v>
      </c>
      <c r="C47" t="s">
        <v>8</v>
      </c>
      <c r="D47" s="1">
        <v>42537</v>
      </c>
    </row>
    <row r="48" spans="1:4" x14ac:dyDescent="0.2">
      <c r="A48">
        <v>3480</v>
      </c>
      <c r="B48" t="s">
        <v>10</v>
      </c>
      <c r="C48" t="s">
        <v>8</v>
      </c>
      <c r="D48" s="1">
        <v>42537</v>
      </c>
    </row>
    <row r="49" spans="1:4" x14ac:dyDescent="0.2">
      <c r="A49">
        <v>3925</v>
      </c>
      <c r="B49" t="s">
        <v>10</v>
      </c>
      <c r="C49" t="s">
        <v>6</v>
      </c>
      <c r="D49" s="1">
        <v>42537</v>
      </c>
    </row>
    <row r="50" spans="1:4" x14ac:dyDescent="0.2">
      <c r="A50">
        <v>160</v>
      </c>
      <c r="B50" t="s">
        <v>4</v>
      </c>
      <c r="C50" t="s">
        <v>6</v>
      </c>
      <c r="D50" s="1">
        <v>42538</v>
      </c>
    </row>
    <row r="51" spans="1:4" x14ac:dyDescent="0.2">
      <c r="A51">
        <v>238</v>
      </c>
      <c r="B51" t="s">
        <v>7</v>
      </c>
      <c r="C51" t="s">
        <v>6</v>
      </c>
      <c r="D51" s="1">
        <v>42538</v>
      </c>
    </row>
    <row r="52" spans="1:4" x14ac:dyDescent="0.2">
      <c r="A52">
        <v>306</v>
      </c>
      <c r="B52" t="s">
        <v>7</v>
      </c>
      <c r="C52" t="s">
        <v>8</v>
      </c>
      <c r="D52" s="1">
        <v>42538</v>
      </c>
    </row>
    <row r="53" spans="1:4" x14ac:dyDescent="0.2">
      <c r="A53">
        <v>311</v>
      </c>
      <c r="B53" t="s">
        <v>4</v>
      </c>
      <c r="C53" t="s">
        <v>8</v>
      </c>
      <c r="D53" s="1">
        <v>42538</v>
      </c>
    </row>
    <row r="54" spans="1:4" x14ac:dyDescent="0.2">
      <c r="A54">
        <v>518</v>
      </c>
      <c r="B54" t="s">
        <v>9</v>
      </c>
      <c r="C54" t="s">
        <v>6</v>
      </c>
      <c r="D54" s="1">
        <v>42538</v>
      </c>
    </row>
    <row r="55" spans="1:4" x14ac:dyDescent="0.2">
      <c r="A55">
        <v>585</v>
      </c>
      <c r="B55" t="s">
        <v>9</v>
      </c>
      <c r="C55" t="s">
        <v>8</v>
      </c>
      <c r="D55" s="1">
        <v>42538</v>
      </c>
    </row>
    <row r="56" spans="1:4" x14ac:dyDescent="0.2">
      <c r="A56">
        <v>3729</v>
      </c>
      <c r="B56" t="s">
        <v>10</v>
      </c>
      <c r="C56" t="s">
        <v>8</v>
      </c>
      <c r="D56" s="1">
        <v>42538</v>
      </c>
    </row>
    <row r="57" spans="1:4" x14ac:dyDescent="0.2">
      <c r="A57">
        <v>3982</v>
      </c>
      <c r="B57" t="s">
        <v>10</v>
      </c>
      <c r="C57" t="s">
        <v>6</v>
      </c>
      <c r="D57" s="1">
        <v>42538</v>
      </c>
    </row>
    <row r="58" spans="1:4" x14ac:dyDescent="0.2">
      <c r="A58">
        <v>227</v>
      </c>
      <c r="B58" t="s">
        <v>4</v>
      </c>
      <c r="C58" t="s">
        <v>6</v>
      </c>
      <c r="D58" s="1">
        <v>42539</v>
      </c>
    </row>
    <row r="59" spans="1:4" x14ac:dyDescent="0.2">
      <c r="A59">
        <v>339</v>
      </c>
      <c r="B59" t="s">
        <v>7</v>
      </c>
      <c r="C59" t="s">
        <v>6</v>
      </c>
      <c r="D59" s="1">
        <v>42539</v>
      </c>
    </row>
    <row r="60" spans="1:4" x14ac:dyDescent="0.2">
      <c r="A60">
        <v>432</v>
      </c>
      <c r="B60" t="s">
        <v>4</v>
      </c>
      <c r="C60" t="s">
        <v>8</v>
      </c>
      <c r="D60" s="1">
        <v>42539</v>
      </c>
    </row>
    <row r="61" spans="1:4" x14ac:dyDescent="0.2">
      <c r="A61">
        <v>560</v>
      </c>
      <c r="B61" t="s">
        <v>7</v>
      </c>
      <c r="C61" t="s">
        <v>8</v>
      </c>
      <c r="D61" s="1">
        <v>42539</v>
      </c>
    </row>
    <row r="62" spans="1:4" x14ac:dyDescent="0.2">
      <c r="A62">
        <v>742</v>
      </c>
      <c r="B62" t="s">
        <v>9</v>
      </c>
      <c r="C62" t="s">
        <v>6</v>
      </c>
      <c r="D62" s="1">
        <v>42539</v>
      </c>
    </row>
    <row r="63" spans="1:4" x14ac:dyDescent="0.2">
      <c r="A63">
        <v>818</v>
      </c>
      <c r="B63" t="s">
        <v>9</v>
      </c>
      <c r="C63" t="s">
        <v>8</v>
      </c>
      <c r="D63" s="1">
        <v>42539</v>
      </c>
    </row>
    <row r="64" spans="1:4" x14ac:dyDescent="0.2">
      <c r="A64">
        <v>3923</v>
      </c>
      <c r="B64" t="s">
        <v>10</v>
      </c>
      <c r="C64" t="s">
        <v>6</v>
      </c>
      <c r="D64" s="1">
        <v>42539</v>
      </c>
    </row>
    <row r="65" spans="1:4" x14ac:dyDescent="0.2">
      <c r="A65">
        <v>4019</v>
      </c>
      <c r="B65" t="s">
        <v>10</v>
      </c>
      <c r="C65" t="s">
        <v>8</v>
      </c>
      <c r="D65" s="1">
        <v>42539</v>
      </c>
    </row>
    <row r="66" spans="1:4" x14ac:dyDescent="0.2">
      <c r="A66">
        <v>192</v>
      </c>
      <c r="B66" t="s">
        <v>4</v>
      </c>
      <c r="C66" t="s">
        <v>6</v>
      </c>
      <c r="D66" s="1">
        <v>42540</v>
      </c>
    </row>
    <row r="67" spans="1:4" x14ac:dyDescent="0.2">
      <c r="A67">
        <v>389</v>
      </c>
      <c r="B67" t="s">
        <v>7</v>
      </c>
      <c r="C67" t="s">
        <v>6</v>
      </c>
      <c r="D67" s="1">
        <v>42540</v>
      </c>
    </row>
    <row r="68" spans="1:4" x14ac:dyDescent="0.2">
      <c r="A68">
        <v>419</v>
      </c>
      <c r="B68" t="s">
        <v>4</v>
      </c>
      <c r="C68" t="s">
        <v>8</v>
      </c>
      <c r="D68" s="1">
        <v>42540</v>
      </c>
    </row>
    <row r="69" spans="1:4" x14ac:dyDescent="0.2">
      <c r="A69">
        <v>540</v>
      </c>
      <c r="B69" t="s">
        <v>7</v>
      </c>
      <c r="C69" t="s">
        <v>8</v>
      </c>
      <c r="D69" s="1">
        <v>42540</v>
      </c>
    </row>
    <row r="70" spans="1:4" x14ac:dyDescent="0.2">
      <c r="A70">
        <v>785</v>
      </c>
      <c r="B70" t="s">
        <v>9</v>
      </c>
      <c r="C70" t="s">
        <v>6</v>
      </c>
      <c r="D70" s="1">
        <v>42540</v>
      </c>
    </row>
    <row r="71" spans="1:4" x14ac:dyDescent="0.2">
      <c r="A71">
        <v>898</v>
      </c>
      <c r="B71" t="s">
        <v>9</v>
      </c>
      <c r="C71" t="s">
        <v>8</v>
      </c>
      <c r="D71" s="1">
        <v>42540</v>
      </c>
    </row>
    <row r="72" spans="1:4" x14ac:dyDescent="0.2">
      <c r="A72">
        <v>3858</v>
      </c>
      <c r="B72" t="s">
        <v>10</v>
      </c>
      <c r="C72" t="s">
        <v>8</v>
      </c>
      <c r="D72" s="1">
        <v>42540</v>
      </c>
    </row>
    <row r="73" spans="1:4" x14ac:dyDescent="0.2">
      <c r="A73">
        <v>4125</v>
      </c>
      <c r="B73" t="s">
        <v>10</v>
      </c>
      <c r="C73" t="s">
        <v>6</v>
      </c>
      <c r="D73" s="1">
        <v>42540</v>
      </c>
    </row>
    <row r="74" spans="1:4" x14ac:dyDescent="0.2">
      <c r="A74">
        <v>123</v>
      </c>
      <c r="B74" t="s">
        <v>4</v>
      </c>
      <c r="C74" t="s">
        <v>6</v>
      </c>
      <c r="D74" s="1">
        <v>42541</v>
      </c>
    </row>
    <row r="75" spans="1:4" x14ac:dyDescent="0.2">
      <c r="A75">
        <v>212</v>
      </c>
      <c r="B75" t="s">
        <v>7</v>
      </c>
      <c r="C75" t="s">
        <v>6</v>
      </c>
      <c r="D75" s="1">
        <v>42541</v>
      </c>
    </row>
    <row r="76" spans="1:4" x14ac:dyDescent="0.2">
      <c r="A76">
        <v>241</v>
      </c>
      <c r="B76" t="s">
        <v>4</v>
      </c>
      <c r="C76" t="s">
        <v>8</v>
      </c>
      <c r="D76" s="1">
        <v>42541</v>
      </c>
    </row>
    <row r="77" spans="1:4" x14ac:dyDescent="0.2">
      <c r="A77">
        <v>307</v>
      </c>
      <c r="B77" t="s">
        <v>7</v>
      </c>
      <c r="C77" t="s">
        <v>8</v>
      </c>
      <c r="D77" s="1">
        <v>42541</v>
      </c>
    </row>
    <row r="78" spans="1:4" x14ac:dyDescent="0.2">
      <c r="A78">
        <v>433</v>
      </c>
      <c r="B78" t="s">
        <v>9</v>
      </c>
      <c r="C78" t="s">
        <v>6</v>
      </c>
      <c r="D78" s="1">
        <v>42541</v>
      </c>
    </row>
    <row r="79" spans="1:4" x14ac:dyDescent="0.2">
      <c r="A79">
        <v>488</v>
      </c>
      <c r="B79" t="s">
        <v>9</v>
      </c>
      <c r="C79" t="s">
        <v>8</v>
      </c>
      <c r="D79" s="1">
        <v>42541</v>
      </c>
    </row>
    <row r="80" spans="1:4" x14ac:dyDescent="0.2">
      <c r="A80">
        <v>3600</v>
      </c>
      <c r="B80" t="s">
        <v>10</v>
      </c>
      <c r="C80" t="s">
        <v>8</v>
      </c>
      <c r="D80" s="1">
        <v>42541</v>
      </c>
    </row>
    <row r="81" spans="1:4" x14ac:dyDescent="0.2">
      <c r="A81">
        <v>3971</v>
      </c>
      <c r="B81" t="s">
        <v>10</v>
      </c>
      <c r="C81" t="s">
        <v>6</v>
      </c>
      <c r="D81" s="1">
        <v>42541</v>
      </c>
    </row>
    <row r="82" spans="1:4" x14ac:dyDescent="0.2">
      <c r="A82">
        <v>109</v>
      </c>
      <c r="B82" t="s">
        <v>4</v>
      </c>
      <c r="C82" t="s">
        <v>6</v>
      </c>
      <c r="D82" s="1">
        <v>42542</v>
      </c>
    </row>
    <row r="83" spans="1:4" x14ac:dyDescent="0.2">
      <c r="A83">
        <v>197</v>
      </c>
      <c r="B83" t="s">
        <v>7</v>
      </c>
      <c r="C83" t="s">
        <v>6</v>
      </c>
      <c r="D83" s="1">
        <v>42542</v>
      </c>
    </row>
    <row r="84" spans="1:4" x14ac:dyDescent="0.2">
      <c r="A84">
        <v>253</v>
      </c>
      <c r="B84" t="s">
        <v>4</v>
      </c>
      <c r="C84" t="s">
        <v>8</v>
      </c>
      <c r="D84" s="1">
        <v>42542</v>
      </c>
    </row>
    <row r="85" spans="1:4" x14ac:dyDescent="0.2">
      <c r="A85">
        <v>299</v>
      </c>
      <c r="B85" t="s">
        <v>7</v>
      </c>
      <c r="C85" t="s">
        <v>8</v>
      </c>
      <c r="D85" s="1">
        <v>42542</v>
      </c>
    </row>
    <row r="86" spans="1:4" x14ac:dyDescent="0.2">
      <c r="A86">
        <v>414</v>
      </c>
      <c r="B86" t="s">
        <v>9</v>
      </c>
      <c r="C86" t="s">
        <v>6</v>
      </c>
      <c r="D86" s="1">
        <v>42542</v>
      </c>
    </row>
    <row r="87" spans="1:4" x14ac:dyDescent="0.2">
      <c r="A87">
        <v>444</v>
      </c>
      <c r="B87" t="s">
        <v>9</v>
      </c>
      <c r="C87" t="s">
        <v>8</v>
      </c>
      <c r="D87" s="1">
        <v>42542</v>
      </c>
    </row>
    <row r="88" spans="1:4" x14ac:dyDescent="0.2">
      <c r="A88">
        <v>3855</v>
      </c>
      <c r="B88" t="s">
        <v>10</v>
      </c>
      <c r="C88" t="s">
        <v>8</v>
      </c>
      <c r="D88" s="1">
        <v>42542</v>
      </c>
    </row>
    <row r="89" spans="1:4" x14ac:dyDescent="0.2">
      <c r="A89">
        <v>4036</v>
      </c>
      <c r="B89" t="s">
        <v>10</v>
      </c>
      <c r="C89" t="s">
        <v>6</v>
      </c>
      <c r="D89" s="1">
        <v>42542</v>
      </c>
    </row>
    <row r="90" spans="1:4" x14ac:dyDescent="0.2">
      <c r="A90">
        <v>116</v>
      </c>
      <c r="B90" t="s">
        <v>4</v>
      </c>
      <c r="C90" t="s">
        <v>6</v>
      </c>
      <c r="D90" s="1">
        <v>42543</v>
      </c>
    </row>
    <row r="91" spans="1:4" x14ac:dyDescent="0.2">
      <c r="A91">
        <v>236</v>
      </c>
      <c r="B91" t="s">
        <v>7</v>
      </c>
      <c r="C91" t="s">
        <v>6</v>
      </c>
      <c r="D91" s="1">
        <v>42543</v>
      </c>
    </row>
    <row r="92" spans="1:4" x14ac:dyDescent="0.2">
      <c r="A92">
        <v>282</v>
      </c>
      <c r="B92" t="s">
        <v>4</v>
      </c>
      <c r="C92" t="s">
        <v>8</v>
      </c>
      <c r="D92" s="1">
        <v>42543</v>
      </c>
    </row>
    <row r="93" spans="1:4" x14ac:dyDescent="0.2">
      <c r="A93">
        <v>358</v>
      </c>
      <c r="B93" t="s">
        <v>7</v>
      </c>
      <c r="C93" t="s">
        <v>8</v>
      </c>
      <c r="D93" s="1">
        <v>42543</v>
      </c>
    </row>
    <row r="94" spans="1:4" x14ac:dyDescent="0.2">
      <c r="A94">
        <v>430</v>
      </c>
      <c r="B94" t="s">
        <v>9</v>
      </c>
      <c r="C94" t="s">
        <v>6</v>
      </c>
      <c r="D94" s="1">
        <v>42543</v>
      </c>
    </row>
    <row r="95" spans="1:4" x14ac:dyDescent="0.2">
      <c r="A95">
        <v>510</v>
      </c>
      <c r="B95" t="s">
        <v>9</v>
      </c>
      <c r="C95" t="s">
        <v>8</v>
      </c>
      <c r="D95" s="1">
        <v>42543</v>
      </c>
    </row>
    <row r="96" spans="1:4" x14ac:dyDescent="0.2">
      <c r="A96">
        <v>3734</v>
      </c>
      <c r="B96" t="s">
        <v>10</v>
      </c>
      <c r="C96" t="s">
        <v>8</v>
      </c>
      <c r="D96" s="1">
        <v>42543</v>
      </c>
    </row>
    <row r="97" spans="1:4" x14ac:dyDescent="0.2">
      <c r="A97">
        <v>3745</v>
      </c>
      <c r="B97" t="s">
        <v>10</v>
      </c>
      <c r="C97" t="s">
        <v>6</v>
      </c>
      <c r="D97" s="1">
        <v>42543</v>
      </c>
    </row>
    <row r="98" spans="1:4" x14ac:dyDescent="0.2">
      <c r="A98">
        <v>136</v>
      </c>
      <c r="B98" t="s">
        <v>4</v>
      </c>
      <c r="C98" t="s">
        <v>6</v>
      </c>
      <c r="D98" s="1">
        <v>42544</v>
      </c>
    </row>
    <row r="99" spans="1:4" x14ac:dyDescent="0.2">
      <c r="A99">
        <v>269</v>
      </c>
      <c r="B99" t="s">
        <v>7</v>
      </c>
      <c r="C99" t="s">
        <v>6</v>
      </c>
      <c r="D99" s="1">
        <v>42544</v>
      </c>
    </row>
    <row r="100" spans="1:4" x14ac:dyDescent="0.2">
      <c r="A100">
        <v>322</v>
      </c>
      <c r="B100" t="s">
        <v>4</v>
      </c>
      <c r="C100" t="s">
        <v>8</v>
      </c>
      <c r="D100" s="1">
        <v>42544</v>
      </c>
    </row>
    <row r="101" spans="1:4" x14ac:dyDescent="0.2">
      <c r="A101">
        <v>390</v>
      </c>
      <c r="B101" t="s">
        <v>7</v>
      </c>
      <c r="C101" t="s">
        <v>8</v>
      </c>
      <c r="D101" s="1">
        <v>42544</v>
      </c>
    </row>
    <row r="102" spans="1:4" x14ac:dyDescent="0.2">
      <c r="A102">
        <v>588</v>
      </c>
      <c r="B102" t="s">
        <v>9</v>
      </c>
      <c r="C102" t="s">
        <v>8</v>
      </c>
      <c r="D102" s="1">
        <v>42544</v>
      </c>
    </row>
    <row r="103" spans="1:4" x14ac:dyDescent="0.2">
      <c r="A103">
        <v>635</v>
      </c>
      <c r="B103" t="s">
        <v>9</v>
      </c>
      <c r="C103" t="s">
        <v>6</v>
      </c>
      <c r="D103" s="1">
        <v>42544</v>
      </c>
    </row>
    <row r="104" spans="1:4" x14ac:dyDescent="0.2">
      <c r="A104">
        <v>3667</v>
      </c>
      <c r="B104" t="s">
        <v>10</v>
      </c>
      <c r="C104" t="s">
        <v>8</v>
      </c>
      <c r="D104" s="1">
        <v>42544</v>
      </c>
    </row>
    <row r="105" spans="1:4" x14ac:dyDescent="0.2">
      <c r="A105">
        <v>4485</v>
      </c>
      <c r="B105" t="s">
        <v>10</v>
      </c>
      <c r="C105" t="s">
        <v>6</v>
      </c>
      <c r="D105" s="1">
        <v>42544</v>
      </c>
    </row>
    <row r="106" spans="1:4" x14ac:dyDescent="0.2">
      <c r="A106">
        <v>377</v>
      </c>
      <c r="B106" t="s">
        <v>4</v>
      </c>
      <c r="C106" t="s">
        <v>6</v>
      </c>
      <c r="D106" s="1">
        <v>42545</v>
      </c>
    </row>
    <row r="107" spans="1:4" x14ac:dyDescent="0.2">
      <c r="A107">
        <v>566</v>
      </c>
      <c r="B107" t="s">
        <v>4</v>
      </c>
      <c r="C107" t="s">
        <v>8</v>
      </c>
      <c r="D107" s="1">
        <v>42545</v>
      </c>
    </row>
    <row r="108" spans="1:4" x14ac:dyDescent="0.2">
      <c r="A108">
        <v>693</v>
      </c>
      <c r="B108" t="s">
        <v>7</v>
      </c>
      <c r="C108" t="s">
        <v>6</v>
      </c>
      <c r="D108" s="1">
        <v>42545</v>
      </c>
    </row>
    <row r="109" spans="1:4" x14ac:dyDescent="0.2">
      <c r="A109">
        <v>860</v>
      </c>
      <c r="B109" t="s">
        <v>7</v>
      </c>
      <c r="C109" t="s">
        <v>8</v>
      </c>
      <c r="D109" s="1">
        <v>42545</v>
      </c>
    </row>
    <row r="110" spans="1:4" x14ac:dyDescent="0.2">
      <c r="A110">
        <v>1155</v>
      </c>
      <c r="B110" t="s">
        <v>9</v>
      </c>
      <c r="C110" t="s">
        <v>8</v>
      </c>
      <c r="D110" s="1">
        <v>42545</v>
      </c>
    </row>
    <row r="111" spans="1:4" x14ac:dyDescent="0.2">
      <c r="A111">
        <v>1223</v>
      </c>
      <c r="B111" t="s">
        <v>9</v>
      </c>
      <c r="C111" t="s">
        <v>6</v>
      </c>
      <c r="D111" s="1">
        <v>42545</v>
      </c>
    </row>
    <row r="112" spans="1:4" x14ac:dyDescent="0.2">
      <c r="A112">
        <v>7547</v>
      </c>
      <c r="B112" t="s">
        <v>10</v>
      </c>
      <c r="C112" t="s">
        <v>8</v>
      </c>
      <c r="D112" s="1">
        <v>42545</v>
      </c>
    </row>
    <row r="113" spans="1:4" x14ac:dyDescent="0.2">
      <c r="A113">
        <v>11651</v>
      </c>
      <c r="B113" t="s">
        <v>10</v>
      </c>
      <c r="C113" t="s">
        <v>6</v>
      </c>
      <c r="D113" s="1">
        <v>42545</v>
      </c>
    </row>
    <row r="114" spans="1:4" x14ac:dyDescent="0.2">
      <c r="A114">
        <v>433</v>
      </c>
      <c r="B114" t="s">
        <v>4</v>
      </c>
      <c r="C114" t="s">
        <v>6</v>
      </c>
      <c r="D114" s="1">
        <v>42546</v>
      </c>
    </row>
    <row r="115" spans="1:4" x14ac:dyDescent="0.2">
      <c r="A115">
        <v>684</v>
      </c>
      <c r="B115" t="s">
        <v>7</v>
      </c>
      <c r="C115" t="s">
        <v>6</v>
      </c>
      <c r="D115" s="1">
        <v>42546</v>
      </c>
    </row>
    <row r="116" spans="1:4" x14ac:dyDescent="0.2">
      <c r="A116">
        <v>709</v>
      </c>
      <c r="B116" t="s">
        <v>4</v>
      </c>
      <c r="C116" t="s">
        <v>8</v>
      </c>
      <c r="D116" s="1">
        <v>42546</v>
      </c>
    </row>
    <row r="117" spans="1:4" x14ac:dyDescent="0.2">
      <c r="A117">
        <v>965</v>
      </c>
      <c r="B117" t="s">
        <v>7</v>
      </c>
      <c r="C117" t="s">
        <v>8</v>
      </c>
      <c r="D117" s="1">
        <v>42546</v>
      </c>
    </row>
    <row r="118" spans="1:4" x14ac:dyDescent="0.2">
      <c r="A118">
        <v>1473</v>
      </c>
      <c r="B118" t="s">
        <v>9</v>
      </c>
      <c r="C118" t="s">
        <v>8</v>
      </c>
      <c r="D118" s="1">
        <v>42546</v>
      </c>
    </row>
    <row r="119" spans="1:4" x14ac:dyDescent="0.2">
      <c r="A119">
        <v>1563</v>
      </c>
      <c r="B119" t="s">
        <v>9</v>
      </c>
      <c r="C119" t="s">
        <v>6</v>
      </c>
      <c r="D119" s="1">
        <v>42546</v>
      </c>
    </row>
    <row r="120" spans="1:4" x14ac:dyDescent="0.2">
      <c r="A120">
        <v>5857</v>
      </c>
      <c r="B120" t="s">
        <v>10</v>
      </c>
      <c r="C120" t="s">
        <v>8</v>
      </c>
      <c r="D120" s="1">
        <v>42546</v>
      </c>
    </row>
    <row r="121" spans="1:4" x14ac:dyDescent="0.2">
      <c r="A121">
        <v>8719</v>
      </c>
      <c r="B121" t="s">
        <v>10</v>
      </c>
      <c r="C121" t="s">
        <v>6</v>
      </c>
      <c r="D121" s="1">
        <v>42546</v>
      </c>
    </row>
    <row r="122" spans="1:4" x14ac:dyDescent="0.2">
      <c r="A122">
        <v>335</v>
      </c>
      <c r="B122" t="s">
        <v>4</v>
      </c>
      <c r="C122" t="s">
        <v>6</v>
      </c>
      <c r="D122" s="1">
        <v>42547</v>
      </c>
    </row>
    <row r="123" spans="1:4" x14ac:dyDescent="0.2">
      <c r="A123">
        <v>591</v>
      </c>
      <c r="B123" t="s">
        <v>4</v>
      </c>
      <c r="C123" t="s">
        <v>8</v>
      </c>
      <c r="D123" s="1">
        <v>42547</v>
      </c>
    </row>
    <row r="124" spans="1:4" x14ac:dyDescent="0.2">
      <c r="A124">
        <v>624</v>
      </c>
      <c r="B124" t="s">
        <v>7</v>
      </c>
      <c r="C124" t="s">
        <v>6</v>
      </c>
      <c r="D124" s="1">
        <v>42547</v>
      </c>
    </row>
    <row r="125" spans="1:4" x14ac:dyDescent="0.2">
      <c r="A125">
        <v>835</v>
      </c>
      <c r="B125" t="s">
        <v>7</v>
      </c>
      <c r="C125" t="s">
        <v>8</v>
      </c>
      <c r="D125" s="1">
        <v>42547</v>
      </c>
    </row>
    <row r="126" spans="1:4" x14ac:dyDescent="0.2">
      <c r="A126">
        <v>1391</v>
      </c>
      <c r="B126" t="s">
        <v>9</v>
      </c>
      <c r="C126" t="s">
        <v>6</v>
      </c>
      <c r="D126" s="1">
        <v>42547</v>
      </c>
    </row>
    <row r="127" spans="1:4" x14ac:dyDescent="0.2">
      <c r="A127">
        <v>1417</v>
      </c>
      <c r="B127" t="s">
        <v>9</v>
      </c>
      <c r="C127" t="s">
        <v>8</v>
      </c>
      <c r="D127" s="1">
        <v>42547</v>
      </c>
    </row>
    <row r="128" spans="1:4" x14ac:dyDescent="0.2">
      <c r="A128">
        <v>5461</v>
      </c>
      <c r="B128" t="s">
        <v>10</v>
      </c>
      <c r="C128" t="s">
        <v>8</v>
      </c>
      <c r="D128" s="1">
        <v>42547</v>
      </c>
    </row>
    <row r="129" spans="1:4" x14ac:dyDescent="0.2">
      <c r="A129">
        <v>7653</v>
      </c>
      <c r="B129" t="s">
        <v>10</v>
      </c>
      <c r="C129" t="s">
        <v>6</v>
      </c>
      <c r="D129" s="1">
        <v>42547</v>
      </c>
    </row>
    <row r="130" spans="1:4" x14ac:dyDescent="0.2">
      <c r="A130">
        <v>271</v>
      </c>
      <c r="B130" t="s">
        <v>4</v>
      </c>
      <c r="C130" t="s">
        <v>6</v>
      </c>
      <c r="D130" s="1">
        <v>42548</v>
      </c>
    </row>
    <row r="131" spans="1:4" x14ac:dyDescent="0.2">
      <c r="A131">
        <v>495</v>
      </c>
      <c r="B131" t="s">
        <v>4</v>
      </c>
      <c r="C131" t="s">
        <v>8</v>
      </c>
      <c r="D131" s="1">
        <v>42548</v>
      </c>
    </row>
    <row r="132" spans="1:4" x14ac:dyDescent="0.2">
      <c r="A132">
        <v>552</v>
      </c>
      <c r="B132" t="s">
        <v>7</v>
      </c>
      <c r="C132" t="s">
        <v>6</v>
      </c>
      <c r="D132" s="1">
        <v>42548</v>
      </c>
    </row>
    <row r="133" spans="1:4" x14ac:dyDescent="0.2">
      <c r="A133">
        <v>690</v>
      </c>
      <c r="B133" t="s">
        <v>7</v>
      </c>
      <c r="C133" t="s">
        <v>8</v>
      </c>
      <c r="D133" s="1">
        <v>42548</v>
      </c>
    </row>
    <row r="134" spans="1:4" x14ac:dyDescent="0.2">
      <c r="A134">
        <v>732</v>
      </c>
      <c r="B134" t="s">
        <v>9</v>
      </c>
      <c r="C134" t="s">
        <v>6</v>
      </c>
      <c r="D134" s="1">
        <v>42548</v>
      </c>
    </row>
    <row r="135" spans="1:4" x14ac:dyDescent="0.2">
      <c r="A135">
        <v>790</v>
      </c>
      <c r="B135" t="s">
        <v>9</v>
      </c>
      <c r="C135" t="s">
        <v>8</v>
      </c>
      <c r="D135" s="1">
        <v>42548</v>
      </c>
    </row>
    <row r="136" spans="1:4" x14ac:dyDescent="0.2">
      <c r="A136">
        <v>5042</v>
      </c>
      <c r="B136" t="s">
        <v>10</v>
      </c>
      <c r="C136" t="s">
        <v>8</v>
      </c>
      <c r="D136" s="1">
        <v>42548</v>
      </c>
    </row>
    <row r="137" spans="1:4" x14ac:dyDescent="0.2">
      <c r="A137">
        <v>7675</v>
      </c>
      <c r="B137" t="s">
        <v>10</v>
      </c>
      <c r="C137" t="s">
        <v>6</v>
      </c>
      <c r="D137" s="1">
        <v>42548</v>
      </c>
    </row>
    <row r="138" spans="1:4" x14ac:dyDescent="0.2">
      <c r="A138">
        <v>270</v>
      </c>
      <c r="B138" t="s">
        <v>4</v>
      </c>
      <c r="C138" t="s">
        <v>6</v>
      </c>
      <c r="D138" s="1">
        <v>42549</v>
      </c>
    </row>
    <row r="139" spans="1:4" x14ac:dyDescent="0.2">
      <c r="A139">
        <v>478</v>
      </c>
      <c r="B139" t="s">
        <v>4</v>
      </c>
      <c r="C139" t="s">
        <v>8</v>
      </c>
      <c r="D139" s="1">
        <v>42549</v>
      </c>
    </row>
    <row r="140" spans="1:4" x14ac:dyDescent="0.2">
      <c r="A140">
        <v>489</v>
      </c>
      <c r="B140" t="s">
        <v>7</v>
      </c>
      <c r="C140" t="s">
        <v>6</v>
      </c>
      <c r="D140" s="1">
        <v>42549</v>
      </c>
    </row>
    <row r="141" spans="1:4" x14ac:dyDescent="0.2">
      <c r="A141">
        <v>752</v>
      </c>
      <c r="B141" t="s">
        <v>9</v>
      </c>
      <c r="C141" t="s">
        <v>6</v>
      </c>
      <c r="D141" s="1">
        <v>42549</v>
      </c>
    </row>
    <row r="142" spans="1:4" x14ac:dyDescent="0.2">
      <c r="A142">
        <v>757</v>
      </c>
      <c r="B142" t="s">
        <v>7</v>
      </c>
      <c r="C142" t="s">
        <v>8</v>
      </c>
      <c r="D142" s="1">
        <v>42549</v>
      </c>
    </row>
    <row r="143" spans="1:4" x14ac:dyDescent="0.2">
      <c r="A143">
        <v>870</v>
      </c>
      <c r="B143" t="s">
        <v>9</v>
      </c>
      <c r="C143" t="s">
        <v>8</v>
      </c>
      <c r="D143" s="1">
        <v>42549</v>
      </c>
    </row>
    <row r="144" spans="1:4" x14ac:dyDescent="0.2">
      <c r="A144">
        <v>5927</v>
      </c>
      <c r="B144" t="s">
        <v>10</v>
      </c>
      <c r="C144" t="s">
        <v>8</v>
      </c>
      <c r="D144" s="1">
        <v>42549</v>
      </c>
    </row>
    <row r="145" spans="1:4" x14ac:dyDescent="0.2">
      <c r="A145">
        <v>7794</v>
      </c>
      <c r="B145" t="s">
        <v>10</v>
      </c>
      <c r="C145" t="s">
        <v>6</v>
      </c>
      <c r="D145" s="1">
        <v>42549</v>
      </c>
    </row>
    <row r="146" spans="1:4" x14ac:dyDescent="0.2">
      <c r="A146">
        <v>268</v>
      </c>
      <c r="B146" t="s">
        <v>4</v>
      </c>
      <c r="C146" t="s">
        <v>6</v>
      </c>
      <c r="D146" s="1">
        <v>42550</v>
      </c>
    </row>
    <row r="147" spans="1:4" x14ac:dyDescent="0.2">
      <c r="A147">
        <v>428</v>
      </c>
      <c r="B147" t="s">
        <v>4</v>
      </c>
      <c r="C147" t="s">
        <v>8</v>
      </c>
      <c r="D147" s="1">
        <v>42550</v>
      </c>
    </row>
    <row r="148" spans="1:4" x14ac:dyDescent="0.2">
      <c r="A148">
        <v>517</v>
      </c>
      <c r="B148" t="s">
        <v>7</v>
      </c>
      <c r="C148" t="s">
        <v>6</v>
      </c>
      <c r="D148" s="1">
        <v>42550</v>
      </c>
    </row>
    <row r="149" spans="1:4" x14ac:dyDescent="0.2">
      <c r="A149">
        <v>706</v>
      </c>
      <c r="B149" t="s">
        <v>9</v>
      </c>
      <c r="C149" t="s">
        <v>8</v>
      </c>
      <c r="D149" s="1">
        <v>42550</v>
      </c>
    </row>
    <row r="150" spans="1:4" x14ac:dyDescent="0.2">
      <c r="A150">
        <v>714</v>
      </c>
      <c r="B150" t="s">
        <v>7</v>
      </c>
      <c r="C150" t="s">
        <v>8</v>
      </c>
      <c r="D150" s="1">
        <v>42550</v>
      </c>
    </row>
    <row r="151" spans="1:4" x14ac:dyDescent="0.2">
      <c r="A151">
        <v>749</v>
      </c>
      <c r="B151" t="s">
        <v>9</v>
      </c>
      <c r="C151" t="s">
        <v>6</v>
      </c>
      <c r="D151" s="1">
        <v>42550</v>
      </c>
    </row>
    <row r="152" spans="1:4" x14ac:dyDescent="0.2">
      <c r="A152">
        <v>4737</v>
      </c>
      <c r="B152" t="s">
        <v>10</v>
      </c>
      <c r="C152" t="s">
        <v>8</v>
      </c>
      <c r="D152" s="1">
        <v>42550</v>
      </c>
    </row>
    <row r="153" spans="1:4" x14ac:dyDescent="0.2">
      <c r="A153">
        <v>7411</v>
      </c>
      <c r="B153" t="s">
        <v>10</v>
      </c>
      <c r="C153" t="s">
        <v>6</v>
      </c>
      <c r="D153" s="1">
        <v>42550</v>
      </c>
    </row>
    <row r="154" spans="1:4" x14ac:dyDescent="0.2">
      <c r="A154">
        <v>292</v>
      </c>
      <c r="B154" t="s">
        <v>4</v>
      </c>
      <c r="C154" t="s">
        <v>6</v>
      </c>
      <c r="D154" s="1">
        <v>42551</v>
      </c>
    </row>
    <row r="155" spans="1:4" x14ac:dyDescent="0.2">
      <c r="A155">
        <v>434</v>
      </c>
      <c r="B155" t="s">
        <v>4</v>
      </c>
      <c r="C155" t="s">
        <v>8</v>
      </c>
      <c r="D155" s="1">
        <v>42551</v>
      </c>
    </row>
    <row r="156" spans="1:4" x14ac:dyDescent="0.2">
      <c r="A156">
        <v>589</v>
      </c>
      <c r="B156" t="s">
        <v>7</v>
      </c>
      <c r="C156" t="s">
        <v>6</v>
      </c>
      <c r="D156" s="1">
        <v>42551</v>
      </c>
    </row>
    <row r="157" spans="1:4" x14ac:dyDescent="0.2">
      <c r="A157">
        <v>604</v>
      </c>
      <c r="B157" t="s">
        <v>9</v>
      </c>
      <c r="C157" t="s">
        <v>6</v>
      </c>
      <c r="D157" s="1">
        <v>42551</v>
      </c>
    </row>
    <row r="158" spans="1:4" x14ac:dyDescent="0.2">
      <c r="A158">
        <v>702</v>
      </c>
      <c r="B158" t="s">
        <v>9</v>
      </c>
      <c r="C158" t="s">
        <v>8</v>
      </c>
      <c r="D158" s="1">
        <v>42551</v>
      </c>
    </row>
    <row r="159" spans="1:4" x14ac:dyDescent="0.2">
      <c r="A159">
        <v>713</v>
      </c>
      <c r="B159" t="s">
        <v>7</v>
      </c>
      <c r="C159" t="s">
        <v>8</v>
      </c>
      <c r="D159" s="1">
        <v>42551</v>
      </c>
    </row>
    <row r="160" spans="1:4" x14ac:dyDescent="0.2">
      <c r="A160">
        <v>4632</v>
      </c>
      <c r="B160" t="s">
        <v>10</v>
      </c>
      <c r="C160" t="s">
        <v>8</v>
      </c>
      <c r="D160" s="1">
        <v>42551</v>
      </c>
    </row>
    <row r="161" spans="1:4" x14ac:dyDescent="0.2">
      <c r="A161">
        <v>7351</v>
      </c>
      <c r="B161" t="s">
        <v>10</v>
      </c>
      <c r="C161" t="s">
        <v>6</v>
      </c>
      <c r="D161" s="1">
        <v>42551</v>
      </c>
    </row>
  </sheetData>
  <autoFilter ref="A1:D1">
    <sortState ref="A2:E161">
      <sortCondition ref="D1:D16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Hoja2</vt:lpstr>
      <vt:lpstr>Hoja6</vt:lpstr>
      <vt:lpstr>Markiplier rough</vt:lpstr>
      <vt:lpstr>Hoja3</vt:lpstr>
      <vt:lpstr>Hoja1</vt:lpstr>
      <vt:lpstr>Hoja5</vt:lpstr>
      <vt:lpstr>Hoja4</vt:lpstr>
    </vt:vector>
  </TitlesOfParts>
  <Company>Socialpoint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Guerola</dc:creator>
  <cp:lastModifiedBy>Microsoft Office User</cp:lastModifiedBy>
  <dcterms:created xsi:type="dcterms:W3CDTF">2016-06-13T10:18:56Z</dcterms:created>
  <dcterms:modified xsi:type="dcterms:W3CDTF">2017-05-30T15:01:10Z</dcterms:modified>
</cp:coreProperties>
</file>