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ngus.mckay/Desktop/projects/youTube:TV macro attribution/previous analysis by sharon:marketing/"/>
    </mc:Choice>
  </mc:AlternateContent>
  <bookViews>
    <workbookView xWindow="38920" yWindow="6060" windowWidth="25060" windowHeight="14320" tabRatio="500"/>
  </bookViews>
  <sheets>
    <sheet name="Hoja2" sheetId="2" r:id="rId1"/>
    <sheet name="Hoja1" sheetId="1" r:id="rId2"/>
  </sheets>
  <definedNames>
    <definedName name="_xlnm._FilterDatabase" localSheetId="1" hidden="1">Hoja1!$A$1:$H$1</definedName>
  </definedNames>
  <calcPr calcId="150001" concurrentCalc="0"/>
  <pivotCaches>
    <pivotCache cacheId="2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8" i="2" l="1"/>
  <c r="AK9" i="2"/>
  <c r="AK12" i="2"/>
  <c r="AK15" i="2"/>
  <c r="AI29" i="2"/>
  <c r="AI30" i="2"/>
  <c r="AJ18" i="2"/>
  <c r="AJ9" i="2"/>
  <c r="AJ12" i="2"/>
  <c r="AJ15" i="2"/>
  <c r="AH29" i="2"/>
  <c r="AJ29" i="2"/>
  <c r="AJ30" i="2"/>
  <c r="AH30" i="2"/>
  <c r="AJ28" i="2"/>
  <c r="AI28" i="2"/>
  <c r="AH28" i="2"/>
  <c r="AD29" i="2"/>
  <c r="AD30" i="2"/>
  <c r="AD28" i="2"/>
  <c r="S30" i="2"/>
  <c r="S31" i="2"/>
  <c r="S32" i="2"/>
  <c r="S33" i="2"/>
  <c r="S34" i="2"/>
  <c r="S35" i="2"/>
  <c r="S36" i="2"/>
  <c r="AO18" i="2"/>
  <c r="AO19" i="2"/>
  <c r="W30" i="2"/>
  <c r="W31" i="2"/>
  <c r="W32" i="2"/>
  <c r="W33" i="2"/>
  <c r="W34" i="2"/>
  <c r="W35" i="2"/>
  <c r="W36" i="2"/>
  <c r="AN18" i="2"/>
  <c r="AN19" i="2"/>
  <c r="AM18" i="2"/>
  <c r="AM19" i="2"/>
  <c r="AL18" i="2"/>
  <c r="AL19" i="2"/>
  <c r="AK19" i="2"/>
  <c r="AJ19" i="2"/>
  <c r="S22" i="2"/>
  <c r="S23" i="2"/>
  <c r="S24" i="2"/>
  <c r="S25" i="2"/>
  <c r="S26" i="2"/>
  <c r="S27" i="2"/>
  <c r="S28" i="2"/>
  <c r="AO15" i="2"/>
  <c r="AO16" i="2"/>
  <c r="W22" i="2"/>
  <c r="W23" i="2"/>
  <c r="W24" i="2"/>
  <c r="W25" i="2"/>
  <c r="W26" i="2"/>
  <c r="W27" i="2"/>
  <c r="W28" i="2"/>
  <c r="AN15" i="2"/>
  <c r="AN16" i="2"/>
  <c r="AM15" i="2"/>
  <c r="AM16" i="2"/>
  <c r="AL15" i="2"/>
  <c r="AL16" i="2"/>
  <c r="AK16" i="2"/>
  <c r="AJ16" i="2"/>
  <c r="S14" i="2"/>
  <c r="S15" i="2"/>
  <c r="S16" i="2"/>
  <c r="S17" i="2"/>
  <c r="S18" i="2"/>
  <c r="S19" i="2"/>
  <c r="S20" i="2"/>
  <c r="AO12" i="2"/>
  <c r="AO13" i="2"/>
  <c r="W14" i="2"/>
  <c r="W15" i="2"/>
  <c r="W16" i="2"/>
  <c r="W17" i="2"/>
  <c r="W18" i="2"/>
  <c r="W19" i="2"/>
  <c r="W20" i="2"/>
  <c r="AN12" i="2"/>
  <c r="AN13" i="2"/>
  <c r="AM12" i="2"/>
  <c r="AM13" i="2"/>
  <c r="AL12" i="2"/>
  <c r="AL13" i="2"/>
  <c r="AK13" i="2"/>
  <c r="AJ13" i="2"/>
  <c r="AK11" i="2"/>
  <c r="AJ11" i="2"/>
  <c r="AK17" i="2"/>
  <c r="AJ17" i="2"/>
  <c r="AO17" i="2"/>
  <c r="AN17" i="2"/>
  <c r="AM17" i="2"/>
  <c r="AL17" i="2"/>
  <c r="AK14" i="2"/>
  <c r="AJ14" i="2"/>
  <c r="AO14" i="2"/>
  <c r="AN14" i="2"/>
  <c r="AM14" i="2"/>
  <c r="AL14" i="2"/>
  <c r="AO11" i="2"/>
  <c r="AN11" i="2"/>
  <c r="AM11" i="2"/>
  <c r="AL11" i="2"/>
  <c r="AJ8" i="2"/>
  <c r="AK10" i="2"/>
  <c r="AL9" i="2"/>
  <c r="AL10" i="2"/>
  <c r="AM9" i="2"/>
  <c r="AM10" i="2"/>
  <c r="W6" i="2"/>
  <c r="W7" i="2"/>
  <c r="W8" i="2"/>
  <c r="W9" i="2"/>
  <c r="W10" i="2"/>
  <c r="W11" i="2"/>
  <c r="W12" i="2"/>
  <c r="AN9" i="2"/>
  <c r="AN10" i="2"/>
  <c r="S6" i="2"/>
  <c r="S7" i="2"/>
  <c r="S8" i="2"/>
  <c r="S9" i="2"/>
  <c r="S10" i="2"/>
  <c r="S11" i="2"/>
  <c r="S12" i="2"/>
  <c r="AO9" i="2"/>
  <c r="AO10" i="2"/>
  <c r="AJ10" i="2"/>
  <c r="AO8" i="2"/>
  <c r="AN8" i="2"/>
  <c r="AM8" i="2"/>
  <c r="AL8" i="2"/>
  <c r="AK8" i="2"/>
  <c r="AC30" i="2"/>
  <c r="M6" i="2"/>
  <c r="M7" i="2"/>
  <c r="M8" i="2"/>
  <c r="M9" i="2"/>
  <c r="M10" i="2"/>
  <c r="M11" i="2"/>
  <c r="M12" i="2"/>
  <c r="M14" i="2"/>
  <c r="M15" i="2"/>
  <c r="M16" i="2"/>
  <c r="M17" i="2"/>
  <c r="M18" i="2"/>
  <c r="M19" i="2"/>
  <c r="M20" i="2"/>
  <c r="M22" i="2"/>
  <c r="M23" i="2"/>
  <c r="M24" i="2"/>
  <c r="M25" i="2"/>
  <c r="M26" i="2"/>
  <c r="M27" i="2"/>
  <c r="M28" i="2"/>
  <c r="M30" i="2"/>
  <c r="M31" i="2"/>
  <c r="M32" i="2"/>
  <c r="M33" i="2"/>
  <c r="M34" i="2"/>
  <c r="M35" i="2"/>
  <c r="M36" i="2"/>
  <c r="M37" i="2"/>
  <c r="M38" i="2"/>
  <c r="L37" i="2"/>
  <c r="K37" i="2"/>
  <c r="AF19" i="2"/>
  <c r="AG19" i="2"/>
  <c r="AF20" i="2"/>
  <c r="AG20" i="2"/>
  <c r="AF21" i="2"/>
  <c r="AG21" i="2"/>
  <c r="AF22" i="2"/>
  <c r="AG22" i="2"/>
  <c r="AF23" i="2"/>
  <c r="AG23" i="2"/>
  <c r="AF24" i="2"/>
  <c r="AG24" i="2"/>
  <c r="AG18" i="2"/>
  <c r="AF18" i="2"/>
  <c r="AE19" i="2"/>
  <c r="AE20" i="2"/>
  <c r="AE21" i="2"/>
  <c r="AE22" i="2"/>
  <c r="AE23" i="2"/>
  <c r="AE24" i="2"/>
  <c r="AE18" i="2"/>
  <c r="AD19" i="2"/>
  <c r="AD20" i="2"/>
  <c r="AD21" i="2"/>
  <c r="AD22" i="2"/>
  <c r="AD23" i="2"/>
  <c r="AD24" i="2"/>
  <c r="AD18" i="2"/>
  <c r="AC19" i="2"/>
  <c r="AC20" i="2"/>
  <c r="AC21" i="2"/>
  <c r="AC22" i="2"/>
  <c r="AC23" i="2"/>
  <c r="AC24" i="2"/>
  <c r="AC18" i="2"/>
  <c r="AB19" i="2"/>
  <c r="AB20" i="2"/>
  <c r="AB21" i="2"/>
  <c r="AB22" i="2"/>
  <c r="AB23" i="2"/>
  <c r="AB24" i="2"/>
  <c r="AB18" i="2"/>
  <c r="AA19" i="2"/>
  <c r="AA20" i="2"/>
  <c r="AA21" i="2"/>
  <c r="AA22" i="2"/>
  <c r="AA23" i="2"/>
  <c r="AA24" i="2"/>
  <c r="AA18" i="2"/>
  <c r="Z19" i="2"/>
  <c r="Z20" i="2"/>
  <c r="Z21" i="2"/>
  <c r="Z22" i="2"/>
  <c r="Z23" i="2"/>
  <c r="Z24" i="2"/>
  <c r="Z18" i="2"/>
  <c r="W37" i="2"/>
  <c r="S37" i="2"/>
  <c r="Z30" i="2"/>
  <c r="U6" i="2"/>
  <c r="U7" i="2"/>
  <c r="U8" i="2"/>
  <c r="U9" i="2"/>
  <c r="U10" i="2"/>
  <c r="U11" i="2"/>
  <c r="U12" i="2"/>
  <c r="U14" i="2"/>
  <c r="U15" i="2"/>
  <c r="U16" i="2"/>
  <c r="U17" i="2"/>
  <c r="U18" i="2"/>
  <c r="U19" i="2"/>
  <c r="U20" i="2"/>
  <c r="U22" i="2"/>
  <c r="U23" i="2"/>
  <c r="U24" i="2"/>
  <c r="U25" i="2"/>
  <c r="U26" i="2"/>
  <c r="U27" i="2"/>
  <c r="U28" i="2"/>
  <c r="U30" i="2"/>
  <c r="U31" i="2"/>
  <c r="U32" i="2"/>
  <c r="U33" i="2"/>
  <c r="U34" i="2"/>
  <c r="U35" i="2"/>
  <c r="U36" i="2"/>
  <c r="U37" i="2"/>
  <c r="Q6" i="2"/>
  <c r="Q7" i="2"/>
  <c r="Q8" i="2"/>
  <c r="Q9" i="2"/>
  <c r="Q10" i="2"/>
  <c r="Q11" i="2"/>
  <c r="Q12" i="2"/>
  <c r="Q14" i="2"/>
  <c r="Q15" i="2"/>
  <c r="Q16" i="2"/>
  <c r="Q17" i="2"/>
  <c r="Q18" i="2"/>
  <c r="Q19" i="2"/>
  <c r="Q20" i="2"/>
  <c r="Q22" i="2"/>
  <c r="Q23" i="2"/>
  <c r="Q24" i="2"/>
  <c r="Q25" i="2"/>
  <c r="Q26" i="2"/>
  <c r="Q27" i="2"/>
  <c r="Q28" i="2"/>
  <c r="Q30" i="2"/>
  <c r="Q31" i="2"/>
  <c r="Q32" i="2"/>
  <c r="Q33" i="2"/>
  <c r="Q34" i="2"/>
  <c r="Q35" i="2"/>
  <c r="Q36" i="2"/>
  <c r="Q37" i="2"/>
</calcChain>
</file>

<file path=xl/sharedStrings.xml><?xml version="1.0" encoding="utf-8"?>
<sst xmlns="http://schemas.openxmlformats.org/spreadsheetml/2006/main" count="1916" uniqueCount="78">
  <si>
    <t>Value</t>
  </si>
  <si>
    <t>ctr</t>
  </si>
  <si>
    <t>rins_mkt</t>
  </si>
  <si>
    <t>Metric</t>
  </si>
  <si>
    <t>Application</t>
  </si>
  <si>
    <t>Platform</t>
  </si>
  <si>
    <t>Date</t>
  </si>
  <si>
    <t>AU</t>
  </si>
  <si>
    <t>organic</t>
  </si>
  <si>
    <t>New Game Users</t>
  </si>
  <si>
    <t>Monster City</t>
  </si>
  <si>
    <t>Android</t>
  </si>
  <si>
    <t>CA</t>
  </si>
  <si>
    <t>iOS</t>
  </si>
  <si>
    <t>GB</t>
  </si>
  <si>
    <t>US</t>
  </si>
  <si>
    <t>Weekday</t>
  </si>
  <si>
    <t>Thursday</t>
  </si>
  <si>
    <t>Friday</t>
  </si>
  <si>
    <t>Saturday</t>
  </si>
  <si>
    <t>Sunday</t>
  </si>
  <si>
    <t>Monday</t>
  </si>
  <si>
    <t>Tuesday</t>
  </si>
  <si>
    <t>Wednesday</t>
  </si>
  <si>
    <t>Suma de Value</t>
  </si>
  <si>
    <t>Etiquetas de columna</t>
  </si>
  <si>
    <t>Etiquetas de fila</t>
  </si>
  <si>
    <t>Total general</t>
  </si>
  <si>
    <t>Promedio de Value</t>
  </si>
  <si>
    <t>(Todos)</t>
  </si>
  <si>
    <t>Uplift</t>
  </si>
  <si>
    <t>Australia</t>
  </si>
  <si>
    <t>Canada</t>
  </si>
  <si>
    <t>Great Britain</t>
  </si>
  <si>
    <t>United States</t>
  </si>
  <si>
    <t>Vanoss ML - Week 1</t>
  </si>
  <si>
    <t>Tracked NGU</t>
  </si>
  <si>
    <t>Total</t>
  </si>
  <si>
    <t>Compared to R script output</t>
  </si>
  <si>
    <t>Column Labels</t>
  </si>
  <si>
    <t>Row Labels</t>
  </si>
  <si>
    <t>Grand Total</t>
  </si>
  <si>
    <t>(Multiple Items)</t>
  </si>
  <si>
    <t>from bm start date</t>
  </si>
  <si>
    <t>Comparison totals</t>
  </si>
  <si>
    <t>NGU</t>
  </si>
  <si>
    <t>Benchmark</t>
  </si>
  <si>
    <t>AU - marketing analysis</t>
  </si>
  <si>
    <t>AU - model output</t>
  </si>
  <si>
    <t>AU - % difference</t>
  </si>
  <si>
    <t>CA - marketing analysis</t>
  </si>
  <si>
    <t>CA - model output</t>
  </si>
  <si>
    <t>CA - % difference</t>
  </si>
  <si>
    <t>GB - marketing analysis</t>
  </si>
  <si>
    <t>GB - model output</t>
  </si>
  <si>
    <t>GB - % difference</t>
  </si>
  <si>
    <t>US - model output</t>
  </si>
  <si>
    <t>US - % difference</t>
  </si>
  <si>
    <t>Totals</t>
  </si>
  <si>
    <t>Marketing</t>
  </si>
  <si>
    <t>Model</t>
  </si>
  <si>
    <t>% difference</t>
  </si>
  <si>
    <t>day_start</t>
  </si>
  <si>
    <t>day_end</t>
  </si>
  <si>
    <t>weekday</t>
  </si>
  <si>
    <t>NGU_actual</t>
  </si>
  <si>
    <t>NGU_benchmark(other_countries)</t>
  </si>
  <si>
    <t>uplift(cf_other_countries)</t>
  </si>
  <si>
    <t>NGU_benchmark(earlier_period)</t>
  </si>
  <si>
    <t>uplift(cf_earlier_period)</t>
  </si>
  <si>
    <t>marketing tracked NGU</t>
  </si>
  <si>
    <t>Thurs/Thurs</t>
  </si>
  <si>
    <t>Fri/Fri</t>
  </si>
  <si>
    <t>Sat/Sat</t>
  </si>
  <si>
    <t>Sun/Sun</t>
  </si>
  <si>
    <t>Mon/Mon</t>
  </si>
  <si>
    <t>Tues/Tues</t>
  </si>
  <si>
    <t>Wed/Wed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</si>
</sst>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i/>
      <sz val="12"/>
      <color theme="1"/>
      <name val="Calibri"/>
      <scheme val="minor"/>
    </font>
    <font>
      <sz val="12"/>
      <color theme="0"/>
      <name val="Calibri"/>
      <family val="2"/>
      <scheme val="minor"/>
    </font>
    <font>
      <b/>
      <sz val="11"/>
      <color rgb="FF555555"/>
      <name val="Lucida Sans"/>
    </font>
    <font>
      <sz val="11"/>
      <color rgb="FF000000"/>
      <name val="Lucida Sans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1"/>
      <color theme="1"/>
      <name val="Lucida Sans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theme="6" tint="-0.249977111117893"/>
      </patternFill>
    </fill>
  </fills>
  <borders count="20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6" tint="0.79998168889431442"/>
      </bottom>
      <diagonal/>
    </border>
    <border>
      <left style="thin">
        <color auto="1"/>
      </left>
      <right/>
      <top style="thin">
        <color theme="6" tint="0.79998168889431442"/>
      </top>
      <bottom style="thin">
        <color theme="6" tint="0.79998168889431442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  <xf numFmtId="1" fontId="0" fillId="0" borderId="1" xfId="0" applyNumberFormat="1" applyFont="1" applyBorder="1"/>
    <xf numFmtId="22" fontId="0" fillId="0" borderId="0" xfId="0" applyNumberFormat="1" applyAlignment="1">
      <alignment horizontal="left" inden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/>
    <xf numFmtId="0" fontId="0" fillId="0" borderId="0" xfId="0" applyBorder="1"/>
    <xf numFmtId="1" fontId="0" fillId="0" borderId="5" xfId="0" applyNumberFormat="1" applyFont="1" applyBorder="1"/>
    <xf numFmtId="1" fontId="0" fillId="0" borderId="6" xfId="0" applyNumberFormat="1" applyFont="1" applyBorder="1"/>
    <xf numFmtId="1" fontId="2" fillId="0" borderId="0" xfId="0" applyNumberFormat="1" applyFont="1"/>
    <xf numFmtId="0" fontId="5" fillId="0" borderId="0" xfId="0" applyFont="1"/>
    <xf numFmtId="1" fontId="0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7" xfId="0" applyBorder="1"/>
    <xf numFmtId="1" fontId="0" fillId="0" borderId="0" xfId="0" applyNumberFormat="1" applyBorder="1"/>
    <xf numFmtId="1" fontId="0" fillId="0" borderId="7" xfId="0" applyNumberFormat="1" applyBorder="1"/>
    <xf numFmtId="0" fontId="6" fillId="0" borderId="3" xfId="0" applyFont="1" applyBorder="1" applyAlignment="1">
      <alignment horizontal="center"/>
    </xf>
    <xf numFmtId="1" fontId="0" fillId="0" borderId="3" xfId="0" applyNumberFormat="1" applyBorder="1"/>
    <xf numFmtId="1" fontId="0" fillId="0" borderId="7" xfId="0" applyNumberFormat="1" applyFont="1" applyBorder="1"/>
    <xf numFmtId="0" fontId="2" fillId="6" borderId="0" xfId="0" applyFont="1" applyFill="1" applyAlignment="1">
      <alignment horizontal="center"/>
    </xf>
    <xf numFmtId="22" fontId="0" fillId="6" borderId="1" xfId="0" applyNumberFormat="1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8" borderId="12" xfId="0" applyFill="1" applyBorder="1"/>
    <xf numFmtId="0" fontId="0" fillId="8" borderId="13" xfId="0" applyFill="1" applyBorder="1"/>
    <xf numFmtId="1" fontId="5" fillId="8" borderId="0" xfId="0" applyNumberFormat="1" applyFont="1" applyFill="1"/>
    <xf numFmtId="0" fontId="7" fillId="9" borderId="15" xfId="0" applyFont="1" applyFill="1" applyBorder="1"/>
    <xf numFmtId="0" fontId="7" fillId="9" borderId="14" xfId="0" applyFont="1" applyFill="1" applyBorder="1"/>
    <xf numFmtId="0" fontId="7" fillId="0" borderId="0" xfId="0" applyFont="1" applyFill="1" applyBorder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1" fontId="5" fillId="0" borderId="0" xfId="0" applyNumberFormat="1" applyFont="1" applyFill="1"/>
    <xf numFmtId="2" fontId="0" fillId="0" borderId="0" xfId="0" applyNumberFormat="1"/>
    <xf numFmtId="0" fontId="2" fillId="2" borderId="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0" fillId="0" borderId="0" xfId="207" applyNumberFormat="1" applyFont="1"/>
    <xf numFmtId="0" fontId="0" fillId="0" borderId="2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/>
    <xf numFmtId="0" fontId="10" fillId="0" borderId="3" xfId="0" applyFont="1" applyBorder="1"/>
    <xf numFmtId="0" fontId="0" fillId="0" borderId="19" xfId="0" applyBorder="1"/>
    <xf numFmtId="0" fontId="2" fillId="0" borderId="4" xfId="0" applyFont="1" applyBorder="1"/>
    <xf numFmtId="164" fontId="2" fillId="0" borderId="2" xfId="207" applyNumberFormat="1" applyFont="1" applyBorder="1"/>
    <xf numFmtId="164" fontId="2" fillId="0" borderId="19" xfId="207" applyNumberFormat="1" applyFont="1" applyBorder="1"/>
    <xf numFmtId="0" fontId="11" fillId="0" borderId="4" xfId="0" applyFont="1" applyBorder="1"/>
    <xf numFmtId="0" fontId="12" fillId="0" borderId="0" xfId="0" applyFont="1"/>
  </cellXfs>
  <cellStyles count="2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Normal" xfId="0" builtinId="0"/>
    <cellStyle name="Percent" xfId="207" builtinId="5"/>
  </cellStyles>
  <dxfs count="1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 Guerola" refreshedDate="42627.458064699073" createdVersion="4" refreshedVersion="4" minRefreshableVersion="3" recordCount="288">
  <cacheSource type="worksheet">
    <worksheetSource ref="A1:H289" sheet="Hoja1"/>
  </cacheSource>
  <cacheFields count="8">
    <cacheField name="Value" numFmtId="0">
      <sharedItems containsSemiMixedTypes="0" containsString="0" containsNumber="1" containsInteger="1" minValue="106" maxValue="28673"/>
    </cacheField>
    <cacheField name="ctr" numFmtId="0">
      <sharedItems count="4">
        <s v="AU"/>
        <s v="CA"/>
        <s v="GB"/>
        <s v="US"/>
      </sharedItems>
    </cacheField>
    <cacheField name="rins_mkt" numFmtId="0">
      <sharedItems/>
    </cacheField>
    <cacheField name="Metric" numFmtId="0">
      <sharedItems/>
    </cacheField>
    <cacheField name="Application" numFmtId="0">
      <sharedItems/>
    </cacheField>
    <cacheField name="Platform" numFmtId="0">
      <sharedItems count="2">
        <s v="Android"/>
        <s v="iOS"/>
      </sharedItems>
    </cacheField>
    <cacheField name="Date" numFmtId="22">
      <sharedItems containsSemiMixedTypes="0" containsNonDate="0" containsDate="1" containsString="0" minDate="2016-03-31T00:00:00" maxDate="2016-05-06T00:00:00" count="36"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</sharedItems>
    </cacheField>
    <cacheField name="Weekday" numFmtId="0">
      <sharedItems count="7">
        <s v="Thursday"/>
        <s v="Friday"/>
        <s v="Saturday"/>
        <s v="Sunday"/>
        <s v="Monday"/>
        <s v="Tuesday"/>
        <s v="Wednes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n v="139"/>
    <x v="0"/>
    <s v="organic"/>
    <s v="New Game Users"/>
    <s v="Monster City"/>
    <x v="0"/>
    <x v="0"/>
    <x v="0"/>
  </r>
  <r>
    <n v="247"/>
    <x v="0"/>
    <s v="organic"/>
    <s v="New Game Users"/>
    <s v="Monster City"/>
    <x v="1"/>
    <x v="0"/>
    <x v="0"/>
  </r>
  <r>
    <n v="259"/>
    <x v="1"/>
    <s v="organic"/>
    <s v="New Game Users"/>
    <s v="Monster City"/>
    <x v="0"/>
    <x v="0"/>
    <x v="0"/>
  </r>
  <r>
    <n v="307"/>
    <x v="1"/>
    <s v="organic"/>
    <s v="New Game Users"/>
    <s v="Monster City"/>
    <x v="1"/>
    <x v="0"/>
    <x v="0"/>
  </r>
  <r>
    <n v="665"/>
    <x v="2"/>
    <s v="organic"/>
    <s v="New Game Users"/>
    <s v="Monster City"/>
    <x v="1"/>
    <x v="0"/>
    <x v="0"/>
  </r>
  <r>
    <n v="699"/>
    <x v="2"/>
    <s v="organic"/>
    <s v="New Game Users"/>
    <s v="Monster City"/>
    <x v="0"/>
    <x v="0"/>
    <x v="0"/>
  </r>
  <r>
    <n v="2262"/>
    <x v="3"/>
    <s v="organic"/>
    <s v="New Game Users"/>
    <s v="Monster City"/>
    <x v="1"/>
    <x v="0"/>
    <x v="0"/>
  </r>
  <r>
    <n v="2558"/>
    <x v="3"/>
    <s v="organic"/>
    <s v="New Game Users"/>
    <s v="Monster City"/>
    <x v="0"/>
    <x v="0"/>
    <x v="0"/>
  </r>
  <r>
    <n v="155"/>
    <x v="0"/>
    <s v="organic"/>
    <s v="New Game Users"/>
    <s v="Monster City"/>
    <x v="0"/>
    <x v="1"/>
    <x v="1"/>
  </r>
  <r>
    <n v="232"/>
    <x v="1"/>
    <s v="organic"/>
    <s v="New Game Users"/>
    <s v="Monster City"/>
    <x v="0"/>
    <x v="1"/>
    <x v="1"/>
  </r>
  <r>
    <n v="300"/>
    <x v="0"/>
    <s v="organic"/>
    <s v="New Game Users"/>
    <s v="Monster City"/>
    <x v="1"/>
    <x v="1"/>
    <x v="1"/>
  </r>
  <r>
    <n v="314"/>
    <x v="1"/>
    <s v="organic"/>
    <s v="New Game Users"/>
    <s v="Monster City"/>
    <x v="1"/>
    <x v="1"/>
    <x v="1"/>
  </r>
  <r>
    <n v="763"/>
    <x v="2"/>
    <s v="organic"/>
    <s v="New Game Users"/>
    <s v="Monster City"/>
    <x v="0"/>
    <x v="1"/>
    <x v="1"/>
  </r>
  <r>
    <n v="777"/>
    <x v="2"/>
    <s v="organic"/>
    <s v="New Game Users"/>
    <s v="Monster City"/>
    <x v="1"/>
    <x v="1"/>
    <x v="1"/>
  </r>
  <r>
    <n v="2551"/>
    <x v="3"/>
    <s v="organic"/>
    <s v="New Game Users"/>
    <s v="Monster City"/>
    <x v="0"/>
    <x v="1"/>
    <x v="1"/>
  </r>
  <r>
    <n v="2554"/>
    <x v="3"/>
    <s v="organic"/>
    <s v="New Game Users"/>
    <s v="Monster City"/>
    <x v="1"/>
    <x v="1"/>
    <x v="1"/>
  </r>
  <r>
    <n v="204"/>
    <x v="0"/>
    <s v="organic"/>
    <s v="New Game Users"/>
    <s v="Monster City"/>
    <x v="0"/>
    <x v="2"/>
    <x v="2"/>
  </r>
  <r>
    <n v="393"/>
    <x v="0"/>
    <s v="organic"/>
    <s v="New Game Users"/>
    <s v="Monster City"/>
    <x v="1"/>
    <x v="2"/>
    <x v="2"/>
  </r>
  <r>
    <n v="425"/>
    <x v="1"/>
    <s v="organic"/>
    <s v="New Game Users"/>
    <s v="Monster City"/>
    <x v="0"/>
    <x v="2"/>
    <x v="2"/>
  </r>
  <r>
    <n v="540"/>
    <x v="1"/>
    <s v="organic"/>
    <s v="New Game Users"/>
    <s v="Monster City"/>
    <x v="1"/>
    <x v="2"/>
    <x v="2"/>
  </r>
  <r>
    <n v="810"/>
    <x v="2"/>
    <s v="organic"/>
    <s v="New Game Users"/>
    <s v="Monster City"/>
    <x v="1"/>
    <x v="2"/>
    <x v="2"/>
  </r>
  <r>
    <n v="827"/>
    <x v="2"/>
    <s v="organic"/>
    <s v="New Game Users"/>
    <s v="Monster City"/>
    <x v="0"/>
    <x v="2"/>
    <x v="2"/>
  </r>
  <r>
    <n v="3695"/>
    <x v="3"/>
    <s v="organic"/>
    <s v="New Game Users"/>
    <s v="Monster City"/>
    <x v="1"/>
    <x v="2"/>
    <x v="2"/>
  </r>
  <r>
    <n v="4239"/>
    <x v="3"/>
    <s v="organic"/>
    <s v="New Game Users"/>
    <s v="Monster City"/>
    <x v="0"/>
    <x v="2"/>
    <x v="2"/>
  </r>
  <r>
    <n v="198"/>
    <x v="0"/>
    <s v="organic"/>
    <s v="New Game Users"/>
    <s v="Monster City"/>
    <x v="0"/>
    <x v="3"/>
    <x v="3"/>
  </r>
  <r>
    <n v="360"/>
    <x v="0"/>
    <s v="organic"/>
    <s v="New Game Users"/>
    <s v="Monster City"/>
    <x v="1"/>
    <x v="3"/>
    <x v="3"/>
  </r>
  <r>
    <n v="439"/>
    <x v="1"/>
    <s v="organic"/>
    <s v="New Game Users"/>
    <s v="Monster City"/>
    <x v="0"/>
    <x v="3"/>
    <x v="3"/>
  </r>
  <r>
    <n v="569"/>
    <x v="1"/>
    <s v="organic"/>
    <s v="New Game Users"/>
    <s v="Monster City"/>
    <x v="1"/>
    <x v="3"/>
    <x v="3"/>
  </r>
  <r>
    <n v="786"/>
    <x v="2"/>
    <s v="organic"/>
    <s v="New Game Users"/>
    <s v="Monster City"/>
    <x v="0"/>
    <x v="3"/>
    <x v="3"/>
  </r>
  <r>
    <n v="829"/>
    <x v="2"/>
    <s v="organic"/>
    <s v="New Game Users"/>
    <s v="Monster City"/>
    <x v="1"/>
    <x v="3"/>
    <x v="3"/>
  </r>
  <r>
    <n v="3706"/>
    <x v="3"/>
    <s v="organic"/>
    <s v="New Game Users"/>
    <s v="Monster City"/>
    <x v="1"/>
    <x v="3"/>
    <x v="3"/>
  </r>
  <r>
    <n v="3893"/>
    <x v="3"/>
    <s v="organic"/>
    <s v="New Game Users"/>
    <s v="Monster City"/>
    <x v="0"/>
    <x v="3"/>
    <x v="3"/>
  </r>
  <r>
    <n v="136"/>
    <x v="0"/>
    <s v="organic"/>
    <s v="New Game Users"/>
    <s v="Monster City"/>
    <x v="0"/>
    <x v="4"/>
    <x v="4"/>
  </r>
  <r>
    <n v="221"/>
    <x v="1"/>
    <s v="organic"/>
    <s v="New Game Users"/>
    <s v="Monster City"/>
    <x v="0"/>
    <x v="4"/>
    <x v="4"/>
  </r>
  <r>
    <n v="278"/>
    <x v="0"/>
    <s v="organic"/>
    <s v="New Game Users"/>
    <s v="Monster City"/>
    <x v="1"/>
    <x v="4"/>
    <x v="4"/>
  </r>
  <r>
    <n v="278"/>
    <x v="1"/>
    <s v="organic"/>
    <s v="New Game Users"/>
    <s v="Monster City"/>
    <x v="1"/>
    <x v="4"/>
    <x v="4"/>
  </r>
  <r>
    <n v="799"/>
    <x v="2"/>
    <s v="organic"/>
    <s v="New Game Users"/>
    <s v="Monster City"/>
    <x v="1"/>
    <x v="4"/>
    <x v="4"/>
  </r>
  <r>
    <n v="823"/>
    <x v="2"/>
    <s v="organic"/>
    <s v="New Game Users"/>
    <s v="Monster City"/>
    <x v="0"/>
    <x v="4"/>
    <x v="4"/>
  </r>
  <r>
    <n v="2143"/>
    <x v="3"/>
    <s v="organic"/>
    <s v="New Game Users"/>
    <s v="Monster City"/>
    <x v="1"/>
    <x v="4"/>
    <x v="4"/>
  </r>
  <r>
    <n v="2325"/>
    <x v="3"/>
    <s v="organic"/>
    <s v="New Game Users"/>
    <s v="Monster City"/>
    <x v="0"/>
    <x v="4"/>
    <x v="4"/>
  </r>
  <r>
    <n v="140"/>
    <x v="0"/>
    <s v="organic"/>
    <s v="New Game Users"/>
    <s v="Monster City"/>
    <x v="0"/>
    <x v="5"/>
    <x v="5"/>
  </r>
  <r>
    <n v="206"/>
    <x v="1"/>
    <s v="organic"/>
    <s v="New Game Users"/>
    <s v="Monster City"/>
    <x v="0"/>
    <x v="5"/>
    <x v="5"/>
  </r>
  <r>
    <n v="253"/>
    <x v="0"/>
    <s v="organic"/>
    <s v="New Game Users"/>
    <s v="Monster City"/>
    <x v="1"/>
    <x v="5"/>
    <x v="5"/>
  </r>
  <r>
    <n v="281"/>
    <x v="1"/>
    <s v="organic"/>
    <s v="New Game Users"/>
    <s v="Monster City"/>
    <x v="1"/>
    <x v="5"/>
    <x v="5"/>
  </r>
  <r>
    <n v="658"/>
    <x v="2"/>
    <s v="organic"/>
    <s v="New Game Users"/>
    <s v="Monster City"/>
    <x v="1"/>
    <x v="5"/>
    <x v="5"/>
  </r>
  <r>
    <n v="703"/>
    <x v="2"/>
    <s v="organic"/>
    <s v="New Game Users"/>
    <s v="Monster City"/>
    <x v="0"/>
    <x v="5"/>
    <x v="5"/>
  </r>
  <r>
    <n v="1925"/>
    <x v="3"/>
    <s v="organic"/>
    <s v="New Game Users"/>
    <s v="Monster City"/>
    <x v="1"/>
    <x v="5"/>
    <x v="5"/>
  </r>
  <r>
    <n v="2208"/>
    <x v="3"/>
    <s v="organic"/>
    <s v="New Game Users"/>
    <s v="Monster City"/>
    <x v="0"/>
    <x v="5"/>
    <x v="5"/>
  </r>
  <r>
    <n v="142"/>
    <x v="0"/>
    <s v="organic"/>
    <s v="New Game Users"/>
    <s v="Monster City"/>
    <x v="0"/>
    <x v="6"/>
    <x v="6"/>
  </r>
  <r>
    <n v="210"/>
    <x v="1"/>
    <s v="organic"/>
    <s v="New Game Users"/>
    <s v="Monster City"/>
    <x v="0"/>
    <x v="6"/>
    <x v="6"/>
  </r>
  <r>
    <n v="222"/>
    <x v="1"/>
    <s v="organic"/>
    <s v="New Game Users"/>
    <s v="Monster City"/>
    <x v="1"/>
    <x v="6"/>
    <x v="6"/>
  </r>
  <r>
    <n v="271"/>
    <x v="0"/>
    <s v="organic"/>
    <s v="New Game Users"/>
    <s v="Monster City"/>
    <x v="1"/>
    <x v="6"/>
    <x v="6"/>
  </r>
  <r>
    <n v="699"/>
    <x v="2"/>
    <s v="organic"/>
    <s v="New Game Users"/>
    <s v="Monster City"/>
    <x v="1"/>
    <x v="6"/>
    <x v="6"/>
  </r>
  <r>
    <n v="734"/>
    <x v="2"/>
    <s v="organic"/>
    <s v="New Game Users"/>
    <s v="Monster City"/>
    <x v="0"/>
    <x v="6"/>
    <x v="6"/>
  </r>
  <r>
    <n v="1797"/>
    <x v="3"/>
    <s v="organic"/>
    <s v="New Game Users"/>
    <s v="Monster City"/>
    <x v="1"/>
    <x v="6"/>
    <x v="6"/>
  </r>
  <r>
    <n v="2106"/>
    <x v="3"/>
    <s v="organic"/>
    <s v="New Game Users"/>
    <s v="Monster City"/>
    <x v="0"/>
    <x v="6"/>
    <x v="6"/>
  </r>
  <r>
    <n v="152"/>
    <x v="0"/>
    <s v="organic"/>
    <s v="New Game Users"/>
    <s v="Monster City"/>
    <x v="0"/>
    <x v="7"/>
    <x v="0"/>
  </r>
  <r>
    <n v="203"/>
    <x v="1"/>
    <s v="organic"/>
    <s v="New Game Users"/>
    <s v="Monster City"/>
    <x v="0"/>
    <x v="7"/>
    <x v="0"/>
  </r>
  <r>
    <n v="236"/>
    <x v="0"/>
    <s v="organic"/>
    <s v="New Game Users"/>
    <s v="Monster City"/>
    <x v="1"/>
    <x v="7"/>
    <x v="0"/>
  </r>
  <r>
    <n v="265"/>
    <x v="1"/>
    <s v="organic"/>
    <s v="New Game Users"/>
    <s v="Monster City"/>
    <x v="1"/>
    <x v="7"/>
    <x v="0"/>
  </r>
  <r>
    <n v="701"/>
    <x v="2"/>
    <s v="organic"/>
    <s v="New Game Users"/>
    <s v="Monster City"/>
    <x v="1"/>
    <x v="7"/>
    <x v="0"/>
  </r>
  <r>
    <n v="776"/>
    <x v="2"/>
    <s v="organic"/>
    <s v="New Game Users"/>
    <s v="Monster City"/>
    <x v="0"/>
    <x v="7"/>
    <x v="0"/>
  </r>
  <r>
    <n v="1779"/>
    <x v="3"/>
    <s v="organic"/>
    <s v="New Game Users"/>
    <s v="Monster City"/>
    <x v="1"/>
    <x v="7"/>
    <x v="0"/>
  </r>
  <r>
    <n v="2058"/>
    <x v="3"/>
    <s v="organic"/>
    <s v="New Game Users"/>
    <s v="Monster City"/>
    <x v="0"/>
    <x v="7"/>
    <x v="0"/>
  </r>
  <r>
    <n v="143"/>
    <x v="0"/>
    <s v="organic"/>
    <s v="New Game Users"/>
    <s v="Monster City"/>
    <x v="0"/>
    <x v="8"/>
    <x v="1"/>
  </r>
  <r>
    <n v="256"/>
    <x v="1"/>
    <s v="organic"/>
    <s v="New Game Users"/>
    <s v="Monster City"/>
    <x v="0"/>
    <x v="8"/>
    <x v="1"/>
  </r>
  <r>
    <n v="303"/>
    <x v="0"/>
    <s v="organic"/>
    <s v="New Game Users"/>
    <s v="Monster City"/>
    <x v="1"/>
    <x v="8"/>
    <x v="1"/>
  </r>
  <r>
    <n v="340"/>
    <x v="1"/>
    <s v="organic"/>
    <s v="New Game Users"/>
    <s v="Monster City"/>
    <x v="1"/>
    <x v="8"/>
    <x v="1"/>
  </r>
  <r>
    <n v="700"/>
    <x v="2"/>
    <s v="organic"/>
    <s v="New Game Users"/>
    <s v="Monster City"/>
    <x v="1"/>
    <x v="8"/>
    <x v="1"/>
  </r>
  <r>
    <n v="773"/>
    <x v="2"/>
    <s v="organic"/>
    <s v="New Game Users"/>
    <s v="Monster City"/>
    <x v="0"/>
    <x v="8"/>
    <x v="1"/>
  </r>
  <r>
    <n v="1884"/>
    <x v="3"/>
    <s v="organic"/>
    <s v="New Game Users"/>
    <s v="Monster City"/>
    <x v="1"/>
    <x v="8"/>
    <x v="1"/>
  </r>
  <r>
    <n v="2400"/>
    <x v="3"/>
    <s v="organic"/>
    <s v="New Game Users"/>
    <s v="Monster City"/>
    <x v="0"/>
    <x v="8"/>
    <x v="1"/>
  </r>
  <r>
    <n v="203"/>
    <x v="0"/>
    <s v="organic"/>
    <s v="New Game Users"/>
    <s v="Monster City"/>
    <x v="0"/>
    <x v="9"/>
    <x v="2"/>
  </r>
  <r>
    <n v="349"/>
    <x v="0"/>
    <s v="organic"/>
    <s v="New Game Users"/>
    <s v="Monster City"/>
    <x v="1"/>
    <x v="9"/>
    <x v="2"/>
  </r>
  <r>
    <n v="443"/>
    <x v="1"/>
    <s v="organic"/>
    <s v="New Game Users"/>
    <s v="Monster City"/>
    <x v="0"/>
    <x v="9"/>
    <x v="2"/>
  </r>
  <r>
    <n v="555"/>
    <x v="1"/>
    <s v="organic"/>
    <s v="New Game Users"/>
    <s v="Monster City"/>
    <x v="1"/>
    <x v="9"/>
    <x v="2"/>
  </r>
  <r>
    <n v="837"/>
    <x v="2"/>
    <s v="organic"/>
    <s v="New Game Users"/>
    <s v="Monster City"/>
    <x v="0"/>
    <x v="9"/>
    <x v="2"/>
  </r>
  <r>
    <n v="841"/>
    <x v="2"/>
    <s v="organic"/>
    <s v="New Game Users"/>
    <s v="Monster City"/>
    <x v="1"/>
    <x v="9"/>
    <x v="2"/>
  </r>
  <r>
    <n v="3384"/>
    <x v="3"/>
    <s v="organic"/>
    <s v="New Game Users"/>
    <s v="Monster City"/>
    <x v="1"/>
    <x v="9"/>
    <x v="2"/>
  </r>
  <r>
    <n v="4418"/>
    <x v="3"/>
    <s v="organic"/>
    <s v="New Game Users"/>
    <s v="Monster City"/>
    <x v="0"/>
    <x v="9"/>
    <x v="2"/>
  </r>
  <r>
    <n v="181"/>
    <x v="0"/>
    <s v="organic"/>
    <s v="New Game Users"/>
    <s v="Monster City"/>
    <x v="0"/>
    <x v="10"/>
    <x v="3"/>
  </r>
  <r>
    <n v="376"/>
    <x v="0"/>
    <s v="organic"/>
    <s v="New Game Users"/>
    <s v="Monster City"/>
    <x v="1"/>
    <x v="10"/>
    <x v="3"/>
  </r>
  <r>
    <n v="425"/>
    <x v="1"/>
    <s v="organic"/>
    <s v="New Game Users"/>
    <s v="Monster City"/>
    <x v="0"/>
    <x v="10"/>
    <x v="3"/>
  </r>
  <r>
    <n v="645"/>
    <x v="1"/>
    <s v="organic"/>
    <s v="New Game Users"/>
    <s v="Monster City"/>
    <x v="1"/>
    <x v="10"/>
    <x v="3"/>
  </r>
  <r>
    <n v="766"/>
    <x v="2"/>
    <s v="organic"/>
    <s v="New Game Users"/>
    <s v="Monster City"/>
    <x v="0"/>
    <x v="10"/>
    <x v="3"/>
  </r>
  <r>
    <n v="809"/>
    <x v="2"/>
    <s v="organic"/>
    <s v="New Game Users"/>
    <s v="Monster City"/>
    <x v="1"/>
    <x v="10"/>
    <x v="3"/>
  </r>
  <r>
    <n v="3436"/>
    <x v="3"/>
    <s v="organic"/>
    <s v="New Game Users"/>
    <s v="Monster City"/>
    <x v="1"/>
    <x v="10"/>
    <x v="3"/>
  </r>
  <r>
    <n v="4290"/>
    <x v="3"/>
    <s v="organic"/>
    <s v="New Game Users"/>
    <s v="Monster City"/>
    <x v="0"/>
    <x v="10"/>
    <x v="3"/>
  </r>
  <r>
    <n v="146"/>
    <x v="0"/>
    <s v="organic"/>
    <s v="New Game Users"/>
    <s v="Monster City"/>
    <x v="0"/>
    <x v="11"/>
    <x v="4"/>
  </r>
  <r>
    <n v="227"/>
    <x v="1"/>
    <s v="organic"/>
    <s v="New Game Users"/>
    <s v="Monster City"/>
    <x v="0"/>
    <x v="11"/>
    <x v="4"/>
  </r>
  <r>
    <n v="303"/>
    <x v="0"/>
    <s v="organic"/>
    <s v="New Game Users"/>
    <s v="Monster City"/>
    <x v="1"/>
    <x v="11"/>
    <x v="4"/>
  </r>
  <r>
    <n v="327"/>
    <x v="1"/>
    <s v="organic"/>
    <s v="New Game Users"/>
    <s v="Monster City"/>
    <x v="1"/>
    <x v="11"/>
    <x v="4"/>
  </r>
  <r>
    <n v="536"/>
    <x v="2"/>
    <s v="organic"/>
    <s v="New Game Users"/>
    <s v="Monster City"/>
    <x v="0"/>
    <x v="11"/>
    <x v="4"/>
  </r>
  <r>
    <n v="570"/>
    <x v="2"/>
    <s v="organic"/>
    <s v="New Game Users"/>
    <s v="Monster City"/>
    <x v="1"/>
    <x v="11"/>
    <x v="4"/>
  </r>
  <r>
    <n v="1827"/>
    <x v="3"/>
    <s v="organic"/>
    <s v="New Game Users"/>
    <s v="Monster City"/>
    <x v="1"/>
    <x v="11"/>
    <x v="4"/>
  </r>
  <r>
    <n v="2196"/>
    <x v="3"/>
    <s v="organic"/>
    <s v="New Game Users"/>
    <s v="Monster City"/>
    <x v="0"/>
    <x v="11"/>
    <x v="4"/>
  </r>
  <r>
    <n v="124"/>
    <x v="0"/>
    <s v="organic"/>
    <s v="New Game Users"/>
    <s v="Monster City"/>
    <x v="0"/>
    <x v="12"/>
    <x v="5"/>
  </r>
  <r>
    <n v="198"/>
    <x v="1"/>
    <s v="organic"/>
    <s v="New Game Users"/>
    <s v="Monster City"/>
    <x v="0"/>
    <x v="12"/>
    <x v="5"/>
  </r>
  <r>
    <n v="278"/>
    <x v="0"/>
    <s v="organic"/>
    <s v="New Game Users"/>
    <s v="Monster City"/>
    <x v="1"/>
    <x v="12"/>
    <x v="5"/>
  </r>
  <r>
    <n v="282"/>
    <x v="1"/>
    <s v="organic"/>
    <s v="New Game Users"/>
    <s v="Monster City"/>
    <x v="1"/>
    <x v="12"/>
    <x v="5"/>
  </r>
  <r>
    <n v="420"/>
    <x v="2"/>
    <s v="organic"/>
    <s v="New Game Users"/>
    <s v="Monster City"/>
    <x v="1"/>
    <x v="12"/>
    <x v="5"/>
  </r>
  <r>
    <n v="474"/>
    <x v="2"/>
    <s v="organic"/>
    <s v="New Game Users"/>
    <s v="Monster City"/>
    <x v="0"/>
    <x v="12"/>
    <x v="5"/>
  </r>
  <r>
    <n v="1731"/>
    <x v="3"/>
    <s v="organic"/>
    <s v="New Game Users"/>
    <s v="Monster City"/>
    <x v="1"/>
    <x v="12"/>
    <x v="5"/>
  </r>
  <r>
    <n v="2004"/>
    <x v="3"/>
    <s v="organic"/>
    <s v="New Game Users"/>
    <s v="Monster City"/>
    <x v="0"/>
    <x v="12"/>
    <x v="5"/>
  </r>
  <r>
    <n v="133"/>
    <x v="0"/>
    <s v="organic"/>
    <s v="New Game Users"/>
    <s v="Monster City"/>
    <x v="0"/>
    <x v="13"/>
    <x v="6"/>
  </r>
  <r>
    <n v="191"/>
    <x v="1"/>
    <s v="organic"/>
    <s v="New Game Users"/>
    <s v="Monster City"/>
    <x v="0"/>
    <x v="13"/>
    <x v="6"/>
  </r>
  <r>
    <n v="269"/>
    <x v="0"/>
    <s v="organic"/>
    <s v="New Game Users"/>
    <s v="Monster City"/>
    <x v="1"/>
    <x v="13"/>
    <x v="6"/>
  </r>
  <r>
    <n v="287"/>
    <x v="1"/>
    <s v="organic"/>
    <s v="New Game Users"/>
    <s v="Monster City"/>
    <x v="1"/>
    <x v="13"/>
    <x v="6"/>
  </r>
  <r>
    <n v="434"/>
    <x v="2"/>
    <s v="organic"/>
    <s v="New Game Users"/>
    <s v="Monster City"/>
    <x v="0"/>
    <x v="13"/>
    <x v="6"/>
  </r>
  <r>
    <n v="477"/>
    <x v="2"/>
    <s v="organic"/>
    <s v="New Game Users"/>
    <s v="Monster City"/>
    <x v="1"/>
    <x v="13"/>
    <x v="6"/>
  </r>
  <r>
    <n v="1715"/>
    <x v="3"/>
    <s v="organic"/>
    <s v="New Game Users"/>
    <s v="Monster City"/>
    <x v="1"/>
    <x v="13"/>
    <x v="6"/>
  </r>
  <r>
    <n v="2097"/>
    <x v="3"/>
    <s v="organic"/>
    <s v="New Game Users"/>
    <s v="Monster City"/>
    <x v="0"/>
    <x v="13"/>
    <x v="6"/>
  </r>
  <r>
    <n v="126"/>
    <x v="0"/>
    <s v="organic"/>
    <s v="New Game Users"/>
    <s v="Monster City"/>
    <x v="0"/>
    <x v="14"/>
    <x v="0"/>
  </r>
  <r>
    <n v="215"/>
    <x v="1"/>
    <s v="organic"/>
    <s v="New Game Users"/>
    <s v="Monster City"/>
    <x v="0"/>
    <x v="14"/>
    <x v="0"/>
  </r>
  <r>
    <n v="271"/>
    <x v="0"/>
    <s v="organic"/>
    <s v="New Game Users"/>
    <s v="Monster City"/>
    <x v="1"/>
    <x v="14"/>
    <x v="0"/>
  </r>
  <r>
    <n v="289"/>
    <x v="1"/>
    <s v="organic"/>
    <s v="New Game Users"/>
    <s v="Monster City"/>
    <x v="1"/>
    <x v="14"/>
    <x v="0"/>
  </r>
  <r>
    <n v="456"/>
    <x v="2"/>
    <s v="organic"/>
    <s v="New Game Users"/>
    <s v="Monster City"/>
    <x v="1"/>
    <x v="14"/>
    <x v="0"/>
  </r>
  <r>
    <n v="519"/>
    <x v="2"/>
    <s v="organic"/>
    <s v="New Game Users"/>
    <s v="Monster City"/>
    <x v="0"/>
    <x v="14"/>
    <x v="0"/>
  </r>
  <r>
    <n v="1652"/>
    <x v="3"/>
    <s v="organic"/>
    <s v="New Game Users"/>
    <s v="Monster City"/>
    <x v="1"/>
    <x v="14"/>
    <x v="0"/>
  </r>
  <r>
    <n v="2111"/>
    <x v="3"/>
    <s v="organic"/>
    <s v="New Game Users"/>
    <s v="Monster City"/>
    <x v="0"/>
    <x v="14"/>
    <x v="0"/>
  </r>
  <r>
    <n v="196"/>
    <x v="0"/>
    <s v="organic"/>
    <s v="New Game Users"/>
    <s v="Monster City"/>
    <x v="0"/>
    <x v="15"/>
    <x v="1"/>
  </r>
  <r>
    <n v="330"/>
    <x v="0"/>
    <s v="organic"/>
    <s v="New Game Users"/>
    <s v="Monster City"/>
    <x v="1"/>
    <x v="15"/>
    <x v="1"/>
  </r>
  <r>
    <n v="347"/>
    <x v="1"/>
    <s v="organic"/>
    <s v="New Game Users"/>
    <s v="Monster City"/>
    <x v="0"/>
    <x v="15"/>
    <x v="1"/>
  </r>
  <r>
    <n v="366"/>
    <x v="1"/>
    <s v="organic"/>
    <s v="New Game Users"/>
    <s v="Monster City"/>
    <x v="1"/>
    <x v="15"/>
    <x v="1"/>
  </r>
  <r>
    <n v="633"/>
    <x v="2"/>
    <s v="organic"/>
    <s v="New Game Users"/>
    <s v="Monster City"/>
    <x v="1"/>
    <x v="15"/>
    <x v="1"/>
  </r>
  <r>
    <n v="694"/>
    <x v="2"/>
    <s v="organic"/>
    <s v="New Game Users"/>
    <s v="Monster City"/>
    <x v="0"/>
    <x v="15"/>
    <x v="1"/>
  </r>
  <r>
    <n v="1941"/>
    <x v="3"/>
    <s v="organic"/>
    <s v="New Game Users"/>
    <s v="Monster City"/>
    <x v="1"/>
    <x v="15"/>
    <x v="1"/>
  </r>
  <r>
    <n v="2603"/>
    <x v="3"/>
    <s v="organic"/>
    <s v="New Game Users"/>
    <s v="Monster City"/>
    <x v="0"/>
    <x v="15"/>
    <x v="1"/>
  </r>
  <r>
    <n v="234"/>
    <x v="0"/>
    <s v="organic"/>
    <s v="New Game Users"/>
    <s v="Monster City"/>
    <x v="0"/>
    <x v="16"/>
    <x v="2"/>
  </r>
  <r>
    <n v="447"/>
    <x v="0"/>
    <s v="organic"/>
    <s v="New Game Users"/>
    <s v="Monster City"/>
    <x v="1"/>
    <x v="16"/>
    <x v="2"/>
  </r>
  <r>
    <n v="488"/>
    <x v="1"/>
    <s v="organic"/>
    <s v="New Game Users"/>
    <s v="Monster City"/>
    <x v="0"/>
    <x v="16"/>
    <x v="2"/>
  </r>
  <r>
    <n v="550"/>
    <x v="1"/>
    <s v="organic"/>
    <s v="New Game Users"/>
    <s v="Monster City"/>
    <x v="1"/>
    <x v="16"/>
    <x v="2"/>
  </r>
  <r>
    <n v="904"/>
    <x v="2"/>
    <s v="organic"/>
    <s v="New Game Users"/>
    <s v="Monster City"/>
    <x v="1"/>
    <x v="16"/>
    <x v="2"/>
  </r>
  <r>
    <n v="1098"/>
    <x v="2"/>
    <s v="organic"/>
    <s v="New Game Users"/>
    <s v="Monster City"/>
    <x v="0"/>
    <x v="16"/>
    <x v="2"/>
  </r>
  <r>
    <n v="3350"/>
    <x v="3"/>
    <s v="organic"/>
    <s v="New Game Users"/>
    <s v="Monster City"/>
    <x v="1"/>
    <x v="16"/>
    <x v="2"/>
  </r>
  <r>
    <n v="4990"/>
    <x v="3"/>
    <s v="organic"/>
    <s v="New Game Users"/>
    <s v="Monster City"/>
    <x v="0"/>
    <x v="16"/>
    <x v="2"/>
  </r>
  <r>
    <n v="247"/>
    <x v="0"/>
    <s v="organic"/>
    <s v="New Game Users"/>
    <s v="Monster City"/>
    <x v="0"/>
    <x v="17"/>
    <x v="3"/>
  </r>
  <r>
    <n v="446"/>
    <x v="0"/>
    <s v="organic"/>
    <s v="New Game Users"/>
    <s v="Monster City"/>
    <x v="1"/>
    <x v="17"/>
    <x v="3"/>
  </r>
  <r>
    <n v="446"/>
    <x v="1"/>
    <s v="organic"/>
    <s v="New Game Users"/>
    <s v="Monster City"/>
    <x v="0"/>
    <x v="17"/>
    <x v="3"/>
  </r>
  <r>
    <n v="470"/>
    <x v="1"/>
    <s v="organic"/>
    <s v="New Game Users"/>
    <s v="Monster City"/>
    <x v="1"/>
    <x v="17"/>
    <x v="3"/>
  </r>
  <r>
    <n v="768"/>
    <x v="2"/>
    <s v="organic"/>
    <s v="New Game Users"/>
    <s v="Monster City"/>
    <x v="1"/>
    <x v="17"/>
    <x v="3"/>
  </r>
  <r>
    <n v="875"/>
    <x v="2"/>
    <s v="organic"/>
    <s v="New Game Users"/>
    <s v="Monster City"/>
    <x v="0"/>
    <x v="17"/>
    <x v="3"/>
  </r>
  <r>
    <n v="3266"/>
    <x v="3"/>
    <s v="organic"/>
    <s v="New Game Users"/>
    <s v="Monster City"/>
    <x v="1"/>
    <x v="17"/>
    <x v="3"/>
  </r>
  <r>
    <n v="4612"/>
    <x v="3"/>
    <s v="organic"/>
    <s v="New Game Users"/>
    <s v="Monster City"/>
    <x v="0"/>
    <x v="17"/>
    <x v="3"/>
  </r>
  <r>
    <n v="176"/>
    <x v="0"/>
    <s v="organic"/>
    <s v="New Game Users"/>
    <s v="Monster City"/>
    <x v="0"/>
    <x v="18"/>
    <x v="4"/>
  </r>
  <r>
    <n v="226"/>
    <x v="1"/>
    <s v="organic"/>
    <s v="New Game Users"/>
    <s v="Monster City"/>
    <x v="0"/>
    <x v="18"/>
    <x v="4"/>
  </r>
  <r>
    <n v="274"/>
    <x v="0"/>
    <s v="organic"/>
    <s v="New Game Users"/>
    <s v="Monster City"/>
    <x v="1"/>
    <x v="18"/>
    <x v="4"/>
  </r>
  <r>
    <n v="276"/>
    <x v="1"/>
    <s v="organic"/>
    <s v="New Game Users"/>
    <s v="Monster City"/>
    <x v="1"/>
    <x v="18"/>
    <x v="4"/>
  </r>
  <r>
    <n v="450"/>
    <x v="2"/>
    <s v="organic"/>
    <s v="New Game Users"/>
    <s v="Monster City"/>
    <x v="0"/>
    <x v="18"/>
    <x v="4"/>
  </r>
  <r>
    <n v="465"/>
    <x v="2"/>
    <s v="organic"/>
    <s v="New Game Users"/>
    <s v="Monster City"/>
    <x v="1"/>
    <x v="18"/>
    <x v="4"/>
  </r>
  <r>
    <n v="1910"/>
    <x v="3"/>
    <s v="organic"/>
    <s v="New Game Users"/>
    <s v="Monster City"/>
    <x v="1"/>
    <x v="18"/>
    <x v="4"/>
  </r>
  <r>
    <n v="2592"/>
    <x v="3"/>
    <s v="organic"/>
    <s v="New Game Users"/>
    <s v="Monster City"/>
    <x v="0"/>
    <x v="18"/>
    <x v="4"/>
  </r>
  <r>
    <n v="172"/>
    <x v="0"/>
    <s v="organic"/>
    <s v="New Game Users"/>
    <s v="Monster City"/>
    <x v="0"/>
    <x v="19"/>
    <x v="5"/>
  </r>
  <r>
    <n v="216"/>
    <x v="1"/>
    <s v="organic"/>
    <s v="New Game Users"/>
    <s v="Monster City"/>
    <x v="0"/>
    <x v="19"/>
    <x v="5"/>
  </r>
  <r>
    <n v="233"/>
    <x v="1"/>
    <s v="organic"/>
    <s v="New Game Users"/>
    <s v="Monster City"/>
    <x v="1"/>
    <x v="19"/>
    <x v="5"/>
  </r>
  <r>
    <n v="305"/>
    <x v="0"/>
    <s v="organic"/>
    <s v="New Game Users"/>
    <s v="Monster City"/>
    <x v="1"/>
    <x v="19"/>
    <x v="5"/>
  </r>
  <r>
    <n v="375"/>
    <x v="2"/>
    <s v="organic"/>
    <s v="New Game Users"/>
    <s v="Monster City"/>
    <x v="1"/>
    <x v="19"/>
    <x v="5"/>
  </r>
  <r>
    <n v="403"/>
    <x v="2"/>
    <s v="organic"/>
    <s v="New Game Users"/>
    <s v="Monster City"/>
    <x v="0"/>
    <x v="19"/>
    <x v="5"/>
  </r>
  <r>
    <n v="1764"/>
    <x v="3"/>
    <s v="organic"/>
    <s v="New Game Users"/>
    <s v="Monster City"/>
    <x v="1"/>
    <x v="19"/>
    <x v="5"/>
  </r>
  <r>
    <n v="2282"/>
    <x v="3"/>
    <s v="organic"/>
    <s v="New Game Users"/>
    <s v="Monster City"/>
    <x v="0"/>
    <x v="19"/>
    <x v="5"/>
  </r>
  <r>
    <n v="168"/>
    <x v="0"/>
    <s v="organic"/>
    <s v="New Game Users"/>
    <s v="Monster City"/>
    <x v="0"/>
    <x v="20"/>
    <x v="6"/>
  </r>
  <r>
    <n v="190"/>
    <x v="1"/>
    <s v="organic"/>
    <s v="New Game Users"/>
    <s v="Monster City"/>
    <x v="0"/>
    <x v="20"/>
    <x v="6"/>
  </r>
  <r>
    <n v="255"/>
    <x v="1"/>
    <s v="organic"/>
    <s v="New Game Users"/>
    <s v="Monster City"/>
    <x v="1"/>
    <x v="20"/>
    <x v="6"/>
  </r>
  <r>
    <n v="283"/>
    <x v="0"/>
    <s v="organic"/>
    <s v="New Game Users"/>
    <s v="Monster City"/>
    <x v="1"/>
    <x v="20"/>
    <x v="6"/>
  </r>
  <r>
    <n v="372"/>
    <x v="2"/>
    <s v="organic"/>
    <s v="New Game Users"/>
    <s v="Monster City"/>
    <x v="1"/>
    <x v="20"/>
    <x v="6"/>
  </r>
  <r>
    <n v="425"/>
    <x v="2"/>
    <s v="organic"/>
    <s v="New Game Users"/>
    <s v="Monster City"/>
    <x v="0"/>
    <x v="20"/>
    <x v="6"/>
  </r>
  <r>
    <n v="1639"/>
    <x v="3"/>
    <s v="organic"/>
    <s v="New Game Users"/>
    <s v="Monster City"/>
    <x v="1"/>
    <x v="20"/>
    <x v="6"/>
  </r>
  <r>
    <n v="2250"/>
    <x v="3"/>
    <s v="organic"/>
    <s v="New Game Users"/>
    <s v="Monster City"/>
    <x v="0"/>
    <x v="20"/>
    <x v="6"/>
  </r>
  <r>
    <n v="155"/>
    <x v="0"/>
    <s v="organic"/>
    <s v="New Game Users"/>
    <s v="Monster City"/>
    <x v="0"/>
    <x v="21"/>
    <x v="0"/>
  </r>
  <r>
    <n v="211"/>
    <x v="1"/>
    <s v="organic"/>
    <s v="New Game Users"/>
    <s v="Monster City"/>
    <x v="0"/>
    <x v="21"/>
    <x v="0"/>
  </r>
  <r>
    <n v="256"/>
    <x v="1"/>
    <s v="organic"/>
    <s v="New Game Users"/>
    <s v="Monster City"/>
    <x v="1"/>
    <x v="21"/>
    <x v="0"/>
  </r>
  <r>
    <n v="298"/>
    <x v="0"/>
    <s v="organic"/>
    <s v="New Game Users"/>
    <s v="Monster City"/>
    <x v="1"/>
    <x v="21"/>
    <x v="0"/>
  </r>
  <r>
    <n v="372"/>
    <x v="2"/>
    <s v="organic"/>
    <s v="New Game Users"/>
    <s v="Monster City"/>
    <x v="0"/>
    <x v="21"/>
    <x v="0"/>
  </r>
  <r>
    <n v="373"/>
    <x v="2"/>
    <s v="organic"/>
    <s v="New Game Users"/>
    <s v="Monster City"/>
    <x v="1"/>
    <x v="21"/>
    <x v="0"/>
  </r>
  <r>
    <n v="1894"/>
    <x v="3"/>
    <s v="organic"/>
    <s v="New Game Users"/>
    <s v="Monster City"/>
    <x v="1"/>
    <x v="21"/>
    <x v="0"/>
  </r>
  <r>
    <n v="2153"/>
    <x v="3"/>
    <s v="organic"/>
    <s v="New Game Users"/>
    <s v="Monster City"/>
    <x v="0"/>
    <x v="21"/>
    <x v="0"/>
  </r>
  <r>
    <n v="164"/>
    <x v="0"/>
    <s v="organic"/>
    <s v="New Game Users"/>
    <s v="Monster City"/>
    <x v="0"/>
    <x v="22"/>
    <x v="1"/>
  </r>
  <r>
    <n v="297"/>
    <x v="1"/>
    <s v="organic"/>
    <s v="New Game Users"/>
    <s v="Monster City"/>
    <x v="0"/>
    <x v="22"/>
    <x v="1"/>
  </r>
  <r>
    <n v="426"/>
    <x v="0"/>
    <s v="organic"/>
    <s v="New Game Users"/>
    <s v="Monster City"/>
    <x v="1"/>
    <x v="22"/>
    <x v="1"/>
  </r>
  <r>
    <n v="481"/>
    <x v="1"/>
    <s v="organic"/>
    <s v="New Game Users"/>
    <s v="Monster City"/>
    <x v="1"/>
    <x v="22"/>
    <x v="1"/>
  </r>
  <r>
    <n v="503"/>
    <x v="2"/>
    <s v="organic"/>
    <s v="New Game Users"/>
    <s v="Monster City"/>
    <x v="0"/>
    <x v="22"/>
    <x v="1"/>
  </r>
  <r>
    <n v="548"/>
    <x v="2"/>
    <s v="organic"/>
    <s v="New Game Users"/>
    <s v="Monster City"/>
    <x v="1"/>
    <x v="22"/>
    <x v="1"/>
  </r>
  <r>
    <n v="2198"/>
    <x v="3"/>
    <s v="organic"/>
    <s v="New Game Users"/>
    <s v="Monster City"/>
    <x v="0"/>
    <x v="22"/>
    <x v="1"/>
  </r>
  <r>
    <n v="2597"/>
    <x v="3"/>
    <s v="organic"/>
    <s v="New Game Users"/>
    <s v="Monster City"/>
    <x v="1"/>
    <x v="22"/>
    <x v="1"/>
  </r>
  <r>
    <n v="226"/>
    <x v="0"/>
    <s v="organic"/>
    <s v="New Game Users"/>
    <s v="Monster City"/>
    <x v="0"/>
    <x v="23"/>
    <x v="2"/>
  </r>
  <r>
    <n v="439"/>
    <x v="1"/>
    <s v="organic"/>
    <s v="New Game Users"/>
    <s v="Monster City"/>
    <x v="0"/>
    <x v="23"/>
    <x v="2"/>
  </r>
  <r>
    <n v="519"/>
    <x v="0"/>
    <s v="organic"/>
    <s v="New Game Users"/>
    <s v="Monster City"/>
    <x v="1"/>
    <x v="23"/>
    <x v="2"/>
  </r>
  <r>
    <n v="670"/>
    <x v="1"/>
    <s v="organic"/>
    <s v="New Game Users"/>
    <s v="Monster City"/>
    <x v="1"/>
    <x v="23"/>
    <x v="2"/>
  </r>
  <r>
    <n v="861"/>
    <x v="2"/>
    <s v="organic"/>
    <s v="New Game Users"/>
    <s v="Monster City"/>
    <x v="0"/>
    <x v="23"/>
    <x v="2"/>
  </r>
  <r>
    <n v="931"/>
    <x v="2"/>
    <s v="organic"/>
    <s v="New Game Users"/>
    <s v="Monster City"/>
    <x v="1"/>
    <x v="23"/>
    <x v="2"/>
  </r>
  <r>
    <n v="3842"/>
    <x v="3"/>
    <s v="organic"/>
    <s v="New Game Users"/>
    <s v="Monster City"/>
    <x v="0"/>
    <x v="23"/>
    <x v="2"/>
  </r>
  <r>
    <n v="4388"/>
    <x v="3"/>
    <s v="organic"/>
    <s v="New Game Users"/>
    <s v="Monster City"/>
    <x v="1"/>
    <x v="23"/>
    <x v="2"/>
  </r>
  <r>
    <n v="171"/>
    <x v="0"/>
    <s v="organic"/>
    <s v="New Game Users"/>
    <s v="Monster City"/>
    <x v="0"/>
    <x v="24"/>
    <x v="3"/>
  </r>
  <r>
    <n v="417"/>
    <x v="1"/>
    <s v="organic"/>
    <s v="New Game Users"/>
    <s v="Monster City"/>
    <x v="0"/>
    <x v="24"/>
    <x v="3"/>
  </r>
  <r>
    <n v="489"/>
    <x v="0"/>
    <s v="organic"/>
    <s v="New Game Users"/>
    <s v="Monster City"/>
    <x v="1"/>
    <x v="24"/>
    <x v="3"/>
  </r>
  <r>
    <n v="810"/>
    <x v="2"/>
    <s v="organic"/>
    <s v="New Game Users"/>
    <s v="Monster City"/>
    <x v="0"/>
    <x v="24"/>
    <x v="3"/>
  </r>
  <r>
    <n v="820"/>
    <x v="1"/>
    <s v="organic"/>
    <s v="New Game Users"/>
    <s v="Monster City"/>
    <x v="1"/>
    <x v="24"/>
    <x v="3"/>
  </r>
  <r>
    <n v="927"/>
    <x v="2"/>
    <s v="organic"/>
    <s v="New Game Users"/>
    <s v="Monster City"/>
    <x v="1"/>
    <x v="24"/>
    <x v="3"/>
  </r>
  <r>
    <n v="3615"/>
    <x v="3"/>
    <s v="organic"/>
    <s v="New Game Users"/>
    <s v="Monster City"/>
    <x v="0"/>
    <x v="24"/>
    <x v="3"/>
  </r>
  <r>
    <n v="4284"/>
    <x v="3"/>
    <s v="organic"/>
    <s v="New Game Users"/>
    <s v="Monster City"/>
    <x v="1"/>
    <x v="24"/>
    <x v="3"/>
  </r>
  <r>
    <n v="175"/>
    <x v="0"/>
    <s v="organic"/>
    <s v="New Game Users"/>
    <s v="Monster City"/>
    <x v="0"/>
    <x v="25"/>
    <x v="4"/>
  </r>
  <r>
    <n v="237"/>
    <x v="1"/>
    <s v="organic"/>
    <s v="New Game Users"/>
    <s v="Monster City"/>
    <x v="0"/>
    <x v="25"/>
    <x v="4"/>
  </r>
  <r>
    <n v="407"/>
    <x v="2"/>
    <s v="organic"/>
    <s v="New Game Users"/>
    <s v="Monster City"/>
    <x v="0"/>
    <x v="25"/>
    <x v="4"/>
  </r>
  <r>
    <n v="547"/>
    <x v="2"/>
    <s v="organic"/>
    <s v="New Game Users"/>
    <s v="Monster City"/>
    <x v="1"/>
    <x v="25"/>
    <x v="4"/>
  </r>
  <r>
    <n v="558"/>
    <x v="1"/>
    <s v="organic"/>
    <s v="New Game Users"/>
    <s v="Monster City"/>
    <x v="1"/>
    <x v="25"/>
    <x v="4"/>
  </r>
  <r>
    <n v="576"/>
    <x v="0"/>
    <s v="organic"/>
    <s v="New Game Users"/>
    <s v="Monster City"/>
    <x v="1"/>
    <x v="25"/>
    <x v="4"/>
  </r>
  <r>
    <n v="2033"/>
    <x v="3"/>
    <s v="organic"/>
    <s v="New Game Users"/>
    <s v="Monster City"/>
    <x v="0"/>
    <x v="25"/>
    <x v="4"/>
  </r>
  <r>
    <n v="2683"/>
    <x v="3"/>
    <s v="organic"/>
    <s v="New Game Users"/>
    <s v="Monster City"/>
    <x v="1"/>
    <x v="25"/>
    <x v="4"/>
  </r>
  <r>
    <n v="108"/>
    <x v="0"/>
    <s v="organic"/>
    <s v="New Game Users"/>
    <s v="Monster City"/>
    <x v="0"/>
    <x v="26"/>
    <x v="5"/>
  </r>
  <r>
    <n v="209"/>
    <x v="1"/>
    <s v="organic"/>
    <s v="New Game Users"/>
    <s v="Monster City"/>
    <x v="0"/>
    <x v="26"/>
    <x v="5"/>
  </r>
  <r>
    <n v="357"/>
    <x v="0"/>
    <s v="organic"/>
    <s v="New Game Users"/>
    <s v="Monster City"/>
    <x v="1"/>
    <x v="26"/>
    <x v="5"/>
  </r>
  <r>
    <n v="400"/>
    <x v="2"/>
    <s v="organic"/>
    <s v="New Game Users"/>
    <s v="Monster City"/>
    <x v="0"/>
    <x v="26"/>
    <x v="5"/>
  </r>
  <r>
    <n v="439"/>
    <x v="1"/>
    <s v="organic"/>
    <s v="New Game Users"/>
    <s v="Monster City"/>
    <x v="1"/>
    <x v="26"/>
    <x v="5"/>
  </r>
  <r>
    <n v="523"/>
    <x v="2"/>
    <s v="organic"/>
    <s v="New Game Users"/>
    <s v="Monster City"/>
    <x v="1"/>
    <x v="26"/>
    <x v="5"/>
  </r>
  <r>
    <n v="1954"/>
    <x v="3"/>
    <s v="organic"/>
    <s v="New Game Users"/>
    <s v="Monster City"/>
    <x v="0"/>
    <x v="26"/>
    <x v="5"/>
  </r>
  <r>
    <n v="2714"/>
    <x v="3"/>
    <s v="organic"/>
    <s v="New Game Users"/>
    <s v="Monster City"/>
    <x v="1"/>
    <x v="26"/>
    <x v="5"/>
  </r>
  <r>
    <n v="106"/>
    <x v="0"/>
    <s v="organic"/>
    <s v="New Game Users"/>
    <s v="Monster City"/>
    <x v="0"/>
    <x v="27"/>
    <x v="6"/>
  </r>
  <r>
    <n v="197"/>
    <x v="1"/>
    <s v="organic"/>
    <s v="New Game Users"/>
    <s v="Monster City"/>
    <x v="0"/>
    <x v="27"/>
    <x v="6"/>
  </r>
  <r>
    <n v="303"/>
    <x v="0"/>
    <s v="organic"/>
    <s v="New Game Users"/>
    <s v="Monster City"/>
    <x v="1"/>
    <x v="27"/>
    <x v="6"/>
  </r>
  <r>
    <n v="367"/>
    <x v="1"/>
    <s v="organic"/>
    <s v="New Game Users"/>
    <s v="Monster City"/>
    <x v="1"/>
    <x v="27"/>
    <x v="6"/>
  </r>
  <r>
    <n v="384"/>
    <x v="2"/>
    <s v="organic"/>
    <s v="New Game Users"/>
    <s v="Monster City"/>
    <x v="0"/>
    <x v="27"/>
    <x v="6"/>
  </r>
  <r>
    <n v="513"/>
    <x v="2"/>
    <s v="organic"/>
    <s v="New Game Users"/>
    <s v="Monster City"/>
    <x v="1"/>
    <x v="27"/>
    <x v="6"/>
  </r>
  <r>
    <n v="2054"/>
    <x v="3"/>
    <s v="organic"/>
    <s v="New Game Users"/>
    <s v="Monster City"/>
    <x v="0"/>
    <x v="27"/>
    <x v="6"/>
  </r>
  <r>
    <n v="2581"/>
    <x v="3"/>
    <s v="organic"/>
    <s v="New Game Users"/>
    <s v="Monster City"/>
    <x v="1"/>
    <x v="27"/>
    <x v="6"/>
  </r>
  <r>
    <n v="816"/>
    <x v="0"/>
    <s v="organic"/>
    <s v="New Game Users"/>
    <s v="Monster City"/>
    <x v="0"/>
    <x v="28"/>
    <x v="0"/>
  </r>
  <r>
    <n v="1545"/>
    <x v="1"/>
    <s v="organic"/>
    <s v="New Game Users"/>
    <s v="Monster City"/>
    <x v="0"/>
    <x v="28"/>
    <x v="0"/>
  </r>
  <r>
    <n v="2494"/>
    <x v="0"/>
    <s v="organic"/>
    <s v="New Game Users"/>
    <s v="Monster City"/>
    <x v="1"/>
    <x v="28"/>
    <x v="0"/>
  </r>
  <r>
    <n v="2831"/>
    <x v="1"/>
    <s v="organic"/>
    <s v="New Game Users"/>
    <s v="Monster City"/>
    <x v="1"/>
    <x v="28"/>
    <x v="0"/>
  </r>
  <r>
    <n v="3237"/>
    <x v="2"/>
    <s v="organic"/>
    <s v="New Game Users"/>
    <s v="Monster City"/>
    <x v="0"/>
    <x v="28"/>
    <x v="0"/>
  </r>
  <r>
    <n v="4357"/>
    <x v="2"/>
    <s v="organic"/>
    <s v="New Game Users"/>
    <s v="Monster City"/>
    <x v="1"/>
    <x v="28"/>
    <x v="0"/>
  </r>
  <r>
    <n v="28008"/>
    <x v="3"/>
    <s v="organic"/>
    <s v="New Game Users"/>
    <s v="Monster City"/>
    <x v="0"/>
    <x v="28"/>
    <x v="0"/>
  </r>
  <r>
    <n v="28673"/>
    <x v="3"/>
    <s v="organic"/>
    <s v="New Game Users"/>
    <s v="Monster City"/>
    <x v="1"/>
    <x v="28"/>
    <x v="0"/>
  </r>
  <r>
    <n v="474"/>
    <x v="0"/>
    <s v="organic"/>
    <s v="New Game Users"/>
    <s v="Monster City"/>
    <x v="0"/>
    <x v="29"/>
    <x v="1"/>
  </r>
  <r>
    <n v="762"/>
    <x v="1"/>
    <s v="organic"/>
    <s v="New Game Users"/>
    <s v="Monster City"/>
    <x v="0"/>
    <x v="29"/>
    <x v="1"/>
  </r>
  <r>
    <n v="1664"/>
    <x v="1"/>
    <s v="organic"/>
    <s v="New Game Users"/>
    <s v="Monster City"/>
    <x v="1"/>
    <x v="29"/>
    <x v="1"/>
  </r>
  <r>
    <n v="1740"/>
    <x v="0"/>
    <s v="organic"/>
    <s v="New Game Users"/>
    <s v="Monster City"/>
    <x v="1"/>
    <x v="29"/>
    <x v="1"/>
  </r>
  <r>
    <n v="1798"/>
    <x v="2"/>
    <s v="organic"/>
    <s v="New Game Users"/>
    <s v="Monster City"/>
    <x v="0"/>
    <x v="29"/>
    <x v="1"/>
  </r>
  <r>
    <n v="3087"/>
    <x v="2"/>
    <s v="organic"/>
    <s v="New Game Users"/>
    <s v="Monster City"/>
    <x v="1"/>
    <x v="29"/>
    <x v="1"/>
  </r>
  <r>
    <n v="11290"/>
    <x v="3"/>
    <s v="organic"/>
    <s v="New Game Users"/>
    <s v="Monster City"/>
    <x v="0"/>
    <x v="29"/>
    <x v="1"/>
  </r>
  <r>
    <n v="13318"/>
    <x v="3"/>
    <s v="organic"/>
    <s v="New Game Users"/>
    <s v="Monster City"/>
    <x v="1"/>
    <x v="29"/>
    <x v="1"/>
  </r>
  <r>
    <n v="543"/>
    <x v="0"/>
    <s v="organic"/>
    <s v="New Game Users"/>
    <s v="Monster City"/>
    <x v="0"/>
    <x v="30"/>
    <x v="2"/>
  </r>
  <r>
    <n v="878"/>
    <x v="1"/>
    <s v="organic"/>
    <s v="New Game Users"/>
    <s v="Monster City"/>
    <x v="0"/>
    <x v="30"/>
    <x v="2"/>
  </r>
  <r>
    <n v="1674"/>
    <x v="0"/>
    <s v="organic"/>
    <s v="New Game Users"/>
    <s v="Monster City"/>
    <x v="1"/>
    <x v="30"/>
    <x v="2"/>
  </r>
  <r>
    <n v="1787"/>
    <x v="1"/>
    <s v="organic"/>
    <s v="New Game Users"/>
    <s v="Monster City"/>
    <x v="1"/>
    <x v="30"/>
    <x v="2"/>
  </r>
  <r>
    <n v="2083"/>
    <x v="2"/>
    <s v="organic"/>
    <s v="New Game Users"/>
    <s v="Monster City"/>
    <x v="0"/>
    <x v="30"/>
    <x v="2"/>
  </r>
  <r>
    <n v="2854"/>
    <x v="2"/>
    <s v="organic"/>
    <s v="New Game Users"/>
    <s v="Monster City"/>
    <x v="1"/>
    <x v="30"/>
    <x v="2"/>
  </r>
  <r>
    <n v="12681"/>
    <x v="3"/>
    <s v="organic"/>
    <s v="New Game Users"/>
    <s v="Monster City"/>
    <x v="1"/>
    <x v="30"/>
    <x v="2"/>
  </r>
  <r>
    <n v="12753"/>
    <x v="3"/>
    <s v="organic"/>
    <s v="New Game Users"/>
    <s v="Monster City"/>
    <x v="0"/>
    <x v="30"/>
    <x v="2"/>
  </r>
  <r>
    <n v="401"/>
    <x v="0"/>
    <s v="organic"/>
    <s v="New Game Users"/>
    <s v="Monster City"/>
    <x v="0"/>
    <x v="31"/>
    <x v="3"/>
  </r>
  <r>
    <n v="718"/>
    <x v="1"/>
    <s v="organic"/>
    <s v="New Game Users"/>
    <s v="Monster City"/>
    <x v="0"/>
    <x v="31"/>
    <x v="3"/>
  </r>
  <r>
    <n v="1301"/>
    <x v="0"/>
    <s v="organic"/>
    <s v="New Game Users"/>
    <s v="Monster City"/>
    <x v="1"/>
    <x v="31"/>
    <x v="3"/>
  </r>
  <r>
    <n v="1305"/>
    <x v="1"/>
    <s v="organic"/>
    <s v="New Game Users"/>
    <s v="Monster City"/>
    <x v="1"/>
    <x v="31"/>
    <x v="3"/>
  </r>
  <r>
    <n v="1574"/>
    <x v="2"/>
    <s v="organic"/>
    <s v="New Game Users"/>
    <s v="Monster City"/>
    <x v="0"/>
    <x v="31"/>
    <x v="3"/>
  </r>
  <r>
    <n v="2238"/>
    <x v="2"/>
    <s v="organic"/>
    <s v="New Game Users"/>
    <s v="Monster City"/>
    <x v="1"/>
    <x v="31"/>
    <x v="3"/>
  </r>
  <r>
    <n v="8917"/>
    <x v="3"/>
    <s v="organic"/>
    <s v="New Game Users"/>
    <s v="Monster City"/>
    <x v="1"/>
    <x v="31"/>
    <x v="3"/>
  </r>
  <r>
    <n v="9283"/>
    <x v="3"/>
    <s v="organic"/>
    <s v="New Game Users"/>
    <s v="Monster City"/>
    <x v="0"/>
    <x v="31"/>
    <x v="3"/>
  </r>
  <r>
    <n v="257"/>
    <x v="0"/>
    <s v="organic"/>
    <s v="New Game Users"/>
    <s v="Monster City"/>
    <x v="0"/>
    <x v="32"/>
    <x v="4"/>
  </r>
  <r>
    <n v="396"/>
    <x v="1"/>
    <s v="organic"/>
    <s v="New Game Users"/>
    <s v="Monster City"/>
    <x v="0"/>
    <x v="32"/>
    <x v="4"/>
  </r>
  <r>
    <n v="691"/>
    <x v="1"/>
    <s v="organic"/>
    <s v="New Game Users"/>
    <s v="Monster City"/>
    <x v="1"/>
    <x v="32"/>
    <x v="4"/>
  </r>
  <r>
    <n v="770"/>
    <x v="0"/>
    <s v="organic"/>
    <s v="New Game Users"/>
    <s v="Monster City"/>
    <x v="1"/>
    <x v="32"/>
    <x v="4"/>
  </r>
  <r>
    <n v="1335"/>
    <x v="2"/>
    <s v="organic"/>
    <s v="New Game Users"/>
    <s v="Monster City"/>
    <x v="0"/>
    <x v="32"/>
    <x v="4"/>
  </r>
  <r>
    <n v="1855"/>
    <x v="2"/>
    <s v="organic"/>
    <s v="New Game Users"/>
    <s v="Monster City"/>
    <x v="1"/>
    <x v="32"/>
    <x v="4"/>
  </r>
  <r>
    <n v="4532"/>
    <x v="3"/>
    <s v="organic"/>
    <s v="New Game Users"/>
    <s v="Monster City"/>
    <x v="1"/>
    <x v="32"/>
    <x v="4"/>
  </r>
  <r>
    <n v="4637"/>
    <x v="3"/>
    <s v="organic"/>
    <s v="New Game Users"/>
    <s v="Monster City"/>
    <x v="0"/>
    <x v="32"/>
    <x v="4"/>
  </r>
  <r>
    <n v="196"/>
    <x v="0"/>
    <s v="organic"/>
    <s v="New Game Users"/>
    <s v="Monster City"/>
    <x v="0"/>
    <x v="33"/>
    <x v="5"/>
  </r>
  <r>
    <n v="349"/>
    <x v="1"/>
    <s v="organic"/>
    <s v="New Game Users"/>
    <s v="Monster City"/>
    <x v="0"/>
    <x v="33"/>
    <x v="5"/>
  </r>
  <r>
    <n v="575"/>
    <x v="0"/>
    <s v="organic"/>
    <s v="New Game Users"/>
    <s v="Monster City"/>
    <x v="1"/>
    <x v="33"/>
    <x v="5"/>
  </r>
  <r>
    <n v="601"/>
    <x v="1"/>
    <s v="organic"/>
    <s v="New Game Users"/>
    <s v="Monster City"/>
    <x v="1"/>
    <x v="33"/>
    <x v="5"/>
  </r>
  <r>
    <n v="646"/>
    <x v="2"/>
    <s v="organic"/>
    <s v="New Game Users"/>
    <s v="Monster City"/>
    <x v="0"/>
    <x v="33"/>
    <x v="5"/>
  </r>
  <r>
    <n v="891"/>
    <x v="2"/>
    <s v="organic"/>
    <s v="New Game Users"/>
    <s v="Monster City"/>
    <x v="1"/>
    <x v="33"/>
    <x v="5"/>
  </r>
  <r>
    <n v="3858"/>
    <x v="3"/>
    <s v="organic"/>
    <s v="New Game Users"/>
    <s v="Monster City"/>
    <x v="1"/>
    <x v="33"/>
    <x v="5"/>
  </r>
  <r>
    <n v="3939"/>
    <x v="3"/>
    <s v="organic"/>
    <s v="New Game Users"/>
    <s v="Monster City"/>
    <x v="0"/>
    <x v="33"/>
    <x v="5"/>
  </r>
  <r>
    <n v="174"/>
    <x v="0"/>
    <s v="organic"/>
    <s v="New Game Users"/>
    <s v="Monster City"/>
    <x v="0"/>
    <x v="34"/>
    <x v="6"/>
  </r>
  <r>
    <n v="309"/>
    <x v="1"/>
    <s v="organic"/>
    <s v="New Game Users"/>
    <s v="Monster City"/>
    <x v="0"/>
    <x v="34"/>
    <x v="6"/>
  </r>
  <r>
    <n v="490"/>
    <x v="1"/>
    <s v="organic"/>
    <s v="New Game Users"/>
    <s v="Monster City"/>
    <x v="1"/>
    <x v="34"/>
    <x v="6"/>
  </r>
  <r>
    <n v="503"/>
    <x v="0"/>
    <s v="organic"/>
    <s v="New Game Users"/>
    <s v="Monster City"/>
    <x v="1"/>
    <x v="34"/>
    <x v="6"/>
  </r>
  <r>
    <n v="563"/>
    <x v="2"/>
    <s v="organic"/>
    <s v="New Game Users"/>
    <s v="Monster City"/>
    <x v="0"/>
    <x v="34"/>
    <x v="6"/>
  </r>
  <r>
    <n v="741"/>
    <x v="2"/>
    <s v="organic"/>
    <s v="New Game Users"/>
    <s v="Monster City"/>
    <x v="1"/>
    <x v="34"/>
    <x v="6"/>
  </r>
  <r>
    <n v="3377"/>
    <x v="3"/>
    <s v="organic"/>
    <s v="New Game Users"/>
    <s v="Monster City"/>
    <x v="1"/>
    <x v="34"/>
    <x v="6"/>
  </r>
  <r>
    <n v="3583"/>
    <x v="3"/>
    <s v="organic"/>
    <s v="New Game Users"/>
    <s v="Monster City"/>
    <x v="0"/>
    <x v="34"/>
    <x v="6"/>
  </r>
  <r>
    <n v="149"/>
    <x v="0"/>
    <s v="organic"/>
    <s v="New Game Users"/>
    <s v="Monster City"/>
    <x v="0"/>
    <x v="35"/>
    <x v="0"/>
  </r>
  <r>
    <n v="296"/>
    <x v="1"/>
    <s v="organic"/>
    <s v="New Game Users"/>
    <s v="Monster City"/>
    <x v="0"/>
    <x v="35"/>
    <x v="0"/>
  </r>
  <r>
    <n v="345"/>
    <x v="0"/>
    <s v="organic"/>
    <s v="New Game Users"/>
    <s v="Monster City"/>
    <x v="1"/>
    <x v="35"/>
    <x v="0"/>
  </r>
  <r>
    <n v="425"/>
    <x v="1"/>
    <s v="organic"/>
    <s v="New Game Users"/>
    <s v="Monster City"/>
    <x v="1"/>
    <x v="35"/>
    <x v="0"/>
  </r>
  <r>
    <n v="622"/>
    <x v="2"/>
    <s v="organic"/>
    <s v="New Game Users"/>
    <s v="Monster City"/>
    <x v="0"/>
    <x v="35"/>
    <x v="0"/>
  </r>
  <r>
    <n v="667"/>
    <x v="2"/>
    <s v="organic"/>
    <s v="New Game Users"/>
    <s v="Monster City"/>
    <x v="1"/>
    <x v="35"/>
    <x v="0"/>
  </r>
  <r>
    <n v="2713"/>
    <x v="3"/>
    <s v="organic"/>
    <s v="New Game Users"/>
    <s v="Monster City"/>
    <x v="1"/>
    <x v="35"/>
    <x v="0"/>
  </r>
  <r>
    <n v="3426"/>
    <x v="3"/>
    <s v="organic"/>
    <s v="New Game Users"/>
    <s v="Monster City"/>
    <x v="0"/>
    <x v="3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2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G3:J37" firstHeaderRow="1" firstDataRow="2" firstDataCol="1" rowPageCount="1" colPageCount="1"/>
  <pivotFields count="8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numFmtId="22" multipleItemSelectionAllowed="1" showAll="0">
      <items count="3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x="29"/>
        <item x="30"/>
        <item x="31"/>
        <item x="32"/>
        <item x="33"/>
        <item x="34"/>
        <item h="1" x="35"/>
        <item t="default"/>
      </items>
    </pivotField>
    <pivotField axis="axisPage" showAll="0">
      <items count="8">
        <item x="1"/>
        <item x="4"/>
        <item x="2"/>
        <item x="3"/>
        <item x="0"/>
        <item x="5"/>
        <item x="6"/>
        <item t="default"/>
      </items>
    </pivotField>
  </pivotFields>
  <rowFields count="2">
    <field x="1"/>
    <field x="6"/>
  </rowFields>
  <rowItems count="33">
    <i>
      <x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1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2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3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7" hier="-1"/>
  </pageFields>
  <dataFields count="1">
    <dataField name="Suma de Value" fld="0" baseField="0" baseItem="0"/>
  </dataFields>
  <formats count="9">
    <format dxfId="8">
      <pivotArea collapsedLevelsAreSubtotals="1" fieldPosition="0">
        <references count="1">
          <reference field="1" count="1">
            <x v="0"/>
          </reference>
        </references>
      </pivotArea>
    </format>
    <format dxfId="7">
      <pivotArea collapsedLevelsAreSubtotals="1" fieldPosition="0">
        <references count="2">
          <reference field="1" count="1" selected="0">
            <x v="0"/>
          </reference>
          <reference field="7" count="0"/>
        </references>
      </pivotArea>
    </format>
    <format dxfId="6">
      <pivotArea collapsedLevelsAreSubtotals="1" fieldPosition="0">
        <references count="1">
          <reference field="1" count="1">
            <x v="1"/>
          </reference>
        </references>
      </pivotArea>
    </format>
    <format dxfId="5">
      <pivotArea collapsedLevelsAreSubtotals="1" fieldPosition="0">
        <references count="2">
          <reference field="1" count="1" selected="0">
            <x v="1"/>
          </reference>
          <reference field="7" count="0"/>
        </references>
      </pivotArea>
    </format>
    <format dxfId="4">
      <pivotArea collapsedLevelsAreSubtotals="1" fieldPosition="0">
        <references count="1">
          <reference field="1" count="1">
            <x v="2"/>
          </reference>
        </references>
      </pivotArea>
    </format>
    <format dxfId="3">
      <pivotArea collapsedLevelsAreSubtotals="1" fieldPosition="0">
        <references count="2">
          <reference field="1" count="1" selected="0">
            <x v="2"/>
          </reference>
          <reference field="7" count="0"/>
        </references>
      </pivotArea>
    </format>
    <format dxfId="2">
      <pivotArea collapsedLevelsAreSubtotals="1" fieldPosition="0">
        <references count="1">
          <reference field="1" count="1">
            <x v="3"/>
          </reference>
        </references>
      </pivotArea>
    </format>
    <format dxfId="1">
      <pivotArea collapsedLevelsAreSubtotals="1" fieldPosition="0">
        <references count="2">
          <reference field="1" count="1" selected="0">
            <x v="3"/>
          </reference>
          <reference field="7" count="0"/>
        </references>
      </pivotArea>
    </format>
    <format dxfId="0">
      <pivotArea grandRow="1"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0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D37" firstHeaderRow="1" firstDataRow="2" firstDataCol="1" rowPageCount="1" colPageCount="1"/>
  <pivotFields count="8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Page" numFmtId="22" multipleItemSelectionAllowed="1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h="1" x="28"/>
        <item h="1" x="29"/>
        <item h="1" x="30"/>
        <item h="1" x="31"/>
        <item h="1" x="32"/>
        <item h="1" x="33"/>
        <item h="1" x="34"/>
        <item h="1" x="35"/>
        <item t="default"/>
      </items>
    </pivotField>
    <pivotField axis="axisRow" showAll="0">
      <items count="8">
        <item x="1"/>
        <item x="4"/>
        <item x="2"/>
        <item x="3"/>
        <item x="0"/>
        <item x="5"/>
        <item x="6"/>
        <item t="default"/>
      </items>
    </pivotField>
  </pivotFields>
  <rowFields count="2">
    <field x="1"/>
    <field x="7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6" hier="-1"/>
  </pageFields>
  <dataFields count="1">
    <dataField name="Promedio de Value" fld="0" subtotal="average" baseField="0" baseItem="0"/>
  </dataFields>
  <formats count="9">
    <format dxfId="17">
      <pivotArea collapsedLevelsAreSubtotals="1" fieldPosition="0">
        <references count="1">
          <reference field="1" count="1">
            <x v="0"/>
          </reference>
        </references>
      </pivotArea>
    </format>
    <format dxfId="16">
      <pivotArea collapsedLevelsAreSubtotals="1" fieldPosition="0">
        <references count="2">
          <reference field="1" count="1" selected="0">
            <x v="0"/>
          </reference>
          <reference field="7" count="0"/>
        </references>
      </pivotArea>
    </format>
    <format dxfId="15">
      <pivotArea collapsedLevelsAreSubtotals="1" fieldPosition="0">
        <references count="1">
          <reference field="1" count="1">
            <x v="1"/>
          </reference>
        </references>
      </pivotArea>
    </format>
    <format dxfId="14">
      <pivotArea collapsedLevelsAreSubtotals="1" fieldPosition="0">
        <references count="2">
          <reference field="1" count="1" selected="0">
            <x v="1"/>
          </reference>
          <reference field="7" count="0"/>
        </references>
      </pivotArea>
    </format>
    <format dxfId="13">
      <pivotArea collapsedLevelsAreSubtotals="1" fieldPosition="0">
        <references count="1">
          <reference field="1" count="1">
            <x v="2"/>
          </reference>
        </references>
      </pivotArea>
    </format>
    <format dxfId="12">
      <pivotArea collapsedLevelsAreSubtotals="1" fieldPosition="0">
        <references count="2">
          <reference field="1" count="1" selected="0">
            <x v="2"/>
          </reference>
          <reference field="7" count="0"/>
        </references>
      </pivotArea>
    </format>
    <format dxfId="11">
      <pivotArea collapsedLevelsAreSubtotals="1" fieldPosition="0">
        <references count="1">
          <reference field="1" count="1">
            <x v="3"/>
          </reference>
        </references>
      </pivotArea>
    </format>
    <format dxfId="10">
      <pivotArea collapsedLevelsAreSubtotals="1" fieldPosition="0">
        <references count="2">
          <reference field="1" count="1" selected="0">
            <x v="3"/>
          </reference>
          <reference field="7" count="0"/>
        </references>
      </pivotArea>
    </format>
    <format dxfId="9">
      <pivotArea grandRow="1"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2"/>
  <sheetViews>
    <sheetView tabSelected="1" topLeftCell="Z12" workbookViewId="0">
      <selection activeCell="AH28" sqref="AH28"/>
    </sheetView>
  </sheetViews>
  <sheetFormatPr baseColWidth="10" defaultRowHeight="16" x14ac:dyDescent="0.2"/>
  <cols>
    <col min="1" max="1" width="17" customWidth="1"/>
    <col min="2" max="2" width="16.83203125" customWidth="1"/>
    <col min="3" max="3" width="5.1640625" customWidth="1"/>
    <col min="4" max="4" width="10.6640625" customWidth="1"/>
    <col min="5" max="5" width="7.1640625" customWidth="1"/>
    <col min="6" max="6" width="8.6640625" customWidth="1"/>
    <col min="7" max="7" width="17" customWidth="1"/>
    <col min="8" max="8" width="21.5" bestFit="1" customWidth="1"/>
    <col min="9" max="9" width="7.33203125" customWidth="1"/>
    <col min="10" max="10" width="11.83203125" bestFit="1" customWidth="1"/>
    <col min="11" max="13" width="11.83203125" customWidth="1"/>
    <col min="14" max="14" width="4" customWidth="1"/>
    <col min="25" max="25" width="21.1640625" customWidth="1"/>
    <col min="35" max="35" width="21.6640625" customWidth="1"/>
  </cols>
  <sheetData>
    <row r="1" spans="1:41" x14ac:dyDescent="0.2">
      <c r="A1" s="2" t="s">
        <v>6</v>
      </c>
      <c r="B1" t="s">
        <v>42</v>
      </c>
      <c r="G1" s="2" t="s">
        <v>16</v>
      </c>
      <c r="H1" t="s">
        <v>29</v>
      </c>
    </row>
    <row r="3" spans="1:41" x14ac:dyDescent="0.2">
      <c r="A3" s="2" t="s">
        <v>28</v>
      </c>
      <c r="B3" s="2" t="s">
        <v>39</v>
      </c>
      <c r="G3" s="2" t="s">
        <v>24</v>
      </c>
      <c r="H3" s="2" t="s">
        <v>25</v>
      </c>
      <c r="K3" t="s">
        <v>38</v>
      </c>
    </row>
    <row r="4" spans="1:41" x14ac:dyDescent="0.2">
      <c r="A4" s="2" t="s">
        <v>40</v>
      </c>
      <c r="B4" t="s">
        <v>11</v>
      </c>
      <c r="C4" t="s">
        <v>13</v>
      </c>
      <c r="D4" t="s">
        <v>41</v>
      </c>
      <c r="G4" s="2" t="s">
        <v>26</v>
      </c>
      <c r="H4" t="s">
        <v>11</v>
      </c>
      <c r="I4" t="s">
        <v>13</v>
      </c>
      <c r="J4" t="s">
        <v>27</v>
      </c>
      <c r="K4" s="35" t="s">
        <v>11</v>
      </c>
      <c r="L4" s="35" t="s">
        <v>13</v>
      </c>
      <c r="M4" s="36" t="s">
        <v>27</v>
      </c>
      <c r="N4" s="37"/>
      <c r="R4" t="s">
        <v>38</v>
      </c>
      <c r="V4" t="s">
        <v>38</v>
      </c>
    </row>
    <row r="5" spans="1:41" x14ac:dyDescent="0.2">
      <c r="A5" s="3" t="s">
        <v>7</v>
      </c>
      <c r="B5" s="6">
        <v>165</v>
      </c>
      <c r="C5" s="6">
        <v>340.71428571428572</v>
      </c>
      <c r="D5" s="6">
        <v>252.85714285714286</v>
      </c>
      <c r="G5" s="3" t="s">
        <v>7</v>
      </c>
      <c r="H5" s="6">
        <v>2861</v>
      </c>
      <c r="I5" s="6">
        <v>9057</v>
      </c>
      <c r="J5" s="6">
        <v>11918</v>
      </c>
      <c r="K5" s="6"/>
      <c r="L5" s="6"/>
      <c r="M5" s="6"/>
      <c r="N5" s="6"/>
      <c r="P5" s="9" t="s">
        <v>11</v>
      </c>
      <c r="Q5" s="9" t="s">
        <v>30</v>
      </c>
      <c r="R5" s="35" t="s">
        <v>11</v>
      </c>
      <c r="S5" s="35" t="s">
        <v>30</v>
      </c>
      <c r="T5" s="10" t="s">
        <v>13</v>
      </c>
      <c r="U5" s="9" t="s">
        <v>30</v>
      </c>
      <c r="V5" s="35" t="s">
        <v>13</v>
      </c>
      <c r="W5" s="35" t="s">
        <v>30</v>
      </c>
      <c r="Y5" s="29" t="s">
        <v>35</v>
      </c>
      <c r="Z5" s="19" t="s">
        <v>13</v>
      </c>
      <c r="AA5" s="20" t="s">
        <v>11</v>
      </c>
      <c r="AB5" s="18" t="s">
        <v>13</v>
      </c>
      <c r="AC5" s="18" t="s">
        <v>11</v>
      </c>
      <c r="AD5" s="24" t="s">
        <v>13</v>
      </c>
      <c r="AE5" s="20" t="s">
        <v>11</v>
      </c>
      <c r="AF5" s="18" t="s">
        <v>13</v>
      </c>
      <c r="AG5" s="18" t="s">
        <v>11</v>
      </c>
      <c r="AI5" s="51" t="s">
        <v>44</v>
      </c>
    </row>
    <row r="6" spans="1:41" x14ac:dyDescent="0.2">
      <c r="A6" s="5" t="s">
        <v>18</v>
      </c>
      <c r="B6" s="6">
        <v>164.5</v>
      </c>
      <c r="C6" s="6">
        <v>339.75</v>
      </c>
      <c r="D6" s="6">
        <v>252.125</v>
      </c>
      <c r="G6" s="8">
        <v>42488</v>
      </c>
      <c r="H6" s="4">
        <v>816</v>
      </c>
      <c r="I6" s="4">
        <v>2494</v>
      </c>
      <c r="J6" s="4">
        <v>3310</v>
      </c>
      <c r="K6" s="40">
        <v>788</v>
      </c>
      <c r="L6" s="40">
        <v>2402</v>
      </c>
      <c r="M6" s="4">
        <f>L6+K6</f>
        <v>3190</v>
      </c>
      <c r="N6" s="4"/>
      <c r="O6" t="s">
        <v>17</v>
      </c>
      <c r="P6" s="7">
        <v>143</v>
      </c>
      <c r="Q6" s="15">
        <f>H6-P6</f>
        <v>673</v>
      </c>
      <c r="R6" s="40">
        <v>139</v>
      </c>
      <c r="S6" s="15">
        <f>K6-R6</f>
        <v>649</v>
      </c>
      <c r="T6" s="13">
        <v>263</v>
      </c>
      <c r="U6" s="15">
        <f>I6-T6</f>
        <v>2231</v>
      </c>
      <c r="V6" s="40">
        <v>256</v>
      </c>
      <c r="W6" s="15">
        <f>L6-V6</f>
        <v>2146</v>
      </c>
      <c r="Y6" s="27" t="s">
        <v>6</v>
      </c>
      <c r="Z6" s="43" t="s">
        <v>31</v>
      </c>
      <c r="AA6" s="44"/>
      <c r="AB6" s="45" t="s">
        <v>32</v>
      </c>
      <c r="AC6" s="45"/>
      <c r="AD6" s="46" t="s">
        <v>33</v>
      </c>
      <c r="AE6" s="47"/>
      <c r="AF6" s="48" t="s">
        <v>34</v>
      </c>
      <c r="AG6" s="48"/>
      <c r="AI6" s="54"/>
      <c r="AJ6" s="55" t="s">
        <v>45</v>
      </c>
      <c r="AK6" s="55"/>
      <c r="AL6" s="55" t="s">
        <v>46</v>
      </c>
      <c r="AM6" s="55"/>
      <c r="AN6" s="55" t="s">
        <v>30</v>
      </c>
      <c r="AO6" s="56"/>
    </row>
    <row r="7" spans="1:41" x14ac:dyDescent="0.2">
      <c r="A7" s="5" t="s">
        <v>21</v>
      </c>
      <c r="B7" s="6">
        <v>158.25</v>
      </c>
      <c r="C7" s="6">
        <v>357.75</v>
      </c>
      <c r="D7" s="6">
        <v>258</v>
      </c>
      <c r="G7" s="8">
        <v>42489</v>
      </c>
      <c r="H7" s="4">
        <v>474</v>
      </c>
      <c r="I7" s="4">
        <v>1740</v>
      </c>
      <c r="J7" s="4">
        <v>2214</v>
      </c>
      <c r="K7" s="40">
        <v>457</v>
      </c>
      <c r="L7" s="40">
        <v>1668</v>
      </c>
      <c r="M7" s="4">
        <f t="shared" ref="M7:M36" si="0">L7+K7</f>
        <v>2125</v>
      </c>
      <c r="N7" s="4"/>
      <c r="O7" t="s">
        <v>18</v>
      </c>
      <c r="P7" s="7">
        <v>164.5</v>
      </c>
      <c r="Q7" s="15">
        <f t="shared" ref="Q7:Q36" si="1">H7-P7</f>
        <v>309.5</v>
      </c>
      <c r="R7" s="40">
        <v>162</v>
      </c>
      <c r="S7" s="15">
        <f t="shared" ref="S7:S36" si="2">K7-R7</f>
        <v>295</v>
      </c>
      <c r="T7" s="14">
        <v>339.75</v>
      </c>
      <c r="U7" s="15">
        <f t="shared" ref="U7:U36" si="3">I7-T7</f>
        <v>1400.25</v>
      </c>
      <c r="V7" s="40">
        <v>333</v>
      </c>
      <c r="W7" s="15">
        <f t="shared" ref="W7:W36" si="4">L7-V7</f>
        <v>1335</v>
      </c>
      <c r="Y7" s="28">
        <v>42488</v>
      </c>
      <c r="Z7" s="12">
        <v>2231</v>
      </c>
      <c r="AA7" s="21">
        <v>673</v>
      </c>
      <c r="AB7" s="17">
        <v>2551.75</v>
      </c>
      <c r="AC7" s="17">
        <v>1323</v>
      </c>
      <c r="AD7" s="25">
        <v>3808.25</v>
      </c>
      <c r="AE7" s="26">
        <v>2645.5</v>
      </c>
      <c r="AF7" s="17">
        <v>26776.25</v>
      </c>
      <c r="AG7" s="17">
        <v>25788</v>
      </c>
      <c r="AI7" s="57"/>
      <c r="AJ7" s="53" t="s">
        <v>13</v>
      </c>
      <c r="AK7" s="53" t="s">
        <v>11</v>
      </c>
      <c r="AL7" s="53" t="s">
        <v>13</v>
      </c>
      <c r="AM7" s="53" t="s">
        <v>11</v>
      </c>
      <c r="AN7" s="53" t="s">
        <v>13</v>
      </c>
      <c r="AO7" s="59" t="s">
        <v>11</v>
      </c>
    </row>
    <row r="8" spans="1:41" x14ac:dyDescent="0.2">
      <c r="A8" s="5" t="s">
        <v>19</v>
      </c>
      <c r="B8" s="6">
        <v>216.75</v>
      </c>
      <c r="C8" s="6">
        <v>427</v>
      </c>
      <c r="D8" s="6">
        <v>321.875</v>
      </c>
      <c r="G8" s="8">
        <v>42490</v>
      </c>
      <c r="H8" s="4">
        <v>543</v>
      </c>
      <c r="I8" s="4">
        <v>1674</v>
      </c>
      <c r="J8" s="4">
        <v>2217</v>
      </c>
      <c r="K8" s="40">
        <v>508</v>
      </c>
      <c r="L8" s="40">
        <v>1591</v>
      </c>
      <c r="M8" s="4">
        <f t="shared" si="0"/>
        <v>2099</v>
      </c>
      <c r="N8" s="4"/>
      <c r="O8" t="s">
        <v>19</v>
      </c>
      <c r="P8" s="7">
        <v>216.75</v>
      </c>
      <c r="Q8" s="15">
        <f t="shared" si="1"/>
        <v>326.25</v>
      </c>
      <c r="R8" s="40">
        <v>212</v>
      </c>
      <c r="S8" s="15">
        <f t="shared" si="2"/>
        <v>296</v>
      </c>
      <c r="T8" s="14">
        <v>427</v>
      </c>
      <c r="U8" s="15">
        <f t="shared" si="3"/>
        <v>1247</v>
      </c>
      <c r="V8" s="40">
        <v>413</v>
      </c>
      <c r="W8" s="15">
        <f t="shared" si="4"/>
        <v>1178</v>
      </c>
      <c r="Y8" s="28">
        <v>42489</v>
      </c>
      <c r="Z8" s="22">
        <v>1400.25</v>
      </c>
      <c r="AA8" s="23">
        <v>309.5</v>
      </c>
      <c r="AB8" s="17">
        <v>1288.75</v>
      </c>
      <c r="AC8" s="17">
        <v>479</v>
      </c>
      <c r="AD8" s="25">
        <v>2422.5</v>
      </c>
      <c r="AE8" s="26">
        <v>1114.75</v>
      </c>
      <c r="AF8" s="17">
        <v>11074</v>
      </c>
      <c r="AG8" s="17">
        <v>8852</v>
      </c>
      <c r="AI8" s="11" t="s">
        <v>47</v>
      </c>
      <c r="AJ8" s="12">
        <f>GETPIVOTDATA("Value",G3,"ctr","AU","Platform","iOS")</f>
        <v>9057</v>
      </c>
      <c r="AK8" s="12">
        <f>GETPIVOTDATA("Value",$G$3,"ctr","AU","Platform","Android")</f>
        <v>2861</v>
      </c>
      <c r="AL8" s="22">
        <f>SUM(T6:T12)</f>
        <v>2385</v>
      </c>
      <c r="AM8" s="22">
        <f>SUM(P6:P12)</f>
        <v>1155</v>
      </c>
      <c r="AN8" s="22">
        <f>SUM(U6:U12)</f>
        <v>6672</v>
      </c>
      <c r="AO8" s="23">
        <f>SUM(Q6:Q12)</f>
        <v>1706</v>
      </c>
    </row>
    <row r="9" spans="1:41" x14ac:dyDescent="0.2">
      <c r="A9" s="5" t="s">
        <v>20</v>
      </c>
      <c r="B9" s="6">
        <v>199.25</v>
      </c>
      <c r="C9" s="6">
        <v>417.75</v>
      </c>
      <c r="D9" s="6">
        <v>308.5</v>
      </c>
      <c r="G9" s="8">
        <v>42491</v>
      </c>
      <c r="H9" s="4">
        <v>401</v>
      </c>
      <c r="I9" s="4">
        <v>1301</v>
      </c>
      <c r="J9" s="4">
        <v>1702</v>
      </c>
      <c r="K9" s="40">
        <v>388</v>
      </c>
      <c r="L9" s="40">
        <v>1249</v>
      </c>
      <c r="M9" s="4">
        <f t="shared" si="0"/>
        <v>1637</v>
      </c>
      <c r="N9" s="4"/>
      <c r="O9" t="s">
        <v>20</v>
      </c>
      <c r="P9" s="7">
        <v>199.25</v>
      </c>
      <c r="Q9" s="15">
        <f t="shared" si="1"/>
        <v>201.75</v>
      </c>
      <c r="R9" s="40">
        <v>192</v>
      </c>
      <c r="S9" s="15">
        <f t="shared" si="2"/>
        <v>196</v>
      </c>
      <c r="T9" s="14">
        <v>417.75</v>
      </c>
      <c r="U9" s="15">
        <f t="shared" si="3"/>
        <v>883.25</v>
      </c>
      <c r="V9" s="40">
        <v>405</v>
      </c>
      <c r="W9" s="15">
        <f t="shared" si="4"/>
        <v>844</v>
      </c>
      <c r="Y9" s="28">
        <v>42490</v>
      </c>
      <c r="Z9" s="22">
        <v>1247</v>
      </c>
      <c r="AA9" s="23">
        <v>326.25</v>
      </c>
      <c r="AB9" s="17">
        <v>1208.25</v>
      </c>
      <c r="AC9" s="17">
        <v>429.25</v>
      </c>
      <c r="AD9" s="25">
        <v>1982.5</v>
      </c>
      <c r="AE9" s="26">
        <v>1177.25</v>
      </c>
      <c r="AF9" s="17">
        <v>8976.75</v>
      </c>
      <c r="AG9" s="17">
        <v>8380.75</v>
      </c>
      <c r="AI9" s="11" t="s">
        <v>48</v>
      </c>
      <c r="AJ9" s="12">
        <f>SUM(L6:L12)</f>
        <v>8685</v>
      </c>
      <c r="AK9" s="12">
        <f>SUM(K6:K12)</f>
        <v>2746</v>
      </c>
      <c r="AL9" s="22">
        <f>SUM(V6:V12)</f>
        <v>2305</v>
      </c>
      <c r="AM9" s="12">
        <f>SUM(R6:R12)</f>
        <v>1145</v>
      </c>
      <c r="AN9" s="22">
        <f>SUM(W6:W12)</f>
        <v>6380</v>
      </c>
      <c r="AO9" s="23">
        <f>SUM(S6:S12)</f>
        <v>1601</v>
      </c>
    </row>
    <row r="10" spans="1:41" x14ac:dyDescent="0.2">
      <c r="A10" s="5" t="s">
        <v>17</v>
      </c>
      <c r="B10" s="6">
        <v>143</v>
      </c>
      <c r="C10" s="6">
        <v>263</v>
      </c>
      <c r="D10" s="6">
        <v>203</v>
      </c>
      <c r="G10" s="8">
        <v>42492</v>
      </c>
      <c r="H10" s="4">
        <v>257</v>
      </c>
      <c r="I10" s="4">
        <v>770</v>
      </c>
      <c r="J10" s="4">
        <v>1027</v>
      </c>
      <c r="K10" s="40">
        <v>246</v>
      </c>
      <c r="L10" s="40">
        <v>729</v>
      </c>
      <c r="M10" s="4">
        <f t="shared" si="0"/>
        <v>975</v>
      </c>
      <c r="N10" s="4"/>
      <c r="O10" t="s">
        <v>21</v>
      </c>
      <c r="P10" s="7">
        <v>158.25</v>
      </c>
      <c r="Q10" s="15">
        <f t="shared" si="1"/>
        <v>98.75</v>
      </c>
      <c r="R10" s="40">
        <v>154</v>
      </c>
      <c r="S10" s="15">
        <f t="shared" si="2"/>
        <v>92</v>
      </c>
      <c r="T10" s="14">
        <v>357.75</v>
      </c>
      <c r="U10" s="15">
        <f t="shared" si="3"/>
        <v>412.25</v>
      </c>
      <c r="V10" s="40">
        <v>348</v>
      </c>
      <c r="W10" s="15">
        <f t="shared" si="4"/>
        <v>381</v>
      </c>
      <c r="Y10" s="28">
        <v>42491</v>
      </c>
      <c r="Z10" s="22">
        <v>883.25</v>
      </c>
      <c r="AA10" s="23">
        <v>201.75</v>
      </c>
      <c r="AB10" s="17">
        <v>679</v>
      </c>
      <c r="AC10" s="17">
        <v>286.25</v>
      </c>
      <c r="AD10" s="25">
        <v>1404.75</v>
      </c>
      <c r="AE10" s="26">
        <v>764.75</v>
      </c>
      <c r="AF10" s="17">
        <v>5244</v>
      </c>
      <c r="AG10" s="17">
        <v>5180.5</v>
      </c>
      <c r="AI10" s="60" t="s">
        <v>49</v>
      </c>
      <c r="AJ10" s="61">
        <f>AJ8/AJ9-1</f>
        <v>4.2832469775474946E-2</v>
      </c>
      <c r="AK10" s="61">
        <f t="shared" ref="AK10:AO10" si="5">AK8/AK9-1</f>
        <v>4.1879096868171928E-2</v>
      </c>
      <c r="AL10" s="61">
        <f t="shared" si="5"/>
        <v>3.4707158351410028E-2</v>
      </c>
      <c r="AM10" s="61">
        <f t="shared" si="5"/>
        <v>8.733624454148492E-3</v>
      </c>
      <c r="AN10" s="61">
        <f t="shared" si="5"/>
        <v>4.5768025078369856E-2</v>
      </c>
      <c r="AO10" s="62">
        <f t="shared" si="5"/>
        <v>6.5584009993753911E-2</v>
      </c>
    </row>
    <row r="11" spans="1:41" x14ac:dyDescent="0.2">
      <c r="A11" s="5" t="s">
        <v>22</v>
      </c>
      <c r="B11" s="6">
        <v>136</v>
      </c>
      <c r="C11" s="6">
        <v>298.25</v>
      </c>
      <c r="D11" s="6">
        <v>217.125</v>
      </c>
      <c r="G11" s="8">
        <v>42493</v>
      </c>
      <c r="H11" s="4">
        <v>196</v>
      </c>
      <c r="I11" s="4">
        <v>575</v>
      </c>
      <c r="J11" s="4">
        <v>771</v>
      </c>
      <c r="K11" s="40">
        <v>192</v>
      </c>
      <c r="L11" s="40">
        <v>555</v>
      </c>
      <c r="M11" s="4">
        <f t="shared" si="0"/>
        <v>747</v>
      </c>
      <c r="N11" s="4"/>
      <c r="O11" t="s">
        <v>22</v>
      </c>
      <c r="P11" s="7">
        <v>136</v>
      </c>
      <c r="Q11" s="15">
        <f t="shared" si="1"/>
        <v>60</v>
      </c>
      <c r="R11" s="40">
        <v>133</v>
      </c>
      <c r="S11" s="15">
        <f t="shared" si="2"/>
        <v>59</v>
      </c>
      <c r="T11" s="14">
        <v>298.25</v>
      </c>
      <c r="U11" s="15">
        <f t="shared" si="3"/>
        <v>276.75</v>
      </c>
      <c r="V11" s="40">
        <v>286</v>
      </c>
      <c r="W11" s="15">
        <f t="shared" si="4"/>
        <v>269</v>
      </c>
      <c r="Y11" s="28">
        <v>42492</v>
      </c>
      <c r="Z11" s="22">
        <v>412.25</v>
      </c>
      <c r="AA11" s="23">
        <v>98.75</v>
      </c>
      <c r="AB11" s="17">
        <v>331.25</v>
      </c>
      <c r="AC11" s="17">
        <v>168.25</v>
      </c>
      <c r="AD11" s="25">
        <v>1259.75</v>
      </c>
      <c r="AE11" s="26">
        <v>781</v>
      </c>
      <c r="AF11" s="17">
        <v>2391.25</v>
      </c>
      <c r="AG11" s="17">
        <v>2350.5</v>
      </c>
      <c r="AI11" s="11" t="s">
        <v>50</v>
      </c>
      <c r="AJ11" s="12">
        <f>GETPIVOTDATA("Value",$G$3,"ctr","CA","Platform","iOS")</f>
        <v>9369</v>
      </c>
      <c r="AK11" s="12">
        <f>GETPIVOTDATA("Value",$G$3,"ctr","CA","Platform","Android")</f>
        <v>4957</v>
      </c>
      <c r="AL11" s="22">
        <f>SUM(T14:T20)</f>
        <v>2810.5</v>
      </c>
      <c r="AM11" s="22">
        <f>SUM(P14:P20)</f>
        <v>2017.5</v>
      </c>
      <c r="AN11" s="22">
        <f>SUM(U14:U20)</f>
        <v>6558.5</v>
      </c>
      <c r="AO11" s="23">
        <f>SUM(Q14:Q20)</f>
        <v>2939.5</v>
      </c>
    </row>
    <row r="12" spans="1:41" x14ac:dyDescent="0.2">
      <c r="A12" s="5" t="s">
        <v>23</v>
      </c>
      <c r="B12" s="6">
        <v>137.25</v>
      </c>
      <c r="C12" s="6">
        <v>281.5</v>
      </c>
      <c r="D12" s="6">
        <v>209.375</v>
      </c>
      <c r="G12" s="8">
        <v>42494</v>
      </c>
      <c r="H12" s="4">
        <v>174</v>
      </c>
      <c r="I12" s="4">
        <v>503</v>
      </c>
      <c r="J12" s="4">
        <v>677</v>
      </c>
      <c r="K12" s="40">
        <v>167</v>
      </c>
      <c r="L12" s="40">
        <v>491</v>
      </c>
      <c r="M12" s="4">
        <f t="shared" si="0"/>
        <v>658</v>
      </c>
      <c r="N12" s="4"/>
      <c r="O12" t="s">
        <v>23</v>
      </c>
      <c r="P12" s="7">
        <v>137.25</v>
      </c>
      <c r="Q12" s="15">
        <f t="shared" si="1"/>
        <v>36.75</v>
      </c>
      <c r="R12" s="40">
        <v>153</v>
      </c>
      <c r="S12" s="15">
        <f t="shared" si="2"/>
        <v>14</v>
      </c>
      <c r="T12" s="14">
        <v>281.5</v>
      </c>
      <c r="U12" s="15">
        <f t="shared" si="3"/>
        <v>221.5</v>
      </c>
      <c r="V12" s="40">
        <v>264</v>
      </c>
      <c r="W12" s="15">
        <f t="shared" si="4"/>
        <v>227</v>
      </c>
      <c r="Y12" s="28">
        <v>42493</v>
      </c>
      <c r="Z12" s="22">
        <v>276.75</v>
      </c>
      <c r="AA12" s="21">
        <v>60</v>
      </c>
      <c r="AB12" s="17">
        <v>292.25</v>
      </c>
      <c r="AC12" s="17">
        <v>141.75</v>
      </c>
      <c r="AD12" s="25">
        <v>397</v>
      </c>
      <c r="AE12" s="26">
        <v>151</v>
      </c>
      <c r="AF12" s="17">
        <v>1824.5</v>
      </c>
      <c r="AG12" s="17">
        <v>1827</v>
      </c>
      <c r="AI12" s="11" t="s">
        <v>51</v>
      </c>
      <c r="AJ12" s="12">
        <f>SUM(L14:L20)</f>
        <v>8859</v>
      </c>
      <c r="AK12" s="12">
        <f>SUM(K14:K20)</f>
        <v>4733</v>
      </c>
      <c r="AL12" s="22">
        <f>SUM(V14:V20)</f>
        <v>2681</v>
      </c>
      <c r="AM12" s="12">
        <f>SUM(R14:R20)</f>
        <v>1970</v>
      </c>
      <c r="AN12" s="22">
        <f>SUM(W14:W20)</f>
        <v>6178</v>
      </c>
      <c r="AO12" s="23">
        <f>SUM(S14:S20)</f>
        <v>2763</v>
      </c>
    </row>
    <row r="13" spans="1:41" x14ac:dyDescent="0.2">
      <c r="A13" s="3" t="s">
        <v>12</v>
      </c>
      <c r="B13" s="6">
        <v>288.21428571428572</v>
      </c>
      <c r="C13" s="6">
        <v>401.5</v>
      </c>
      <c r="D13" s="6">
        <v>344.85714285714283</v>
      </c>
      <c r="G13" s="3" t="s">
        <v>12</v>
      </c>
      <c r="H13" s="6">
        <v>4957</v>
      </c>
      <c r="I13" s="6">
        <v>9369</v>
      </c>
      <c r="J13" s="6">
        <v>14326</v>
      </c>
      <c r="K13" s="6"/>
      <c r="L13" s="6"/>
      <c r="M13" s="4"/>
      <c r="N13" s="6"/>
      <c r="Q13" s="15"/>
      <c r="R13" s="15"/>
      <c r="S13" s="15"/>
      <c r="T13" s="11"/>
      <c r="U13" s="15"/>
      <c r="V13" s="15"/>
      <c r="W13" s="15"/>
      <c r="Y13" s="28">
        <v>42494</v>
      </c>
      <c r="Z13" s="22">
        <v>221.5</v>
      </c>
      <c r="AA13" s="23">
        <v>36.75</v>
      </c>
      <c r="AB13" s="17">
        <v>207.25</v>
      </c>
      <c r="AC13" s="17">
        <v>112</v>
      </c>
      <c r="AD13" s="25">
        <v>225.75</v>
      </c>
      <c r="AE13" s="26">
        <v>68.75</v>
      </c>
      <c r="AF13" s="17">
        <v>1444</v>
      </c>
      <c r="AG13" s="17">
        <v>1456.25</v>
      </c>
      <c r="AI13" s="60" t="s">
        <v>52</v>
      </c>
      <c r="AJ13" s="61">
        <f>AJ11/AJ12-1</f>
        <v>5.7568574331188671E-2</v>
      </c>
      <c r="AK13" s="61">
        <f t="shared" ref="AK13" si="6">AK11/AK12-1</f>
        <v>4.7327276568772447E-2</v>
      </c>
      <c r="AL13" s="61">
        <f t="shared" ref="AL13" si="7">AL11/AL12-1</f>
        <v>4.830287206266326E-2</v>
      </c>
      <c r="AM13" s="61">
        <f t="shared" ref="AM13" si="8">AM11/AM12-1</f>
        <v>2.4111675126903487E-2</v>
      </c>
      <c r="AN13" s="61">
        <f t="shared" ref="AN13" si="9">AN11/AN12-1</f>
        <v>6.1589511168663069E-2</v>
      </c>
      <c r="AO13" s="62">
        <f t="shared" ref="AO13" si="10">AO11/AO12-1</f>
        <v>6.3879840752804951E-2</v>
      </c>
    </row>
    <row r="14" spans="1:41" x14ac:dyDescent="0.2">
      <c r="A14" s="5" t="s">
        <v>18</v>
      </c>
      <c r="B14" s="6">
        <v>283</v>
      </c>
      <c r="C14" s="6">
        <v>375.25</v>
      </c>
      <c r="D14" s="6">
        <v>329.125</v>
      </c>
      <c r="G14" s="8">
        <v>42488</v>
      </c>
      <c r="H14" s="4">
        <v>1545</v>
      </c>
      <c r="I14" s="4">
        <v>2831</v>
      </c>
      <c r="J14" s="4">
        <v>4376</v>
      </c>
      <c r="K14" s="40">
        <v>1470</v>
      </c>
      <c r="L14" s="40">
        <v>2686</v>
      </c>
      <c r="M14" s="4">
        <f t="shared" si="0"/>
        <v>4156</v>
      </c>
      <c r="N14" s="4"/>
      <c r="O14" t="s">
        <v>17</v>
      </c>
      <c r="P14" s="7">
        <v>222</v>
      </c>
      <c r="Q14" s="15">
        <f t="shared" si="1"/>
        <v>1323</v>
      </c>
      <c r="R14" s="40">
        <v>217</v>
      </c>
      <c r="S14" s="15">
        <f t="shared" si="2"/>
        <v>1253</v>
      </c>
      <c r="T14" s="14">
        <v>279.25</v>
      </c>
      <c r="U14" s="15">
        <f t="shared" si="3"/>
        <v>2551.75</v>
      </c>
      <c r="V14" s="40">
        <v>267</v>
      </c>
      <c r="W14" s="15">
        <f t="shared" si="4"/>
        <v>2419</v>
      </c>
      <c r="AI14" s="11" t="s">
        <v>53</v>
      </c>
      <c r="AJ14" s="12">
        <f>GETPIVOTDATA("Value",$G$3,"ctr","GB","Platform","iOS")</f>
        <v>16023</v>
      </c>
      <c r="AK14" s="12">
        <f>GETPIVOTDATA("Value",$G$3,"ctr","GB","Platform","Android")</f>
        <v>11236</v>
      </c>
      <c r="AL14" s="22">
        <f>SUM(T22:T28)</f>
        <v>4522.5</v>
      </c>
      <c r="AM14" s="22">
        <f>SUM(P22:P28)</f>
        <v>4533</v>
      </c>
      <c r="AN14" s="22">
        <f>SUM(U22:U28)</f>
        <v>11500.5</v>
      </c>
      <c r="AO14" s="23">
        <f>SUM(Q22:Q28)</f>
        <v>6703</v>
      </c>
    </row>
    <row r="15" spans="1:41" x14ac:dyDescent="0.2">
      <c r="A15" s="5" t="s">
        <v>21</v>
      </c>
      <c r="B15" s="6">
        <v>227.75</v>
      </c>
      <c r="C15" s="6">
        <v>359.75</v>
      </c>
      <c r="D15" s="6">
        <v>293.75</v>
      </c>
      <c r="G15" s="8">
        <v>42489</v>
      </c>
      <c r="H15" s="4">
        <v>762</v>
      </c>
      <c r="I15" s="4">
        <v>1664</v>
      </c>
      <c r="J15" s="4">
        <v>2426</v>
      </c>
      <c r="K15" s="40">
        <v>724</v>
      </c>
      <c r="L15" s="40">
        <v>1570</v>
      </c>
      <c r="M15" s="4">
        <f t="shared" si="0"/>
        <v>2294</v>
      </c>
      <c r="N15" s="4"/>
      <c r="O15" t="s">
        <v>18</v>
      </c>
      <c r="P15" s="7">
        <v>283</v>
      </c>
      <c r="Q15" s="15">
        <f t="shared" si="1"/>
        <v>479</v>
      </c>
      <c r="R15" s="40">
        <v>270</v>
      </c>
      <c r="S15" s="15">
        <f t="shared" si="2"/>
        <v>454</v>
      </c>
      <c r="T15" s="14">
        <v>375.25</v>
      </c>
      <c r="U15" s="15">
        <f t="shared" si="3"/>
        <v>1288.75</v>
      </c>
      <c r="V15" s="40">
        <v>362</v>
      </c>
      <c r="W15" s="15">
        <f t="shared" si="4"/>
        <v>1208</v>
      </c>
      <c r="Y15" t="s">
        <v>38</v>
      </c>
      <c r="AI15" s="11" t="s">
        <v>54</v>
      </c>
      <c r="AJ15" s="12">
        <f>SUM(L22:L28)</f>
        <v>15336</v>
      </c>
      <c r="AK15" s="12">
        <f>SUM(K22:K28)</f>
        <v>10858</v>
      </c>
      <c r="AL15" s="22">
        <f>SUM(V22:V28)</f>
        <v>4408</v>
      </c>
      <c r="AM15" s="12">
        <f>SUM(R22:R28)</f>
        <v>4493</v>
      </c>
      <c r="AN15" s="22">
        <f>SUM(W22:W28)</f>
        <v>10928</v>
      </c>
      <c r="AO15" s="23">
        <f>SUM(S22:S28)</f>
        <v>6365</v>
      </c>
    </row>
    <row r="16" spans="1:41" x14ac:dyDescent="0.2">
      <c r="A16" s="5" t="s">
        <v>19</v>
      </c>
      <c r="B16" s="6">
        <v>448.75</v>
      </c>
      <c r="C16" s="6">
        <v>578.75</v>
      </c>
      <c r="D16" s="6">
        <v>513.75</v>
      </c>
      <c r="G16" s="8">
        <v>42490</v>
      </c>
      <c r="H16" s="4">
        <v>878</v>
      </c>
      <c r="I16" s="4">
        <v>1787</v>
      </c>
      <c r="J16" s="4">
        <v>2665</v>
      </c>
      <c r="K16" s="40">
        <v>830</v>
      </c>
      <c r="L16" s="40">
        <v>1693</v>
      </c>
      <c r="M16" s="4">
        <f t="shared" si="0"/>
        <v>2523</v>
      </c>
      <c r="N16" s="4"/>
      <c r="O16" t="s">
        <v>19</v>
      </c>
      <c r="P16" s="7">
        <v>448.75</v>
      </c>
      <c r="Q16" s="15">
        <f t="shared" si="1"/>
        <v>429.25</v>
      </c>
      <c r="R16" s="40">
        <v>436</v>
      </c>
      <c r="S16" s="15">
        <f t="shared" si="2"/>
        <v>394</v>
      </c>
      <c r="T16" s="14">
        <v>578.75</v>
      </c>
      <c r="U16" s="15">
        <f t="shared" si="3"/>
        <v>1208.25</v>
      </c>
      <c r="V16" s="40">
        <v>554</v>
      </c>
      <c r="W16" s="15">
        <f t="shared" si="4"/>
        <v>1139</v>
      </c>
      <c r="Y16" s="35" t="s">
        <v>35</v>
      </c>
      <c r="Z16" s="35" t="s">
        <v>13</v>
      </c>
      <c r="AA16" s="35" t="s">
        <v>11</v>
      </c>
      <c r="AB16" s="35" t="s">
        <v>13</v>
      </c>
      <c r="AC16" s="35" t="s">
        <v>11</v>
      </c>
      <c r="AD16" s="35" t="s">
        <v>13</v>
      </c>
      <c r="AE16" s="35" t="s">
        <v>11</v>
      </c>
      <c r="AF16" s="35" t="s">
        <v>13</v>
      </c>
      <c r="AG16" s="35" t="s">
        <v>11</v>
      </c>
      <c r="AI16" s="60" t="s">
        <v>55</v>
      </c>
      <c r="AJ16" s="61">
        <f>AJ14/AJ15-1</f>
        <v>4.479655712050068E-2</v>
      </c>
      <c r="AK16" s="61">
        <f t="shared" ref="AK16" si="11">AK14/AK15-1</f>
        <v>3.4813041075704598E-2</v>
      </c>
      <c r="AL16" s="61">
        <f t="shared" ref="AL16" si="12">AL14/AL15-1</f>
        <v>2.5975499092558918E-2</v>
      </c>
      <c r="AM16" s="61">
        <f t="shared" ref="AM16" si="13">AM14/AM15-1</f>
        <v>8.9027375918093732E-3</v>
      </c>
      <c r="AN16" s="61">
        <f t="shared" ref="AN16" si="14">AN14/AN15-1</f>
        <v>5.238836017569537E-2</v>
      </c>
      <c r="AO16" s="62">
        <f t="shared" ref="AO16" si="15">AO14/AO15-1</f>
        <v>5.3102906520031468E-2</v>
      </c>
    </row>
    <row r="17" spans="1:41" x14ac:dyDescent="0.2">
      <c r="A17" s="5" t="s">
        <v>20</v>
      </c>
      <c r="B17" s="6">
        <v>431.75</v>
      </c>
      <c r="C17" s="6">
        <v>626</v>
      </c>
      <c r="D17" s="6">
        <v>528.875</v>
      </c>
      <c r="G17" s="8">
        <v>42491</v>
      </c>
      <c r="H17" s="4">
        <v>718</v>
      </c>
      <c r="I17" s="4">
        <v>1305</v>
      </c>
      <c r="J17" s="4">
        <v>2023</v>
      </c>
      <c r="K17" s="40">
        <v>687</v>
      </c>
      <c r="L17" s="40">
        <v>1238</v>
      </c>
      <c r="M17" s="4">
        <f t="shared" si="0"/>
        <v>1925</v>
      </c>
      <c r="N17" s="4"/>
      <c r="O17" t="s">
        <v>20</v>
      </c>
      <c r="P17" s="7">
        <v>431.75</v>
      </c>
      <c r="Q17" s="15">
        <f t="shared" si="1"/>
        <v>286.25</v>
      </c>
      <c r="R17" s="40">
        <v>422</v>
      </c>
      <c r="S17" s="15">
        <f t="shared" si="2"/>
        <v>265</v>
      </c>
      <c r="T17" s="14">
        <v>626</v>
      </c>
      <c r="U17" s="15">
        <f t="shared" si="3"/>
        <v>679</v>
      </c>
      <c r="V17" s="40">
        <v>599</v>
      </c>
      <c r="W17" s="15">
        <f t="shared" si="4"/>
        <v>639</v>
      </c>
      <c r="Y17" s="27" t="s">
        <v>6</v>
      </c>
      <c r="Z17" s="43" t="s">
        <v>31</v>
      </c>
      <c r="AA17" s="44"/>
      <c r="AB17" s="45" t="s">
        <v>32</v>
      </c>
      <c r="AC17" s="45"/>
      <c r="AD17" s="46" t="s">
        <v>33</v>
      </c>
      <c r="AE17" s="47"/>
      <c r="AF17" s="48" t="s">
        <v>34</v>
      </c>
      <c r="AG17" s="48"/>
      <c r="AI17" s="58" t="s">
        <v>56</v>
      </c>
      <c r="AJ17" s="12">
        <f>GETPIVOTDATA("Value",$G$3,"ctr","US","Platform","iOS")</f>
        <v>75356</v>
      </c>
      <c r="AK17" s="12">
        <f>GETPIVOTDATA("Value",$G$3,"ctr","US","Platform","Android")</f>
        <v>73493</v>
      </c>
      <c r="AL17" s="22">
        <f>SUM(T30:T36)</f>
        <v>17625.25</v>
      </c>
      <c r="AM17" s="22">
        <f>SUM(P30:P36)</f>
        <v>19658</v>
      </c>
      <c r="AN17" s="22">
        <f>SUM(U30:U36)</f>
        <v>57730.75</v>
      </c>
      <c r="AO17" s="23">
        <f>SUM(Q30:Q36)</f>
        <v>53835</v>
      </c>
    </row>
    <row r="18" spans="1:41" x14ac:dyDescent="0.2">
      <c r="A18" s="5" t="s">
        <v>17</v>
      </c>
      <c r="B18" s="6">
        <v>222</v>
      </c>
      <c r="C18" s="6">
        <v>279.25</v>
      </c>
      <c r="D18" s="6">
        <v>250.625</v>
      </c>
      <c r="G18" s="8">
        <v>42492</v>
      </c>
      <c r="H18" s="4">
        <v>396</v>
      </c>
      <c r="I18" s="4">
        <v>691</v>
      </c>
      <c r="J18" s="4">
        <v>1087</v>
      </c>
      <c r="K18" s="40">
        <v>388</v>
      </c>
      <c r="L18" s="40">
        <v>647</v>
      </c>
      <c r="M18" s="4">
        <f t="shared" si="0"/>
        <v>1035</v>
      </c>
      <c r="N18" s="4"/>
      <c r="O18" t="s">
        <v>21</v>
      </c>
      <c r="P18" s="7">
        <v>227.75</v>
      </c>
      <c r="Q18" s="15">
        <f t="shared" si="1"/>
        <v>168.25</v>
      </c>
      <c r="R18" s="40">
        <v>220</v>
      </c>
      <c r="S18" s="15">
        <f t="shared" si="2"/>
        <v>168</v>
      </c>
      <c r="T18" s="14">
        <v>359.75</v>
      </c>
      <c r="U18" s="15">
        <f t="shared" si="3"/>
        <v>331.25</v>
      </c>
      <c r="V18" s="40">
        <v>342</v>
      </c>
      <c r="W18" s="15">
        <f t="shared" si="4"/>
        <v>305</v>
      </c>
      <c r="Y18" s="28">
        <v>42488</v>
      </c>
      <c r="Z18" s="22">
        <f>W6</f>
        <v>2146</v>
      </c>
      <c r="AA18" s="23">
        <f>S6</f>
        <v>649</v>
      </c>
      <c r="AB18" s="17">
        <f>W14</f>
        <v>2419</v>
      </c>
      <c r="AC18" s="17">
        <f>S14</f>
        <v>1253</v>
      </c>
      <c r="AD18" s="25">
        <f>W22</f>
        <v>3630</v>
      </c>
      <c r="AE18" s="26">
        <f>S22</f>
        <v>2559</v>
      </c>
      <c r="AF18" s="17">
        <f>W30</f>
        <v>25607</v>
      </c>
      <c r="AG18" s="17">
        <f>S30</f>
        <v>24729</v>
      </c>
      <c r="AI18" s="58" t="s">
        <v>57</v>
      </c>
      <c r="AJ18" s="12">
        <f>SUM(L30:L36)</f>
        <v>72140</v>
      </c>
      <c r="AK18" s="12">
        <f>SUM(K30:K36)</f>
        <v>70773</v>
      </c>
      <c r="AL18" s="22">
        <f>SUM(V30:V36)</f>
        <v>16945</v>
      </c>
      <c r="AM18" s="12">
        <f>SUM(R30:R36)</f>
        <v>19381</v>
      </c>
      <c r="AN18" s="22">
        <f>SUM(W30:W36)</f>
        <v>55195</v>
      </c>
      <c r="AO18" s="23">
        <f>SUM(S30:S36)</f>
        <v>51392</v>
      </c>
    </row>
    <row r="19" spans="1:41" x14ac:dyDescent="0.2">
      <c r="A19" s="5" t="s">
        <v>22</v>
      </c>
      <c r="B19" s="6">
        <v>207.25</v>
      </c>
      <c r="C19" s="6">
        <v>308.75</v>
      </c>
      <c r="D19" s="6">
        <v>258</v>
      </c>
      <c r="G19" s="8">
        <v>42493</v>
      </c>
      <c r="H19" s="4">
        <v>349</v>
      </c>
      <c r="I19" s="4">
        <v>601</v>
      </c>
      <c r="J19" s="4">
        <v>950</v>
      </c>
      <c r="K19" s="40">
        <v>342</v>
      </c>
      <c r="L19" s="40">
        <v>563</v>
      </c>
      <c r="M19" s="4">
        <f t="shared" si="0"/>
        <v>905</v>
      </c>
      <c r="N19" s="4"/>
      <c r="O19" t="s">
        <v>22</v>
      </c>
      <c r="P19" s="7">
        <v>207.25</v>
      </c>
      <c r="Q19" s="15">
        <f t="shared" si="1"/>
        <v>141.75</v>
      </c>
      <c r="R19" s="40">
        <v>203</v>
      </c>
      <c r="S19" s="15">
        <f t="shared" si="2"/>
        <v>139</v>
      </c>
      <c r="T19" s="14">
        <v>308.75</v>
      </c>
      <c r="U19" s="15">
        <f t="shared" si="3"/>
        <v>292.25</v>
      </c>
      <c r="V19" s="40">
        <v>296</v>
      </c>
      <c r="W19" s="15">
        <f t="shared" si="4"/>
        <v>267</v>
      </c>
      <c r="Y19" s="28">
        <v>42489</v>
      </c>
      <c r="Z19" s="22">
        <f t="shared" ref="Z19:Z24" si="16">W7</f>
        <v>1335</v>
      </c>
      <c r="AA19" s="23">
        <f t="shared" ref="AA19:AA24" si="17">S7</f>
        <v>295</v>
      </c>
      <c r="AB19" s="17">
        <f t="shared" ref="AB19:AB24" si="18">W15</f>
        <v>1208</v>
      </c>
      <c r="AC19" s="17">
        <f t="shared" ref="AC19:AC24" si="19">S15</f>
        <v>454</v>
      </c>
      <c r="AD19" s="25">
        <f t="shared" ref="AD19:AD24" si="20">W23</f>
        <v>2323</v>
      </c>
      <c r="AE19" s="26">
        <f t="shared" ref="AE19:AE24" si="21">S23</f>
        <v>1078</v>
      </c>
      <c r="AF19" s="17">
        <f t="shared" ref="AF19:AF24" si="22">W31</f>
        <v>10632</v>
      </c>
      <c r="AG19" s="17">
        <f t="shared" ref="AG19:AG24" si="23">S31</f>
        <v>8574</v>
      </c>
      <c r="AI19" s="63" t="s">
        <v>57</v>
      </c>
      <c r="AJ19" s="61">
        <f>AJ17/AJ18-1</f>
        <v>4.4579983365677922E-2</v>
      </c>
      <c r="AK19" s="61">
        <f t="shared" ref="AK19" si="24">AK17/AK18-1</f>
        <v>3.8432735647775385E-2</v>
      </c>
      <c r="AL19" s="61">
        <f t="shared" ref="AL19" si="25">AL17/AL18-1</f>
        <v>4.0144585423428802E-2</v>
      </c>
      <c r="AM19" s="61">
        <f t="shared" ref="AM19" si="26">AM17/AM18-1</f>
        <v>1.429234817604863E-2</v>
      </c>
      <c r="AN19" s="61">
        <f t="shared" ref="AN19" si="27">AN17/AN18-1</f>
        <v>4.5941661382371546E-2</v>
      </c>
      <c r="AO19" s="62">
        <f t="shared" ref="AO19" si="28">AO17/AO18-1</f>
        <v>4.7536581569115777E-2</v>
      </c>
    </row>
    <row r="20" spans="1:41" x14ac:dyDescent="0.2">
      <c r="A20" s="5" t="s">
        <v>23</v>
      </c>
      <c r="B20" s="6">
        <v>197</v>
      </c>
      <c r="C20" s="6">
        <v>282.75</v>
      </c>
      <c r="D20" s="6">
        <v>239.875</v>
      </c>
      <c r="G20" s="8">
        <v>42494</v>
      </c>
      <c r="H20" s="4">
        <v>309</v>
      </c>
      <c r="I20" s="4">
        <v>490</v>
      </c>
      <c r="J20" s="4">
        <v>799</v>
      </c>
      <c r="K20" s="40">
        <v>292</v>
      </c>
      <c r="L20" s="40">
        <v>462</v>
      </c>
      <c r="M20" s="4">
        <f t="shared" si="0"/>
        <v>754</v>
      </c>
      <c r="N20" s="4"/>
      <c r="O20" t="s">
        <v>23</v>
      </c>
      <c r="P20" s="7">
        <v>197</v>
      </c>
      <c r="Q20" s="15">
        <f t="shared" si="1"/>
        <v>112</v>
      </c>
      <c r="R20" s="40">
        <v>202</v>
      </c>
      <c r="S20" s="15">
        <f t="shared" si="2"/>
        <v>90</v>
      </c>
      <c r="T20" s="14">
        <v>282.75</v>
      </c>
      <c r="U20" s="15">
        <f t="shared" si="3"/>
        <v>207.25</v>
      </c>
      <c r="V20" s="40">
        <v>261</v>
      </c>
      <c r="W20" s="15">
        <f t="shared" si="4"/>
        <v>201</v>
      </c>
      <c r="Y20" s="28">
        <v>42490</v>
      </c>
      <c r="Z20" s="22">
        <f t="shared" si="16"/>
        <v>1178</v>
      </c>
      <c r="AA20" s="23">
        <f t="shared" si="17"/>
        <v>296</v>
      </c>
      <c r="AB20" s="17">
        <f t="shared" si="18"/>
        <v>1139</v>
      </c>
      <c r="AC20" s="17">
        <f t="shared" si="19"/>
        <v>394</v>
      </c>
      <c r="AD20" s="25">
        <f t="shared" si="20"/>
        <v>1883</v>
      </c>
      <c r="AE20" s="26">
        <f t="shared" si="21"/>
        <v>1134</v>
      </c>
      <c r="AF20" s="17">
        <f t="shared" si="22"/>
        <v>8565</v>
      </c>
      <c r="AG20" s="17">
        <f t="shared" si="23"/>
        <v>7997</v>
      </c>
    </row>
    <row r="21" spans="1:41" x14ac:dyDescent="0.2">
      <c r="A21" s="3" t="s">
        <v>14</v>
      </c>
      <c r="B21" s="6">
        <v>647.57142857142856</v>
      </c>
      <c r="C21" s="6">
        <v>646.07142857142856</v>
      </c>
      <c r="D21" s="6">
        <v>646.82142857142856</v>
      </c>
      <c r="G21" s="3" t="s">
        <v>14</v>
      </c>
      <c r="H21" s="6">
        <v>11236</v>
      </c>
      <c r="I21" s="6">
        <v>16023</v>
      </c>
      <c r="J21" s="6">
        <v>27259</v>
      </c>
      <c r="K21" s="6"/>
      <c r="L21" s="6"/>
      <c r="M21" s="4"/>
      <c r="N21" s="6"/>
      <c r="Q21" s="15"/>
      <c r="R21" s="15"/>
      <c r="S21" s="15"/>
      <c r="T21" s="11"/>
      <c r="U21" s="15"/>
      <c r="V21" s="15"/>
      <c r="W21" s="15"/>
      <c r="Y21" s="28">
        <v>42491</v>
      </c>
      <c r="Z21" s="22">
        <f t="shared" si="16"/>
        <v>844</v>
      </c>
      <c r="AA21" s="23">
        <f t="shared" si="17"/>
        <v>196</v>
      </c>
      <c r="AB21" s="17">
        <f t="shared" si="18"/>
        <v>639</v>
      </c>
      <c r="AC21" s="17">
        <f t="shared" si="19"/>
        <v>265</v>
      </c>
      <c r="AD21" s="25">
        <f t="shared" si="20"/>
        <v>1341</v>
      </c>
      <c r="AE21" s="26">
        <f t="shared" si="21"/>
        <v>718</v>
      </c>
      <c r="AF21" s="17">
        <f t="shared" si="22"/>
        <v>4977</v>
      </c>
      <c r="AG21" s="17">
        <f t="shared" si="23"/>
        <v>4962</v>
      </c>
    </row>
    <row r="22" spans="1:41" x14ac:dyDescent="0.2">
      <c r="A22" s="5" t="s">
        <v>18</v>
      </c>
      <c r="B22" s="6">
        <v>683.25</v>
      </c>
      <c r="C22" s="6">
        <v>664.5</v>
      </c>
      <c r="D22" s="6">
        <v>673.875</v>
      </c>
      <c r="G22" s="8">
        <v>42488</v>
      </c>
      <c r="H22" s="4">
        <v>3237</v>
      </c>
      <c r="I22" s="4">
        <v>4357</v>
      </c>
      <c r="J22" s="4">
        <v>7594</v>
      </c>
      <c r="K22" s="40">
        <v>3129</v>
      </c>
      <c r="L22" s="40">
        <v>4165</v>
      </c>
      <c r="M22" s="4">
        <f t="shared" si="0"/>
        <v>7294</v>
      </c>
      <c r="N22" s="4"/>
      <c r="O22" t="s">
        <v>17</v>
      </c>
      <c r="P22" s="7">
        <v>591.5</v>
      </c>
      <c r="Q22" s="15">
        <f t="shared" si="1"/>
        <v>2645.5</v>
      </c>
      <c r="R22" s="40">
        <v>570</v>
      </c>
      <c r="S22" s="15">
        <f t="shared" si="2"/>
        <v>2559</v>
      </c>
      <c r="T22" s="14">
        <v>548.75</v>
      </c>
      <c r="U22" s="15">
        <f t="shared" si="3"/>
        <v>3808.25</v>
      </c>
      <c r="V22" s="40">
        <v>535</v>
      </c>
      <c r="W22" s="15">
        <f t="shared" si="4"/>
        <v>3630</v>
      </c>
      <c r="Y22" s="28">
        <v>42492</v>
      </c>
      <c r="Z22" s="22">
        <f t="shared" si="16"/>
        <v>381</v>
      </c>
      <c r="AA22" s="23">
        <f t="shared" si="17"/>
        <v>92</v>
      </c>
      <c r="AB22" s="17">
        <f t="shared" si="18"/>
        <v>305</v>
      </c>
      <c r="AC22" s="17">
        <f t="shared" si="19"/>
        <v>168</v>
      </c>
      <c r="AD22" s="25">
        <f t="shared" si="20"/>
        <v>1189</v>
      </c>
      <c r="AE22" s="26">
        <f t="shared" si="21"/>
        <v>748</v>
      </c>
      <c r="AF22" s="17">
        <f t="shared" si="22"/>
        <v>2232</v>
      </c>
      <c r="AG22" s="17">
        <f t="shared" si="23"/>
        <v>2202</v>
      </c>
    </row>
    <row r="23" spans="1:41" x14ac:dyDescent="0.2">
      <c r="A23" s="5" t="s">
        <v>21</v>
      </c>
      <c r="B23" s="6">
        <v>554</v>
      </c>
      <c r="C23" s="6">
        <v>595.25</v>
      </c>
      <c r="D23" s="6">
        <v>574.625</v>
      </c>
      <c r="G23" s="8">
        <v>42489</v>
      </c>
      <c r="H23" s="4">
        <v>1798</v>
      </c>
      <c r="I23" s="4">
        <v>3087</v>
      </c>
      <c r="J23" s="4">
        <v>4885</v>
      </c>
      <c r="K23" s="40">
        <v>1747</v>
      </c>
      <c r="L23" s="40">
        <v>2967</v>
      </c>
      <c r="M23" s="4">
        <f t="shared" si="0"/>
        <v>4714</v>
      </c>
      <c r="N23" s="4"/>
      <c r="O23" t="s">
        <v>18</v>
      </c>
      <c r="P23" s="7">
        <v>683.25</v>
      </c>
      <c r="Q23" s="15">
        <f t="shared" si="1"/>
        <v>1114.75</v>
      </c>
      <c r="R23" s="40">
        <v>669</v>
      </c>
      <c r="S23" s="15">
        <f t="shared" si="2"/>
        <v>1078</v>
      </c>
      <c r="T23" s="14">
        <v>664.5</v>
      </c>
      <c r="U23" s="15">
        <f t="shared" si="3"/>
        <v>2422.5</v>
      </c>
      <c r="V23" s="40">
        <v>644</v>
      </c>
      <c r="W23" s="15">
        <f t="shared" si="4"/>
        <v>2323</v>
      </c>
      <c r="Y23" s="28">
        <v>42493</v>
      </c>
      <c r="Z23" s="22">
        <f t="shared" si="16"/>
        <v>269</v>
      </c>
      <c r="AA23" s="23">
        <f t="shared" si="17"/>
        <v>59</v>
      </c>
      <c r="AB23" s="17">
        <f t="shared" si="18"/>
        <v>267</v>
      </c>
      <c r="AC23" s="17">
        <f t="shared" si="19"/>
        <v>139</v>
      </c>
      <c r="AD23" s="25">
        <f t="shared" si="20"/>
        <v>382</v>
      </c>
      <c r="AE23" s="26">
        <f t="shared" si="21"/>
        <v>150</v>
      </c>
      <c r="AF23" s="17">
        <f t="shared" si="22"/>
        <v>1707</v>
      </c>
      <c r="AG23" s="17">
        <f t="shared" si="23"/>
        <v>1730</v>
      </c>
    </row>
    <row r="24" spans="1:41" x14ac:dyDescent="0.2">
      <c r="A24" s="5" t="s">
        <v>19</v>
      </c>
      <c r="B24" s="6">
        <v>905.75</v>
      </c>
      <c r="C24" s="6">
        <v>871.5</v>
      </c>
      <c r="D24" s="6">
        <v>888.625</v>
      </c>
      <c r="G24" s="8">
        <v>42490</v>
      </c>
      <c r="H24" s="4">
        <v>2083</v>
      </c>
      <c r="I24" s="4">
        <v>2854</v>
      </c>
      <c r="J24" s="4">
        <v>4937</v>
      </c>
      <c r="K24" s="40">
        <v>2016</v>
      </c>
      <c r="L24" s="40">
        <v>2727</v>
      </c>
      <c r="M24" s="4">
        <f t="shared" si="0"/>
        <v>4743</v>
      </c>
      <c r="N24" s="4"/>
      <c r="O24" t="s">
        <v>19</v>
      </c>
      <c r="P24" s="7">
        <v>905.75</v>
      </c>
      <c r="Q24" s="15">
        <f t="shared" si="1"/>
        <v>1177.25</v>
      </c>
      <c r="R24" s="40">
        <v>882</v>
      </c>
      <c r="S24" s="15">
        <f t="shared" si="2"/>
        <v>1134</v>
      </c>
      <c r="T24" s="14">
        <v>871.5</v>
      </c>
      <c r="U24" s="15">
        <f t="shared" si="3"/>
        <v>1982.5</v>
      </c>
      <c r="V24" s="40">
        <v>844</v>
      </c>
      <c r="W24" s="15">
        <f t="shared" si="4"/>
        <v>1883</v>
      </c>
      <c r="Y24" s="28">
        <v>42494</v>
      </c>
      <c r="Z24" s="22">
        <f t="shared" si="16"/>
        <v>227</v>
      </c>
      <c r="AA24" s="23">
        <f t="shared" si="17"/>
        <v>14</v>
      </c>
      <c r="AB24" s="17">
        <f t="shared" si="18"/>
        <v>201</v>
      </c>
      <c r="AC24" s="17">
        <f t="shared" si="19"/>
        <v>90</v>
      </c>
      <c r="AD24" s="25">
        <f t="shared" si="20"/>
        <v>180</v>
      </c>
      <c r="AE24" s="26">
        <f t="shared" si="21"/>
        <v>-22</v>
      </c>
      <c r="AF24" s="17">
        <f t="shared" si="22"/>
        <v>1475</v>
      </c>
      <c r="AG24" s="17">
        <f t="shared" si="23"/>
        <v>1198</v>
      </c>
    </row>
    <row r="25" spans="1:41" x14ac:dyDescent="0.2">
      <c r="A25" s="5" t="s">
        <v>20</v>
      </c>
      <c r="B25" s="6">
        <v>809.25</v>
      </c>
      <c r="C25" s="6">
        <v>833.25</v>
      </c>
      <c r="D25" s="6">
        <v>821.25</v>
      </c>
      <c r="G25" s="8">
        <v>42491</v>
      </c>
      <c r="H25" s="4">
        <v>1574</v>
      </c>
      <c r="I25" s="4">
        <v>2238</v>
      </c>
      <c r="J25" s="4">
        <v>3812</v>
      </c>
      <c r="K25" s="40">
        <v>1506</v>
      </c>
      <c r="L25" s="40">
        <v>2146</v>
      </c>
      <c r="M25" s="4">
        <f t="shared" si="0"/>
        <v>3652</v>
      </c>
      <c r="N25" s="4"/>
      <c r="O25" t="s">
        <v>20</v>
      </c>
      <c r="P25" s="7">
        <v>809.25</v>
      </c>
      <c r="Q25" s="15">
        <f t="shared" si="1"/>
        <v>764.75</v>
      </c>
      <c r="R25" s="40">
        <v>788</v>
      </c>
      <c r="S25" s="15">
        <f t="shared" si="2"/>
        <v>718</v>
      </c>
      <c r="T25" s="14">
        <v>833.25</v>
      </c>
      <c r="U25" s="15">
        <f t="shared" si="3"/>
        <v>1404.75</v>
      </c>
      <c r="V25" s="40">
        <v>805</v>
      </c>
      <c r="W25" s="15">
        <f t="shared" si="4"/>
        <v>1341</v>
      </c>
    </row>
    <row r="26" spans="1:41" ht="17" thickBot="1" x14ac:dyDescent="0.25">
      <c r="A26" s="5" t="s">
        <v>17</v>
      </c>
      <c r="B26" s="6">
        <v>591.5</v>
      </c>
      <c r="C26" s="6">
        <v>548.75</v>
      </c>
      <c r="D26" s="6">
        <v>570.125</v>
      </c>
      <c r="G26" s="8">
        <v>42492</v>
      </c>
      <c r="H26" s="4">
        <v>1335</v>
      </c>
      <c r="I26" s="4">
        <v>1855</v>
      </c>
      <c r="J26" s="4">
        <v>3190</v>
      </c>
      <c r="K26" s="40">
        <v>1289</v>
      </c>
      <c r="L26" s="40">
        <v>1757</v>
      </c>
      <c r="M26" s="4">
        <f t="shared" si="0"/>
        <v>3046</v>
      </c>
      <c r="N26" s="4"/>
      <c r="O26" t="s">
        <v>21</v>
      </c>
      <c r="P26" s="7">
        <v>554</v>
      </c>
      <c r="Q26" s="15">
        <f t="shared" si="1"/>
        <v>781</v>
      </c>
      <c r="R26" s="40">
        <v>541</v>
      </c>
      <c r="S26" s="15">
        <f t="shared" si="2"/>
        <v>748</v>
      </c>
      <c r="T26" s="14">
        <v>595.25</v>
      </c>
      <c r="U26" s="15">
        <f t="shared" si="3"/>
        <v>1259.75</v>
      </c>
      <c r="V26" s="40">
        <v>568</v>
      </c>
      <c r="W26" s="15">
        <f t="shared" si="4"/>
        <v>1189</v>
      </c>
      <c r="AB26" s="35" t="s">
        <v>38</v>
      </c>
      <c r="AC26" s="35"/>
      <c r="AD26" s="35"/>
    </row>
    <row r="27" spans="1:41" x14ac:dyDescent="0.2">
      <c r="A27" s="5" t="s">
        <v>22</v>
      </c>
      <c r="B27" s="6">
        <v>495</v>
      </c>
      <c r="C27" s="6">
        <v>494</v>
      </c>
      <c r="D27" s="6">
        <v>494.5</v>
      </c>
      <c r="G27" s="8">
        <v>42493</v>
      </c>
      <c r="H27" s="4">
        <v>646</v>
      </c>
      <c r="I27" s="4">
        <v>891</v>
      </c>
      <c r="J27" s="4">
        <v>1537</v>
      </c>
      <c r="K27" s="40">
        <v>631</v>
      </c>
      <c r="L27" s="40">
        <v>858</v>
      </c>
      <c r="M27" s="4">
        <f t="shared" si="0"/>
        <v>1489</v>
      </c>
      <c r="N27" s="4"/>
      <c r="O27" t="s">
        <v>22</v>
      </c>
      <c r="P27" s="7">
        <v>495</v>
      </c>
      <c r="Q27" s="15">
        <f t="shared" si="1"/>
        <v>151</v>
      </c>
      <c r="R27" s="40">
        <v>481</v>
      </c>
      <c r="S27" s="15">
        <f t="shared" si="2"/>
        <v>150</v>
      </c>
      <c r="T27" s="14">
        <v>494</v>
      </c>
      <c r="U27" s="15">
        <f t="shared" si="3"/>
        <v>397</v>
      </c>
      <c r="V27" s="40">
        <v>476</v>
      </c>
      <c r="W27" s="15">
        <f t="shared" si="4"/>
        <v>382</v>
      </c>
      <c r="Y27" s="49" t="s">
        <v>36</v>
      </c>
      <c r="Z27" s="50"/>
      <c r="AB27" s="49" t="s">
        <v>36</v>
      </c>
      <c r="AC27" s="50"/>
      <c r="AD27" t="s">
        <v>43</v>
      </c>
      <c r="AG27" t="s">
        <v>58</v>
      </c>
      <c r="AH27" t="s">
        <v>13</v>
      </c>
      <c r="AI27" t="s">
        <v>11</v>
      </c>
      <c r="AJ27" t="s">
        <v>37</v>
      </c>
    </row>
    <row r="28" spans="1:41" x14ac:dyDescent="0.2">
      <c r="A28" s="5" t="s">
        <v>23</v>
      </c>
      <c r="B28" s="6">
        <v>494.25</v>
      </c>
      <c r="C28" s="6">
        <v>515.25</v>
      </c>
      <c r="D28" s="6">
        <v>504.75</v>
      </c>
      <c r="G28" s="8">
        <v>42494</v>
      </c>
      <c r="H28" s="4">
        <v>563</v>
      </c>
      <c r="I28" s="4">
        <v>741</v>
      </c>
      <c r="J28" s="4">
        <v>1304</v>
      </c>
      <c r="K28" s="40">
        <v>540</v>
      </c>
      <c r="L28" s="40">
        <v>716</v>
      </c>
      <c r="M28" s="4">
        <f t="shared" si="0"/>
        <v>1256</v>
      </c>
      <c r="N28" s="4"/>
      <c r="O28" t="s">
        <v>23</v>
      </c>
      <c r="P28" s="7">
        <v>494.25</v>
      </c>
      <c r="Q28" s="15">
        <f t="shared" si="1"/>
        <v>68.75</v>
      </c>
      <c r="R28" s="40">
        <v>562</v>
      </c>
      <c r="S28" s="15">
        <f t="shared" si="2"/>
        <v>-22</v>
      </c>
      <c r="T28" s="14">
        <v>515.25</v>
      </c>
      <c r="U28" s="15">
        <f t="shared" si="3"/>
        <v>225.75</v>
      </c>
      <c r="V28" s="40">
        <v>536</v>
      </c>
      <c r="W28" s="15">
        <f t="shared" si="4"/>
        <v>180</v>
      </c>
      <c r="Y28" s="30" t="s">
        <v>11</v>
      </c>
      <c r="Z28" s="31">
        <v>18692</v>
      </c>
      <c r="AB28" s="30" t="s">
        <v>11</v>
      </c>
      <c r="AC28" s="31">
        <v>17273</v>
      </c>
      <c r="AD28" s="52">
        <f>Z28/AC28-1</f>
        <v>8.2151334452613911E-2</v>
      </c>
      <c r="AG28" t="s">
        <v>59</v>
      </c>
      <c r="AH28">
        <f>SUM(AJ8,AJ11,AJ14,AJ17,Z29)</f>
        <v>124044</v>
      </c>
      <c r="AI28">
        <f>SUM(AK8,AK11,AK14,AK17,Z28)</f>
        <v>111239</v>
      </c>
      <c r="AJ28">
        <f>AH28+AI28</f>
        <v>235283</v>
      </c>
    </row>
    <row r="29" spans="1:41" x14ac:dyDescent="0.2">
      <c r="A29" s="3" t="s">
        <v>15</v>
      </c>
      <c r="B29" s="6">
        <v>2808.2857142857142</v>
      </c>
      <c r="C29" s="6">
        <v>2517.8928571428573</v>
      </c>
      <c r="D29" s="6">
        <v>2663.0892857142858</v>
      </c>
      <c r="G29" s="3" t="s">
        <v>15</v>
      </c>
      <c r="H29" s="6">
        <v>73493</v>
      </c>
      <c r="I29" s="6">
        <v>75356</v>
      </c>
      <c r="J29" s="6">
        <v>148849</v>
      </c>
      <c r="K29" s="6"/>
      <c r="L29" s="6"/>
      <c r="M29" s="4"/>
      <c r="N29" s="6"/>
      <c r="Q29" s="15"/>
      <c r="R29" s="15"/>
      <c r="S29" s="15"/>
      <c r="T29" s="11"/>
      <c r="U29" s="15"/>
      <c r="V29" s="15"/>
      <c r="W29" s="15"/>
      <c r="Y29" s="30" t="s">
        <v>13</v>
      </c>
      <c r="Z29" s="31">
        <v>14239</v>
      </c>
      <c r="AB29" s="30" t="s">
        <v>13</v>
      </c>
      <c r="AC29" s="31">
        <v>13379</v>
      </c>
      <c r="AD29" s="52">
        <f t="shared" ref="AD29:AD30" si="29">Z29/AC29-1</f>
        <v>6.4279841542716154E-2</v>
      </c>
      <c r="AG29" t="s">
        <v>60</v>
      </c>
      <c r="AH29">
        <f>SUM(AJ9,AJ12,AJ15,AJ18,AC29)</f>
        <v>118399</v>
      </c>
      <c r="AI29">
        <f>SUM(AK9,AK12,AK15,AK18,AC28)</f>
        <v>106383</v>
      </c>
      <c r="AJ29">
        <f>AH29+AI29</f>
        <v>224782</v>
      </c>
    </row>
    <row r="30" spans="1:41" ht="17" thickBot="1" x14ac:dyDescent="0.25">
      <c r="A30" s="5" t="s">
        <v>18</v>
      </c>
      <c r="B30" s="6">
        <v>2438</v>
      </c>
      <c r="C30" s="6">
        <v>2244</v>
      </c>
      <c r="D30" s="6">
        <v>2341</v>
      </c>
      <c r="G30" s="8">
        <v>42488</v>
      </c>
      <c r="H30" s="4">
        <v>28008</v>
      </c>
      <c r="I30" s="4">
        <v>28673</v>
      </c>
      <c r="J30" s="4">
        <v>56681</v>
      </c>
      <c r="K30" s="40">
        <v>26898</v>
      </c>
      <c r="L30" s="64">
        <v>27445</v>
      </c>
      <c r="M30" s="4">
        <f t="shared" si="0"/>
        <v>54343</v>
      </c>
      <c r="N30" s="4"/>
      <c r="O30" t="s">
        <v>17</v>
      </c>
      <c r="P30" s="7">
        <v>2220</v>
      </c>
      <c r="Q30" s="15">
        <f t="shared" si="1"/>
        <v>25788</v>
      </c>
      <c r="R30" s="40">
        <v>2169</v>
      </c>
      <c r="S30" s="15">
        <f t="shared" si="2"/>
        <v>24729</v>
      </c>
      <c r="T30" s="14">
        <v>1896.75</v>
      </c>
      <c r="U30" s="15">
        <f t="shared" si="3"/>
        <v>26776.25</v>
      </c>
      <c r="V30" s="64">
        <v>1838</v>
      </c>
      <c r="W30" s="15">
        <f t="shared" si="4"/>
        <v>25607</v>
      </c>
      <c r="Y30" s="32" t="s">
        <v>37</v>
      </c>
      <c r="Z30" s="33">
        <f>Z28+Z29</f>
        <v>32931</v>
      </c>
      <c r="AB30" s="32" t="s">
        <v>37</v>
      </c>
      <c r="AC30" s="33">
        <f>AC28+AC29</f>
        <v>30652</v>
      </c>
      <c r="AD30" s="52">
        <f t="shared" si="29"/>
        <v>7.4350776458306234E-2</v>
      </c>
      <c r="AG30" t="s">
        <v>61</v>
      </c>
      <c r="AH30" s="52">
        <f>AH28/AH29-1</f>
        <v>4.7677767548712335E-2</v>
      </c>
      <c r="AI30" s="52">
        <f t="shared" ref="AI30:AJ30" si="30">AI28/AI29-1</f>
        <v>4.5646390870721865E-2</v>
      </c>
      <c r="AJ30" s="52">
        <f t="shared" si="30"/>
        <v>4.6716374086892998E-2</v>
      </c>
    </row>
    <row r="31" spans="1:41" x14ac:dyDescent="0.2">
      <c r="A31" s="5" t="s">
        <v>21</v>
      </c>
      <c r="B31" s="6">
        <v>2286.5</v>
      </c>
      <c r="C31" s="6">
        <v>2140.75</v>
      </c>
      <c r="D31" s="6">
        <v>2213.625</v>
      </c>
      <c r="G31" s="8">
        <v>42489</v>
      </c>
      <c r="H31" s="4">
        <v>11290</v>
      </c>
      <c r="I31" s="4">
        <v>13318</v>
      </c>
      <c r="J31" s="4">
        <v>24608</v>
      </c>
      <c r="K31" s="40">
        <v>10955</v>
      </c>
      <c r="L31" s="64">
        <v>12807</v>
      </c>
      <c r="M31" s="4">
        <f t="shared" si="0"/>
        <v>23762</v>
      </c>
      <c r="N31" s="4"/>
      <c r="O31" t="s">
        <v>18</v>
      </c>
      <c r="P31" s="7">
        <v>2438</v>
      </c>
      <c r="Q31" s="15">
        <f t="shared" si="1"/>
        <v>8852</v>
      </c>
      <c r="R31" s="40">
        <v>2381</v>
      </c>
      <c r="S31" s="15">
        <f t="shared" si="2"/>
        <v>8574</v>
      </c>
      <c r="T31" s="14">
        <v>2244</v>
      </c>
      <c r="U31" s="15">
        <f t="shared" si="3"/>
        <v>11074</v>
      </c>
      <c r="V31" s="64">
        <v>2175</v>
      </c>
      <c r="W31" s="15">
        <f t="shared" si="4"/>
        <v>10632</v>
      </c>
    </row>
    <row r="32" spans="1:41" x14ac:dyDescent="0.2">
      <c r="A32" s="5" t="s">
        <v>19</v>
      </c>
      <c r="B32" s="6">
        <v>4372.25</v>
      </c>
      <c r="C32" s="6">
        <v>3704.25</v>
      </c>
      <c r="D32" s="6">
        <v>4038.25</v>
      </c>
      <c r="G32" s="8">
        <v>42490</v>
      </c>
      <c r="H32" s="4">
        <v>12753</v>
      </c>
      <c r="I32" s="4">
        <v>12681</v>
      </c>
      <c r="J32" s="4">
        <v>25434</v>
      </c>
      <c r="K32" s="40">
        <v>12268</v>
      </c>
      <c r="L32" s="64">
        <v>12143</v>
      </c>
      <c r="M32" s="4">
        <f t="shared" si="0"/>
        <v>24411</v>
      </c>
      <c r="N32" s="4"/>
      <c r="O32" t="s">
        <v>19</v>
      </c>
      <c r="P32" s="7">
        <v>4372.25</v>
      </c>
      <c r="Q32" s="15">
        <f t="shared" si="1"/>
        <v>8380.75</v>
      </c>
      <c r="R32" s="40">
        <v>4271</v>
      </c>
      <c r="S32" s="15">
        <f t="shared" si="2"/>
        <v>7997</v>
      </c>
      <c r="T32" s="14">
        <v>3704.25</v>
      </c>
      <c r="U32" s="15">
        <f t="shared" si="3"/>
        <v>8976.75</v>
      </c>
      <c r="V32" s="64">
        <v>3578</v>
      </c>
      <c r="W32" s="15">
        <f t="shared" si="4"/>
        <v>8565</v>
      </c>
    </row>
    <row r="33" spans="1:23" x14ac:dyDescent="0.2">
      <c r="A33" s="5" t="s">
        <v>20</v>
      </c>
      <c r="B33" s="6">
        <v>4102.5</v>
      </c>
      <c r="C33" s="6">
        <v>3673</v>
      </c>
      <c r="D33" s="6">
        <v>3887.75</v>
      </c>
      <c r="G33" s="8">
        <v>42491</v>
      </c>
      <c r="H33" s="4">
        <v>9283</v>
      </c>
      <c r="I33" s="4">
        <v>8917</v>
      </c>
      <c r="J33" s="4">
        <v>18200</v>
      </c>
      <c r="K33" s="40">
        <v>8966</v>
      </c>
      <c r="L33" s="64">
        <v>8527</v>
      </c>
      <c r="M33" s="4">
        <f t="shared" si="0"/>
        <v>17493</v>
      </c>
      <c r="N33" s="4"/>
      <c r="O33" t="s">
        <v>20</v>
      </c>
      <c r="P33" s="7">
        <v>4102.5</v>
      </c>
      <c r="Q33" s="15">
        <f t="shared" si="1"/>
        <v>5180.5</v>
      </c>
      <c r="R33" s="40">
        <v>4004</v>
      </c>
      <c r="S33" s="15">
        <f t="shared" si="2"/>
        <v>4962</v>
      </c>
      <c r="T33" s="14">
        <v>3673</v>
      </c>
      <c r="U33" s="15">
        <f t="shared" si="3"/>
        <v>5244</v>
      </c>
      <c r="V33" s="64">
        <v>3550</v>
      </c>
      <c r="W33" s="15">
        <f t="shared" si="4"/>
        <v>4977</v>
      </c>
    </row>
    <row r="34" spans="1:23" x14ac:dyDescent="0.2">
      <c r="A34" s="5" t="s">
        <v>17</v>
      </c>
      <c r="B34" s="6">
        <v>2220</v>
      </c>
      <c r="C34" s="6">
        <v>1896.75</v>
      </c>
      <c r="D34" s="6">
        <v>2058.375</v>
      </c>
      <c r="G34" s="8">
        <v>42492</v>
      </c>
      <c r="H34" s="4">
        <v>4637</v>
      </c>
      <c r="I34" s="4">
        <v>4532</v>
      </c>
      <c r="J34" s="4">
        <v>9169</v>
      </c>
      <c r="K34" s="40">
        <v>4439</v>
      </c>
      <c r="L34" s="64">
        <v>4308</v>
      </c>
      <c r="M34" s="4">
        <f t="shared" si="0"/>
        <v>8747</v>
      </c>
      <c r="N34" s="4"/>
      <c r="O34" t="s">
        <v>21</v>
      </c>
      <c r="P34" s="7">
        <v>2286.5</v>
      </c>
      <c r="Q34" s="15">
        <f t="shared" si="1"/>
        <v>2350.5</v>
      </c>
      <c r="R34" s="40">
        <v>2237</v>
      </c>
      <c r="S34" s="15">
        <f t="shared" si="2"/>
        <v>2202</v>
      </c>
      <c r="T34" s="14">
        <v>2140.75</v>
      </c>
      <c r="U34" s="15">
        <f t="shared" si="3"/>
        <v>2391.25</v>
      </c>
      <c r="V34" s="64">
        <v>2076</v>
      </c>
      <c r="W34" s="15">
        <f t="shared" si="4"/>
        <v>2232</v>
      </c>
    </row>
    <row r="35" spans="1:23" x14ac:dyDescent="0.2">
      <c r="A35" s="5" t="s">
        <v>22</v>
      </c>
      <c r="B35" s="6">
        <v>2112</v>
      </c>
      <c r="C35" s="6">
        <v>2033.5</v>
      </c>
      <c r="D35" s="6">
        <v>2072.75</v>
      </c>
      <c r="G35" s="8">
        <v>42493</v>
      </c>
      <c r="H35" s="4">
        <v>3939</v>
      </c>
      <c r="I35" s="4">
        <v>3858</v>
      </c>
      <c r="J35" s="4">
        <v>7797</v>
      </c>
      <c r="K35" s="40">
        <v>3797</v>
      </c>
      <c r="L35" s="64">
        <v>3671</v>
      </c>
      <c r="M35" s="4">
        <f t="shared" si="0"/>
        <v>7468</v>
      </c>
      <c r="N35" s="4"/>
      <c r="O35" t="s">
        <v>22</v>
      </c>
      <c r="P35" s="7">
        <v>2112</v>
      </c>
      <c r="Q35" s="15">
        <f t="shared" si="1"/>
        <v>1827</v>
      </c>
      <c r="R35" s="40">
        <v>2067</v>
      </c>
      <c r="S35" s="15">
        <f t="shared" si="2"/>
        <v>1730</v>
      </c>
      <c r="T35" s="14">
        <v>2033.5</v>
      </c>
      <c r="U35" s="15">
        <f t="shared" si="3"/>
        <v>1824.5</v>
      </c>
      <c r="V35" s="64">
        <v>1964</v>
      </c>
      <c r="W35" s="15">
        <f t="shared" si="4"/>
        <v>1707</v>
      </c>
    </row>
    <row r="36" spans="1:23" x14ac:dyDescent="0.2">
      <c r="A36" s="5" t="s">
        <v>23</v>
      </c>
      <c r="B36" s="6">
        <v>2126.75</v>
      </c>
      <c r="C36" s="6">
        <v>1933</v>
      </c>
      <c r="D36" s="6">
        <v>2029.875</v>
      </c>
      <c r="G36" s="8">
        <v>42494</v>
      </c>
      <c r="H36" s="4">
        <v>3583</v>
      </c>
      <c r="I36" s="4">
        <v>3377</v>
      </c>
      <c r="J36" s="4">
        <v>6960</v>
      </c>
      <c r="K36" s="40">
        <v>3450</v>
      </c>
      <c r="L36" s="64">
        <v>3239</v>
      </c>
      <c r="M36" s="4">
        <f t="shared" si="0"/>
        <v>6689</v>
      </c>
      <c r="N36" s="4"/>
      <c r="O36" t="s">
        <v>23</v>
      </c>
      <c r="P36" s="7">
        <v>2126.75</v>
      </c>
      <c r="Q36" s="15">
        <f t="shared" si="1"/>
        <v>1456.25</v>
      </c>
      <c r="R36" s="40">
        <v>2252</v>
      </c>
      <c r="S36" s="15">
        <f t="shared" si="2"/>
        <v>1198</v>
      </c>
      <c r="T36" s="14">
        <v>1933</v>
      </c>
      <c r="U36" s="15">
        <f t="shared" si="3"/>
        <v>1444</v>
      </c>
      <c r="V36" s="64">
        <v>1764</v>
      </c>
      <c r="W36" s="15">
        <f t="shared" si="4"/>
        <v>1475</v>
      </c>
    </row>
    <row r="37" spans="1:23" ht="24" x14ac:dyDescent="0.3">
      <c r="A37" s="3" t="s">
        <v>41</v>
      </c>
      <c r="B37" s="6">
        <v>977.26785714285711</v>
      </c>
      <c r="C37" s="6">
        <v>976.54464285714289</v>
      </c>
      <c r="D37" s="6">
        <v>976.90625</v>
      </c>
      <c r="G37" s="3" t="s">
        <v>27</v>
      </c>
      <c r="H37" s="6">
        <v>92547</v>
      </c>
      <c r="I37" s="6">
        <v>109805</v>
      </c>
      <c r="J37" s="6">
        <v>202352</v>
      </c>
      <c r="K37" s="6">
        <f>SUM(K6:K36)</f>
        <v>89110</v>
      </c>
      <c r="L37" s="6">
        <f t="shared" ref="L37:M37" si="31">SUM(L6:L36)</f>
        <v>105020</v>
      </c>
      <c r="M37" s="6">
        <f t="shared" si="31"/>
        <v>194130</v>
      </c>
      <c r="N37" s="6"/>
      <c r="Q37" s="34">
        <f>SUM(Q6:Q36)</f>
        <v>65183.5</v>
      </c>
      <c r="R37" s="41"/>
      <c r="S37" s="34">
        <f>SUM(S6:S36)</f>
        <v>62121</v>
      </c>
      <c r="T37" s="11"/>
      <c r="U37" s="34">
        <f>SUM(U6:U36)</f>
        <v>82461.75</v>
      </c>
      <c r="V37" s="41"/>
      <c r="W37" s="34">
        <f>SUM(W6:W36)</f>
        <v>78681</v>
      </c>
    </row>
    <row r="38" spans="1:23" ht="24" x14ac:dyDescent="0.3">
      <c r="M38" s="4">
        <f>GETPIVOTDATA("Value",$G$3)/M37</f>
        <v>1.0423530623808788</v>
      </c>
      <c r="Q38" s="12"/>
      <c r="R38" s="12"/>
      <c r="S38" s="12"/>
      <c r="T38" s="12"/>
      <c r="U38" s="16"/>
      <c r="V38" s="16"/>
      <c r="W38" s="16"/>
    </row>
    <row r="39" spans="1:23" x14ac:dyDescent="0.2">
      <c r="Q39" s="12"/>
      <c r="R39" s="12"/>
      <c r="S39" s="12"/>
      <c r="T39" s="12"/>
    </row>
    <row r="40" spans="1:23" x14ac:dyDescent="0.2">
      <c r="M40" s="38"/>
      <c r="N40" s="39"/>
      <c r="O40" s="39"/>
      <c r="P40" s="40"/>
      <c r="Q40" s="40"/>
      <c r="R40" s="40"/>
      <c r="S40" s="40"/>
      <c r="T40" s="40"/>
      <c r="U40" s="40"/>
    </row>
    <row r="41" spans="1:23" x14ac:dyDescent="0.2">
      <c r="M41" s="38"/>
      <c r="N41" s="39"/>
      <c r="O41" s="39"/>
      <c r="P41" s="40"/>
      <c r="Q41" s="40"/>
      <c r="R41" s="40"/>
      <c r="S41" s="40"/>
      <c r="T41" s="40"/>
      <c r="U41" s="40"/>
    </row>
    <row r="42" spans="1:23" x14ac:dyDescent="0.2">
      <c r="S42" s="40"/>
      <c r="T42" s="40"/>
      <c r="U42" s="40"/>
    </row>
    <row r="43" spans="1:23" x14ac:dyDescent="0.2">
      <c r="Q43" s="38"/>
      <c r="R43" s="38"/>
      <c r="T43" s="40"/>
      <c r="U43" s="40"/>
    </row>
    <row r="44" spans="1:23" x14ac:dyDescent="0.2">
      <c r="H44" s="38" t="s">
        <v>62</v>
      </c>
      <c r="I44" s="38" t="s">
        <v>63</v>
      </c>
      <c r="J44" s="38" t="s">
        <v>64</v>
      </c>
      <c r="K44" s="38" t="s">
        <v>65</v>
      </c>
      <c r="L44" s="38" t="s">
        <v>66</v>
      </c>
      <c r="M44" s="38" t="s">
        <v>67</v>
      </c>
      <c r="N44" s="38" t="s">
        <v>68</v>
      </c>
      <c r="O44" s="38" t="s">
        <v>69</v>
      </c>
      <c r="P44" s="38" t="s">
        <v>70</v>
      </c>
      <c r="R44" s="40"/>
      <c r="S44" s="40"/>
      <c r="T44" s="40"/>
      <c r="U44" s="40"/>
    </row>
    <row r="45" spans="1:23" x14ac:dyDescent="0.2">
      <c r="G45" s="38">
        <v>3</v>
      </c>
      <c r="H45" s="39">
        <v>42488</v>
      </c>
      <c r="I45" s="39">
        <v>42489</v>
      </c>
      <c r="J45" s="40" t="s">
        <v>71</v>
      </c>
      <c r="K45" s="40">
        <v>3129</v>
      </c>
      <c r="L45" s="40">
        <v>461</v>
      </c>
      <c r="M45" s="40">
        <v>2668</v>
      </c>
      <c r="N45" s="40">
        <v>570</v>
      </c>
      <c r="O45" s="40">
        <v>2559</v>
      </c>
      <c r="P45" s="40">
        <v>646</v>
      </c>
      <c r="Q45" s="40"/>
      <c r="R45" s="40"/>
      <c r="S45" s="40"/>
      <c r="T45" s="40"/>
      <c r="U45" s="40"/>
    </row>
    <row r="46" spans="1:23" x14ac:dyDescent="0.2">
      <c r="G46" s="38">
        <v>4</v>
      </c>
      <c r="H46" s="39">
        <v>42489</v>
      </c>
      <c r="I46" s="39">
        <v>42490</v>
      </c>
      <c r="J46" s="40" t="s">
        <v>72</v>
      </c>
      <c r="K46" s="40">
        <v>1747</v>
      </c>
      <c r="L46" s="40">
        <v>420</v>
      </c>
      <c r="M46" s="40">
        <v>1327</v>
      </c>
      <c r="N46" s="40">
        <v>669</v>
      </c>
      <c r="O46" s="40">
        <v>1078</v>
      </c>
      <c r="P46" s="40">
        <v>168</v>
      </c>
      <c r="Q46" s="40"/>
      <c r="R46" s="40"/>
      <c r="S46" s="40"/>
      <c r="T46" s="40"/>
      <c r="U46" s="40"/>
    </row>
    <row r="47" spans="1:23" x14ac:dyDescent="0.2">
      <c r="G47" s="38">
        <v>5</v>
      </c>
      <c r="H47" s="39">
        <v>42490</v>
      </c>
      <c r="I47" s="39">
        <v>42491</v>
      </c>
      <c r="J47" s="40" t="s">
        <v>73</v>
      </c>
      <c r="K47" s="40">
        <v>2016</v>
      </c>
      <c r="L47" s="40">
        <v>657</v>
      </c>
      <c r="M47" s="40">
        <v>1359</v>
      </c>
      <c r="N47" s="40">
        <v>882</v>
      </c>
      <c r="O47" s="40">
        <v>1134</v>
      </c>
      <c r="P47" s="40">
        <v>86</v>
      </c>
      <c r="Q47" s="40"/>
      <c r="R47" s="40"/>
      <c r="S47" s="40"/>
    </row>
    <row r="48" spans="1:23" x14ac:dyDescent="0.2">
      <c r="G48" s="38">
        <v>6</v>
      </c>
      <c r="H48" s="39">
        <v>42491</v>
      </c>
      <c r="I48" s="39">
        <v>42492</v>
      </c>
      <c r="J48" s="40" t="s">
        <v>74</v>
      </c>
      <c r="K48" s="40">
        <v>1506</v>
      </c>
      <c r="L48" s="40">
        <v>569</v>
      </c>
      <c r="M48" s="40">
        <v>937</v>
      </c>
      <c r="N48" s="40">
        <v>788</v>
      </c>
      <c r="O48" s="40">
        <v>718</v>
      </c>
      <c r="P48" s="40">
        <v>40</v>
      </c>
      <c r="Q48" s="40"/>
      <c r="R48" s="40"/>
      <c r="S48" s="40"/>
    </row>
    <row r="49" spans="7:19" x14ac:dyDescent="0.2">
      <c r="G49" s="38">
        <v>7</v>
      </c>
      <c r="H49" s="39">
        <v>42492</v>
      </c>
      <c r="I49" s="39">
        <v>42493</v>
      </c>
      <c r="J49" s="40" t="s">
        <v>75</v>
      </c>
      <c r="K49" s="40">
        <v>1289</v>
      </c>
      <c r="L49" s="40">
        <v>321</v>
      </c>
      <c r="M49" s="40">
        <v>968</v>
      </c>
      <c r="N49" s="40">
        <v>541</v>
      </c>
      <c r="O49" s="40">
        <v>748</v>
      </c>
      <c r="P49" s="40">
        <v>39</v>
      </c>
      <c r="Q49" s="40"/>
      <c r="R49" s="40"/>
      <c r="S49" s="40"/>
    </row>
    <row r="50" spans="7:19" x14ac:dyDescent="0.2">
      <c r="G50" s="38">
        <v>8</v>
      </c>
      <c r="H50" s="39">
        <v>42493</v>
      </c>
      <c r="I50" s="39">
        <v>42494</v>
      </c>
      <c r="J50" s="40" t="s">
        <v>76</v>
      </c>
      <c r="K50" s="40">
        <v>631</v>
      </c>
      <c r="L50" s="40">
        <v>298</v>
      </c>
      <c r="M50" s="40">
        <v>333</v>
      </c>
      <c r="N50" s="40">
        <v>481</v>
      </c>
      <c r="O50" s="40">
        <v>150</v>
      </c>
      <c r="P50" s="40">
        <v>14</v>
      </c>
      <c r="Q50" s="40"/>
      <c r="R50" s="40"/>
      <c r="S50" s="40"/>
    </row>
    <row r="51" spans="7:19" x14ac:dyDescent="0.2">
      <c r="G51" s="38">
        <v>9</v>
      </c>
      <c r="H51" s="39">
        <v>42494</v>
      </c>
      <c r="I51" s="39">
        <v>42495</v>
      </c>
      <c r="J51" s="40" t="s">
        <v>77</v>
      </c>
      <c r="K51" s="40">
        <v>540</v>
      </c>
      <c r="L51" s="40">
        <v>353</v>
      </c>
      <c r="M51" s="40">
        <v>187</v>
      </c>
      <c r="N51" s="40">
        <v>562</v>
      </c>
      <c r="O51" s="40">
        <v>0</v>
      </c>
      <c r="P51" s="40">
        <v>15</v>
      </c>
    </row>
    <row r="52" spans="7:19" x14ac:dyDescent="0.2">
      <c r="H52" s="42"/>
    </row>
  </sheetData>
  <mergeCells count="13">
    <mergeCell ref="AN6:AO6"/>
    <mergeCell ref="AL6:AM6"/>
    <mergeCell ref="AJ6:AK6"/>
    <mergeCell ref="Z6:AA6"/>
    <mergeCell ref="AB6:AC6"/>
    <mergeCell ref="AD6:AE6"/>
    <mergeCell ref="AF6:AG6"/>
    <mergeCell ref="Y27:Z27"/>
    <mergeCell ref="Z17:AA17"/>
    <mergeCell ref="AB17:AC17"/>
    <mergeCell ref="AD17:AE17"/>
    <mergeCell ref="AF17:AG17"/>
    <mergeCell ref="AB27:AC27"/>
  </mergeCells>
  <pageMargins left="0.75" right="0.75" top="1" bottom="1" header="0.5" footer="0.5"/>
  <pageSetup paperSize="9" orientation="portrait" horizontalDpi="4294967292" verticalDpi="4294967292"/>
  <ignoredErrors>
    <ignoredError sqref="Q37 U3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selection activeCell="J15" sqref="J15"/>
    </sheetView>
  </sheetViews>
  <sheetFormatPr baseColWidth="10" defaultRowHeight="16" x14ac:dyDescent="0.2"/>
  <cols>
    <col min="7" max="7" width="17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2">
      <c r="A2">
        <v>139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s="1">
        <v>42460</v>
      </c>
      <c r="H2" t="s">
        <v>17</v>
      </c>
    </row>
    <row r="3" spans="1:8" x14ac:dyDescent="0.2">
      <c r="A3">
        <v>247</v>
      </c>
      <c r="B3" t="s">
        <v>7</v>
      </c>
      <c r="C3" t="s">
        <v>8</v>
      </c>
      <c r="D3" t="s">
        <v>9</v>
      </c>
      <c r="E3" t="s">
        <v>10</v>
      </c>
      <c r="F3" t="s">
        <v>13</v>
      </c>
      <c r="G3" s="1">
        <v>42460</v>
      </c>
      <c r="H3" t="s">
        <v>17</v>
      </c>
    </row>
    <row r="4" spans="1:8" x14ac:dyDescent="0.2">
      <c r="A4">
        <v>259</v>
      </c>
      <c r="B4" t="s">
        <v>12</v>
      </c>
      <c r="C4" t="s">
        <v>8</v>
      </c>
      <c r="D4" t="s">
        <v>9</v>
      </c>
      <c r="E4" t="s">
        <v>10</v>
      </c>
      <c r="F4" t="s">
        <v>11</v>
      </c>
      <c r="G4" s="1">
        <v>42460</v>
      </c>
      <c r="H4" t="s">
        <v>17</v>
      </c>
    </row>
    <row r="5" spans="1:8" x14ac:dyDescent="0.2">
      <c r="A5">
        <v>307</v>
      </c>
      <c r="B5" t="s">
        <v>12</v>
      </c>
      <c r="C5" t="s">
        <v>8</v>
      </c>
      <c r="D5" t="s">
        <v>9</v>
      </c>
      <c r="E5" t="s">
        <v>10</v>
      </c>
      <c r="F5" t="s">
        <v>13</v>
      </c>
      <c r="G5" s="1">
        <v>42460</v>
      </c>
      <c r="H5" t="s">
        <v>17</v>
      </c>
    </row>
    <row r="6" spans="1:8" x14ac:dyDescent="0.2">
      <c r="A6">
        <v>665</v>
      </c>
      <c r="B6" t="s">
        <v>14</v>
      </c>
      <c r="C6" t="s">
        <v>8</v>
      </c>
      <c r="D6" t="s">
        <v>9</v>
      </c>
      <c r="E6" t="s">
        <v>10</v>
      </c>
      <c r="F6" t="s">
        <v>13</v>
      </c>
      <c r="G6" s="1">
        <v>42460</v>
      </c>
      <c r="H6" t="s">
        <v>17</v>
      </c>
    </row>
    <row r="7" spans="1:8" x14ac:dyDescent="0.2">
      <c r="A7">
        <v>699</v>
      </c>
      <c r="B7" t="s">
        <v>14</v>
      </c>
      <c r="C7" t="s">
        <v>8</v>
      </c>
      <c r="D7" t="s">
        <v>9</v>
      </c>
      <c r="E7" t="s">
        <v>10</v>
      </c>
      <c r="F7" t="s">
        <v>11</v>
      </c>
      <c r="G7" s="1">
        <v>42460</v>
      </c>
      <c r="H7" t="s">
        <v>17</v>
      </c>
    </row>
    <row r="8" spans="1:8" x14ac:dyDescent="0.2">
      <c r="A8">
        <v>2262</v>
      </c>
      <c r="B8" t="s">
        <v>15</v>
      </c>
      <c r="C8" t="s">
        <v>8</v>
      </c>
      <c r="D8" t="s">
        <v>9</v>
      </c>
      <c r="E8" t="s">
        <v>10</v>
      </c>
      <c r="F8" t="s">
        <v>13</v>
      </c>
      <c r="G8" s="1">
        <v>42460</v>
      </c>
      <c r="H8" t="s">
        <v>17</v>
      </c>
    </row>
    <row r="9" spans="1:8" x14ac:dyDescent="0.2">
      <c r="A9">
        <v>2558</v>
      </c>
      <c r="B9" t="s">
        <v>15</v>
      </c>
      <c r="C9" t="s">
        <v>8</v>
      </c>
      <c r="D9" t="s">
        <v>9</v>
      </c>
      <c r="E9" t="s">
        <v>10</v>
      </c>
      <c r="F9" t="s">
        <v>11</v>
      </c>
      <c r="G9" s="1">
        <v>42460</v>
      </c>
      <c r="H9" t="s">
        <v>17</v>
      </c>
    </row>
    <row r="10" spans="1:8" x14ac:dyDescent="0.2">
      <c r="A10">
        <v>155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s="1">
        <v>42461</v>
      </c>
      <c r="H10" t="s">
        <v>18</v>
      </c>
    </row>
    <row r="11" spans="1:8" x14ac:dyDescent="0.2">
      <c r="A11">
        <v>232</v>
      </c>
      <c r="B11" t="s">
        <v>12</v>
      </c>
      <c r="C11" t="s">
        <v>8</v>
      </c>
      <c r="D11" t="s">
        <v>9</v>
      </c>
      <c r="E11" t="s">
        <v>10</v>
      </c>
      <c r="F11" t="s">
        <v>11</v>
      </c>
      <c r="G11" s="1">
        <v>42461</v>
      </c>
      <c r="H11" t="s">
        <v>18</v>
      </c>
    </row>
    <row r="12" spans="1:8" x14ac:dyDescent="0.2">
      <c r="A12">
        <v>300</v>
      </c>
      <c r="B12" t="s">
        <v>7</v>
      </c>
      <c r="C12" t="s">
        <v>8</v>
      </c>
      <c r="D12" t="s">
        <v>9</v>
      </c>
      <c r="E12" t="s">
        <v>10</v>
      </c>
      <c r="F12" t="s">
        <v>13</v>
      </c>
      <c r="G12" s="1">
        <v>42461</v>
      </c>
      <c r="H12" t="s">
        <v>18</v>
      </c>
    </row>
    <row r="13" spans="1:8" x14ac:dyDescent="0.2">
      <c r="A13">
        <v>314</v>
      </c>
      <c r="B13" t="s">
        <v>12</v>
      </c>
      <c r="C13" t="s">
        <v>8</v>
      </c>
      <c r="D13" t="s">
        <v>9</v>
      </c>
      <c r="E13" t="s">
        <v>10</v>
      </c>
      <c r="F13" t="s">
        <v>13</v>
      </c>
      <c r="G13" s="1">
        <v>42461</v>
      </c>
      <c r="H13" t="s">
        <v>18</v>
      </c>
    </row>
    <row r="14" spans="1:8" x14ac:dyDescent="0.2">
      <c r="A14">
        <v>763</v>
      </c>
      <c r="B14" t="s">
        <v>14</v>
      </c>
      <c r="C14" t="s">
        <v>8</v>
      </c>
      <c r="D14" t="s">
        <v>9</v>
      </c>
      <c r="E14" t="s">
        <v>10</v>
      </c>
      <c r="F14" t="s">
        <v>11</v>
      </c>
      <c r="G14" s="1">
        <v>42461</v>
      </c>
      <c r="H14" t="s">
        <v>18</v>
      </c>
    </row>
    <row r="15" spans="1:8" x14ac:dyDescent="0.2">
      <c r="A15">
        <v>777</v>
      </c>
      <c r="B15" t="s">
        <v>14</v>
      </c>
      <c r="C15" t="s">
        <v>8</v>
      </c>
      <c r="D15" t="s">
        <v>9</v>
      </c>
      <c r="E15" t="s">
        <v>10</v>
      </c>
      <c r="F15" t="s">
        <v>13</v>
      </c>
      <c r="G15" s="1">
        <v>42461</v>
      </c>
      <c r="H15" t="s">
        <v>18</v>
      </c>
    </row>
    <row r="16" spans="1:8" x14ac:dyDescent="0.2">
      <c r="A16">
        <v>2551</v>
      </c>
      <c r="B16" t="s">
        <v>15</v>
      </c>
      <c r="C16" t="s">
        <v>8</v>
      </c>
      <c r="D16" t="s">
        <v>9</v>
      </c>
      <c r="E16" t="s">
        <v>10</v>
      </c>
      <c r="F16" t="s">
        <v>11</v>
      </c>
      <c r="G16" s="1">
        <v>42461</v>
      </c>
      <c r="H16" t="s">
        <v>18</v>
      </c>
    </row>
    <row r="17" spans="1:8" x14ac:dyDescent="0.2">
      <c r="A17">
        <v>2554</v>
      </c>
      <c r="B17" t="s">
        <v>15</v>
      </c>
      <c r="C17" t="s">
        <v>8</v>
      </c>
      <c r="D17" t="s">
        <v>9</v>
      </c>
      <c r="E17" t="s">
        <v>10</v>
      </c>
      <c r="F17" t="s">
        <v>13</v>
      </c>
      <c r="G17" s="1">
        <v>42461</v>
      </c>
      <c r="H17" t="s">
        <v>18</v>
      </c>
    </row>
    <row r="18" spans="1:8" x14ac:dyDescent="0.2">
      <c r="A18">
        <v>204</v>
      </c>
      <c r="B18" t="s">
        <v>7</v>
      </c>
      <c r="C18" t="s">
        <v>8</v>
      </c>
      <c r="D18" t="s">
        <v>9</v>
      </c>
      <c r="E18" t="s">
        <v>10</v>
      </c>
      <c r="F18" t="s">
        <v>11</v>
      </c>
      <c r="G18" s="1">
        <v>42462</v>
      </c>
      <c r="H18" t="s">
        <v>19</v>
      </c>
    </row>
    <row r="19" spans="1:8" x14ac:dyDescent="0.2">
      <c r="A19">
        <v>393</v>
      </c>
      <c r="B19" t="s">
        <v>7</v>
      </c>
      <c r="C19" t="s">
        <v>8</v>
      </c>
      <c r="D19" t="s">
        <v>9</v>
      </c>
      <c r="E19" t="s">
        <v>10</v>
      </c>
      <c r="F19" t="s">
        <v>13</v>
      </c>
      <c r="G19" s="1">
        <v>42462</v>
      </c>
      <c r="H19" t="s">
        <v>19</v>
      </c>
    </row>
    <row r="20" spans="1:8" x14ac:dyDescent="0.2">
      <c r="A20">
        <v>425</v>
      </c>
      <c r="B20" t="s">
        <v>12</v>
      </c>
      <c r="C20" t="s">
        <v>8</v>
      </c>
      <c r="D20" t="s">
        <v>9</v>
      </c>
      <c r="E20" t="s">
        <v>10</v>
      </c>
      <c r="F20" t="s">
        <v>11</v>
      </c>
      <c r="G20" s="1">
        <v>42462</v>
      </c>
      <c r="H20" t="s">
        <v>19</v>
      </c>
    </row>
    <row r="21" spans="1:8" x14ac:dyDescent="0.2">
      <c r="A21">
        <v>540</v>
      </c>
      <c r="B21" t="s">
        <v>12</v>
      </c>
      <c r="C21" t="s">
        <v>8</v>
      </c>
      <c r="D21" t="s">
        <v>9</v>
      </c>
      <c r="E21" t="s">
        <v>10</v>
      </c>
      <c r="F21" t="s">
        <v>13</v>
      </c>
      <c r="G21" s="1">
        <v>42462</v>
      </c>
      <c r="H21" t="s">
        <v>19</v>
      </c>
    </row>
    <row r="22" spans="1:8" x14ac:dyDescent="0.2">
      <c r="A22">
        <v>810</v>
      </c>
      <c r="B22" t="s">
        <v>14</v>
      </c>
      <c r="C22" t="s">
        <v>8</v>
      </c>
      <c r="D22" t="s">
        <v>9</v>
      </c>
      <c r="E22" t="s">
        <v>10</v>
      </c>
      <c r="F22" t="s">
        <v>13</v>
      </c>
      <c r="G22" s="1">
        <v>42462</v>
      </c>
      <c r="H22" t="s">
        <v>19</v>
      </c>
    </row>
    <row r="23" spans="1:8" x14ac:dyDescent="0.2">
      <c r="A23">
        <v>827</v>
      </c>
      <c r="B23" t="s">
        <v>14</v>
      </c>
      <c r="C23" t="s">
        <v>8</v>
      </c>
      <c r="D23" t="s">
        <v>9</v>
      </c>
      <c r="E23" t="s">
        <v>10</v>
      </c>
      <c r="F23" t="s">
        <v>11</v>
      </c>
      <c r="G23" s="1">
        <v>42462</v>
      </c>
      <c r="H23" t="s">
        <v>19</v>
      </c>
    </row>
    <row r="24" spans="1:8" x14ac:dyDescent="0.2">
      <c r="A24">
        <v>3695</v>
      </c>
      <c r="B24" t="s">
        <v>15</v>
      </c>
      <c r="C24" t="s">
        <v>8</v>
      </c>
      <c r="D24" t="s">
        <v>9</v>
      </c>
      <c r="E24" t="s">
        <v>10</v>
      </c>
      <c r="F24" t="s">
        <v>13</v>
      </c>
      <c r="G24" s="1">
        <v>42462</v>
      </c>
      <c r="H24" t="s">
        <v>19</v>
      </c>
    </row>
    <row r="25" spans="1:8" x14ac:dyDescent="0.2">
      <c r="A25">
        <v>4239</v>
      </c>
      <c r="B25" t="s">
        <v>15</v>
      </c>
      <c r="C25" t="s">
        <v>8</v>
      </c>
      <c r="D25" t="s">
        <v>9</v>
      </c>
      <c r="E25" t="s">
        <v>10</v>
      </c>
      <c r="F25" t="s">
        <v>11</v>
      </c>
      <c r="G25" s="1">
        <v>42462</v>
      </c>
      <c r="H25" t="s">
        <v>19</v>
      </c>
    </row>
    <row r="26" spans="1:8" x14ac:dyDescent="0.2">
      <c r="A26">
        <v>198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  <c r="G26" s="1">
        <v>42463</v>
      </c>
      <c r="H26" t="s">
        <v>20</v>
      </c>
    </row>
    <row r="27" spans="1:8" x14ac:dyDescent="0.2">
      <c r="A27">
        <v>360</v>
      </c>
      <c r="B27" t="s">
        <v>7</v>
      </c>
      <c r="C27" t="s">
        <v>8</v>
      </c>
      <c r="D27" t="s">
        <v>9</v>
      </c>
      <c r="E27" t="s">
        <v>10</v>
      </c>
      <c r="F27" t="s">
        <v>13</v>
      </c>
      <c r="G27" s="1">
        <v>42463</v>
      </c>
      <c r="H27" t="s">
        <v>20</v>
      </c>
    </row>
    <row r="28" spans="1:8" x14ac:dyDescent="0.2">
      <c r="A28">
        <v>439</v>
      </c>
      <c r="B28" t="s">
        <v>12</v>
      </c>
      <c r="C28" t="s">
        <v>8</v>
      </c>
      <c r="D28" t="s">
        <v>9</v>
      </c>
      <c r="E28" t="s">
        <v>10</v>
      </c>
      <c r="F28" t="s">
        <v>11</v>
      </c>
      <c r="G28" s="1">
        <v>42463</v>
      </c>
      <c r="H28" t="s">
        <v>20</v>
      </c>
    </row>
    <row r="29" spans="1:8" x14ac:dyDescent="0.2">
      <c r="A29">
        <v>569</v>
      </c>
      <c r="B29" t="s">
        <v>12</v>
      </c>
      <c r="C29" t="s">
        <v>8</v>
      </c>
      <c r="D29" t="s">
        <v>9</v>
      </c>
      <c r="E29" t="s">
        <v>10</v>
      </c>
      <c r="F29" t="s">
        <v>13</v>
      </c>
      <c r="G29" s="1">
        <v>42463</v>
      </c>
      <c r="H29" t="s">
        <v>20</v>
      </c>
    </row>
    <row r="30" spans="1:8" x14ac:dyDescent="0.2">
      <c r="A30">
        <v>786</v>
      </c>
      <c r="B30" t="s">
        <v>14</v>
      </c>
      <c r="C30" t="s">
        <v>8</v>
      </c>
      <c r="D30" t="s">
        <v>9</v>
      </c>
      <c r="E30" t="s">
        <v>10</v>
      </c>
      <c r="F30" t="s">
        <v>11</v>
      </c>
      <c r="G30" s="1">
        <v>42463</v>
      </c>
      <c r="H30" t="s">
        <v>20</v>
      </c>
    </row>
    <row r="31" spans="1:8" x14ac:dyDescent="0.2">
      <c r="A31">
        <v>829</v>
      </c>
      <c r="B31" t="s">
        <v>14</v>
      </c>
      <c r="C31" t="s">
        <v>8</v>
      </c>
      <c r="D31" t="s">
        <v>9</v>
      </c>
      <c r="E31" t="s">
        <v>10</v>
      </c>
      <c r="F31" t="s">
        <v>13</v>
      </c>
      <c r="G31" s="1">
        <v>42463</v>
      </c>
      <c r="H31" t="s">
        <v>20</v>
      </c>
    </row>
    <row r="32" spans="1:8" x14ac:dyDescent="0.2">
      <c r="A32">
        <v>3706</v>
      </c>
      <c r="B32" t="s">
        <v>15</v>
      </c>
      <c r="C32" t="s">
        <v>8</v>
      </c>
      <c r="D32" t="s">
        <v>9</v>
      </c>
      <c r="E32" t="s">
        <v>10</v>
      </c>
      <c r="F32" t="s">
        <v>13</v>
      </c>
      <c r="G32" s="1">
        <v>42463</v>
      </c>
      <c r="H32" t="s">
        <v>20</v>
      </c>
    </row>
    <row r="33" spans="1:8" x14ac:dyDescent="0.2">
      <c r="A33">
        <v>3893</v>
      </c>
      <c r="B33" t="s">
        <v>15</v>
      </c>
      <c r="C33" t="s">
        <v>8</v>
      </c>
      <c r="D33" t="s">
        <v>9</v>
      </c>
      <c r="E33" t="s">
        <v>10</v>
      </c>
      <c r="F33" t="s">
        <v>11</v>
      </c>
      <c r="G33" s="1">
        <v>42463</v>
      </c>
      <c r="H33" t="s">
        <v>20</v>
      </c>
    </row>
    <row r="34" spans="1:8" x14ac:dyDescent="0.2">
      <c r="A34">
        <v>136</v>
      </c>
      <c r="B34" t="s">
        <v>7</v>
      </c>
      <c r="C34" t="s">
        <v>8</v>
      </c>
      <c r="D34" t="s">
        <v>9</v>
      </c>
      <c r="E34" t="s">
        <v>10</v>
      </c>
      <c r="F34" t="s">
        <v>11</v>
      </c>
      <c r="G34" s="1">
        <v>42464</v>
      </c>
      <c r="H34" t="s">
        <v>21</v>
      </c>
    </row>
    <row r="35" spans="1:8" x14ac:dyDescent="0.2">
      <c r="A35">
        <v>221</v>
      </c>
      <c r="B35" t="s">
        <v>12</v>
      </c>
      <c r="C35" t="s">
        <v>8</v>
      </c>
      <c r="D35" t="s">
        <v>9</v>
      </c>
      <c r="E35" t="s">
        <v>10</v>
      </c>
      <c r="F35" t="s">
        <v>11</v>
      </c>
      <c r="G35" s="1">
        <v>42464</v>
      </c>
      <c r="H35" t="s">
        <v>21</v>
      </c>
    </row>
    <row r="36" spans="1:8" x14ac:dyDescent="0.2">
      <c r="A36">
        <v>278</v>
      </c>
      <c r="B36" t="s">
        <v>7</v>
      </c>
      <c r="C36" t="s">
        <v>8</v>
      </c>
      <c r="D36" t="s">
        <v>9</v>
      </c>
      <c r="E36" t="s">
        <v>10</v>
      </c>
      <c r="F36" t="s">
        <v>13</v>
      </c>
      <c r="G36" s="1">
        <v>42464</v>
      </c>
      <c r="H36" t="s">
        <v>21</v>
      </c>
    </row>
    <row r="37" spans="1:8" x14ac:dyDescent="0.2">
      <c r="A37">
        <v>278</v>
      </c>
      <c r="B37" t="s">
        <v>12</v>
      </c>
      <c r="C37" t="s">
        <v>8</v>
      </c>
      <c r="D37" t="s">
        <v>9</v>
      </c>
      <c r="E37" t="s">
        <v>10</v>
      </c>
      <c r="F37" t="s">
        <v>13</v>
      </c>
      <c r="G37" s="1">
        <v>42464</v>
      </c>
      <c r="H37" t="s">
        <v>21</v>
      </c>
    </row>
    <row r="38" spans="1:8" x14ac:dyDescent="0.2">
      <c r="A38">
        <v>799</v>
      </c>
      <c r="B38" t="s">
        <v>14</v>
      </c>
      <c r="C38" t="s">
        <v>8</v>
      </c>
      <c r="D38" t="s">
        <v>9</v>
      </c>
      <c r="E38" t="s">
        <v>10</v>
      </c>
      <c r="F38" t="s">
        <v>13</v>
      </c>
      <c r="G38" s="1">
        <v>42464</v>
      </c>
      <c r="H38" t="s">
        <v>21</v>
      </c>
    </row>
    <row r="39" spans="1:8" x14ac:dyDescent="0.2">
      <c r="A39">
        <v>823</v>
      </c>
      <c r="B39" t="s">
        <v>14</v>
      </c>
      <c r="C39" t="s">
        <v>8</v>
      </c>
      <c r="D39" t="s">
        <v>9</v>
      </c>
      <c r="E39" t="s">
        <v>10</v>
      </c>
      <c r="F39" t="s">
        <v>11</v>
      </c>
      <c r="G39" s="1">
        <v>42464</v>
      </c>
      <c r="H39" t="s">
        <v>21</v>
      </c>
    </row>
    <row r="40" spans="1:8" x14ac:dyDescent="0.2">
      <c r="A40">
        <v>2143</v>
      </c>
      <c r="B40" t="s">
        <v>15</v>
      </c>
      <c r="C40" t="s">
        <v>8</v>
      </c>
      <c r="D40" t="s">
        <v>9</v>
      </c>
      <c r="E40" t="s">
        <v>10</v>
      </c>
      <c r="F40" t="s">
        <v>13</v>
      </c>
      <c r="G40" s="1">
        <v>42464</v>
      </c>
      <c r="H40" t="s">
        <v>21</v>
      </c>
    </row>
    <row r="41" spans="1:8" x14ac:dyDescent="0.2">
      <c r="A41">
        <v>2325</v>
      </c>
      <c r="B41" t="s">
        <v>15</v>
      </c>
      <c r="C41" t="s">
        <v>8</v>
      </c>
      <c r="D41" t="s">
        <v>9</v>
      </c>
      <c r="E41" t="s">
        <v>10</v>
      </c>
      <c r="F41" t="s">
        <v>11</v>
      </c>
      <c r="G41" s="1">
        <v>42464</v>
      </c>
      <c r="H41" t="s">
        <v>21</v>
      </c>
    </row>
    <row r="42" spans="1:8" x14ac:dyDescent="0.2">
      <c r="A42">
        <v>140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s="1">
        <v>42465</v>
      </c>
      <c r="H42" t="s">
        <v>22</v>
      </c>
    </row>
    <row r="43" spans="1:8" x14ac:dyDescent="0.2">
      <c r="A43">
        <v>206</v>
      </c>
      <c r="B43" t="s">
        <v>12</v>
      </c>
      <c r="C43" t="s">
        <v>8</v>
      </c>
      <c r="D43" t="s">
        <v>9</v>
      </c>
      <c r="E43" t="s">
        <v>10</v>
      </c>
      <c r="F43" t="s">
        <v>11</v>
      </c>
      <c r="G43" s="1">
        <v>42465</v>
      </c>
      <c r="H43" t="s">
        <v>22</v>
      </c>
    </row>
    <row r="44" spans="1:8" x14ac:dyDescent="0.2">
      <c r="A44">
        <v>253</v>
      </c>
      <c r="B44" t="s">
        <v>7</v>
      </c>
      <c r="C44" t="s">
        <v>8</v>
      </c>
      <c r="D44" t="s">
        <v>9</v>
      </c>
      <c r="E44" t="s">
        <v>10</v>
      </c>
      <c r="F44" t="s">
        <v>13</v>
      </c>
      <c r="G44" s="1">
        <v>42465</v>
      </c>
      <c r="H44" t="s">
        <v>22</v>
      </c>
    </row>
    <row r="45" spans="1:8" x14ac:dyDescent="0.2">
      <c r="A45">
        <v>281</v>
      </c>
      <c r="B45" t="s">
        <v>12</v>
      </c>
      <c r="C45" t="s">
        <v>8</v>
      </c>
      <c r="D45" t="s">
        <v>9</v>
      </c>
      <c r="E45" t="s">
        <v>10</v>
      </c>
      <c r="F45" t="s">
        <v>13</v>
      </c>
      <c r="G45" s="1">
        <v>42465</v>
      </c>
      <c r="H45" t="s">
        <v>22</v>
      </c>
    </row>
    <row r="46" spans="1:8" x14ac:dyDescent="0.2">
      <c r="A46">
        <v>658</v>
      </c>
      <c r="B46" t="s">
        <v>14</v>
      </c>
      <c r="C46" t="s">
        <v>8</v>
      </c>
      <c r="D46" t="s">
        <v>9</v>
      </c>
      <c r="E46" t="s">
        <v>10</v>
      </c>
      <c r="F46" t="s">
        <v>13</v>
      </c>
      <c r="G46" s="1">
        <v>42465</v>
      </c>
      <c r="H46" t="s">
        <v>22</v>
      </c>
    </row>
    <row r="47" spans="1:8" x14ac:dyDescent="0.2">
      <c r="A47">
        <v>703</v>
      </c>
      <c r="B47" t="s">
        <v>14</v>
      </c>
      <c r="C47" t="s">
        <v>8</v>
      </c>
      <c r="D47" t="s">
        <v>9</v>
      </c>
      <c r="E47" t="s">
        <v>10</v>
      </c>
      <c r="F47" t="s">
        <v>11</v>
      </c>
      <c r="G47" s="1">
        <v>42465</v>
      </c>
      <c r="H47" t="s">
        <v>22</v>
      </c>
    </row>
    <row r="48" spans="1:8" x14ac:dyDescent="0.2">
      <c r="A48">
        <v>1925</v>
      </c>
      <c r="B48" t="s">
        <v>15</v>
      </c>
      <c r="C48" t="s">
        <v>8</v>
      </c>
      <c r="D48" t="s">
        <v>9</v>
      </c>
      <c r="E48" t="s">
        <v>10</v>
      </c>
      <c r="F48" t="s">
        <v>13</v>
      </c>
      <c r="G48" s="1">
        <v>42465</v>
      </c>
      <c r="H48" t="s">
        <v>22</v>
      </c>
    </row>
    <row r="49" spans="1:8" x14ac:dyDescent="0.2">
      <c r="A49">
        <v>2208</v>
      </c>
      <c r="B49" t="s">
        <v>15</v>
      </c>
      <c r="C49" t="s">
        <v>8</v>
      </c>
      <c r="D49" t="s">
        <v>9</v>
      </c>
      <c r="E49" t="s">
        <v>10</v>
      </c>
      <c r="F49" t="s">
        <v>11</v>
      </c>
      <c r="G49" s="1">
        <v>42465</v>
      </c>
      <c r="H49" t="s">
        <v>22</v>
      </c>
    </row>
    <row r="50" spans="1:8" x14ac:dyDescent="0.2">
      <c r="A50">
        <v>142</v>
      </c>
      <c r="B50" t="s">
        <v>7</v>
      </c>
      <c r="C50" t="s">
        <v>8</v>
      </c>
      <c r="D50" t="s">
        <v>9</v>
      </c>
      <c r="E50" t="s">
        <v>10</v>
      </c>
      <c r="F50" t="s">
        <v>11</v>
      </c>
      <c r="G50" s="1">
        <v>42466</v>
      </c>
      <c r="H50" t="s">
        <v>23</v>
      </c>
    </row>
    <row r="51" spans="1:8" x14ac:dyDescent="0.2">
      <c r="A51">
        <v>210</v>
      </c>
      <c r="B51" t="s">
        <v>12</v>
      </c>
      <c r="C51" t="s">
        <v>8</v>
      </c>
      <c r="D51" t="s">
        <v>9</v>
      </c>
      <c r="E51" t="s">
        <v>10</v>
      </c>
      <c r="F51" t="s">
        <v>11</v>
      </c>
      <c r="G51" s="1">
        <v>42466</v>
      </c>
      <c r="H51" t="s">
        <v>23</v>
      </c>
    </row>
    <row r="52" spans="1:8" x14ac:dyDescent="0.2">
      <c r="A52">
        <v>222</v>
      </c>
      <c r="B52" t="s">
        <v>12</v>
      </c>
      <c r="C52" t="s">
        <v>8</v>
      </c>
      <c r="D52" t="s">
        <v>9</v>
      </c>
      <c r="E52" t="s">
        <v>10</v>
      </c>
      <c r="F52" t="s">
        <v>13</v>
      </c>
      <c r="G52" s="1">
        <v>42466</v>
      </c>
      <c r="H52" t="s">
        <v>23</v>
      </c>
    </row>
    <row r="53" spans="1:8" x14ac:dyDescent="0.2">
      <c r="A53">
        <v>271</v>
      </c>
      <c r="B53" t="s">
        <v>7</v>
      </c>
      <c r="C53" t="s">
        <v>8</v>
      </c>
      <c r="D53" t="s">
        <v>9</v>
      </c>
      <c r="E53" t="s">
        <v>10</v>
      </c>
      <c r="F53" t="s">
        <v>13</v>
      </c>
      <c r="G53" s="1">
        <v>42466</v>
      </c>
      <c r="H53" t="s">
        <v>23</v>
      </c>
    </row>
    <row r="54" spans="1:8" x14ac:dyDescent="0.2">
      <c r="A54">
        <v>699</v>
      </c>
      <c r="B54" t="s">
        <v>14</v>
      </c>
      <c r="C54" t="s">
        <v>8</v>
      </c>
      <c r="D54" t="s">
        <v>9</v>
      </c>
      <c r="E54" t="s">
        <v>10</v>
      </c>
      <c r="F54" t="s">
        <v>13</v>
      </c>
      <c r="G54" s="1">
        <v>42466</v>
      </c>
      <c r="H54" t="s">
        <v>23</v>
      </c>
    </row>
    <row r="55" spans="1:8" x14ac:dyDescent="0.2">
      <c r="A55">
        <v>734</v>
      </c>
      <c r="B55" t="s">
        <v>14</v>
      </c>
      <c r="C55" t="s">
        <v>8</v>
      </c>
      <c r="D55" t="s">
        <v>9</v>
      </c>
      <c r="E55" t="s">
        <v>10</v>
      </c>
      <c r="F55" t="s">
        <v>11</v>
      </c>
      <c r="G55" s="1">
        <v>42466</v>
      </c>
      <c r="H55" t="s">
        <v>23</v>
      </c>
    </row>
    <row r="56" spans="1:8" x14ac:dyDescent="0.2">
      <c r="A56">
        <v>1797</v>
      </c>
      <c r="B56" t="s">
        <v>15</v>
      </c>
      <c r="C56" t="s">
        <v>8</v>
      </c>
      <c r="D56" t="s">
        <v>9</v>
      </c>
      <c r="E56" t="s">
        <v>10</v>
      </c>
      <c r="F56" t="s">
        <v>13</v>
      </c>
      <c r="G56" s="1">
        <v>42466</v>
      </c>
      <c r="H56" t="s">
        <v>23</v>
      </c>
    </row>
    <row r="57" spans="1:8" x14ac:dyDescent="0.2">
      <c r="A57">
        <v>2106</v>
      </c>
      <c r="B57" t="s">
        <v>15</v>
      </c>
      <c r="C57" t="s">
        <v>8</v>
      </c>
      <c r="D57" t="s">
        <v>9</v>
      </c>
      <c r="E57" t="s">
        <v>10</v>
      </c>
      <c r="F57" t="s">
        <v>11</v>
      </c>
      <c r="G57" s="1">
        <v>42466</v>
      </c>
      <c r="H57" t="s">
        <v>23</v>
      </c>
    </row>
    <row r="58" spans="1:8" x14ac:dyDescent="0.2">
      <c r="A58">
        <v>152</v>
      </c>
      <c r="B58" t="s">
        <v>7</v>
      </c>
      <c r="C58" t="s">
        <v>8</v>
      </c>
      <c r="D58" t="s">
        <v>9</v>
      </c>
      <c r="E58" t="s">
        <v>10</v>
      </c>
      <c r="F58" t="s">
        <v>11</v>
      </c>
      <c r="G58" s="1">
        <v>42467</v>
      </c>
      <c r="H58" t="s">
        <v>17</v>
      </c>
    </row>
    <row r="59" spans="1:8" x14ac:dyDescent="0.2">
      <c r="A59">
        <v>203</v>
      </c>
      <c r="B59" t="s">
        <v>12</v>
      </c>
      <c r="C59" t="s">
        <v>8</v>
      </c>
      <c r="D59" t="s">
        <v>9</v>
      </c>
      <c r="E59" t="s">
        <v>10</v>
      </c>
      <c r="F59" t="s">
        <v>11</v>
      </c>
      <c r="G59" s="1">
        <v>42467</v>
      </c>
      <c r="H59" t="s">
        <v>17</v>
      </c>
    </row>
    <row r="60" spans="1:8" x14ac:dyDescent="0.2">
      <c r="A60">
        <v>236</v>
      </c>
      <c r="B60" t="s">
        <v>7</v>
      </c>
      <c r="C60" t="s">
        <v>8</v>
      </c>
      <c r="D60" t="s">
        <v>9</v>
      </c>
      <c r="E60" t="s">
        <v>10</v>
      </c>
      <c r="F60" t="s">
        <v>13</v>
      </c>
      <c r="G60" s="1">
        <v>42467</v>
      </c>
      <c r="H60" t="s">
        <v>17</v>
      </c>
    </row>
    <row r="61" spans="1:8" x14ac:dyDescent="0.2">
      <c r="A61">
        <v>265</v>
      </c>
      <c r="B61" t="s">
        <v>12</v>
      </c>
      <c r="C61" t="s">
        <v>8</v>
      </c>
      <c r="D61" t="s">
        <v>9</v>
      </c>
      <c r="E61" t="s">
        <v>10</v>
      </c>
      <c r="F61" t="s">
        <v>13</v>
      </c>
      <c r="G61" s="1">
        <v>42467</v>
      </c>
      <c r="H61" t="s">
        <v>17</v>
      </c>
    </row>
    <row r="62" spans="1:8" x14ac:dyDescent="0.2">
      <c r="A62">
        <v>701</v>
      </c>
      <c r="B62" t="s">
        <v>14</v>
      </c>
      <c r="C62" t="s">
        <v>8</v>
      </c>
      <c r="D62" t="s">
        <v>9</v>
      </c>
      <c r="E62" t="s">
        <v>10</v>
      </c>
      <c r="F62" t="s">
        <v>13</v>
      </c>
      <c r="G62" s="1">
        <v>42467</v>
      </c>
      <c r="H62" t="s">
        <v>17</v>
      </c>
    </row>
    <row r="63" spans="1:8" x14ac:dyDescent="0.2">
      <c r="A63">
        <v>776</v>
      </c>
      <c r="B63" t="s">
        <v>14</v>
      </c>
      <c r="C63" t="s">
        <v>8</v>
      </c>
      <c r="D63" t="s">
        <v>9</v>
      </c>
      <c r="E63" t="s">
        <v>10</v>
      </c>
      <c r="F63" t="s">
        <v>11</v>
      </c>
      <c r="G63" s="1">
        <v>42467</v>
      </c>
      <c r="H63" t="s">
        <v>17</v>
      </c>
    </row>
    <row r="64" spans="1:8" x14ac:dyDescent="0.2">
      <c r="A64">
        <v>1779</v>
      </c>
      <c r="B64" t="s">
        <v>15</v>
      </c>
      <c r="C64" t="s">
        <v>8</v>
      </c>
      <c r="D64" t="s">
        <v>9</v>
      </c>
      <c r="E64" t="s">
        <v>10</v>
      </c>
      <c r="F64" t="s">
        <v>13</v>
      </c>
      <c r="G64" s="1">
        <v>42467</v>
      </c>
      <c r="H64" t="s">
        <v>17</v>
      </c>
    </row>
    <row r="65" spans="1:8" x14ac:dyDescent="0.2">
      <c r="A65">
        <v>2058</v>
      </c>
      <c r="B65" t="s">
        <v>15</v>
      </c>
      <c r="C65" t="s">
        <v>8</v>
      </c>
      <c r="D65" t="s">
        <v>9</v>
      </c>
      <c r="E65" t="s">
        <v>10</v>
      </c>
      <c r="F65" t="s">
        <v>11</v>
      </c>
      <c r="G65" s="1">
        <v>42467</v>
      </c>
      <c r="H65" t="s">
        <v>17</v>
      </c>
    </row>
    <row r="66" spans="1:8" x14ac:dyDescent="0.2">
      <c r="A66">
        <v>143</v>
      </c>
      <c r="B66" t="s">
        <v>7</v>
      </c>
      <c r="C66" t="s">
        <v>8</v>
      </c>
      <c r="D66" t="s">
        <v>9</v>
      </c>
      <c r="E66" t="s">
        <v>10</v>
      </c>
      <c r="F66" t="s">
        <v>11</v>
      </c>
      <c r="G66" s="1">
        <v>42468</v>
      </c>
      <c r="H66" t="s">
        <v>18</v>
      </c>
    </row>
    <row r="67" spans="1:8" x14ac:dyDescent="0.2">
      <c r="A67">
        <v>256</v>
      </c>
      <c r="B67" t="s">
        <v>12</v>
      </c>
      <c r="C67" t="s">
        <v>8</v>
      </c>
      <c r="D67" t="s">
        <v>9</v>
      </c>
      <c r="E67" t="s">
        <v>10</v>
      </c>
      <c r="F67" t="s">
        <v>11</v>
      </c>
      <c r="G67" s="1">
        <v>42468</v>
      </c>
      <c r="H67" t="s">
        <v>18</v>
      </c>
    </row>
    <row r="68" spans="1:8" x14ac:dyDescent="0.2">
      <c r="A68">
        <v>303</v>
      </c>
      <c r="B68" t="s">
        <v>7</v>
      </c>
      <c r="C68" t="s">
        <v>8</v>
      </c>
      <c r="D68" t="s">
        <v>9</v>
      </c>
      <c r="E68" t="s">
        <v>10</v>
      </c>
      <c r="F68" t="s">
        <v>13</v>
      </c>
      <c r="G68" s="1">
        <v>42468</v>
      </c>
      <c r="H68" t="s">
        <v>18</v>
      </c>
    </row>
    <row r="69" spans="1:8" x14ac:dyDescent="0.2">
      <c r="A69">
        <v>340</v>
      </c>
      <c r="B69" t="s">
        <v>12</v>
      </c>
      <c r="C69" t="s">
        <v>8</v>
      </c>
      <c r="D69" t="s">
        <v>9</v>
      </c>
      <c r="E69" t="s">
        <v>10</v>
      </c>
      <c r="F69" t="s">
        <v>13</v>
      </c>
      <c r="G69" s="1">
        <v>42468</v>
      </c>
      <c r="H69" t="s">
        <v>18</v>
      </c>
    </row>
    <row r="70" spans="1:8" x14ac:dyDescent="0.2">
      <c r="A70">
        <v>700</v>
      </c>
      <c r="B70" t="s">
        <v>14</v>
      </c>
      <c r="C70" t="s">
        <v>8</v>
      </c>
      <c r="D70" t="s">
        <v>9</v>
      </c>
      <c r="E70" t="s">
        <v>10</v>
      </c>
      <c r="F70" t="s">
        <v>13</v>
      </c>
      <c r="G70" s="1">
        <v>42468</v>
      </c>
      <c r="H70" t="s">
        <v>18</v>
      </c>
    </row>
    <row r="71" spans="1:8" x14ac:dyDescent="0.2">
      <c r="A71">
        <v>773</v>
      </c>
      <c r="B71" t="s">
        <v>14</v>
      </c>
      <c r="C71" t="s">
        <v>8</v>
      </c>
      <c r="D71" t="s">
        <v>9</v>
      </c>
      <c r="E71" t="s">
        <v>10</v>
      </c>
      <c r="F71" t="s">
        <v>11</v>
      </c>
      <c r="G71" s="1">
        <v>42468</v>
      </c>
      <c r="H71" t="s">
        <v>18</v>
      </c>
    </row>
    <row r="72" spans="1:8" x14ac:dyDescent="0.2">
      <c r="A72">
        <v>1884</v>
      </c>
      <c r="B72" t="s">
        <v>15</v>
      </c>
      <c r="C72" t="s">
        <v>8</v>
      </c>
      <c r="D72" t="s">
        <v>9</v>
      </c>
      <c r="E72" t="s">
        <v>10</v>
      </c>
      <c r="F72" t="s">
        <v>13</v>
      </c>
      <c r="G72" s="1">
        <v>42468</v>
      </c>
      <c r="H72" t="s">
        <v>18</v>
      </c>
    </row>
    <row r="73" spans="1:8" x14ac:dyDescent="0.2">
      <c r="A73">
        <v>2400</v>
      </c>
      <c r="B73" t="s">
        <v>15</v>
      </c>
      <c r="C73" t="s">
        <v>8</v>
      </c>
      <c r="D73" t="s">
        <v>9</v>
      </c>
      <c r="E73" t="s">
        <v>10</v>
      </c>
      <c r="F73" t="s">
        <v>11</v>
      </c>
      <c r="G73" s="1">
        <v>42468</v>
      </c>
      <c r="H73" t="s">
        <v>18</v>
      </c>
    </row>
    <row r="74" spans="1:8" x14ac:dyDescent="0.2">
      <c r="A74">
        <v>203</v>
      </c>
      <c r="B74" t="s">
        <v>7</v>
      </c>
      <c r="C74" t="s">
        <v>8</v>
      </c>
      <c r="D74" t="s">
        <v>9</v>
      </c>
      <c r="E74" t="s">
        <v>10</v>
      </c>
      <c r="F74" t="s">
        <v>11</v>
      </c>
      <c r="G74" s="1">
        <v>42469</v>
      </c>
      <c r="H74" t="s">
        <v>19</v>
      </c>
    </row>
    <row r="75" spans="1:8" x14ac:dyDescent="0.2">
      <c r="A75">
        <v>349</v>
      </c>
      <c r="B75" t="s">
        <v>7</v>
      </c>
      <c r="C75" t="s">
        <v>8</v>
      </c>
      <c r="D75" t="s">
        <v>9</v>
      </c>
      <c r="E75" t="s">
        <v>10</v>
      </c>
      <c r="F75" t="s">
        <v>13</v>
      </c>
      <c r="G75" s="1">
        <v>42469</v>
      </c>
      <c r="H75" t="s">
        <v>19</v>
      </c>
    </row>
    <row r="76" spans="1:8" x14ac:dyDescent="0.2">
      <c r="A76">
        <v>443</v>
      </c>
      <c r="B76" t="s">
        <v>12</v>
      </c>
      <c r="C76" t="s">
        <v>8</v>
      </c>
      <c r="D76" t="s">
        <v>9</v>
      </c>
      <c r="E76" t="s">
        <v>10</v>
      </c>
      <c r="F76" t="s">
        <v>11</v>
      </c>
      <c r="G76" s="1">
        <v>42469</v>
      </c>
      <c r="H76" t="s">
        <v>19</v>
      </c>
    </row>
    <row r="77" spans="1:8" x14ac:dyDescent="0.2">
      <c r="A77">
        <v>555</v>
      </c>
      <c r="B77" t="s">
        <v>12</v>
      </c>
      <c r="C77" t="s">
        <v>8</v>
      </c>
      <c r="D77" t="s">
        <v>9</v>
      </c>
      <c r="E77" t="s">
        <v>10</v>
      </c>
      <c r="F77" t="s">
        <v>13</v>
      </c>
      <c r="G77" s="1">
        <v>42469</v>
      </c>
      <c r="H77" t="s">
        <v>19</v>
      </c>
    </row>
    <row r="78" spans="1:8" x14ac:dyDescent="0.2">
      <c r="A78">
        <v>837</v>
      </c>
      <c r="B78" t="s">
        <v>14</v>
      </c>
      <c r="C78" t="s">
        <v>8</v>
      </c>
      <c r="D78" t="s">
        <v>9</v>
      </c>
      <c r="E78" t="s">
        <v>10</v>
      </c>
      <c r="F78" t="s">
        <v>11</v>
      </c>
      <c r="G78" s="1">
        <v>42469</v>
      </c>
      <c r="H78" t="s">
        <v>19</v>
      </c>
    </row>
    <row r="79" spans="1:8" x14ac:dyDescent="0.2">
      <c r="A79">
        <v>841</v>
      </c>
      <c r="B79" t="s">
        <v>14</v>
      </c>
      <c r="C79" t="s">
        <v>8</v>
      </c>
      <c r="D79" t="s">
        <v>9</v>
      </c>
      <c r="E79" t="s">
        <v>10</v>
      </c>
      <c r="F79" t="s">
        <v>13</v>
      </c>
      <c r="G79" s="1">
        <v>42469</v>
      </c>
      <c r="H79" t="s">
        <v>19</v>
      </c>
    </row>
    <row r="80" spans="1:8" x14ac:dyDescent="0.2">
      <c r="A80">
        <v>3384</v>
      </c>
      <c r="B80" t="s">
        <v>15</v>
      </c>
      <c r="C80" t="s">
        <v>8</v>
      </c>
      <c r="D80" t="s">
        <v>9</v>
      </c>
      <c r="E80" t="s">
        <v>10</v>
      </c>
      <c r="F80" t="s">
        <v>13</v>
      </c>
      <c r="G80" s="1">
        <v>42469</v>
      </c>
      <c r="H80" t="s">
        <v>19</v>
      </c>
    </row>
    <row r="81" spans="1:8" x14ac:dyDescent="0.2">
      <c r="A81">
        <v>4418</v>
      </c>
      <c r="B81" t="s">
        <v>15</v>
      </c>
      <c r="C81" t="s">
        <v>8</v>
      </c>
      <c r="D81" t="s">
        <v>9</v>
      </c>
      <c r="E81" t="s">
        <v>10</v>
      </c>
      <c r="F81" t="s">
        <v>11</v>
      </c>
      <c r="G81" s="1">
        <v>42469</v>
      </c>
      <c r="H81" t="s">
        <v>19</v>
      </c>
    </row>
    <row r="82" spans="1:8" x14ac:dyDescent="0.2">
      <c r="A82">
        <v>181</v>
      </c>
      <c r="B82" t="s">
        <v>7</v>
      </c>
      <c r="C82" t="s">
        <v>8</v>
      </c>
      <c r="D82" t="s">
        <v>9</v>
      </c>
      <c r="E82" t="s">
        <v>10</v>
      </c>
      <c r="F82" t="s">
        <v>11</v>
      </c>
      <c r="G82" s="1">
        <v>42470</v>
      </c>
      <c r="H82" t="s">
        <v>20</v>
      </c>
    </row>
    <row r="83" spans="1:8" x14ac:dyDescent="0.2">
      <c r="A83">
        <v>376</v>
      </c>
      <c r="B83" t="s">
        <v>7</v>
      </c>
      <c r="C83" t="s">
        <v>8</v>
      </c>
      <c r="D83" t="s">
        <v>9</v>
      </c>
      <c r="E83" t="s">
        <v>10</v>
      </c>
      <c r="F83" t="s">
        <v>13</v>
      </c>
      <c r="G83" s="1">
        <v>42470</v>
      </c>
      <c r="H83" t="s">
        <v>20</v>
      </c>
    </row>
    <row r="84" spans="1:8" x14ac:dyDescent="0.2">
      <c r="A84">
        <v>425</v>
      </c>
      <c r="B84" t="s">
        <v>12</v>
      </c>
      <c r="C84" t="s">
        <v>8</v>
      </c>
      <c r="D84" t="s">
        <v>9</v>
      </c>
      <c r="E84" t="s">
        <v>10</v>
      </c>
      <c r="F84" t="s">
        <v>11</v>
      </c>
      <c r="G84" s="1">
        <v>42470</v>
      </c>
      <c r="H84" t="s">
        <v>20</v>
      </c>
    </row>
    <row r="85" spans="1:8" x14ac:dyDescent="0.2">
      <c r="A85">
        <v>645</v>
      </c>
      <c r="B85" t="s">
        <v>12</v>
      </c>
      <c r="C85" t="s">
        <v>8</v>
      </c>
      <c r="D85" t="s">
        <v>9</v>
      </c>
      <c r="E85" t="s">
        <v>10</v>
      </c>
      <c r="F85" t="s">
        <v>13</v>
      </c>
      <c r="G85" s="1">
        <v>42470</v>
      </c>
      <c r="H85" t="s">
        <v>20</v>
      </c>
    </row>
    <row r="86" spans="1:8" x14ac:dyDescent="0.2">
      <c r="A86">
        <v>766</v>
      </c>
      <c r="B86" t="s">
        <v>14</v>
      </c>
      <c r="C86" t="s">
        <v>8</v>
      </c>
      <c r="D86" t="s">
        <v>9</v>
      </c>
      <c r="E86" t="s">
        <v>10</v>
      </c>
      <c r="F86" t="s">
        <v>11</v>
      </c>
      <c r="G86" s="1">
        <v>42470</v>
      </c>
      <c r="H86" t="s">
        <v>20</v>
      </c>
    </row>
    <row r="87" spans="1:8" x14ac:dyDescent="0.2">
      <c r="A87">
        <v>809</v>
      </c>
      <c r="B87" t="s">
        <v>14</v>
      </c>
      <c r="C87" t="s">
        <v>8</v>
      </c>
      <c r="D87" t="s">
        <v>9</v>
      </c>
      <c r="E87" t="s">
        <v>10</v>
      </c>
      <c r="F87" t="s">
        <v>13</v>
      </c>
      <c r="G87" s="1">
        <v>42470</v>
      </c>
      <c r="H87" t="s">
        <v>20</v>
      </c>
    </row>
    <row r="88" spans="1:8" x14ac:dyDescent="0.2">
      <c r="A88">
        <v>3436</v>
      </c>
      <c r="B88" t="s">
        <v>15</v>
      </c>
      <c r="C88" t="s">
        <v>8</v>
      </c>
      <c r="D88" t="s">
        <v>9</v>
      </c>
      <c r="E88" t="s">
        <v>10</v>
      </c>
      <c r="F88" t="s">
        <v>13</v>
      </c>
      <c r="G88" s="1">
        <v>42470</v>
      </c>
      <c r="H88" t="s">
        <v>20</v>
      </c>
    </row>
    <row r="89" spans="1:8" x14ac:dyDescent="0.2">
      <c r="A89">
        <v>4290</v>
      </c>
      <c r="B89" t="s">
        <v>15</v>
      </c>
      <c r="C89" t="s">
        <v>8</v>
      </c>
      <c r="D89" t="s">
        <v>9</v>
      </c>
      <c r="E89" t="s">
        <v>10</v>
      </c>
      <c r="F89" t="s">
        <v>11</v>
      </c>
      <c r="G89" s="1">
        <v>42470</v>
      </c>
      <c r="H89" t="s">
        <v>20</v>
      </c>
    </row>
    <row r="90" spans="1:8" x14ac:dyDescent="0.2">
      <c r="A90">
        <v>146</v>
      </c>
      <c r="B90" t="s">
        <v>7</v>
      </c>
      <c r="C90" t="s">
        <v>8</v>
      </c>
      <c r="D90" t="s">
        <v>9</v>
      </c>
      <c r="E90" t="s">
        <v>10</v>
      </c>
      <c r="F90" t="s">
        <v>11</v>
      </c>
      <c r="G90" s="1">
        <v>42471</v>
      </c>
      <c r="H90" t="s">
        <v>21</v>
      </c>
    </row>
    <row r="91" spans="1:8" x14ac:dyDescent="0.2">
      <c r="A91">
        <v>227</v>
      </c>
      <c r="B91" t="s">
        <v>12</v>
      </c>
      <c r="C91" t="s">
        <v>8</v>
      </c>
      <c r="D91" t="s">
        <v>9</v>
      </c>
      <c r="E91" t="s">
        <v>10</v>
      </c>
      <c r="F91" t="s">
        <v>11</v>
      </c>
      <c r="G91" s="1">
        <v>42471</v>
      </c>
      <c r="H91" t="s">
        <v>21</v>
      </c>
    </row>
    <row r="92" spans="1:8" x14ac:dyDescent="0.2">
      <c r="A92">
        <v>303</v>
      </c>
      <c r="B92" t="s">
        <v>7</v>
      </c>
      <c r="C92" t="s">
        <v>8</v>
      </c>
      <c r="D92" t="s">
        <v>9</v>
      </c>
      <c r="E92" t="s">
        <v>10</v>
      </c>
      <c r="F92" t="s">
        <v>13</v>
      </c>
      <c r="G92" s="1">
        <v>42471</v>
      </c>
      <c r="H92" t="s">
        <v>21</v>
      </c>
    </row>
    <row r="93" spans="1:8" x14ac:dyDescent="0.2">
      <c r="A93">
        <v>327</v>
      </c>
      <c r="B93" t="s">
        <v>12</v>
      </c>
      <c r="C93" t="s">
        <v>8</v>
      </c>
      <c r="D93" t="s">
        <v>9</v>
      </c>
      <c r="E93" t="s">
        <v>10</v>
      </c>
      <c r="F93" t="s">
        <v>13</v>
      </c>
      <c r="G93" s="1">
        <v>42471</v>
      </c>
      <c r="H93" t="s">
        <v>21</v>
      </c>
    </row>
    <row r="94" spans="1:8" x14ac:dyDescent="0.2">
      <c r="A94">
        <v>536</v>
      </c>
      <c r="B94" t="s">
        <v>14</v>
      </c>
      <c r="C94" t="s">
        <v>8</v>
      </c>
      <c r="D94" t="s">
        <v>9</v>
      </c>
      <c r="E94" t="s">
        <v>10</v>
      </c>
      <c r="F94" t="s">
        <v>11</v>
      </c>
      <c r="G94" s="1">
        <v>42471</v>
      </c>
      <c r="H94" t="s">
        <v>21</v>
      </c>
    </row>
    <row r="95" spans="1:8" x14ac:dyDescent="0.2">
      <c r="A95">
        <v>570</v>
      </c>
      <c r="B95" t="s">
        <v>14</v>
      </c>
      <c r="C95" t="s">
        <v>8</v>
      </c>
      <c r="D95" t="s">
        <v>9</v>
      </c>
      <c r="E95" t="s">
        <v>10</v>
      </c>
      <c r="F95" t="s">
        <v>13</v>
      </c>
      <c r="G95" s="1">
        <v>42471</v>
      </c>
      <c r="H95" t="s">
        <v>21</v>
      </c>
    </row>
    <row r="96" spans="1:8" x14ac:dyDescent="0.2">
      <c r="A96">
        <v>1827</v>
      </c>
      <c r="B96" t="s">
        <v>15</v>
      </c>
      <c r="C96" t="s">
        <v>8</v>
      </c>
      <c r="D96" t="s">
        <v>9</v>
      </c>
      <c r="E96" t="s">
        <v>10</v>
      </c>
      <c r="F96" t="s">
        <v>13</v>
      </c>
      <c r="G96" s="1">
        <v>42471</v>
      </c>
      <c r="H96" t="s">
        <v>21</v>
      </c>
    </row>
    <row r="97" spans="1:8" x14ac:dyDescent="0.2">
      <c r="A97">
        <v>2196</v>
      </c>
      <c r="B97" t="s">
        <v>15</v>
      </c>
      <c r="C97" t="s">
        <v>8</v>
      </c>
      <c r="D97" t="s">
        <v>9</v>
      </c>
      <c r="E97" t="s">
        <v>10</v>
      </c>
      <c r="F97" t="s">
        <v>11</v>
      </c>
      <c r="G97" s="1">
        <v>42471</v>
      </c>
      <c r="H97" t="s">
        <v>21</v>
      </c>
    </row>
    <row r="98" spans="1:8" x14ac:dyDescent="0.2">
      <c r="A98">
        <v>124</v>
      </c>
      <c r="B98" t="s">
        <v>7</v>
      </c>
      <c r="C98" t="s">
        <v>8</v>
      </c>
      <c r="D98" t="s">
        <v>9</v>
      </c>
      <c r="E98" t="s">
        <v>10</v>
      </c>
      <c r="F98" t="s">
        <v>11</v>
      </c>
      <c r="G98" s="1">
        <v>42472</v>
      </c>
      <c r="H98" t="s">
        <v>22</v>
      </c>
    </row>
    <row r="99" spans="1:8" x14ac:dyDescent="0.2">
      <c r="A99">
        <v>198</v>
      </c>
      <c r="B99" t="s">
        <v>12</v>
      </c>
      <c r="C99" t="s">
        <v>8</v>
      </c>
      <c r="D99" t="s">
        <v>9</v>
      </c>
      <c r="E99" t="s">
        <v>10</v>
      </c>
      <c r="F99" t="s">
        <v>11</v>
      </c>
      <c r="G99" s="1">
        <v>42472</v>
      </c>
      <c r="H99" t="s">
        <v>22</v>
      </c>
    </row>
    <row r="100" spans="1:8" x14ac:dyDescent="0.2">
      <c r="A100">
        <v>278</v>
      </c>
      <c r="B100" t="s">
        <v>7</v>
      </c>
      <c r="C100" t="s">
        <v>8</v>
      </c>
      <c r="D100" t="s">
        <v>9</v>
      </c>
      <c r="E100" t="s">
        <v>10</v>
      </c>
      <c r="F100" t="s">
        <v>13</v>
      </c>
      <c r="G100" s="1">
        <v>42472</v>
      </c>
      <c r="H100" t="s">
        <v>22</v>
      </c>
    </row>
    <row r="101" spans="1:8" x14ac:dyDescent="0.2">
      <c r="A101">
        <v>282</v>
      </c>
      <c r="B101" t="s">
        <v>12</v>
      </c>
      <c r="C101" t="s">
        <v>8</v>
      </c>
      <c r="D101" t="s">
        <v>9</v>
      </c>
      <c r="E101" t="s">
        <v>10</v>
      </c>
      <c r="F101" t="s">
        <v>13</v>
      </c>
      <c r="G101" s="1">
        <v>42472</v>
      </c>
      <c r="H101" t="s">
        <v>22</v>
      </c>
    </row>
    <row r="102" spans="1:8" x14ac:dyDescent="0.2">
      <c r="A102">
        <v>420</v>
      </c>
      <c r="B102" t="s">
        <v>14</v>
      </c>
      <c r="C102" t="s">
        <v>8</v>
      </c>
      <c r="D102" t="s">
        <v>9</v>
      </c>
      <c r="E102" t="s">
        <v>10</v>
      </c>
      <c r="F102" t="s">
        <v>13</v>
      </c>
      <c r="G102" s="1">
        <v>42472</v>
      </c>
      <c r="H102" t="s">
        <v>22</v>
      </c>
    </row>
    <row r="103" spans="1:8" x14ac:dyDescent="0.2">
      <c r="A103">
        <v>474</v>
      </c>
      <c r="B103" t="s">
        <v>14</v>
      </c>
      <c r="C103" t="s">
        <v>8</v>
      </c>
      <c r="D103" t="s">
        <v>9</v>
      </c>
      <c r="E103" t="s">
        <v>10</v>
      </c>
      <c r="F103" t="s">
        <v>11</v>
      </c>
      <c r="G103" s="1">
        <v>42472</v>
      </c>
      <c r="H103" t="s">
        <v>22</v>
      </c>
    </row>
    <row r="104" spans="1:8" x14ac:dyDescent="0.2">
      <c r="A104">
        <v>1731</v>
      </c>
      <c r="B104" t="s">
        <v>15</v>
      </c>
      <c r="C104" t="s">
        <v>8</v>
      </c>
      <c r="D104" t="s">
        <v>9</v>
      </c>
      <c r="E104" t="s">
        <v>10</v>
      </c>
      <c r="F104" t="s">
        <v>13</v>
      </c>
      <c r="G104" s="1">
        <v>42472</v>
      </c>
      <c r="H104" t="s">
        <v>22</v>
      </c>
    </row>
    <row r="105" spans="1:8" x14ac:dyDescent="0.2">
      <c r="A105">
        <v>2004</v>
      </c>
      <c r="B105" t="s">
        <v>15</v>
      </c>
      <c r="C105" t="s">
        <v>8</v>
      </c>
      <c r="D105" t="s">
        <v>9</v>
      </c>
      <c r="E105" t="s">
        <v>10</v>
      </c>
      <c r="F105" t="s">
        <v>11</v>
      </c>
      <c r="G105" s="1">
        <v>42472</v>
      </c>
      <c r="H105" t="s">
        <v>22</v>
      </c>
    </row>
    <row r="106" spans="1:8" x14ac:dyDescent="0.2">
      <c r="A106">
        <v>133</v>
      </c>
      <c r="B106" t="s">
        <v>7</v>
      </c>
      <c r="C106" t="s">
        <v>8</v>
      </c>
      <c r="D106" t="s">
        <v>9</v>
      </c>
      <c r="E106" t="s">
        <v>10</v>
      </c>
      <c r="F106" t="s">
        <v>11</v>
      </c>
      <c r="G106" s="1">
        <v>42473</v>
      </c>
      <c r="H106" t="s">
        <v>23</v>
      </c>
    </row>
    <row r="107" spans="1:8" x14ac:dyDescent="0.2">
      <c r="A107">
        <v>191</v>
      </c>
      <c r="B107" t="s">
        <v>12</v>
      </c>
      <c r="C107" t="s">
        <v>8</v>
      </c>
      <c r="D107" t="s">
        <v>9</v>
      </c>
      <c r="E107" t="s">
        <v>10</v>
      </c>
      <c r="F107" t="s">
        <v>11</v>
      </c>
      <c r="G107" s="1">
        <v>42473</v>
      </c>
      <c r="H107" t="s">
        <v>23</v>
      </c>
    </row>
    <row r="108" spans="1:8" x14ac:dyDescent="0.2">
      <c r="A108">
        <v>269</v>
      </c>
      <c r="B108" t="s">
        <v>7</v>
      </c>
      <c r="C108" t="s">
        <v>8</v>
      </c>
      <c r="D108" t="s">
        <v>9</v>
      </c>
      <c r="E108" t="s">
        <v>10</v>
      </c>
      <c r="F108" t="s">
        <v>13</v>
      </c>
      <c r="G108" s="1">
        <v>42473</v>
      </c>
      <c r="H108" t="s">
        <v>23</v>
      </c>
    </row>
    <row r="109" spans="1:8" x14ac:dyDescent="0.2">
      <c r="A109">
        <v>287</v>
      </c>
      <c r="B109" t="s">
        <v>12</v>
      </c>
      <c r="C109" t="s">
        <v>8</v>
      </c>
      <c r="D109" t="s">
        <v>9</v>
      </c>
      <c r="E109" t="s">
        <v>10</v>
      </c>
      <c r="F109" t="s">
        <v>13</v>
      </c>
      <c r="G109" s="1">
        <v>42473</v>
      </c>
      <c r="H109" t="s">
        <v>23</v>
      </c>
    </row>
    <row r="110" spans="1:8" x14ac:dyDescent="0.2">
      <c r="A110">
        <v>434</v>
      </c>
      <c r="B110" t="s">
        <v>14</v>
      </c>
      <c r="C110" t="s">
        <v>8</v>
      </c>
      <c r="D110" t="s">
        <v>9</v>
      </c>
      <c r="E110" t="s">
        <v>10</v>
      </c>
      <c r="F110" t="s">
        <v>11</v>
      </c>
      <c r="G110" s="1">
        <v>42473</v>
      </c>
      <c r="H110" t="s">
        <v>23</v>
      </c>
    </row>
    <row r="111" spans="1:8" x14ac:dyDescent="0.2">
      <c r="A111">
        <v>477</v>
      </c>
      <c r="B111" t="s">
        <v>14</v>
      </c>
      <c r="C111" t="s">
        <v>8</v>
      </c>
      <c r="D111" t="s">
        <v>9</v>
      </c>
      <c r="E111" t="s">
        <v>10</v>
      </c>
      <c r="F111" t="s">
        <v>13</v>
      </c>
      <c r="G111" s="1">
        <v>42473</v>
      </c>
      <c r="H111" t="s">
        <v>23</v>
      </c>
    </row>
    <row r="112" spans="1:8" x14ac:dyDescent="0.2">
      <c r="A112">
        <v>1715</v>
      </c>
      <c r="B112" t="s">
        <v>15</v>
      </c>
      <c r="C112" t="s">
        <v>8</v>
      </c>
      <c r="D112" t="s">
        <v>9</v>
      </c>
      <c r="E112" t="s">
        <v>10</v>
      </c>
      <c r="F112" t="s">
        <v>13</v>
      </c>
      <c r="G112" s="1">
        <v>42473</v>
      </c>
      <c r="H112" t="s">
        <v>23</v>
      </c>
    </row>
    <row r="113" spans="1:8" x14ac:dyDescent="0.2">
      <c r="A113">
        <v>2097</v>
      </c>
      <c r="B113" t="s">
        <v>15</v>
      </c>
      <c r="C113" t="s">
        <v>8</v>
      </c>
      <c r="D113" t="s">
        <v>9</v>
      </c>
      <c r="E113" t="s">
        <v>10</v>
      </c>
      <c r="F113" t="s">
        <v>11</v>
      </c>
      <c r="G113" s="1">
        <v>42473</v>
      </c>
      <c r="H113" t="s">
        <v>23</v>
      </c>
    </row>
    <row r="114" spans="1:8" x14ac:dyDescent="0.2">
      <c r="A114">
        <v>126</v>
      </c>
      <c r="B114" t="s">
        <v>7</v>
      </c>
      <c r="C114" t="s">
        <v>8</v>
      </c>
      <c r="D114" t="s">
        <v>9</v>
      </c>
      <c r="E114" t="s">
        <v>10</v>
      </c>
      <c r="F114" t="s">
        <v>11</v>
      </c>
      <c r="G114" s="1">
        <v>42474</v>
      </c>
      <c r="H114" t="s">
        <v>17</v>
      </c>
    </row>
    <row r="115" spans="1:8" x14ac:dyDescent="0.2">
      <c r="A115">
        <v>215</v>
      </c>
      <c r="B115" t="s">
        <v>12</v>
      </c>
      <c r="C115" t="s">
        <v>8</v>
      </c>
      <c r="D115" t="s">
        <v>9</v>
      </c>
      <c r="E115" t="s">
        <v>10</v>
      </c>
      <c r="F115" t="s">
        <v>11</v>
      </c>
      <c r="G115" s="1">
        <v>42474</v>
      </c>
      <c r="H115" t="s">
        <v>17</v>
      </c>
    </row>
    <row r="116" spans="1:8" x14ac:dyDescent="0.2">
      <c r="A116">
        <v>271</v>
      </c>
      <c r="B116" t="s">
        <v>7</v>
      </c>
      <c r="C116" t="s">
        <v>8</v>
      </c>
      <c r="D116" t="s">
        <v>9</v>
      </c>
      <c r="E116" t="s">
        <v>10</v>
      </c>
      <c r="F116" t="s">
        <v>13</v>
      </c>
      <c r="G116" s="1">
        <v>42474</v>
      </c>
      <c r="H116" t="s">
        <v>17</v>
      </c>
    </row>
    <row r="117" spans="1:8" x14ac:dyDescent="0.2">
      <c r="A117">
        <v>289</v>
      </c>
      <c r="B117" t="s">
        <v>12</v>
      </c>
      <c r="C117" t="s">
        <v>8</v>
      </c>
      <c r="D117" t="s">
        <v>9</v>
      </c>
      <c r="E117" t="s">
        <v>10</v>
      </c>
      <c r="F117" t="s">
        <v>13</v>
      </c>
      <c r="G117" s="1">
        <v>42474</v>
      </c>
      <c r="H117" t="s">
        <v>17</v>
      </c>
    </row>
    <row r="118" spans="1:8" x14ac:dyDescent="0.2">
      <c r="A118">
        <v>456</v>
      </c>
      <c r="B118" t="s">
        <v>14</v>
      </c>
      <c r="C118" t="s">
        <v>8</v>
      </c>
      <c r="D118" t="s">
        <v>9</v>
      </c>
      <c r="E118" t="s">
        <v>10</v>
      </c>
      <c r="F118" t="s">
        <v>13</v>
      </c>
      <c r="G118" s="1">
        <v>42474</v>
      </c>
      <c r="H118" t="s">
        <v>17</v>
      </c>
    </row>
    <row r="119" spans="1:8" x14ac:dyDescent="0.2">
      <c r="A119">
        <v>519</v>
      </c>
      <c r="B119" t="s">
        <v>14</v>
      </c>
      <c r="C119" t="s">
        <v>8</v>
      </c>
      <c r="D119" t="s">
        <v>9</v>
      </c>
      <c r="E119" t="s">
        <v>10</v>
      </c>
      <c r="F119" t="s">
        <v>11</v>
      </c>
      <c r="G119" s="1">
        <v>42474</v>
      </c>
      <c r="H119" t="s">
        <v>17</v>
      </c>
    </row>
    <row r="120" spans="1:8" x14ac:dyDescent="0.2">
      <c r="A120">
        <v>1652</v>
      </c>
      <c r="B120" t="s">
        <v>15</v>
      </c>
      <c r="C120" t="s">
        <v>8</v>
      </c>
      <c r="D120" t="s">
        <v>9</v>
      </c>
      <c r="E120" t="s">
        <v>10</v>
      </c>
      <c r="F120" t="s">
        <v>13</v>
      </c>
      <c r="G120" s="1">
        <v>42474</v>
      </c>
      <c r="H120" t="s">
        <v>17</v>
      </c>
    </row>
    <row r="121" spans="1:8" x14ac:dyDescent="0.2">
      <c r="A121">
        <v>2111</v>
      </c>
      <c r="B121" t="s">
        <v>15</v>
      </c>
      <c r="C121" t="s">
        <v>8</v>
      </c>
      <c r="D121" t="s">
        <v>9</v>
      </c>
      <c r="E121" t="s">
        <v>10</v>
      </c>
      <c r="F121" t="s">
        <v>11</v>
      </c>
      <c r="G121" s="1">
        <v>42474</v>
      </c>
      <c r="H121" t="s">
        <v>17</v>
      </c>
    </row>
    <row r="122" spans="1:8" x14ac:dyDescent="0.2">
      <c r="A122">
        <v>196</v>
      </c>
      <c r="B122" t="s">
        <v>7</v>
      </c>
      <c r="C122" t="s">
        <v>8</v>
      </c>
      <c r="D122" t="s">
        <v>9</v>
      </c>
      <c r="E122" t="s">
        <v>10</v>
      </c>
      <c r="F122" t="s">
        <v>11</v>
      </c>
      <c r="G122" s="1">
        <v>42475</v>
      </c>
      <c r="H122" t="s">
        <v>18</v>
      </c>
    </row>
    <row r="123" spans="1:8" x14ac:dyDescent="0.2">
      <c r="A123">
        <v>330</v>
      </c>
      <c r="B123" t="s">
        <v>7</v>
      </c>
      <c r="C123" t="s">
        <v>8</v>
      </c>
      <c r="D123" t="s">
        <v>9</v>
      </c>
      <c r="E123" t="s">
        <v>10</v>
      </c>
      <c r="F123" t="s">
        <v>13</v>
      </c>
      <c r="G123" s="1">
        <v>42475</v>
      </c>
      <c r="H123" t="s">
        <v>18</v>
      </c>
    </row>
    <row r="124" spans="1:8" x14ac:dyDescent="0.2">
      <c r="A124">
        <v>347</v>
      </c>
      <c r="B124" t="s">
        <v>12</v>
      </c>
      <c r="C124" t="s">
        <v>8</v>
      </c>
      <c r="D124" t="s">
        <v>9</v>
      </c>
      <c r="E124" t="s">
        <v>10</v>
      </c>
      <c r="F124" t="s">
        <v>11</v>
      </c>
      <c r="G124" s="1">
        <v>42475</v>
      </c>
      <c r="H124" t="s">
        <v>18</v>
      </c>
    </row>
    <row r="125" spans="1:8" x14ac:dyDescent="0.2">
      <c r="A125">
        <v>366</v>
      </c>
      <c r="B125" t="s">
        <v>12</v>
      </c>
      <c r="C125" t="s">
        <v>8</v>
      </c>
      <c r="D125" t="s">
        <v>9</v>
      </c>
      <c r="E125" t="s">
        <v>10</v>
      </c>
      <c r="F125" t="s">
        <v>13</v>
      </c>
      <c r="G125" s="1">
        <v>42475</v>
      </c>
      <c r="H125" t="s">
        <v>18</v>
      </c>
    </row>
    <row r="126" spans="1:8" x14ac:dyDescent="0.2">
      <c r="A126">
        <v>633</v>
      </c>
      <c r="B126" t="s">
        <v>14</v>
      </c>
      <c r="C126" t="s">
        <v>8</v>
      </c>
      <c r="D126" t="s">
        <v>9</v>
      </c>
      <c r="E126" t="s">
        <v>10</v>
      </c>
      <c r="F126" t="s">
        <v>13</v>
      </c>
      <c r="G126" s="1">
        <v>42475</v>
      </c>
      <c r="H126" t="s">
        <v>18</v>
      </c>
    </row>
    <row r="127" spans="1:8" x14ac:dyDescent="0.2">
      <c r="A127">
        <v>694</v>
      </c>
      <c r="B127" t="s">
        <v>14</v>
      </c>
      <c r="C127" t="s">
        <v>8</v>
      </c>
      <c r="D127" t="s">
        <v>9</v>
      </c>
      <c r="E127" t="s">
        <v>10</v>
      </c>
      <c r="F127" t="s">
        <v>11</v>
      </c>
      <c r="G127" s="1">
        <v>42475</v>
      </c>
      <c r="H127" t="s">
        <v>18</v>
      </c>
    </row>
    <row r="128" spans="1:8" x14ac:dyDescent="0.2">
      <c r="A128">
        <v>1941</v>
      </c>
      <c r="B128" t="s">
        <v>15</v>
      </c>
      <c r="C128" t="s">
        <v>8</v>
      </c>
      <c r="D128" t="s">
        <v>9</v>
      </c>
      <c r="E128" t="s">
        <v>10</v>
      </c>
      <c r="F128" t="s">
        <v>13</v>
      </c>
      <c r="G128" s="1">
        <v>42475</v>
      </c>
      <c r="H128" t="s">
        <v>18</v>
      </c>
    </row>
    <row r="129" spans="1:8" x14ac:dyDescent="0.2">
      <c r="A129">
        <v>2603</v>
      </c>
      <c r="B129" t="s">
        <v>15</v>
      </c>
      <c r="C129" t="s">
        <v>8</v>
      </c>
      <c r="D129" t="s">
        <v>9</v>
      </c>
      <c r="E129" t="s">
        <v>10</v>
      </c>
      <c r="F129" t="s">
        <v>11</v>
      </c>
      <c r="G129" s="1">
        <v>42475</v>
      </c>
      <c r="H129" t="s">
        <v>18</v>
      </c>
    </row>
    <row r="130" spans="1:8" x14ac:dyDescent="0.2">
      <c r="A130">
        <v>234</v>
      </c>
      <c r="B130" t="s">
        <v>7</v>
      </c>
      <c r="C130" t="s">
        <v>8</v>
      </c>
      <c r="D130" t="s">
        <v>9</v>
      </c>
      <c r="E130" t="s">
        <v>10</v>
      </c>
      <c r="F130" t="s">
        <v>11</v>
      </c>
      <c r="G130" s="1">
        <v>42476</v>
      </c>
      <c r="H130" t="s">
        <v>19</v>
      </c>
    </row>
    <row r="131" spans="1:8" x14ac:dyDescent="0.2">
      <c r="A131">
        <v>447</v>
      </c>
      <c r="B131" t="s">
        <v>7</v>
      </c>
      <c r="C131" t="s">
        <v>8</v>
      </c>
      <c r="D131" t="s">
        <v>9</v>
      </c>
      <c r="E131" t="s">
        <v>10</v>
      </c>
      <c r="F131" t="s">
        <v>13</v>
      </c>
      <c r="G131" s="1">
        <v>42476</v>
      </c>
      <c r="H131" t="s">
        <v>19</v>
      </c>
    </row>
    <row r="132" spans="1:8" x14ac:dyDescent="0.2">
      <c r="A132">
        <v>488</v>
      </c>
      <c r="B132" t="s">
        <v>12</v>
      </c>
      <c r="C132" t="s">
        <v>8</v>
      </c>
      <c r="D132" t="s">
        <v>9</v>
      </c>
      <c r="E132" t="s">
        <v>10</v>
      </c>
      <c r="F132" t="s">
        <v>11</v>
      </c>
      <c r="G132" s="1">
        <v>42476</v>
      </c>
      <c r="H132" t="s">
        <v>19</v>
      </c>
    </row>
    <row r="133" spans="1:8" x14ac:dyDescent="0.2">
      <c r="A133">
        <v>550</v>
      </c>
      <c r="B133" t="s">
        <v>12</v>
      </c>
      <c r="C133" t="s">
        <v>8</v>
      </c>
      <c r="D133" t="s">
        <v>9</v>
      </c>
      <c r="E133" t="s">
        <v>10</v>
      </c>
      <c r="F133" t="s">
        <v>13</v>
      </c>
      <c r="G133" s="1">
        <v>42476</v>
      </c>
      <c r="H133" t="s">
        <v>19</v>
      </c>
    </row>
    <row r="134" spans="1:8" x14ac:dyDescent="0.2">
      <c r="A134">
        <v>904</v>
      </c>
      <c r="B134" t="s">
        <v>14</v>
      </c>
      <c r="C134" t="s">
        <v>8</v>
      </c>
      <c r="D134" t="s">
        <v>9</v>
      </c>
      <c r="E134" t="s">
        <v>10</v>
      </c>
      <c r="F134" t="s">
        <v>13</v>
      </c>
      <c r="G134" s="1">
        <v>42476</v>
      </c>
      <c r="H134" t="s">
        <v>19</v>
      </c>
    </row>
    <row r="135" spans="1:8" x14ac:dyDescent="0.2">
      <c r="A135">
        <v>1098</v>
      </c>
      <c r="B135" t="s">
        <v>14</v>
      </c>
      <c r="C135" t="s">
        <v>8</v>
      </c>
      <c r="D135" t="s">
        <v>9</v>
      </c>
      <c r="E135" t="s">
        <v>10</v>
      </c>
      <c r="F135" t="s">
        <v>11</v>
      </c>
      <c r="G135" s="1">
        <v>42476</v>
      </c>
      <c r="H135" t="s">
        <v>19</v>
      </c>
    </row>
    <row r="136" spans="1:8" x14ac:dyDescent="0.2">
      <c r="A136">
        <v>3350</v>
      </c>
      <c r="B136" t="s">
        <v>15</v>
      </c>
      <c r="C136" t="s">
        <v>8</v>
      </c>
      <c r="D136" t="s">
        <v>9</v>
      </c>
      <c r="E136" t="s">
        <v>10</v>
      </c>
      <c r="F136" t="s">
        <v>13</v>
      </c>
      <c r="G136" s="1">
        <v>42476</v>
      </c>
      <c r="H136" t="s">
        <v>19</v>
      </c>
    </row>
    <row r="137" spans="1:8" x14ac:dyDescent="0.2">
      <c r="A137">
        <v>4990</v>
      </c>
      <c r="B137" t="s">
        <v>15</v>
      </c>
      <c r="C137" t="s">
        <v>8</v>
      </c>
      <c r="D137" t="s">
        <v>9</v>
      </c>
      <c r="E137" t="s">
        <v>10</v>
      </c>
      <c r="F137" t="s">
        <v>11</v>
      </c>
      <c r="G137" s="1">
        <v>42476</v>
      </c>
      <c r="H137" t="s">
        <v>19</v>
      </c>
    </row>
    <row r="138" spans="1:8" x14ac:dyDescent="0.2">
      <c r="A138">
        <v>247</v>
      </c>
      <c r="B138" t="s">
        <v>7</v>
      </c>
      <c r="C138" t="s">
        <v>8</v>
      </c>
      <c r="D138" t="s">
        <v>9</v>
      </c>
      <c r="E138" t="s">
        <v>10</v>
      </c>
      <c r="F138" t="s">
        <v>11</v>
      </c>
      <c r="G138" s="1">
        <v>42477</v>
      </c>
      <c r="H138" t="s">
        <v>20</v>
      </c>
    </row>
    <row r="139" spans="1:8" x14ac:dyDescent="0.2">
      <c r="A139">
        <v>446</v>
      </c>
      <c r="B139" t="s">
        <v>7</v>
      </c>
      <c r="C139" t="s">
        <v>8</v>
      </c>
      <c r="D139" t="s">
        <v>9</v>
      </c>
      <c r="E139" t="s">
        <v>10</v>
      </c>
      <c r="F139" t="s">
        <v>13</v>
      </c>
      <c r="G139" s="1">
        <v>42477</v>
      </c>
      <c r="H139" t="s">
        <v>20</v>
      </c>
    </row>
    <row r="140" spans="1:8" x14ac:dyDescent="0.2">
      <c r="A140">
        <v>446</v>
      </c>
      <c r="B140" t="s">
        <v>12</v>
      </c>
      <c r="C140" t="s">
        <v>8</v>
      </c>
      <c r="D140" t="s">
        <v>9</v>
      </c>
      <c r="E140" t="s">
        <v>10</v>
      </c>
      <c r="F140" t="s">
        <v>11</v>
      </c>
      <c r="G140" s="1">
        <v>42477</v>
      </c>
      <c r="H140" t="s">
        <v>20</v>
      </c>
    </row>
    <row r="141" spans="1:8" x14ac:dyDescent="0.2">
      <c r="A141">
        <v>470</v>
      </c>
      <c r="B141" t="s">
        <v>12</v>
      </c>
      <c r="C141" t="s">
        <v>8</v>
      </c>
      <c r="D141" t="s">
        <v>9</v>
      </c>
      <c r="E141" t="s">
        <v>10</v>
      </c>
      <c r="F141" t="s">
        <v>13</v>
      </c>
      <c r="G141" s="1">
        <v>42477</v>
      </c>
      <c r="H141" t="s">
        <v>20</v>
      </c>
    </row>
    <row r="142" spans="1:8" x14ac:dyDescent="0.2">
      <c r="A142">
        <v>768</v>
      </c>
      <c r="B142" t="s">
        <v>14</v>
      </c>
      <c r="C142" t="s">
        <v>8</v>
      </c>
      <c r="D142" t="s">
        <v>9</v>
      </c>
      <c r="E142" t="s">
        <v>10</v>
      </c>
      <c r="F142" t="s">
        <v>13</v>
      </c>
      <c r="G142" s="1">
        <v>42477</v>
      </c>
      <c r="H142" t="s">
        <v>20</v>
      </c>
    </row>
    <row r="143" spans="1:8" x14ac:dyDescent="0.2">
      <c r="A143">
        <v>875</v>
      </c>
      <c r="B143" t="s">
        <v>14</v>
      </c>
      <c r="C143" t="s">
        <v>8</v>
      </c>
      <c r="D143" t="s">
        <v>9</v>
      </c>
      <c r="E143" t="s">
        <v>10</v>
      </c>
      <c r="F143" t="s">
        <v>11</v>
      </c>
      <c r="G143" s="1">
        <v>42477</v>
      </c>
      <c r="H143" t="s">
        <v>20</v>
      </c>
    </row>
    <row r="144" spans="1:8" x14ac:dyDescent="0.2">
      <c r="A144">
        <v>3266</v>
      </c>
      <c r="B144" t="s">
        <v>15</v>
      </c>
      <c r="C144" t="s">
        <v>8</v>
      </c>
      <c r="D144" t="s">
        <v>9</v>
      </c>
      <c r="E144" t="s">
        <v>10</v>
      </c>
      <c r="F144" t="s">
        <v>13</v>
      </c>
      <c r="G144" s="1">
        <v>42477</v>
      </c>
      <c r="H144" t="s">
        <v>20</v>
      </c>
    </row>
    <row r="145" spans="1:8" x14ac:dyDescent="0.2">
      <c r="A145">
        <v>4612</v>
      </c>
      <c r="B145" t="s">
        <v>15</v>
      </c>
      <c r="C145" t="s">
        <v>8</v>
      </c>
      <c r="D145" t="s">
        <v>9</v>
      </c>
      <c r="E145" t="s">
        <v>10</v>
      </c>
      <c r="F145" t="s">
        <v>11</v>
      </c>
      <c r="G145" s="1">
        <v>42477</v>
      </c>
      <c r="H145" t="s">
        <v>20</v>
      </c>
    </row>
    <row r="146" spans="1:8" x14ac:dyDescent="0.2">
      <c r="A146">
        <v>176</v>
      </c>
      <c r="B146" t="s">
        <v>7</v>
      </c>
      <c r="C146" t="s">
        <v>8</v>
      </c>
      <c r="D146" t="s">
        <v>9</v>
      </c>
      <c r="E146" t="s">
        <v>10</v>
      </c>
      <c r="F146" t="s">
        <v>11</v>
      </c>
      <c r="G146" s="1">
        <v>42478</v>
      </c>
      <c r="H146" t="s">
        <v>21</v>
      </c>
    </row>
    <row r="147" spans="1:8" x14ac:dyDescent="0.2">
      <c r="A147">
        <v>226</v>
      </c>
      <c r="B147" t="s">
        <v>12</v>
      </c>
      <c r="C147" t="s">
        <v>8</v>
      </c>
      <c r="D147" t="s">
        <v>9</v>
      </c>
      <c r="E147" t="s">
        <v>10</v>
      </c>
      <c r="F147" t="s">
        <v>11</v>
      </c>
      <c r="G147" s="1">
        <v>42478</v>
      </c>
      <c r="H147" t="s">
        <v>21</v>
      </c>
    </row>
    <row r="148" spans="1:8" x14ac:dyDescent="0.2">
      <c r="A148">
        <v>274</v>
      </c>
      <c r="B148" t="s">
        <v>7</v>
      </c>
      <c r="C148" t="s">
        <v>8</v>
      </c>
      <c r="D148" t="s">
        <v>9</v>
      </c>
      <c r="E148" t="s">
        <v>10</v>
      </c>
      <c r="F148" t="s">
        <v>13</v>
      </c>
      <c r="G148" s="1">
        <v>42478</v>
      </c>
      <c r="H148" t="s">
        <v>21</v>
      </c>
    </row>
    <row r="149" spans="1:8" x14ac:dyDescent="0.2">
      <c r="A149">
        <v>276</v>
      </c>
      <c r="B149" t="s">
        <v>12</v>
      </c>
      <c r="C149" t="s">
        <v>8</v>
      </c>
      <c r="D149" t="s">
        <v>9</v>
      </c>
      <c r="E149" t="s">
        <v>10</v>
      </c>
      <c r="F149" t="s">
        <v>13</v>
      </c>
      <c r="G149" s="1">
        <v>42478</v>
      </c>
      <c r="H149" t="s">
        <v>21</v>
      </c>
    </row>
    <row r="150" spans="1:8" x14ac:dyDescent="0.2">
      <c r="A150">
        <v>450</v>
      </c>
      <c r="B150" t="s">
        <v>14</v>
      </c>
      <c r="C150" t="s">
        <v>8</v>
      </c>
      <c r="D150" t="s">
        <v>9</v>
      </c>
      <c r="E150" t="s">
        <v>10</v>
      </c>
      <c r="F150" t="s">
        <v>11</v>
      </c>
      <c r="G150" s="1">
        <v>42478</v>
      </c>
      <c r="H150" t="s">
        <v>21</v>
      </c>
    </row>
    <row r="151" spans="1:8" x14ac:dyDescent="0.2">
      <c r="A151">
        <v>465</v>
      </c>
      <c r="B151" t="s">
        <v>14</v>
      </c>
      <c r="C151" t="s">
        <v>8</v>
      </c>
      <c r="D151" t="s">
        <v>9</v>
      </c>
      <c r="E151" t="s">
        <v>10</v>
      </c>
      <c r="F151" t="s">
        <v>13</v>
      </c>
      <c r="G151" s="1">
        <v>42478</v>
      </c>
      <c r="H151" t="s">
        <v>21</v>
      </c>
    </row>
    <row r="152" spans="1:8" x14ac:dyDescent="0.2">
      <c r="A152">
        <v>1910</v>
      </c>
      <c r="B152" t="s">
        <v>15</v>
      </c>
      <c r="C152" t="s">
        <v>8</v>
      </c>
      <c r="D152" t="s">
        <v>9</v>
      </c>
      <c r="E152" t="s">
        <v>10</v>
      </c>
      <c r="F152" t="s">
        <v>13</v>
      </c>
      <c r="G152" s="1">
        <v>42478</v>
      </c>
      <c r="H152" t="s">
        <v>21</v>
      </c>
    </row>
    <row r="153" spans="1:8" x14ac:dyDescent="0.2">
      <c r="A153">
        <v>2592</v>
      </c>
      <c r="B153" t="s">
        <v>15</v>
      </c>
      <c r="C153" t="s">
        <v>8</v>
      </c>
      <c r="D153" t="s">
        <v>9</v>
      </c>
      <c r="E153" t="s">
        <v>10</v>
      </c>
      <c r="F153" t="s">
        <v>11</v>
      </c>
      <c r="G153" s="1">
        <v>42478</v>
      </c>
      <c r="H153" t="s">
        <v>21</v>
      </c>
    </row>
    <row r="154" spans="1:8" x14ac:dyDescent="0.2">
      <c r="A154">
        <v>172</v>
      </c>
      <c r="B154" t="s">
        <v>7</v>
      </c>
      <c r="C154" t="s">
        <v>8</v>
      </c>
      <c r="D154" t="s">
        <v>9</v>
      </c>
      <c r="E154" t="s">
        <v>10</v>
      </c>
      <c r="F154" t="s">
        <v>11</v>
      </c>
      <c r="G154" s="1">
        <v>42479</v>
      </c>
      <c r="H154" t="s">
        <v>22</v>
      </c>
    </row>
    <row r="155" spans="1:8" x14ac:dyDescent="0.2">
      <c r="A155">
        <v>216</v>
      </c>
      <c r="B155" t="s">
        <v>12</v>
      </c>
      <c r="C155" t="s">
        <v>8</v>
      </c>
      <c r="D155" t="s">
        <v>9</v>
      </c>
      <c r="E155" t="s">
        <v>10</v>
      </c>
      <c r="F155" t="s">
        <v>11</v>
      </c>
      <c r="G155" s="1">
        <v>42479</v>
      </c>
      <c r="H155" t="s">
        <v>22</v>
      </c>
    </row>
    <row r="156" spans="1:8" x14ac:dyDescent="0.2">
      <c r="A156">
        <v>233</v>
      </c>
      <c r="B156" t="s">
        <v>12</v>
      </c>
      <c r="C156" t="s">
        <v>8</v>
      </c>
      <c r="D156" t="s">
        <v>9</v>
      </c>
      <c r="E156" t="s">
        <v>10</v>
      </c>
      <c r="F156" t="s">
        <v>13</v>
      </c>
      <c r="G156" s="1">
        <v>42479</v>
      </c>
      <c r="H156" t="s">
        <v>22</v>
      </c>
    </row>
    <row r="157" spans="1:8" x14ac:dyDescent="0.2">
      <c r="A157">
        <v>305</v>
      </c>
      <c r="B157" t="s">
        <v>7</v>
      </c>
      <c r="C157" t="s">
        <v>8</v>
      </c>
      <c r="D157" t="s">
        <v>9</v>
      </c>
      <c r="E157" t="s">
        <v>10</v>
      </c>
      <c r="F157" t="s">
        <v>13</v>
      </c>
      <c r="G157" s="1">
        <v>42479</v>
      </c>
      <c r="H157" t="s">
        <v>22</v>
      </c>
    </row>
    <row r="158" spans="1:8" x14ac:dyDescent="0.2">
      <c r="A158">
        <v>375</v>
      </c>
      <c r="B158" t="s">
        <v>14</v>
      </c>
      <c r="C158" t="s">
        <v>8</v>
      </c>
      <c r="D158" t="s">
        <v>9</v>
      </c>
      <c r="E158" t="s">
        <v>10</v>
      </c>
      <c r="F158" t="s">
        <v>13</v>
      </c>
      <c r="G158" s="1">
        <v>42479</v>
      </c>
      <c r="H158" t="s">
        <v>22</v>
      </c>
    </row>
    <row r="159" spans="1:8" x14ac:dyDescent="0.2">
      <c r="A159">
        <v>403</v>
      </c>
      <c r="B159" t="s">
        <v>14</v>
      </c>
      <c r="C159" t="s">
        <v>8</v>
      </c>
      <c r="D159" t="s">
        <v>9</v>
      </c>
      <c r="E159" t="s">
        <v>10</v>
      </c>
      <c r="F159" t="s">
        <v>11</v>
      </c>
      <c r="G159" s="1">
        <v>42479</v>
      </c>
      <c r="H159" t="s">
        <v>22</v>
      </c>
    </row>
    <row r="160" spans="1:8" x14ac:dyDescent="0.2">
      <c r="A160">
        <v>1764</v>
      </c>
      <c r="B160" t="s">
        <v>15</v>
      </c>
      <c r="C160" t="s">
        <v>8</v>
      </c>
      <c r="D160" t="s">
        <v>9</v>
      </c>
      <c r="E160" t="s">
        <v>10</v>
      </c>
      <c r="F160" t="s">
        <v>13</v>
      </c>
      <c r="G160" s="1">
        <v>42479</v>
      </c>
      <c r="H160" t="s">
        <v>22</v>
      </c>
    </row>
    <row r="161" spans="1:8" x14ac:dyDescent="0.2">
      <c r="A161">
        <v>2282</v>
      </c>
      <c r="B161" t="s">
        <v>15</v>
      </c>
      <c r="C161" t="s">
        <v>8</v>
      </c>
      <c r="D161" t="s">
        <v>9</v>
      </c>
      <c r="E161" t="s">
        <v>10</v>
      </c>
      <c r="F161" t="s">
        <v>11</v>
      </c>
      <c r="G161" s="1">
        <v>42479</v>
      </c>
      <c r="H161" t="s">
        <v>22</v>
      </c>
    </row>
    <row r="162" spans="1:8" x14ac:dyDescent="0.2">
      <c r="A162">
        <v>168</v>
      </c>
      <c r="B162" t="s">
        <v>7</v>
      </c>
      <c r="C162" t="s">
        <v>8</v>
      </c>
      <c r="D162" t="s">
        <v>9</v>
      </c>
      <c r="E162" t="s">
        <v>10</v>
      </c>
      <c r="F162" t="s">
        <v>11</v>
      </c>
      <c r="G162" s="1">
        <v>42480</v>
      </c>
      <c r="H162" t="s">
        <v>23</v>
      </c>
    </row>
    <row r="163" spans="1:8" x14ac:dyDescent="0.2">
      <c r="A163">
        <v>190</v>
      </c>
      <c r="B163" t="s">
        <v>12</v>
      </c>
      <c r="C163" t="s">
        <v>8</v>
      </c>
      <c r="D163" t="s">
        <v>9</v>
      </c>
      <c r="E163" t="s">
        <v>10</v>
      </c>
      <c r="F163" t="s">
        <v>11</v>
      </c>
      <c r="G163" s="1">
        <v>42480</v>
      </c>
      <c r="H163" t="s">
        <v>23</v>
      </c>
    </row>
    <row r="164" spans="1:8" x14ac:dyDescent="0.2">
      <c r="A164">
        <v>255</v>
      </c>
      <c r="B164" t="s">
        <v>12</v>
      </c>
      <c r="C164" t="s">
        <v>8</v>
      </c>
      <c r="D164" t="s">
        <v>9</v>
      </c>
      <c r="E164" t="s">
        <v>10</v>
      </c>
      <c r="F164" t="s">
        <v>13</v>
      </c>
      <c r="G164" s="1">
        <v>42480</v>
      </c>
      <c r="H164" t="s">
        <v>23</v>
      </c>
    </row>
    <row r="165" spans="1:8" x14ac:dyDescent="0.2">
      <c r="A165">
        <v>283</v>
      </c>
      <c r="B165" t="s">
        <v>7</v>
      </c>
      <c r="C165" t="s">
        <v>8</v>
      </c>
      <c r="D165" t="s">
        <v>9</v>
      </c>
      <c r="E165" t="s">
        <v>10</v>
      </c>
      <c r="F165" t="s">
        <v>13</v>
      </c>
      <c r="G165" s="1">
        <v>42480</v>
      </c>
      <c r="H165" t="s">
        <v>23</v>
      </c>
    </row>
    <row r="166" spans="1:8" x14ac:dyDescent="0.2">
      <c r="A166">
        <v>372</v>
      </c>
      <c r="B166" t="s">
        <v>14</v>
      </c>
      <c r="C166" t="s">
        <v>8</v>
      </c>
      <c r="D166" t="s">
        <v>9</v>
      </c>
      <c r="E166" t="s">
        <v>10</v>
      </c>
      <c r="F166" t="s">
        <v>13</v>
      </c>
      <c r="G166" s="1">
        <v>42480</v>
      </c>
      <c r="H166" t="s">
        <v>23</v>
      </c>
    </row>
    <row r="167" spans="1:8" x14ac:dyDescent="0.2">
      <c r="A167">
        <v>425</v>
      </c>
      <c r="B167" t="s">
        <v>14</v>
      </c>
      <c r="C167" t="s">
        <v>8</v>
      </c>
      <c r="D167" t="s">
        <v>9</v>
      </c>
      <c r="E167" t="s">
        <v>10</v>
      </c>
      <c r="F167" t="s">
        <v>11</v>
      </c>
      <c r="G167" s="1">
        <v>42480</v>
      </c>
      <c r="H167" t="s">
        <v>23</v>
      </c>
    </row>
    <row r="168" spans="1:8" x14ac:dyDescent="0.2">
      <c r="A168">
        <v>1639</v>
      </c>
      <c r="B168" t="s">
        <v>15</v>
      </c>
      <c r="C168" t="s">
        <v>8</v>
      </c>
      <c r="D168" t="s">
        <v>9</v>
      </c>
      <c r="E168" t="s">
        <v>10</v>
      </c>
      <c r="F168" t="s">
        <v>13</v>
      </c>
      <c r="G168" s="1">
        <v>42480</v>
      </c>
      <c r="H168" t="s">
        <v>23</v>
      </c>
    </row>
    <row r="169" spans="1:8" x14ac:dyDescent="0.2">
      <c r="A169">
        <v>2250</v>
      </c>
      <c r="B169" t="s">
        <v>15</v>
      </c>
      <c r="C169" t="s">
        <v>8</v>
      </c>
      <c r="D169" t="s">
        <v>9</v>
      </c>
      <c r="E169" t="s">
        <v>10</v>
      </c>
      <c r="F169" t="s">
        <v>11</v>
      </c>
      <c r="G169" s="1">
        <v>42480</v>
      </c>
      <c r="H169" t="s">
        <v>23</v>
      </c>
    </row>
    <row r="170" spans="1:8" x14ac:dyDescent="0.2">
      <c r="A170">
        <v>155</v>
      </c>
      <c r="B170" t="s">
        <v>7</v>
      </c>
      <c r="C170" t="s">
        <v>8</v>
      </c>
      <c r="D170" t="s">
        <v>9</v>
      </c>
      <c r="E170" t="s">
        <v>10</v>
      </c>
      <c r="F170" t="s">
        <v>11</v>
      </c>
      <c r="G170" s="1">
        <v>42481</v>
      </c>
      <c r="H170" t="s">
        <v>17</v>
      </c>
    </row>
    <row r="171" spans="1:8" x14ac:dyDescent="0.2">
      <c r="A171">
        <v>211</v>
      </c>
      <c r="B171" t="s">
        <v>12</v>
      </c>
      <c r="C171" t="s">
        <v>8</v>
      </c>
      <c r="D171" t="s">
        <v>9</v>
      </c>
      <c r="E171" t="s">
        <v>10</v>
      </c>
      <c r="F171" t="s">
        <v>11</v>
      </c>
      <c r="G171" s="1">
        <v>42481</v>
      </c>
      <c r="H171" t="s">
        <v>17</v>
      </c>
    </row>
    <row r="172" spans="1:8" x14ac:dyDescent="0.2">
      <c r="A172">
        <v>256</v>
      </c>
      <c r="B172" t="s">
        <v>12</v>
      </c>
      <c r="C172" t="s">
        <v>8</v>
      </c>
      <c r="D172" t="s">
        <v>9</v>
      </c>
      <c r="E172" t="s">
        <v>10</v>
      </c>
      <c r="F172" t="s">
        <v>13</v>
      </c>
      <c r="G172" s="1">
        <v>42481</v>
      </c>
      <c r="H172" t="s">
        <v>17</v>
      </c>
    </row>
    <row r="173" spans="1:8" x14ac:dyDescent="0.2">
      <c r="A173">
        <v>298</v>
      </c>
      <c r="B173" t="s">
        <v>7</v>
      </c>
      <c r="C173" t="s">
        <v>8</v>
      </c>
      <c r="D173" t="s">
        <v>9</v>
      </c>
      <c r="E173" t="s">
        <v>10</v>
      </c>
      <c r="F173" t="s">
        <v>13</v>
      </c>
      <c r="G173" s="1">
        <v>42481</v>
      </c>
      <c r="H173" t="s">
        <v>17</v>
      </c>
    </row>
    <row r="174" spans="1:8" x14ac:dyDescent="0.2">
      <c r="A174">
        <v>372</v>
      </c>
      <c r="B174" t="s">
        <v>14</v>
      </c>
      <c r="C174" t="s">
        <v>8</v>
      </c>
      <c r="D174" t="s">
        <v>9</v>
      </c>
      <c r="E174" t="s">
        <v>10</v>
      </c>
      <c r="F174" t="s">
        <v>11</v>
      </c>
      <c r="G174" s="1">
        <v>42481</v>
      </c>
      <c r="H174" t="s">
        <v>17</v>
      </c>
    </row>
    <row r="175" spans="1:8" x14ac:dyDescent="0.2">
      <c r="A175">
        <v>373</v>
      </c>
      <c r="B175" t="s">
        <v>14</v>
      </c>
      <c r="C175" t="s">
        <v>8</v>
      </c>
      <c r="D175" t="s">
        <v>9</v>
      </c>
      <c r="E175" t="s">
        <v>10</v>
      </c>
      <c r="F175" t="s">
        <v>13</v>
      </c>
      <c r="G175" s="1">
        <v>42481</v>
      </c>
      <c r="H175" t="s">
        <v>17</v>
      </c>
    </row>
    <row r="176" spans="1:8" x14ac:dyDescent="0.2">
      <c r="A176">
        <v>1894</v>
      </c>
      <c r="B176" t="s">
        <v>15</v>
      </c>
      <c r="C176" t="s">
        <v>8</v>
      </c>
      <c r="D176" t="s">
        <v>9</v>
      </c>
      <c r="E176" t="s">
        <v>10</v>
      </c>
      <c r="F176" t="s">
        <v>13</v>
      </c>
      <c r="G176" s="1">
        <v>42481</v>
      </c>
      <c r="H176" t="s">
        <v>17</v>
      </c>
    </row>
    <row r="177" spans="1:8" x14ac:dyDescent="0.2">
      <c r="A177">
        <v>2153</v>
      </c>
      <c r="B177" t="s">
        <v>15</v>
      </c>
      <c r="C177" t="s">
        <v>8</v>
      </c>
      <c r="D177" t="s">
        <v>9</v>
      </c>
      <c r="E177" t="s">
        <v>10</v>
      </c>
      <c r="F177" t="s">
        <v>11</v>
      </c>
      <c r="G177" s="1">
        <v>42481</v>
      </c>
      <c r="H177" t="s">
        <v>17</v>
      </c>
    </row>
    <row r="178" spans="1:8" x14ac:dyDescent="0.2">
      <c r="A178">
        <v>164</v>
      </c>
      <c r="B178" t="s">
        <v>7</v>
      </c>
      <c r="C178" t="s">
        <v>8</v>
      </c>
      <c r="D178" t="s">
        <v>9</v>
      </c>
      <c r="E178" t="s">
        <v>10</v>
      </c>
      <c r="F178" t="s">
        <v>11</v>
      </c>
      <c r="G178" s="1">
        <v>42482</v>
      </c>
      <c r="H178" t="s">
        <v>18</v>
      </c>
    </row>
    <row r="179" spans="1:8" x14ac:dyDescent="0.2">
      <c r="A179">
        <v>297</v>
      </c>
      <c r="B179" t="s">
        <v>12</v>
      </c>
      <c r="C179" t="s">
        <v>8</v>
      </c>
      <c r="D179" t="s">
        <v>9</v>
      </c>
      <c r="E179" t="s">
        <v>10</v>
      </c>
      <c r="F179" t="s">
        <v>11</v>
      </c>
      <c r="G179" s="1">
        <v>42482</v>
      </c>
      <c r="H179" t="s">
        <v>18</v>
      </c>
    </row>
    <row r="180" spans="1:8" x14ac:dyDescent="0.2">
      <c r="A180">
        <v>426</v>
      </c>
      <c r="B180" t="s">
        <v>7</v>
      </c>
      <c r="C180" t="s">
        <v>8</v>
      </c>
      <c r="D180" t="s">
        <v>9</v>
      </c>
      <c r="E180" t="s">
        <v>10</v>
      </c>
      <c r="F180" t="s">
        <v>13</v>
      </c>
      <c r="G180" s="1">
        <v>42482</v>
      </c>
      <c r="H180" t="s">
        <v>18</v>
      </c>
    </row>
    <row r="181" spans="1:8" x14ac:dyDescent="0.2">
      <c r="A181">
        <v>481</v>
      </c>
      <c r="B181" t="s">
        <v>12</v>
      </c>
      <c r="C181" t="s">
        <v>8</v>
      </c>
      <c r="D181" t="s">
        <v>9</v>
      </c>
      <c r="E181" t="s">
        <v>10</v>
      </c>
      <c r="F181" t="s">
        <v>13</v>
      </c>
      <c r="G181" s="1">
        <v>42482</v>
      </c>
      <c r="H181" t="s">
        <v>18</v>
      </c>
    </row>
    <row r="182" spans="1:8" x14ac:dyDescent="0.2">
      <c r="A182">
        <v>503</v>
      </c>
      <c r="B182" t="s">
        <v>14</v>
      </c>
      <c r="C182" t="s">
        <v>8</v>
      </c>
      <c r="D182" t="s">
        <v>9</v>
      </c>
      <c r="E182" t="s">
        <v>10</v>
      </c>
      <c r="F182" t="s">
        <v>11</v>
      </c>
      <c r="G182" s="1">
        <v>42482</v>
      </c>
      <c r="H182" t="s">
        <v>18</v>
      </c>
    </row>
    <row r="183" spans="1:8" x14ac:dyDescent="0.2">
      <c r="A183">
        <v>548</v>
      </c>
      <c r="B183" t="s">
        <v>14</v>
      </c>
      <c r="C183" t="s">
        <v>8</v>
      </c>
      <c r="D183" t="s">
        <v>9</v>
      </c>
      <c r="E183" t="s">
        <v>10</v>
      </c>
      <c r="F183" t="s">
        <v>13</v>
      </c>
      <c r="G183" s="1">
        <v>42482</v>
      </c>
      <c r="H183" t="s">
        <v>18</v>
      </c>
    </row>
    <row r="184" spans="1:8" x14ac:dyDescent="0.2">
      <c r="A184">
        <v>2198</v>
      </c>
      <c r="B184" t="s">
        <v>15</v>
      </c>
      <c r="C184" t="s">
        <v>8</v>
      </c>
      <c r="D184" t="s">
        <v>9</v>
      </c>
      <c r="E184" t="s">
        <v>10</v>
      </c>
      <c r="F184" t="s">
        <v>11</v>
      </c>
      <c r="G184" s="1">
        <v>42482</v>
      </c>
      <c r="H184" t="s">
        <v>18</v>
      </c>
    </row>
    <row r="185" spans="1:8" x14ac:dyDescent="0.2">
      <c r="A185">
        <v>2597</v>
      </c>
      <c r="B185" t="s">
        <v>15</v>
      </c>
      <c r="C185" t="s">
        <v>8</v>
      </c>
      <c r="D185" t="s">
        <v>9</v>
      </c>
      <c r="E185" t="s">
        <v>10</v>
      </c>
      <c r="F185" t="s">
        <v>13</v>
      </c>
      <c r="G185" s="1">
        <v>42482</v>
      </c>
      <c r="H185" t="s">
        <v>18</v>
      </c>
    </row>
    <row r="186" spans="1:8" x14ac:dyDescent="0.2">
      <c r="A186">
        <v>226</v>
      </c>
      <c r="B186" t="s">
        <v>7</v>
      </c>
      <c r="C186" t="s">
        <v>8</v>
      </c>
      <c r="D186" t="s">
        <v>9</v>
      </c>
      <c r="E186" t="s">
        <v>10</v>
      </c>
      <c r="F186" t="s">
        <v>11</v>
      </c>
      <c r="G186" s="1">
        <v>42483</v>
      </c>
      <c r="H186" t="s">
        <v>19</v>
      </c>
    </row>
    <row r="187" spans="1:8" x14ac:dyDescent="0.2">
      <c r="A187">
        <v>439</v>
      </c>
      <c r="B187" t="s">
        <v>12</v>
      </c>
      <c r="C187" t="s">
        <v>8</v>
      </c>
      <c r="D187" t="s">
        <v>9</v>
      </c>
      <c r="E187" t="s">
        <v>10</v>
      </c>
      <c r="F187" t="s">
        <v>11</v>
      </c>
      <c r="G187" s="1">
        <v>42483</v>
      </c>
      <c r="H187" t="s">
        <v>19</v>
      </c>
    </row>
    <row r="188" spans="1:8" x14ac:dyDescent="0.2">
      <c r="A188">
        <v>519</v>
      </c>
      <c r="B188" t="s">
        <v>7</v>
      </c>
      <c r="C188" t="s">
        <v>8</v>
      </c>
      <c r="D188" t="s">
        <v>9</v>
      </c>
      <c r="E188" t="s">
        <v>10</v>
      </c>
      <c r="F188" t="s">
        <v>13</v>
      </c>
      <c r="G188" s="1">
        <v>42483</v>
      </c>
      <c r="H188" t="s">
        <v>19</v>
      </c>
    </row>
    <row r="189" spans="1:8" x14ac:dyDescent="0.2">
      <c r="A189">
        <v>670</v>
      </c>
      <c r="B189" t="s">
        <v>12</v>
      </c>
      <c r="C189" t="s">
        <v>8</v>
      </c>
      <c r="D189" t="s">
        <v>9</v>
      </c>
      <c r="E189" t="s">
        <v>10</v>
      </c>
      <c r="F189" t="s">
        <v>13</v>
      </c>
      <c r="G189" s="1">
        <v>42483</v>
      </c>
      <c r="H189" t="s">
        <v>19</v>
      </c>
    </row>
    <row r="190" spans="1:8" x14ac:dyDescent="0.2">
      <c r="A190">
        <v>861</v>
      </c>
      <c r="B190" t="s">
        <v>14</v>
      </c>
      <c r="C190" t="s">
        <v>8</v>
      </c>
      <c r="D190" t="s">
        <v>9</v>
      </c>
      <c r="E190" t="s">
        <v>10</v>
      </c>
      <c r="F190" t="s">
        <v>11</v>
      </c>
      <c r="G190" s="1">
        <v>42483</v>
      </c>
      <c r="H190" t="s">
        <v>19</v>
      </c>
    </row>
    <row r="191" spans="1:8" x14ac:dyDescent="0.2">
      <c r="A191">
        <v>931</v>
      </c>
      <c r="B191" t="s">
        <v>14</v>
      </c>
      <c r="C191" t="s">
        <v>8</v>
      </c>
      <c r="D191" t="s">
        <v>9</v>
      </c>
      <c r="E191" t="s">
        <v>10</v>
      </c>
      <c r="F191" t="s">
        <v>13</v>
      </c>
      <c r="G191" s="1">
        <v>42483</v>
      </c>
      <c r="H191" t="s">
        <v>19</v>
      </c>
    </row>
    <row r="192" spans="1:8" x14ac:dyDescent="0.2">
      <c r="A192">
        <v>3842</v>
      </c>
      <c r="B192" t="s">
        <v>15</v>
      </c>
      <c r="C192" t="s">
        <v>8</v>
      </c>
      <c r="D192" t="s">
        <v>9</v>
      </c>
      <c r="E192" t="s">
        <v>10</v>
      </c>
      <c r="F192" t="s">
        <v>11</v>
      </c>
      <c r="G192" s="1">
        <v>42483</v>
      </c>
      <c r="H192" t="s">
        <v>19</v>
      </c>
    </row>
    <row r="193" spans="1:8" x14ac:dyDescent="0.2">
      <c r="A193">
        <v>4388</v>
      </c>
      <c r="B193" t="s">
        <v>15</v>
      </c>
      <c r="C193" t="s">
        <v>8</v>
      </c>
      <c r="D193" t="s">
        <v>9</v>
      </c>
      <c r="E193" t="s">
        <v>10</v>
      </c>
      <c r="F193" t="s">
        <v>13</v>
      </c>
      <c r="G193" s="1">
        <v>42483</v>
      </c>
      <c r="H193" t="s">
        <v>19</v>
      </c>
    </row>
    <row r="194" spans="1:8" x14ac:dyDescent="0.2">
      <c r="A194">
        <v>171</v>
      </c>
      <c r="B194" t="s">
        <v>7</v>
      </c>
      <c r="C194" t="s">
        <v>8</v>
      </c>
      <c r="D194" t="s">
        <v>9</v>
      </c>
      <c r="E194" t="s">
        <v>10</v>
      </c>
      <c r="F194" t="s">
        <v>11</v>
      </c>
      <c r="G194" s="1">
        <v>42484</v>
      </c>
      <c r="H194" t="s">
        <v>20</v>
      </c>
    </row>
    <row r="195" spans="1:8" x14ac:dyDescent="0.2">
      <c r="A195">
        <v>417</v>
      </c>
      <c r="B195" t="s">
        <v>12</v>
      </c>
      <c r="C195" t="s">
        <v>8</v>
      </c>
      <c r="D195" t="s">
        <v>9</v>
      </c>
      <c r="E195" t="s">
        <v>10</v>
      </c>
      <c r="F195" t="s">
        <v>11</v>
      </c>
      <c r="G195" s="1">
        <v>42484</v>
      </c>
      <c r="H195" t="s">
        <v>20</v>
      </c>
    </row>
    <row r="196" spans="1:8" x14ac:dyDescent="0.2">
      <c r="A196">
        <v>489</v>
      </c>
      <c r="B196" t="s">
        <v>7</v>
      </c>
      <c r="C196" t="s">
        <v>8</v>
      </c>
      <c r="D196" t="s">
        <v>9</v>
      </c>
      <c r="E196" t="s">
        <v>10</v>
      </c>
      <c r="F196" t="s">
        <v>13</v>
      </c>
      <c r="G196" s="1">
        <v>42484</v>
      </c>
      <c r="H196" t="s">
        <v>20</v>
      </c>
    </row>
    <row r="197" spans="1:8" x14ac:dyDescent="0.2">
      <c r="A197">
        <v>810</v>
      </c>
      <c r="B197" t="s">
        <v>14</v>
      </c>
      <c r="C197" t="s">
        <v>8</v>
      </c>
      <c r="D197" t="s">
        <v>9</v>
      </c>
      <c r="E197" t="s">
        <v>10</v>
      </c>
      <c r="F197" t="s">
        <v>11</v>
      </c>
      <c r="G197" s="1">
        <v>42484</v>
      </c>
      <c r="H197" t="s">
        <v>20</v>
      </c>
    </row>
    <row r="198" spans="1:8" x14ac:dyDescent="0.2">
      <c r="A198">
        <v>820</v>
      </c>
      <c r="B198" t="s">
        <v>12</v>
      </c>
      <c r="C198" t="s">
        <v>8</v>
      </c>
      <c r="D198" t="s">
        <v>9</v>
      </c>
      <c r="E198" t="s">
        <v>10</v>
      </c>
      <c r="F198" t="s">
        <v>13</v>
      </c>
      <c r="G198" s="1">
        <v>42484</v>
      </c>
      <c r="H198" t="s">
        <v>20</v>
      </c>
    </row>
    <row r="199" spans="1:8" x14ac:dyDescent="0.2">
      <c r="A199">
        <v>927</v>
      </c>
      <c r="B199" t="s">
        <v>14</v>
      </c>
      <c r="C199" t="s">
        <v>8</v>
      </c>
      <c r="D199" t="s">
        <v>9</v>
      </c>
      <c r="E199" t="s">
        <v>10</v>
      </c>
      <c r="F199" t="s">
        <v>13</v>
      </c>
      <c r="G199" s="1">
        <v>42484</v>
      </c>
      <c r="H199" t="s">
        <v>20</v>
      </c>
    </row>
    <row r="200" spans="1:8" x14ac:dyDescent="0.2">
      <c r="A200">
        <v>3615</v>
      </c>
      <c r="B200" t="s">
        <v>15</v>
      </c>
      <c r="C200" t="s">
        <v>8</v>
      </c>
      <c r="D200" t="s">
        <v>9</v>
      </c>
      <c r="E200" t="s">
        <v>10</v>
      </c>
      <c r="F200" t="s">
        <v>11</v>
      </c>
      <c r="G200" s="1">
        <v>42484</v>
      </c>
      <c r="H200" t="s">
        <v>20</v>
      </c>
    </row>
    <row r="201" spans="1:8" x14ac:dyDescent="0.2">
      <c r="A201">
        <v>4284</v>
      </c>
      <c r="B201" t="s">
        <v>15</v>
      </c>
      <c r="C201" t="s">
        <v>8</v>
      </c>
      <c r="D201" t="s">
        <v>9</v>
      </c>
      <c r="E201" t="s">
        <v>10</v>
      </c>
      <c r="F201" t="s">
        <v>13</v>
      </c>
      <c r="G201" s="1">
        <v>42484</v>
      </c>
      <c r="H201" t="s">
        <v>20</v>
      </c>
    </row>
    <row r="202" spans="1:8" x14ac:dyDescent="0.2">
      <c r="A202">
        <v>175</v>
      </c>
      <c r="B202" t="s">
        <v>7</v>
      </c>
      <c r="C202" t="s">
        <v>8</v>
      </c>
      <c r="D202" t="s">
        <v>9</v>
      </c>
      <c r="E202" t="s">
        <v>10</v>
      </c>
      <c r="F202" t="s">
        <v>11</v>
      </c>
      <c r="G202" s="1">
        <v>42485</v>
      </c>
      <c r="H202" t="s">
        <v>21</v>
      </c>
    </row>
    <row r="203" spans="1:8" x14ac:dyDescent="0.2">
      <c r="A203">
        <v>237</v>
      </c>
      <c r="B203" t="s">
        <v>12</v>
      </c>
      <c r="C203" t="s">
        <v>8</v>
      </c>
      <c r="D203" t="s">
        <v>9</v>
      </c>
      <c r="E203" t="s">
        <v>10</v>
      </c>
      <c r="F203" t="s">
        <v>11</v>
      </c>
      <c r="G203" s="1">
        <v>42485</v>
      </c>
      <c r="H203" t="s">
        <v>21</v>
      </c>
    </row>
    <row r="204" spans="1:8" x14ac:dyDescent="0.2">
      <c r="A204">
        <v>407</v>
      </c>
      <c r="B204" t="s">
        <v>14</v>
      </c>
      <c r="C204" t="s">
        <v>8</v>
      </c>
      <c r="D204" t="s">
        <v>9</v>
      </c>
      <c r="E204" t="s">
        <v>10</v>
      </c>
      <c r="F204" t="s">
        <v>11</v>
      </c>
      <c r="G204" s="1">
        <v>42485</v>
      </c>
      <c r="H204" t="s">
        <v>21</v>
      </c>
    </row>
    <row r="205" spans="1:8" x14ac:dyDescent="0.2">
      <c r="A205">
        <v>547</v>
      </c>
      <c r="B205" t="s">
        <v>14</v>
      </c>
      <c r="C205" t="s">
        <v>8</v>
      </c>
      <c r="D205" t="s">
        <v>9</v>
      </c>
      <c r="E205" t="s">
        <v>10</v>
      </c>
      <c r="F205" t="s">
        <v>13</v>
      </c>
      <c r="G205" s="1">
        <v>42485</v>
      </c>
      <c r="H205" t="s">
        <v>21</v>
      </c>
    </row>
    <row r="206" spans="1:8" x14ac:dyDescent="0.2">
      <c r="A206">
        <v>558</v>
      </c>
      <c r="B206" t="s">
        <v>12</v>
      </c>
      <c r="C206" t="s">
        <v>8</v>
      </c>
      <c r="D206" t="s">
        <v>9</v>
      </c>
      <c r="E206" t="s">
        <v>10</v>
      </c>
      <c r="F206" t="s">
        <v>13</v>
      </c>
      <c r="G206" s="1">
        <v>42485</v>
      </c>
      <c r="H206" t="s">
        <v>21</v>
      </c>
    </row>
    <row r="207" spans="1:8" x14ac:dyDescent="0.2">
      <c r="A207">
        <v>576</v>
      </c>
      <c r="B207" t="s">
        <v>7</v>
      </c>
      <c r="C207" t="s">
        <v>8</v>
      </c>
      <c r="D207" t="s">
        <v>9</v>
      </c>
      <c r="E207" t="s">
        <v>10</v>
      </c>
      <c r="F207" t="s">
        <v>13</v>
      </c>
      <c r="G207" s="1">
        <v>42485</v>
      </c>
      <c r="H207" t="s">
        <v>21</v>
      </c>
    </row>
    <row r="208" spans="1:8" x14ac:dyDescent="0.2">
      <c r="A208">
        <v>2033</v>
      </c>
      <c r="B208" t="s">
        <v>15</v>
      </c>
      <c r="C208" t="s">
        <v>8</v>
      </c>
      <c r="D208" t="s">
        <v>9</v>
      </c>
      <c r="E208" t="s">
        <v>10</v>
      </c>
      <c r="F208" t="s">
        <v>11</v>
      </c>
      <c r="G208" s="1">
        <v>42485</v>
      </c>
      <c r="H208" t="s">
        <v>21</v>
      </c>
    </row>
    <row r="209" spans="1:8" x14ac:dyDescent="0.2">
      <c r="A209">
        <v>2683</v>
      </c>
      <c r="B209" t="s">
        <v>15</v>
      </c>
      <c r="C209" t="s">
        <v>8</v>
      </c>
      <c r="D209" t="s">
        <v>9</v>
      </c>
      <c r="E209" t="s">
        <v>10</v>
      </c>
      <c r="F209" t="s">
        <v>13</v>
      </c>
      <c r="G209" s="1">
        <v>42485</v>
      </c>
      <c r="H209" t="s">
        <v>21</v>
      </c>
    </row>
    <row r="210" spans="1:8" x14ac:dyDescent="0.2">
      <c r="A210">
        <v>108</v>
      </c>
      <c r="B210" t="s">
        <v>7</v>
      </c>
      <c r="C210" t="s">
        <v>8</v>
      </c>
      <c r="D210" t="s">
        <v>9</v>
      </c>
      <c r="E210" t="s">
        <v>10</v>
      </c>
      <c r="F210" t="s">
        <v>11</v>
      </c>
      <c r="G210" s="1">
        <v>42486</v>
      </c>
      <c r="H210" t="s">
        <v>22</v>
      </c>
    </row>
    <row r="211" spans="1:8" x14ac:dyDescent="0.2">
      <c r="A211">
        <v>209</v>
      </c>
      <c r="B211" t="s">
        <v>12</v>
      </c>
      <c r="C211" t="s">
        <v>8</v>
      </c>
      <c r="D211" t="s">
        <v>9</v>
      </c>
      <c r="E211" t="s">
        <v>10</v>
      </c>
      <c r="F211" t="s">
        <v>11</v>
      </c>
      <c r="G211" s="1">
        <v>42486</v>
      </c>
      <c r="H211" t="s">
        <v>22</v>
      </c>
    </row>
    <row r="212" spans="1:8" x14ac:dyDescent="0.2">
      <c r="A212">
        <v>357</v>
      </c>
      <c r="B212" t="s">
        <v>7</v>
      </c>
      <c r="C212" t="s">
        <v>8</v>
      </c>
      <c r="D212" t="s">
        <v>9</v>
      </c>
      <c r="E212" t="s">
        <v>10</v>
      </c>
      <c r="F212" t="s">
        <v>13</v>
      </c>
      <c r="G212" s="1">
        <v>42486</v>
      </c>
      <c r="H212" t="s">
        <v>22</v>
      </c>
    </row>
    <row r="213" spans="1:8" x14ac:dyDescent="0.2">
      <c r="A213">
        <v>400</v>
      </c>
      <c r="B213" t="s">
        <v>14</v>
      </c>
      <c r="C213" t="s">
        <v>8</v>
      </c>
      <c r="D213" t="s">
        <v>9</v>
      </c>
      <c r="E213" t="s">
        <v>10</v>
      </c>
      <c r="F213" t="s">
        <v>11</v>
      </c>
      <c r="G213" s="1">
        <v>42486</v>
      </c>
      <c r="H213" t="s">
        <v>22</v>
      </c>
    </row>
    <row r="214" spans="1:8" x14ac:dyDescent="0.2">
      <c r="A214">
        <v>439</v>
      </c>
      <c r="B214" t="s">
        <v>12</v>
      </c>
      <c r="C214" t="s">
        <v>8</v>
      </c>
      <c r="D214" t="s">
        <v>9</v>
      </c>
      <c r="E214" t="s">
        <v>10</v>
      </c>
      <c r="F214" t="s">
        <v>13</v>
      </c>
      <c r="G214" s="1">
        <v>42486</v>
      </c>
      <c r="H214" t="s">
        <v>22</v>
      </c>
    </row>
    <row r="215" spans="1:8" x14ac:dyDescent="0.2">
      <c r="A215">
        <v>523</v>
      </c>
      <c r="B215" t="s">
        <v>14</v>
      </c>
      <c r="C215" t="s">
        <v>8</v>
      </c>
      <c r="D215" t="s">
        <v>9</v>
      </c>
      <c r="E215" t="s">
        <v>10</v>
      </c>
      <c r="F215" t="s">
        <v>13</v>
      </c>
      <c r="G215" s="1">
        <v>42486</v>
      </c>
      <c r="H215" t="s">
        <v>22</v>
      </c>
    </row>
    <row r="216" spans="1:8" x14ac:dyDescent="0.2">
      <c r="A216">
        <v>1954</v>
      </c>
      <c r="B216" t="s">
        <v>15</v>
      </c>
      <c r="C216" t="s">
        <v>8</v>
      </c>
      <c r="D216" t="s">
        <v>9</v>
      </c>
      <c r="E216" t="s">
        <v>10</v>
      </c>
      <c r="F216" t="s">
        <v>11</v>
      </c>
      <c r="G216" s="1">
        <v>42486</v>
      </c>
      <c r="H216" t="s">
        <v>22</v>
      </c>
    </row>
    <row r="217" spans="1:8" x14ac:dyDescent="0.2">
      <c r="A217">
        <v>2714</v>
      </c>
      <c r="B217" t="s">
        <v>15</v>
      </c>
      <c r="C217" t="s">
        <v>8</v>
      </c>
      <c r="D217" t="s">
        <v>9</v>
      </c>
      <c r="E217" t="s">
        <v>10</v>
      </c>
      <c r="F217" t="s">
        <v>13</v>
      </c>
      <c r="G217" s="1">
        <v>42486</v>
      </c>
      <c r="H217" t="s">
        <v>22</v>
      </c>
    </row>
    <row r="218" spans="1:8" x14ac:dyDescent="0.2">
      <c r="A218">
        <v>106</v>
      </c>
      <c r="B218" t="s">
        <v>7</v>
      </c>
      <c r="C218" t="s">
        <v>8</v>
      </c>
      <c r="D218" t="s">
        <v>9</v>
      </c>
      <c r="E218" t="s">
        <v>10</v>
      </c>
      <c r="F218" t="s">
        <v>11</v>
      </c>
      <c r="G218" s="1">
        <v>42487</v>
      </c>
      <c r="H218" t="s">
        <v>23</v>
      </c>
    </row>
    <row r="219" spans="1:8" x14ac:dyDescent="0.2">
      <c r="A219">
        <v>197</v>
      </c>
      <c r="B219" t="s">
        <v>12</v>
      </c>
      <c r="C219" t="s">
        <v>8</v>
      </c>
      <c r="D219" t="s">
        <v>9</v>
      </c>
      <c r="E219" t="s">
        <v>10</v>
      </c>
      <c r="F219" t="s">
        <v>11</v>
      </c>
      <c r="G219" s="1">
        <v>42487</v>
      </c>
      <c r="H219" t="s">
        <v>23</v>
      </c>
    </row>
    <row r="220" spans="1:8" x14ac:dyDescent="0.2">
      <c r="A220">
        <v>303</v>
      </c>
      <c r="B220" t="s">
        <v>7</v>
      </c>
      <c r="C220" t="s">
        <v>8</v>
      </c>
      <c r="D220" t="s">
        <v>9</v>
      </c>
      <c r="E220" t="s">
        <v>10</v>
      </c>
      <c r="F220" t="s">
        <v>13</v>
      </c>
      <c r="G220" s="1">
        <v>42487</v>
      </c>
      <c r="H220" t="s">
        <v>23</v>
      </c>
    </row>
    <row r="221" spans="1:8" x14ac:dyDescent="0.2">
      <c r="A221">
        <v>367</v>
      </c>
      <c r="B221" t="s">
        <v>12</v>
      </c>
      <c r="C221" t="s">
        <v>8</v>
      </c>
      <c r="D221" t="s">
        <v>9</v>
      </c>
      <c r="E221" t="s">
        <v>10</v>
      </c>
      <c r="F221" t="s">
        <v>13</v>
      </c>
      <c r="G221" s="1">
        <v>42487</v>
      </c>
      <c r="H221" t="s">
        <v>23</v>
      </c>
    </row>
    <row r="222" spans="1:8" x14ac:dyDescent="0.2">
      <c r="A222">
        <v>384</v>
      </c>
      <c r="B222" t="s">
        <v>14</v>
      </c>
      <c r="C222" t="s">
        <v>8</v>
      </c>
      <c r="D222" t="s">
        <v>9</v>
      </c>
      <c r="E222" t="s">
        <v>10</v>
      </c>
      <c r="F222" t="s">
        <v>11</v>
      </c>
      <c r="G222" s="1">
        <v>42487</v>
      </c>
      <c r="H222" t="s">
        <v>23</v>
      </c>
    </row>
    <row r="223" spans="1:8" x14ac:dyDescent="0.2">
      <c r="A223">
        <v>513</v>
      </c>
      <c r="B223" t="s">
        <v>14</v>
      </c>
      <c r="C223" t="s">
        <v>8</v>
      </c>
      <c r="D223" t="s">
        <v>9</v>
      </c>
      <c r="E223" t="s">
        <v>10</v>
      </c>
      <c r="F223" t="s">
        <v>13</v>
      </c>
      <c r="G223" s="1">
        <v>42487</v>
      </c>
      <c r="H223" t="s">
        <v>23</v>
      </c>
    </row>
    <row r="224" spans="1:8" x14ac:dyDescent="0.2">
      <c r="A224">
        <v>2054</v>
      </c>
      <c r="B224" t="s">
        <v>15</v>
      </c>
      <c r="C224" t="s">
        <v>8</v>
      </c>
      <c r="D224" t="s">
        <v>9</v>
      </c>
      <c r="E224" t="s">
        <v>10</v>
      </c>
      <c r="F224" t="s">
        <v>11</v>
      </c>
      <c r="G224" s="1">
        <v>42487</v>
      </c>
      <c r="H224" t="s">
        <v>23</v>
      </c>
    </row>
    <row r="225" spans="1:8" x14ac:dyDescent="0.2">
      <c r="A225">
        <v>2581</v>
      </c>
      <c r="B225" t="s">
        <v>15</v>
      </c>
      <c r="C225" t="s">
        <v>8</v>
      </c>
      <c r="D225" t="s">
        <v>9</v>
      </c>
      <c r="E225" t="s">
        <v>10</v>
      </c>
      <c r="F225" t="s">
        <v>13</v>
      </c>
      <c r="G225" s="1">
        <v>42487</v>
      </c>
      <c r="H225" t="s">
        <v>23</v>
      </c>
    </row>
    <row r="226" spans="1:8" x14ac:dyDescent="0.2">
      <c r="A226">
        <v>816</v>
      </c>
      <c r="B226" t="s">
        <v>7</v>
      </c>
      <c r="C226" t="s">
        <v>8</v>
      </c>
      <c r="D226" t="s">
        <v>9</v>
      </c>
      <c r="E226" t="s">
        <v>10</v>
      </c>
      <c r="F226" t="s">
        <v>11</v>
      </c>
      <c r="G226" s="1">
        <v>42488</v>
      </c>
      <c r="H226" t="s">
        <v>17</v>
      </c>
    </row>
    <row r="227" spans="1:8" x14ac:dyDescent="0.2">
      <c r="A227">
        <v>1545</v>
      </c>
      <c r="B227" t="s">
        <v>12</v>
      </c>
      <c r="C227" t="s">
        <v>8</v>
      </c>
      <c r="D227" t="s">
        <v>9</v>
      </c>
      <c r="E227" t="s">
        <v>10</v>
      </c>
      <c r="F227" t="s">
        <v>11</v>
      </c>
      <c r="G227" s="1">
        <v>42488</v>
      </c>
      <c r="H227" t="s">
        <v>17</v>
      </c>
    </row>
    <row r="228" spans="1:8" x14ac:dyDescent="0.2">
      <c r="A228">
        <v>2494</v>
      </c>
      <c r="B228" t="s">
        <v>7</v>
      </c>
      <c r="C228" t="s">
        <v>8</v>
      </c>
      <c r="D228" t="s">
        <v>9</v>
      </c>
      <c r="E228" t="s">
        <v>10</v>
      </c>
      <c r="F228" t="s">
        <v>13</v>
      </c>
      <c r="G228" s="1">
        <v>42488</v>
      </c>
      <c r="H228" t="s">
        <v>17</v>
      </c>
    </row>
    <row r="229" spans="1:8" x14ac:dyDescent="0.2">
      <c r="A229">
        <v>2831</v>
      </c>
      <c r="B229" t="s">
        <v>12</v>
      </c>
      <c r="C229" t="s">
        <v>8</v>
      </c>
      <c r="D229" t="s">
        <v>9</v>
      </c>
      <c r="E229" t="s">
        <v>10</v>
      </c>
      <c r="F229" t="s">
        <v>13</v>
      </c>
      <c r="G229" s="1">
        <v>42488</v>
      </c>
      <c r="H229" t="s">
        <v>17</v>
      </c>
    </row>
    <row r="230" spans="1:8" x14ac:dyDescent="0.2">
      <c r="A230">
        <v>3237</v>
      </c>
      <c r="B230" t="s">
        <v>14</v>
      </c>
      <c r="C230" t="s">
        <v>8</v>
      </c>
      <c r="D230" t="s">
        <v>9</v>
      </c>
      <c r="E230" t="s">
        <v>10</v>
      </c>
      <c r="F230" t="s">
        <v>11</v>
      </c>
      <c r="G230" s="1">
        <v>42488</v>
      </c>
      <c r="H230" t="s">
        <v>17</v>
      </c>
    </row>
    <row r="231" spans="1:8" x14ac:dyDescent="0.2">
      <c r="A231">
        <v>4357</v>
      </c>
      <c r="B231" t="s">
        <v>14</v>
      </c>
      <c r="C231" t="s">
        <v>8</v>
      </c>
      <c r="D231" t="s">
        <v>9</v>
      </c>
      <c r="E231" t="s">
        <v>10</v>
      </c>
      <c r="F231" t="s">
        <v>13</v>
      </c>
      <c r="G231" s="1">
        <v>42488</v>
      </c>
      <c r="H231" t="s">
        <v>17</v>
      </c>
    </row>
    <row r="232" spans="1:8" x14ac:dyDescent="0.2">
      <c r="A232">
        <v>28008</v>
      </c>
      <c r="B232" t="s">
        <v>15</v>
      </c>
      <c r="C232" t="s">
        <v>8</v>
      </c>
      <c r="D232" t="s">
        <v>9</v>
      </c>
      <c r="E232" t="s">
        <v>10</v>
      </c>
      <c r="F232" t="s">
        <v>11</v>
      </c>
      <c r="G232" s="1">
        <v>42488</v>
      </c>
      <c r="H232" t="s">
        <v>17</v>
      </c>
    </row>
    <row r="233" spans="1:8" x14ac:dyDescent="0.2">
      <c r="A233">
        <v>28673</v>
      </c>
      <c r="B233" t="s">
        <v>15</v>
      </c>
      <c r="C233" t="s">
        <v>8</v>
      </c>
      <c r="D233" t="s">
        <v>9</v>
      </c>
      <c r="E233" t="s">
        <v>10</v>
      </c>
      <c r="F233" t="s">
        <v>13</v>
      </c>
      <c r="G233" s="1">
        <v>42488</v>
      </c>
      <c r="H233" t="s">
        <v>17</v>
      </c>
    </row>
    <row r="234" spans="1:8" x14ac:dyDescent="0.2">
      <c r="A234">
        <v>474</v>
      </c>
      <c r="B234" t="s">
        <v>7</v>
      </c>
      <c r="C234" t="s">
        <v>8</v>
      </c>
      <c r="D234" t="s">
        <v>9</v>
      </c>
      <c r="E234" t="s">
        <v>10</v>
      </c>
      <c r="F234" t="s">
        <v>11</v>
      </c>
      <c r="G234" s="1">
        <v>42489</v>
      </c>
      <c r="H234" t="s">
        <v>18</v>
      </c>
    </row>
    <row r="235" spans="1:8" x14ac:dyDescent="0.2">
      <c r="A235">
        <v>762</v>
      </c>
      <c r="B235" t="s">
        <v>12</v>
      </c>
      <c r="C235" t="s">
        <v>8</v>
      </c>
      <c r="D235" t="s">
        <v>9</v>
      </c>
      <c r="E235" t="s">
        <v>10</v>
      </c>
      <c r="F235" t="s">
        <v>11</v>
      </c>
      <c r="G235" s="1">
        <v>42489</v>
      </c>
      <c r="H235" t="s">
        <v>18</v>
      </c>
    </row>
    <row r="236" spans="1:8" x14ac:dyDescent="0.2">
      <c r="A236">
        <v>1664</v>
      </c>
      <c r="B236" t="s">
        <v>12</v>
      </c>
      <c r="C236" t="s">
        <v>8</v>
      </c>
      <c r="D236" t="s">
        <v>9</v>
      </c>
      <c r="E236" t="s">
        <v>10</v>
      </c>
      <c r="F236" t="s">
        <v>13</v>
      </c>
      <c r="G236" s="1">
        <v>42489</v>
      </c>
      <c r="H236" t="s">
        <v>18</v>
      </c>
    </row>
    <row r="237" spans="1:8" x14ac:dyDescent="0.2">
      <c r="A237">
        <v>1740</v>
      </c>
      <c r="B237" t="s">
        <v>7</v>
      </c>
      <c r="C237" t="s">
        <v>8</v>
      </c>
      <c r="D237" t="s">
        <v>9</v>
      </c>
      <c r="E237" t="s">
        <v>10</v>
      </c>
      <c r="F237" t="s">
        <v>13</v>
      </c>
      <c r="G237" s="1">
        <v>42489</v>
      </c>
      <c r="H237" t="s">
        <v>18</v>
      </c>
    </row>
    <row r="238" spans="1:8" x14ac:dyDescent="0.2">
      <c r="A238">
        <v>1798</v>
      </c>
      <c r="B238" t="s">
        <v>14</v>
      </c>
      <c r="C238" t="s">
        <v>8</v>
      </c>
      <c r="D238" t="s">
        <v>9</v>
      </c>
      <c r="E238" t="s">
        <v>10</v>
      </c>
      <c r="F238" t="s">
        <v>11</v>
      </c>
      <c r="G238" s="1">
        <v>42489</v>
      </c>
      <c r="H238" t="s">
        <v>18</v>
      </c>
    </row>
    <row r="239" spans="1:8" x14ac:dyDescent="0.2">
      <c r="A239">
        <v>3087</v>
      </c>
      <c r="B239" t="s">
        <v>14</v>
      </c>
      <c r="C239" t="s">
        <v>8</v>
      </c>
      <c r="D239" t="s">
        <v>9</v>
      </c>
      <c r="E239" t="s">
        <v>10</v>
      </c>
      <c r="F239" t="s">
        <v>13</v>
      </c>
      <c r="G239" s="1">
        <v>42489</v>
      </c>
      <c r="H239" t="s">
        <v>18</v>
      </c>
    </row>
    <row r="240" spans="1:8" x14ac:dyDescent="0.2">
      <c r="A240">
        <v>11290</v>
      </c>
      <c r="B240" t="s">
        <v>15</v>
      </c>
      <c r="C240" t="s">
        <v>8</v>
      </c>
      <c r="D240" t="s">
        <v>9</v>
      </c>
      <c r="E240" t="s">
        <v>10</v>
      </c>
      <c r="F240" t="s">
        <v>11</v>
      </c>
      <c r="G240" s="1">
        <v>42489</v>
      </c>
      <c r="H240" t="s">
        <v>18</v>
      </c>
    </row>
    <row r="241" spans="1:8" x14ac:dyDescent="0.2">
      <c r="A241">
        <v>13318</v>
      </c>
      <c r="B241" t="s">
        <v>15</v>
      </c>
      <c r="C241" t="s">
        <v>8</v>
      </c>
      <c r="D241" t="s">
        <v>9</v>
      </c>
      <c r="E241" t="s">
        <v>10</v>
      </c>
      <c r="F241" t="s">
        <v>13</v>
      </c>
      <c r="G241" s="1">
        <v>42489</v>
      </c>
      <c r="H241" t="s">
        <v>18</v>
      </c>
    </row>
    <row r="242" spans="1:8" x14ac:dyDescent="0.2">
      <c r="A242">
        <v>543</v>
      </c>
      <c r="B242" t="s">
        <v>7</v>
      </c>
      <c r="C242" t="s">
        <v>8</v>
      </c>
      <c r="D242" t="s">
        <v>9</v>
      </c>
      <c r="E242" t="s">
        <v>10</v>
      </c>
      <c r="F242" t="s">
        <v>11</v>
      </c>
      <c r="G242" s="1">
        <v>42490</v>
      </c>
      <c r="H242" t="s">
        <v>19</v>
      </c>
    </row>
    <row r="243" spans="1:8" x14ac:dyDescent="0.2">
      <c r="A243">
        <v>878</v>
      </c>
      <c r="B243" t="s">
        <v>12</v>
      </c>
      <c r="C243" t="s">
        <v>8</v>
      </c>
      <c r="D243" t="s">
        <v>9</v>
      </c>
      <c r="E243" t="s">
        <v>10</v>
      </c>
      <c r="F243" t="s">
        <v>11</v>
      </c>
      <c r="G243" s="1">
        <v>42490</v>
      </c>
      <c r="H243" t="s">
        <v>19</v>
      </c>
    </row>
    <row r="244" spans="1:8" x14ac:dyDescent="0.2">
      <c r="A244">
        <v>1674</v>
      </c>
      <c r="B244" t="s">
        <v>7</v>
      </c>
      <c r="C244" t="s">
        <v>8</v>
      </c>
      <c r="D244" t="s">
        <v>9</v>
      </c>
      <c r="E244" t="s">
        <v>10</v>
      </c>
      <c r="F244" t="s">
        <v>13</v>
      </c>
      <c r="G244" s="1">
        <v>42490</v>
      </c>
      <c r="H244" t="s">
        <v>19</v>
      </c>
    </row>
    <row r="245" spans="1:8" x14ac:dyDescent="0.2">
      <c r="A245">
        <v>1787</v>
      </c>
      <c r="B245" t="s">
        <v>12</v>
      </c>
      <c r="C245" t="s">
        <v>8</v>
      </c>
      <c r="D245" t="s">
        <v>9</v>
      </c>
      <c r="E245" t="s">
        <v>10</v>
      </c>
      <c r="F245" t="s">
        <v>13</v>
      </c>
      <c r="G245" s="1">
        <v>42490</v>
      </c>
      <c r="H245" t="s">
        <v>19</v>
      </c>
    </row>
    <row r="246" spans="1:8" x14ac:dyDescent="0.2">
      <c r="A246">
        <v>2083</v>
      </c>
      <c r="B246" t="s">
        <v>14</v>
      </c>
      <c r="C246" t="s">
        <v>8</v>
      </c>
      <c r="D246" t="s">
        <v>9</v>
      </c>
      <c r="E246" t="s">
        <v>10</v>
      </c>
      <c r="F246" t="s">
        <v>11</v>
      </c>
      <c r="G246" s="1">
        <v>42490</v>
      </c>
      <c r="H246" t="s">
        <v>19</v>
      </c>
    </row>
    <row r="247" spans="1:8" x14ac:dyDescent="0.2">
      <c r="A247">
        <v>2854</v>
      </c>
      <c r="B247" t="s">
        <v>14</v>
      </c>
      <c r="C247" t="s">
        <v>8</v>
      </c>
      <c r="D247" t="s">
        <v>9</v>
      </c>
      <c r="E247" t="s">
        <v>10</v>
      </c>
      <c r="F247" t="s">
        <v>13</v>
      </c>
      <c r="G247" s="1">
        <v>42490</v>
      </c>
      <c r="H247" t="s">
        <v>19</v>
      </c>
    </row>
    <row r="248" spans="1:8" x14ac:dyDescent="0.2">
      <c r="A248">
        <v>12681</v>
      </c>
      <c r="B248" t="s">
        <v>15</v>
      </c>
      <c r="C248" t="s">
        <v>8</v>
      </c>
      <c r="D248" t="s">
        <v>9</v>
      </c>
      <c r="E248" t="s">
        <v>10</v>
      </c>
      <c r="F248" t="s">
        <v>13</v>
      </c>
      <c r="G248" s="1">
        <v>42490</v>
      </c>
      <c r="H248" t="s">
        <v>19</v>
      </c>
    </row>
    <row r="249" spans="1:8" x14ac:dyDescent="0.2">
      <c r="A249">
        <v>12753</v>
      </c>
      <c r="B249" t="s">
        <v>15</v>
      </c>
      <c r="C249" t="s">
        <v>8</v>
      </c>
      <c r="D249" t="s">
        <v>9</v>
      </c>
      <c r="E249" t="s">
        <v>10</v>
      </c>
      <c r="F249" t="s">
        <v>11</v>
      </c>
      <c r="G249" s="1">
        <v>42490</v>
      </c>
      <c r="H249" t="s">
        <v>19</v>
      </c>
    </row>
    <row r="250" spans="1:8" x14ac:dyDescent="0.2">
      <c r="A250">
        <v>401</v>
      </c>
      <c r="B250" t="s">
        <v>7</v>
      </c>
      <c r="C250" t="s">
        <v>8</v>
      </c>
      <c r="D250" t="s">
        <v>9</v>
      </c>
      <c r="E250" t="s">
        <v>10</v>
      </c>
      <c r="F250" t="s">
        <v>11</v>
      </c>
      <c r="G250" s="1">
        <v>42491</v>
      </c>
      <c r="H250" t="s">
        <v>20</v>
      </c>
    </row>
    <row r="251" spans="1:8" x14ac:dyDescent="0.2">
      <c r="A251">
        <v>718</v>
      </c>
      <c r="B251" t="s">
        <v>12</v>
      </c>
      <c r="C251" t="s">
        <v>8</v>
      </c>
      <c r="D251" t="s">
        <v>9</v>
      </c>
      <c r="E251" t="s">
        <v>10</v>
      </c>
      <c r="F251" t="s">
        <v>11</v>
      </c>
      <c r="G251" s="1">
        <v>42491</v>
      </c>
      <c r="H251" t="s">
        <v>20</v>
      </c>
    </row>
    <row r="252" spans="1:8" x14ac:dyDescent="0.2">
      <c r="A252">
        <v>1301</v>
      </c>
      <c r="B252" t="s">
        <v>7</v>
      </c>
      <c r="C252" t="s">
        <v>8</v>
      </c>
      <c r="D252" t="s">
        <v>9</v>
      </c>
      <c r="E252" t="s">
        <v>10</v>
      </c>
      <c r="F252" t="s">
        <v>13</v>
      </c>
      <c r="G252" s="1">
        <v>42491</v>
      </c>
      <c r="H252" t="s">
        <v>20</v>
      </c>
    </row>
    <row r="253" spans="1:8" x14ac:dyDescent="0.2">
      <c r="A253">
        <v>1305</v>
      </c>
      <c r="B253" t="s">
        <v>12</v>
      </c>
      <c r="C253" t="s">
        <v>8</v>
      </c>
      <c r="D253" t="s">
        <v>9</v>
      </c>
      <c r="E253" t="s">
        <v>10</v>
      </c>
      <c r="F253" t="s">
        <v>13</v>
      </c>
      <c r="G253" s="1">
        <v>42491</v>
      </c>
      <c r="H253" t="s">
        <v>20</v>
      </c>
    </row>
    <row r="254" spans="1:8" x14ac:dyDescent="0.2">
      <c r="A254">
        <v>1574</v>
      </c>
      <c r="B254" t="s">
        <v>14</v>
      </c>
      <c r="C254" t="s">
        <v>8</v>
      </c>
      <c r="D254" t="s">
        <v>9</v>
      </c>
      <c r="E254" t="s">
        <v>10</v>
      </c>
      <c r="F254" t="s">
        <v>11</v>
      </c>
      <c r="G254" s="1">
        <v>42491</v>
      </c>
      <c r="H254" t="s">
        <v>20</v>
      </c>
    </row>
    <row r="255" spans="1:8" x14ac:dyDescent="0.2">
      <c r="A255">
        <v>2238</v>
      </c>
      <c r="B255" t="s">
        <v>14</v>
      </c>
      <c r="C255" t="s">
        <v>8</v>
      </c>
      <c r="D255" t="s">
        <v>9</v>
      </c>
      <c r="E255" t="s">
        <v>10</v>
      </c>
      <c r="F255" t="s">
        <v>13</v>
      </c>
      <c r="G255" s="1">
        <v>42491</v>
      </c>
      <c r="H255" t="s">
        <v>20</v>
      </c>
    </row>
    <row r="256" spans="1:8" x14ac:dyDescent="0.2">
      <c r="A256">
        <v>8917</v>
      </c>
      <c r="B256" t="s">
        <v>15</v>
      </c>
      <c r="C256" t="s">
        <v>8</v>
      </c>
      <c r="D256" t="s">
        <v>9</v>
      </c>
      <c r="E256" t="s">
        <v>10</v>
      </c>
      <c r="F256" t="s">
        <v>13</v>
      </c>
      <c r="G256" s="1">
        <v>42491</v>
      </c>
      <c r="H256" t="s">
        <v>20</v>
      </c>
    </row>
    <row r="257" spans="1:8" x14ac:dyDescent="0.2">
      <c r="A257">
        <v>9283</v>
      </c>
      <c r="B257" t="s">
        <v>15</v>
      </c>
      <c r="C257" t="s">
        <v>8</v>
      </c>
      <c r="D257" t="s">
        <v>9</v>
      </c>
      <c r="E257" t="s">
        <v>10</v>
      </c>
      <c r="F257" t="s">
        <v>11</v>
      </c>
      <c r="G257" s="1">
        <v>42491</v>
      </c>
      <c r="H257" t="s">
        <v>20</v>
      </c>
    </row>
    <row r="258" spans="1:8" x14ac:dyDescent="0.2">
      <c r="A258">
        <v>257</v>
      </c>
      <c r="B258" t="s">
        <v>7</v>
      </c>
      <c r="C258" t="s">
        <v>8</v>
      </c>
      <c r="D258" t="s">
        <v>9</v>
      </c>
      <c r="E258" t="s">
        <v>10</v>
      </c>
      <c r="F258" t="s">
        <v>11</v>
      </c>
      <c r="G258" s="1">
        <v>42492</v>
      </c>
      <c r="H258" t="s">
        <v>21</v>
      </c>
    </row>
    <row r="259" spans="1:8" x14ac:dyDescent="0.2">
      <c r="A259">
        <v>396</v>
      </c>
      <c r="B259" t="s">
        <v>12</v>
      </c>
      <c r="C259" t="s">
        <v>8</v>
      </c>
      <c r="D259" t="s">
        <v>9</v>
      </c>
      <c r="E259" t="s">
        <v>10</v>
      </c>
      <c r="F259" t="s">
        <v>11</v>
      </c>
      <c r="G259" s="1">
        <v>42492</v>
      </c>
      <c r="H259" t="s">
        <v>21</v>
      </c>
    </row>
    <row r="260" spans="1:8" x14ac:dyDescent="0.2">
      <c r="A260">
        <v>691</v>
      </c>
      <c r="B260" t="s">
        <v>12</v>
      </c>
      <c r="C260" t="s">
        <v>8</v>
      </c>
      <c r="D260" t="s">
        <v>9</v>
      </c>
      <c r="E260" t="s">
        <v>10</v>
      </c>
      <c r="F260" t="s">
        <v>13</v>
      </c>
      <c r="G260" s="1">
        <v>42492</v>
      </c>
      <c r="H260" t="s">
        <v>21</v>
      </c>
    </row>
    <row r="261" spans="1:8" x14ac:dyDescent="0.2">
      <c r="A261">
        <v>770</v>
      </c>
      <c r="B261" t="s">
        <v>7</v>
      </c>
      <c r="C261" t="s">
        <v>8</v>
      </c>
      <c r="D261" t="s">
        <v>9</v>
      </c>
      <c r="E261" t="s">
        <v>10</v>
      </c>
      <c r="F261" t="s">
        <v>13</v>
      </c>
      <c r="G261" s="1">
        <v>42492</v>
      </c>
      <c r="H261" t="s">
        <v>21</v>
      </c>
    </row>
    <row r="262" spans="1:8" x14ac:dyDescent="0.2">
      <c r="A262">
        <v>1335</v>
      </c>
      <c r="B262" t="s">
        <v>14</v>
      </c>
      <c r="C262" t="s">
        <v>8</v>
      </c>
      <c r="D262" t="s">
        <v>9</v>
      </c>
      <c r="E262" t="s">
        <v>10</v>
      </c>
      <c r="F262" t="s">
        <v>11</v>
      </c>
      <c r="G262" s="1">
        <v>42492</v>
      </c>
      <c r="H262" t="s">
        <v>21</v>
      </c>
    </row>
    <row r="263" spans="1:8" x14ac:dyDescent="0.2">
      <c r="A263">
        <v>1855</v>
      </c>
      <c r="B263" t="s">
        <v>14</v>
      </c>
      <c r="C263" t="s">
        <v>8</v>
      </c>
      <c r="D263" t="s">
        <v>9</v>
      </c>
      <c r="E263" t="s">
        <v>10</v>
      </c>
      <c r="F263" t="s">
        <v>13</v>
      </c>
      <c r="G263" s="1">
        <v>42492</v>
      </c>
      <c r="H263" t="s">
        <v>21</v>
      </c>
    </row>
    <row r="264" spans="1:8" x14ac:dyDescent="0.2">
      <c r="A264">
        <v>4532</v>
      </c>
      <c r="B264" t="s">
        <v>15</v>
      </c>
      <c r="C264" t="s">
        <v>8</v>
      </c>
      <c r="D264" t="s">
        <v>9</v>
      </c>
      <c r="E264" t="s">
        <v>10</v>
      </c>
      <c r="F264" t="s">
        <v>13</v>
      </c>
      <c r="G264" s="1">
        <v>42492</v>
      </c>
      <c r="H264" t="s">
        <v>21</v>
      </c>
    </row>
    <row r="265" spans="1:8" x14ac:dyDescent="0.2">
      <c r="A265">
        <v>4637</v>
      </c>
      <c r="B265" t="s">
        <v>15</v>
      </c>
      <c r="C265" t="s">
        <v>8</v>
      </c>
      <c r="D265" t="s">
        <v>9</v>
      </c>
      <c r="E265" t="s">
        <v>10</v>
      </c>
      <c r="F265" t="s">
        <v>11</v>
      </c>
      <c r="G265" s="1">
        <v>42492</v>
      </c>
      <c r="H265" t="s">
        <v>21</v>
      </c>
    </row>
    <row r="266" spans="1:8" x14ac:dyDescent="0.2">
      <c r="A266">
        <v>196</v>
      </c>
      <c r="B266" t="s">
        <v>7</v>
      </c>
      <c r="C266" t="s">
        <v>8</v>
      </c>
      <c r="D266" t="s">
        <v>9</v>
      </c>
      <c r="E266" t="s">
        <v>10</v>
      </c>
      <c r="F266" t="s">
        <v>11</v>
      </c>
      <c r="G266" s="1">
        <v>42493</v>
      </c>
      <c r="H266" t="s">
        <v>22</v>
      </c>
    </row>
    <row r="267" spans="1:8" x14ac:dyDescent="0.2">
      <c r="A267">
        <v>349</v>
      </c>
      <c r="B267" t="s">
        <v>12</v>
      </c>
      <c r="C267" t="s">
        <v>8</v>
      </c>
      <c r="D267" t="s">
        <v>9</v>
      </c>
      <c r="E267" t="s">
        <v>10</v>
      </c>
      <c r="F267" t="s">
        <v>11</v>
      </c>
      <c r="G267" s="1">
        <v>42493</v>
      </c>
      <c r="H267" t="s">
        <v>22</v>
      </c>
    </row>
    <row r="268" spans="1:8" x14ac:dyDescent="0.2">
      <c r="A268">
        <v>575</v>
      </c>
      <c r="B268" t="s">
        <v>7</v>
      </c>
      <c r="C268" t="s">
        <v>8</v>
      </c>
      <c r="D268" t="s">
        <v>9</v>
      </c>
      <c r="E268" t="s">
        <v>10</v>
      </c>
      <c r="F268" t="s">
        <v>13</v>
      </c>
      <c r="G268" s="1">
        <v>42493</v>
      </c>
      <c r="H268" t="s">
        <v>22</v>
      </c>
    </row>
    <row r="269" spans="1:8" x14ac:dyDescent="0.2">
      <c r="A269">
        <v>601</v>
      </c>
      <c r="B269" t="s">
        <v>12</v>
      </c>
      <c r="C269" t="s">
        <v>8</v>
      </c>
      <c r="D269" t="s">
        <v>9</v>
      </c>
      <c r="E269" t="s">
        <v>10</v>
      </c>
      <c r="F269" t="s">
        <v>13</v>
      </c>
      <c r="G269" s="1">
        <v>42493</v>
      </c>
      <c r="H269" t="s">
        <v>22</v>
      </c>
    </row>
    <row r="270" spans="1:8" x14ac:dyDescent="0.2">
      <c r="A270">
        <v>646</v>
      </c>
      <c r="B270" t="s">
        <v>14</v>
      </c>
      <c r="C270" t="s">
        <v>8</v>
      </c>
      <c r="D270" t="s">
        <v>9</v>
      </c>
      <c r="E270" t="s">
        <v>10</v>
      </c>
      <c r="F270" t="s">
        <v>11</v>
      </c>
      <c r="G270" s="1">
        <v>42493</v>
      </c>
      <c r="H270" t="s">
        <v>22</v>
      </c>
    </row>
    <row r="271" spans="1:8" x14ac:dyDescent="0.2">
      <c r="A271">
        <v>891</v>
      </c>
      <c r="B271" t="s">
        <v>14</v>
      </c>
      <c r="C271" t="s">
        <v>8</v>
      </c>
      <c r="D271" t="s">
        <v>9</v>
      </c>
      <c r="E271" t="s">
        <v>10</v>
      </c>
      <c r="F271" t="s">
        <v>13</v>
      </c>
      <c r="G271" s="1">
        <v>42493</v>
      </c>
      <c r="H271" t="s">
        <v>22</v>
      </c>
    </row>
    <row r="272" spans="1:8" x14ac:dyDescent="0.2">
      <c r="A272">
        <v>3858</v>
      </c>
      <c r="B272" t="s">
        <v>15</v>
      </c>
      <c r="C272" t="s">
        <v>8</v>
      </c>
      <c r="D272" t="s">
        <v>9</v>
      </c>
      <c r="E272" t="s">
        <v>10</v>
      </c>
      <c r="F272" t="s">
        <v>13</v>
      </c>
      <c r="G272" s="1">
        <v>42493</v>
      </c>
      <c r="H272" t="s">
        <v>22</v>
      </c>
    </row>
    <row r="273" spans="1:8" x14ac:dyDescent="0.2">
      <c r="A273">
        <v>3939</v>
      </c>
      <c r="B273" t="s">
        <v>15</v>
      </c>
      <c r="C273" t="s">
        <v>8</v>
      </c>
      <c r="D273" t="s">
        <v>9</v>
      </c>
      <c r="E273" t="s">
        <v>10</v>
      </c>
      <c r="F273" t="s">
        <v>11</v>
      </c>
      <c r="G273" s="1">
        <v>42493</v>
      </c>
      <c r="H273" t="s">
        <v>22</v>
      </c>
    </row>
    <row r="274" spans="1:8" x14ac:dyDescent="0.2">
      <c r="A274">
        <v>174</v>
      </c>
      <c r="B274" t="s">
        <v>7</v>
      </c>
      <c r="C274" t="s">
        <v>8</v>
      </c>
      <c r="D274" t="s">
        <v>9</v>
      </c>
      <c r="E274" t="s">
        <v>10</v>
      </c>
      <c r="F274" t="s">
        <v>11</v>
      </c>
      <c r="G274" s="1">
        <v>42494</v>
      </c>
      <c r="H274" t="s">
        <v>23</v>
      </c>
    </row>
    <row r="275" spans="1:8" x14ac:dyDescent="0.2">
      <c r="A275">
        <v>309</v>
      </c>
      <c r="B275" t="s">
        <v>12</v>
      </c>
      <c r="C275" t="s">
        <v>8</v>
      </c>
      <c r="D275" t="s">
        <v>9</v>
      </c>
      <c r="E275" t="s">
        <v>10</v>
      </c>
      <c r="F275" t="s">
        <v>11</v>
      </c>
      <c r="G275" s="1">
        <v>42494</v>
      </c>
      <c r="H275" t="s">
        <v>23</v>
      </c>
    </row>
    <row r="276" spans="1:8" x14ac:dyDescent="0.2">
      <c r="A276">
        <v>490</v>
      </c>
      <c r="B276" t="s">
        <v>12</v>
      </c>
      <c r="C276" t="s">
        <v>8</v>
      </c>
      <c r="D276" t="s">
        <v>9</v>
      </c>
      <c r="E276" t="s">
        <v>10</v>
      </c>
      <c r="F276" t="s">
        <v>13</v>
      </c>
      <c r="G276" s="1">
        <v>42494</v>
      </c>
      <c r="H276" t="s">
        <v>23</v>
      </c>
    </row>
    <row r="277" spans="1:8" x14ac:dyDescent="0.2">
      <c r="A277">
        <v>503</v>
      </c>
      <c r="B277" t="s">
        <v>7</v>
      </c>
      <c r="C277" t="s">
        <v>8</v>
      </c>
      <c r="D277" t="s">
        <v>9</v>
      </c>
      <c r="E277" t="s">
        <v>10</v>
      </c>
      <c r="F277" t="s">
        <v>13</v>
      </c>
      <c r="G277" s="1">
        <v>42494</v>
      </c>
      <c r="H277" t="s">
        <v>23</v>
      </c>
    </row>
    <row r="278" spans="1:8" x14ac:dyDescent="0.2">
      <c r="A278">
        <v>563</v>
      </c>
      <c r="B278" t="s">
        <v>14</v>
      </c>
      <c r="C278" t="s">
        <v>8</v>
      </c>
      <c r="D278" t="s">
        <v>9</v>
      </c>
      <c r="E278" t="s">
        <v>10</v>
      </c>
      <c r="F278" t="s">
        <v>11</v>
      </c>
      <c r="G278" s="1">
        <v>42494</v>
      </c>
      <c r="H278" t="s">
        <v>23</v>
      </c>
    </row>
    <row r="279" spans="1:8" x14ac:dyDescent="0.2">
      <c r="A279">
        <v>741</v>
      </c>
      <c r="B279" t="s">
        <v>14</v>
      </c>
      <c r="C279" t="s">
        <v>8</v>
      </c>
      <c r="D279" t="s">
        <v>9</v>
      </c>
      <c r="E279" t="s">
        <v>10</v>
      </c>
      <c r="F279" t="s">
        <v>13</v>
      </c>
      <c r="G279" s="1">
        <v>42494</v>
      </c>
      <c r="H279" t="s">
        <v>23</v>
      </c>
    </row>
    <row r="280" spans="1:8" x14ac:dyDescent="0.2">
      <c r="A280">
        <v>3377</v>
      </c>
      <c r="B280" t="s">
        <v>15</v>
      </c>
      <c r="C280" t="s">
        <v>8</v>
      </c>
      <c r="D280" t="s">
        <v>9</v>
      </c>
      <c r="E280" t="s">
        <v>10</v>
      </c>
      <c r="F280" t="s">
        <v>13</v>
      </c>
      <c r="G280" s="1">
        <v>42494</v>
      </c>
      <c r="H280" t="s">
        <v>23</v>
      </c>
    </row>
    <row r="281" spans="1:8" x14ac:dyDescent="0.2">
      <c r="A281">
        <v>3583</v>
      </c>
      <c r="B281" t="s">
        <v>15</v>
      </c>
      <c r="C281" t="s">
        <v>8</v>
      </c>
      <c r="D281" t="s">
        <v>9</v>
      </c>
      <c r="E281" t="s">
        <v>10</v>
      </c>
      <c r="F281" t="s">
        <v>11</v>
      </c>
      <c r="G281" s="1">
        <v>42494</v>
      </c>
      <c r="H281" t="s">
        <v>23</v>
      </c>
    </row>
    <row r="282" spans="1:8" x14ac:dyDescent="0.2">
      <c r="A282">
        <v>149</v>
      </c>
      <c r="B282" t="s">
        <v>7</v>
      </c>
      <c r="C282" t="s">
        <v>8</v>
      </c>
      <c r="D282" t="s">
        <v>9</v>
      </c>
      <c r="E282" t="s">
        <v>10</v>
      </c>
      <c r="F282" t="s">
        <v>11</v>
      </c>
      <c r="G282" s="1">
        <v>42495</v>
      </c>
      <c r="H282" t="s">
        <v>17</v>
      </c>
    </row>
    <row r="283" spans="1:8" x14ac:dyDescent="0.2">
      <c r="A283">
        <v>296</v>
      </c>
      <c r="B283" t="s">
        <v>12</v>
      </c>
      <c r="C283" t="s">
        <v>8</v>
      </c>
      <c r="D283" t="s">
        <v>9</v>
      </c>
      <c r="E283" t="s">
        <v>10</v>
      </c>
      <c r="F283" t="s">
        <v>11</v>
      </c>
      <c r="G283" s="1">
        <v>42495</v>
      </c>
      <c r="H283" t="s">
        <v>17</v>
      </c>
    </row>
    <row r="284" spans="1:8" x14ac:dyDescent="0.2">
      <c r="A284">
        <v>345</v>
      </c>
      <c r="B284" t="s">
        <v>7</v>
      </c>
      <c r="C284" t="s">
        <v>8</v>
      </c>
      <c r="D284" t="s">
        <v>9</v>
      </c>
      <c r="E284" t="s">
        <v>10</v>
      </c>
      <c r="F284" t="s">
        <v>13</v>
      </c>
      <c r="G284" s="1">
        <v>42495</v>
      </c>
      <c r="H284" t="s">
        <v>17</v>
      </c>
    </row>
    <row r="285" spans="1:8" x14ac:dyDescent="0.2">
      <c r="A285">
        <v>425</v>
      </c>
      <c r="B285" t="s">
        <v>12</v>
      </c>
      <c r="C285" t="s">
        <v>8</v>
      </c>
      <c r="D285" t="s">
        <v>9</v>
      </c>
      <c r="E285" t="s">
        <v>10</v>
      </c>
      <c r="F285" t="s">
        <v>13</v>
      </c>
      <c r="G285" s="1">
        <v>42495</v>
      </c>
      <c r="H285" t="s">
        <v>17</v>
      </c>
    </row>
    <row r="286" spans="1:8" x14ac:dyDescent="0.2">
      <c r="A286">
        <v>622</v>
      </c>
      <c r="B286" t="s">
        <v>14</v>
      </c>
      <c r="C286" t="s">
        <v>8</v>
      </c>
      <c r="D286" t="s">
        <v>9</v>
      </c>
      <c r="E286" t="s">
        <v>10</v>
      </c>
      <c r="F286" t="s">
        <v>11</v>
      </c>
      <c r="G286" s="1">
        <v>42495</v>
      </c>
      <c r="H286" t="s">
        <v>17</v>
      </c>
    </row>
    <row r="287" spans="1:8" x14ac:dyDescent="0.2">
      <c r="A287">
        <v>667</v>
      </c>
      <c r="B287" t="s">
        <v>14</v>
      </c>
      <c r="C287" t="s">
        <v>8</v>
      </c>
      <c r="D287" t="s">
        <v>9</v>
      </c>
      <c r="E287" t="s">
        <v>10</v>
      </c>
      <c r="F287" t="s">
        <v>13</v>
      </c>
      <c r="G287" s="1">
        <v>42495</v>
      </c>
      <c r="H287" t="s">
        <v>17</v>
      </c>
    </row>
    <row r="288" spans="1:8" x14ac:dyDescent="0.2">
      <c r="A288">
        <v>2713</v>
      </c>
      <c r="B288" t="s">
        <v>15</v>
      </c>
      <c r="C288" t="s">
        <v>8</v>
      </c>
      <c r="D288" t="s">
        <v>9</v>
      </c>
      <c r="E288" t="s">
        <v>10</v>
      </c>
      <c r="F288" t="s">
        <v>13</v>
      </c>
      <c r="G288" s="1">
        <v>42495</v>
      </c>
      <c r="H288" t="s">
        <v>17</v>
      </c>
    </row>
    <row r="289" spans="1:8" x14ac:dyDescent="0.2">
      <c r="A289">
        <v>3426</v>
      </c>
      <c r="B289" t="s">
        <v>15</v>
      </c>
      <c r="C289" t="s">
        <v>8</v>
      </c>
      <c r="D289" t="s">
        <v>9</v>
      </c>
      <c r="E289" t="s">
        <v>10</v>
      </c>
      <c r="F289" t="s">
        <v>11</v>
      </c>
      <c r="G289" s="1">
        <v>42495</v>
      </c>
      <c r="H289" t="s">
        <v>17</v>
      </c>
    </row>
  </sheetData>
  <autoFilter ref="A1:H1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>Socialpoint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Guerola</dc:creator>
  <cp:lastModifiedBy>Microsoft Office User</cp:lastModifiedBy>
  <dcterms:created xsi:type="dcterms:W3CDTF">2016-09-14T08:57:17Z</dcterms:created>
  <dcterms:modified xsi:type="dcterms:W3CDTF">2017-05-30T13:15:40Z</dcterms:modified>
</cp:coreProperties>
</file>