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yam\AirBNB\Airdna-AllTheRooms-Scraper-main\"/>
    </mc:Choice>
  </mc:AlternateContent>
  <xr:revisionPtr revIDLastSave="0" documentId="13_ncr:1_{28934ABF-2330-47B0-9E4C-DABC2ED7F2E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Cape May PY" sheetId="1" r:id="rId1"/>
  </sheets>
  <externalReferences>
    <externalReference r:id="rId2"/>
  </externalReferences>
  <definedNames>
    <definedName name="AZ">[1]Template!#REF!</definedName>
    <definedName name="za">[1]Template!#REF!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7" i="1"/>
  <c r="D95" i="1" s="1"/>
  <c r="D84" i="1"/>
  <c r="D83" i="1"/>
  <c r="D82" i="1"/>
  <c r="D81" i="1"/>
  <c r="D80" i="1"/>
  <c r="D79" i="1"/>
  <c r="D77" i="1"/>
  <c r="D85" i="1" s="1"/>
  <c r="D74" i="1"/>
  <c r="D73" i="1"/>
  <c r="D72" i="1"/>
  <c r="D71" i="1"/>
  <c r="D70" i="1"/>
  <c r="D69" i="1"/>
  <c r="D75" i="1" s="1"/>
  <c r="D67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0" i="1"/>
  <c r="D39" i="1"/>
  <c r="D41" i="1" s="1"/>
  <c r="G79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4" i="1"/>
  <c r="D33" i="1"/>
  <c r="D35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8" i="1"/>
  <c r="D27" i="1"/>
  <c r="D29" i="1" s="1"/>
  <c r="G76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2" i="1"/>
  <c r="D21" i="1"/>
  <c r="D23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6" i="1"/>
  <c r="D15" i="1"/>
  <c r="D17" i="1" s="1"/>
  <c r="G70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0" i="1"/>
  <c r="D9" i="1"/>
  <c r="D11" i="1" s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D3" i="1"/>
  <c r="D5" i="1" s="1"/>
  <c r="G67" i="1" l="1"/>
  <c r="G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</author>
  </authors>
  <commentList>
    <comment ref="E2" authorId="0" shapeId="0" xr:uid="{00000000-0006-0000-0000-000001000000}">
      <text>
        <r>
          <rPr>
            <sz val="10"/>
            <color rgb="FF000000"/>
            <rFont val="Arial"/>
          </rPr>
          <t>AllTheRooms:{
    "name": "Dragonfly Cottage",
    "rating": 100,
    "areaName": "Cape May, NJ 08204, United States",
    "areaId": 1058586,
    "uid": "20329762",
    "providerId": "airbnb",
    "arrangementType": "Entire Home",
    "instantBook": null,
    "isManaged": null,
    "latitude": 38.95083,
    "longitude": -74.93688,
    "url": "https://www.airbnb.com/rooms/20329762",
    "sleeps": 2,
    "bedrooms": 0,
    "bathrooms": 1,
    "image": {
        "t": null,
        "n": "https://a0.muscache.com/im/pictures/b6c89541-5a18-4cac-8fe1-8fe0e991538f.jpg",
        "__typename": "Image"
    },
    "vrps": {
        "value": 886,
        "month": "2022-12-31",
        "__typename": "VrpsScore"
    },
    "isSuperhost": true,
    "dailyRate": 85.446428571,
    "occupancyRate": 0.595745,
    "trackedId": null,
    "reviewsCount": 229,
    "beds": 1,
    "hostName": "Stephanie",
    "childrenAllowed": true,
    "eventsAllowed": false,
    "smokingAllowed": false,
    "petsAllowed": false,
    "checkInTime": "14:00",
    "checkOutTime": "11:00",
    "cleaningFee": 0,
    "weeklyDiscountFactor": 1,
    "monthlyDiscountFactor": 1,
    "scores": [
        {
            "areaId": null,
            "score": 886,
            "difference": 58,
            "description": [
                "Great news your score improved by 58 points, and your overall performance score is now a very impressive 886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"7064864",
    "airbnb_property_id": "20329762",
    "homeaway_property_id": null,
    "m_homeaway_property_id": null,
    "title": "Dragonfly Cottage",
    "room_type": "Entire home/apt",
    "property_type": "Guest suite",
    "adr": 95.28,
    "occ": "permission_denied",
    "revenue": "permission_denied",
    "reviews": 229,
    "rating": 9.9,
    "bedrooms": 0,
    "accommodates": 2,
    "bathrooms": 1.0,
    "latitude": 38.95083,
    "longitude": -74.93688,
    "days_available": 309,
    "img_cover": "https://a0.muscache.com/im/pictures/b6c89541-5a18-4cac-8fe1-8fe0e991538f.jpg?aki_policy=x_large",
    "platforms": {
        "airbnb_property_id": "20329762",
        "homeaway_property_id": null
    },
    "regions": {
        "neighborhood_ids": [
            190531
        ],
        "zipcode_ids": [
            15226
        ]
    }
}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AllTheRooms:{
    "name": "Private Guest Suite, Enjoy a Cape May Getaway.",
    "rating": 100,
    "areaName": "Cape May, NJ 08204, United States",
    "areaId": 1058586,
    "uid": "42870562",
    "providerId": "airbnb",
    "arrangementType": "Entire Home",
    "instantBook": null,
    "isManaged": null,
    "latitude": 38.97888,
    "longitude": -74.93703,
    "url": "https://www.airbnb.com/rooms/42870562",
    "sleeps": 2,
    "bedrooms": 0,
    "bathrooms": 1,
    "image": {
        "t": null,
        "n": "https://a0.muscache.com/im/pictures/dd9ac4ce-d9ba-430f-8285-f6e66b4a5bd7.jpg",
        "__typename": "Image"
    },
    "vrps": {
        "value": 819,
        "month": "2022-12-31",
        "__typename": "VrpsScore"
    },
    "isSuperhost": true,
    "dailyRate": 210.213255361,
    "occupancyRate": 0.516616,
    "trackedId": null,
    "reviewsCount": 105,
    "beds": 1,
    "hostName": "Ria",
    "childrenAllowed": false,
    "eventsAllowed": false,
    "smokingAllowed": false,
    "petsAllowed": false,
    "checkInTime": "15:00",
    "checkOutTime": "11:00",
    "cleaningFee": 50,
    "weeklyDiscountFactor": 1,
    "monthlyDiscountFactor": 1,
    "scores": [
        {
            "areaId": null,
            "score": 819,
            "difference": 13,
            "description": [
                "Great news your score improved by 13 points, and your overall performance score is now a very impressive 819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"140422773",
    "airbnb_property_id": "42870562",
    "homeaway_property_id": null,
    "m_homeaway_property_id": null,
    "title": "Private Guest Suite, Enjoy a Cape May Getaway.",
    "room_type": "Entire home/apt",
    "property_type": "Guest suite",
    "adr": 187.28,
    "occ": "permission_denied",
    "revenue": "permission_denied",
    "reviews": 105,
    "rating": 9.9,
    "bedrooms": 0,
    "accommodates": 2,
    "bathrooms": 1.0,
    "latitude": 38.97888,
    "longitude": -74.93703,
    "days_available": 319,
    "img_cover": "https://a0.muscache.com/im/pictures/dd9ac4ce-d9ba-430f-8285-f6e66b4a5bd7.jpg?aki_policy=x_large",
    "platforms": {
        "airbnb_property_id": "42870562",
        "homeaway_property_id": null
    },
    "regions": {
        "neighborhood_ids": [
            190531
        ],
        "zipcode_ids": [
            15226
        ]
    }
}</t>
        </r>
      </text>
    </comment>
    <comment ref="E8" authorId="0" shapeId="0" xr:uid="{00000000-0006-0000-0000-000003000000}">
      <text>
        <r>
          <rPr>
            <sz val="10"/>
            <color rgb="FF000000"/>
            <rFont val="Arial"/>
          </rPr>
          <t>AllTheRooms:{
    "name": "Beautiful Garage Top Loft",
    "rating": 100,
    "areaName": "Cape May, NJ 08204, United States",
    "areaId": 1058586,
    "uid": "5975131",
    "providerId": "airbnb",
    "arrangementType": "Entire Home",
    "instantBook": null,
    "isManaged": null,
    "latitude": 38.95138,
    "longitude": -74.92751,
    "url": "https://www.airbnb.com/rooms/5975131",
    "sleeps": 3,
    "bedrooms": 1,
    "bathrooms": 1,
    "image": {
        "t": null,
        "n": "https://a0.muscache.com/im/pictures/76555589/135473df_original.jpg",
        "__typename": "Image"
    },
    "vrps": {
        "value": 845,
        "month": "2022-12-31",
        "__typename": "VrpsScore"
    },
    "isSuperhost": true,
    "dailyRate": 148.020304569,
    "occupancyRate": 0.58457,
    "trackedId": null,
    "reviewsCount": 431,
    "beds": 1,
    "hostName": "Jim/John",
    "childrenAllowed": false,
    "eventsAllowed": false,
    "smokingAllowed": false,
    "petsAllowed": false,
    "checkInTime": "15:00",
    "checkOutTime": "11:00",
    "cleaningFee": 40,
    "weeklyDiscountFactor": 1,
    "monthlyDiscountFactor": 1,
    "scores": [
        {
            "areaId": null,
            "score": 845,
            "difference": 100,
            "description": [
                "Great news your score improved by 100 points, and your overall performance score is now a very impressive 845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"218683",
    "airbnb_property_id": "5975131",
    "homeaway_property_id": null,
    "m_homeaway_property_id": null,
    "title": "Beautiful Garage Top Loft",
    "room_type": "Entire home/apt",
    "property_type": "Loft",
    "adr": 167.11,
    "occ": "permission_denied",
    "revenue": "permission_denied",
    "reviews": 431,
    "rating": 9.9,
    "bedrooms": 1,
    "accommodates": 3,
    "bathrooms": 1.0,
    "latitude": 38.95138,
    "longitude": -74.92751,
    "days_available": 364,
    "img_cover": "https://a0.muscache.com/im/pictures/76555589/135473df_original.jpg?aki_policy=x_large",
    "platforms": {
        "airbnb_property_id": "5975131",
        "homeaway_property_id": null
    },
    "regions": {
        "neighborhood_ids": [
            190531
        ],
        "zipcode_ids": [
            15226
        ]
    }
}</t>
        </r>
      </text>
    </comment>
    <comment ref="F8" authorId="0" shapeId="0" xr:uid="{00000000-0006-0000-0000-000004000000}">
      <text>
        <r>
          <rPr>
            <sz val="10"/>
            <color rgb="FF000000"/>
            <rFont val="Arial"/>
          </rPr>
          <t>AllTheRooms:{
    "name": "Charming Bayfront Tranquility",
    "rating": 100,
    "areaName": "Cape May, NJ 08204, United States",
    "areaId": 1026579,
    "uid": "15115630",
    "providerId": "airbnb",
    "arrangementType": "Entire Home",
    "instantBook": null,
    "isManaged": null,
    "latitude": 38.99263,
    "longitude": -74.95794,
    "url": "https://www.airbnb.com/rooms/15115630",
    "sleeps": 2,
    "bedrooms": 1,
    "bathrooms": 1,
    "image": {
        "t": null,
        "n": "https://a0.muscache.com/im/pictures/96fc78c1-5914-4491-bc5e-e78fd1e598c8.jpg",
        "__typename": "Image"
    },
    "vrps": {
        "value": 861,
        "month": "2022-12-31",
        "__typename": "VrpsScore"
    },
    "isSuperhost": true,
    "dailyRate": 207.329545455,
    "occupancyRate": 0.61324,
    "trackedId": null,
    "reviewsCount": 475,
    "beds": 1,
    "hostName": "Thomas",
    "childrenAllowed": true,
    "eventsAllowed": false,
    "smokingAllowed": false,
    "petsAllowed": true,
    "checkInTime": "15:00",
    "checkOutTime": "11:00",
    "cleaningFee": 99,
    "weeklyDiscountFactor": 1,
    "monthlyDiscountFactor": 1,
    "scores": [
        {
            "areaId": null,
            "score": 861,
            "difference": -8,
            "description": [
                "A small drop of -8 in  performance score this month, but you're still doing great at 861 points. "
            ],
            "areaType": "radius",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"3962186",
    "airbnb_property_id": "15115630",
    "homeaway_property_id": null,
    "m_homeaway_property_id": null,
    "title": "Charming Bayfront Tranquility",
    "room_type": "Entire home/apt",
    "property_type": "Cottage",
    "adr": 270.04,
    "occ": "permission_denied",
    "revenue": "permission_denied",
    "reviews": 474,
    "rating": 9.8,
    "bedrooms": 1,
    "accommodates": 2,
    "bathrooms": 1.0,
    "latitude": 38.99263,
    "longitude": -74.95794,
    "days_available": 342,
    "img_cover": "https://a0.muscache.com/im/pictures/96fc78c1-5914-4491-bc5e-e78fd1e598c8.jpg?aki_policy=x_large",
    "platforms": {
        "airbnb_property_id": "15115630",
        "homeaway_property_id": null
    },
    "regions": {
        "neighborhood_ids": [
            190531
        ],
        "zipcode_ids": [
            15226
        ]
    }
}</t>
        </r>
      </text>
    </comment>
    <comment ref="G8" authorId="0" shapeId="0" xr:uid="{00000000-0006-0000-0000-000005000000}">
      <text>
        <r>
          <rPr>
            <sz val="10"/>
            <color rgb="FF000000"/>
            <rFont val="Arial"/>
          </rPr>
          <t>AllTheRooms:{
    "name": "Seashore Suite",
    "rating": 100,
    "areaName": "Cape May, NJ 08204, United States",
    "areaId": 1058586,
    "uid": "24116337",
    "providerId": "airbnb",
    "arrangementType": "Entire Home",
    "instantBook": null,
    "isManaged": null,
    "latitude": 38.98004,
    "longitude": -74.9109,
    "url": "https://www.airbnb.com/rooms/24116337",
    "sleeps": 4,
    "bedrooms": 1,
    "bathrooms": 1,
    "image": {
        "t": null,
        "n": "https://a0.muscache.com/im/pictures/f0b0c703-c987-4cdd-9db1-1c497119f183.jpg",
        "__typename": "Image"
    },
    "vrps": {
        "value": 831,
        "month": "2022-12-31",
        "__typename": "VrpsScore"
    },
    "isSuperhost": true,
    "dailyRate": 131.713483146,
    "occupancyRate": 0.618056,
    "trackedId": null,
    "reviewsCount": 224,
    "beds": 2,
    "hostName": "Mike &amp; Jess",
    "childrenAllowed": true,
    "eventsAllowed": false,
    "smokingAllowed": false,
    "petsAllowed": false,
    "checkInTime": "15:00",
    "checkOutTime": "10:00",
    "cleaningFee": 75,
    "weeklyDiscountFactor": 1,
    "monthlyDiscountFactor": 0.85,
    "scores": [
        {
            "areaId": null,
            "score": 831,
            "difference": 45,
            "description": [
                "Great news your score improved by 45 points, and your overall performance score is now a very impressive 831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"9024403",
    "airbnb_property_id": "24116337",
    "homeaway_property_id": null,
    "m_homeaway_property_id": "1307363",
    "title": "Seashore Suite",
    "room_type": "Entire home/apt",
    "property_type": "Apartment",
    "adr": 143.91,
    "occ": "permission_denied",
    "revenue": "permission_denied",
    "reviews": 255,
    "rating": 9.8,
    "bedrooms": 1,
    "accommodates": 4,
    "bathrooms": 1.0,
    "latitude": 38.98004,
    "longitude": -74.9109,
    "days_available": 350,
    "img_cover": "https://a0.muscache.com/im/pictures/f0b0c703-c987-4cdd-9db1-1c497119f183.jpg?aki_policy=x_large",
    "platforms": {
        "airbnb_property_id": "24116337",
        "homeaway_property_id": "1307363"
    },
    "regions": {
        "neighborhood_ids": [
            190531
        ],
        "zipcode_ids": [
            15226
        ]
    }
}</t>
        </r>
      </text>
    </comment>
    <comment ref="H8" authorId="0" shapeId="0" xr:uid="{00000000-0006-0000-0000-000006000000}">
      <text>
        <r>
          <rPr>
            <sz val="10"/>
            <color rgb="FF000000"/>
            <rFont val="Arial"/>
          </rPr>
          <t>AllTheRooms:{
    "name": "Retreat and garden voted one of top 15 in Cape May",
    "rating": 100,
    "areaName": "North Cape May, NJ 08204, United States",
    "areaId": 1058586,
    "uid": "32815201",
    "providerId": "airbnb",
    "arrangementType": "Entire Home",
    "instantBook": null,
    "isManaged": null,
    "latitude": 38.9902,
    "longitude": -74.95797,
    "url": "https://www.airbnb.com/rooms/32815201",
    "sleeps": 2,
    "bedrooms": 1,
    "bathrooms": 1,
    "image": {
        "t": null,
        "n": "https://a0.muscache.com/im/pictures/miso/Hosting-32815201/original/4885659b-8c18-4db8-a3b6-9f7fdfcdd215.jpeg",
        "__typename": "Image"
    },
    "vrps": {
        "value": 982,
        "month": "2022-12-31",
        "__typename": "VrpsScore"
    },
    "isSuperhost": true,
    "dailyRate": 213.379392663,
    "occupancyRate": 0.629851,
    "trackedId": null,
    "reviewsCount": 191,
    "beds": 4,
    "hostName": "Anne Marie",
    "childrenAllowed": false,
    "eventsAllowed": false,
    "smokingAllowed": false,
    "petsAllowed": false,
    "checkInTime": "16:00",
    "checkOutTime": "11:00",
    "cleaningFee": 65,
    "weeklyDiscountFactor": 1,
    "monthlyDiscountFactor": 1,
    "scores": [
        {
            "areaId": null,
            "score": 982,
            "difference": 18,
            "description": [
                "Great news your score improved by 18 points, and your overall performance score is now a very impressive 982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"12558565",
    "airbnb_property_id": "32815201",
    "homeaway_property_id": null,
    "m_homeaway_property_id": null,
    "title": "Retreat and garden voted one of top 15 in Cape May",
    "room_type": "Entire home/apt",
    "property_type": "Guest suite",
    "adr": 313.31,
    "occ": "permission_denied",
    "revenue": "permission_denied",
    "reviews": 191,
    "rating": 9.9,
    "bedrooms": 1,
    "accommodates": 2,
    "bathrooms": 1.0,
    "latitude": 38.9902,
    "longitude": -74.95797,
    "days_available": 304,
    "img_cover": "https://a0.muscache.com/im/pictures/miso/Hosting-32815201/original/4885659b-8c18-4db8-a3b6-9f7fdfcdd215.jpeg?aki_policy=x_large",
    "platforms": {
        "airbnb_property_id": "32815201",
        "homeaway_property_id": null
    },
    "regions": {
        "neighborhood_ids": [
            190531
        ],
        "zipcode_ids": [
            15226
        ]
    }
}</t>
        </r>
      </text>
    </comment>
    <comment ref="I8" authorId="0" shapeId="0" xr:uid="{00000000-0006-0000-0000-000007000000}">
      <text>
        <r>
          <rPr>
            <sz val="10"/>
            <color rgb="FF000000"/>
            <rFont val="Arial"/>
          </rPr>
          <t>AllTheRooms:{
    "name": "Luxe Historic Beach Condo, Walk to Atlantic Coast!",
    "rating": 90,
    "areaName": "Cape May, NJ 08204, United States",
    "areaId": 1058586,
    "uid": "44489089",
    "providerId": "airbnb",
    "arrangementType": "Entire Home",
    "instantBook": null,
    "isManaged": null,
    "latitude": 38.93077,
    "longitude": -74.91514,
    "url": "https://www.airbnb.com/rooms/44489089",
    "sleeps": 3,
    "bedrooms": 1,
    "bathrooms": 1,
    "image": {
        "t": null,
        "n": "https://a0.muscache.com/im/pictures/prohost-api/Hosting-44489089/original/50970b20-fd26-4f44-b7a7-3954b0df1b70.jpeg",
        "__typename": "Image"
    },
    "vrps": {
        "value": 989,
        "month": "2022-12-31",
        "__typename": "VrpsScore"
    },
    "isSuperhost": false,
    "dailyRate": 370.396449704,
    "occupancyRate": 0.513678,
    "trackedId": null,
    "reviewsCount": 30,
    "beds": 3,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989,
            "difference": 295,
            "description": [
                "Great news your score improved by 295 points, and your overall performance score is now a very impressive 989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"154470463",
    "airbnb_property_id": "44489089",
    "homeaway_property_id": null,
    "m_homeaway_property_id": "9485920ha",
    "title": "Luxe Historic Beach Condo, Walk to Atlantic Coast!",
    "room_type": "Entire home/apt",
    "property_type": "Condominium (condo)",
    "adr": 320.34,
    "occ": "permission_denied",
    "revenue": "permission_denied",
    "reviews": 41,
    "rating": 9.4,
    "bedrooms": 1,
    "accommodates": 3,
    "bathrooms": 1.0,
    "latitude": 38.93077,
    "longitude": -74.91514,
    "days_available": 307,
    "img_cover": "https://a0.muscache.com/im/pictures/prohost-api/Hosting-44489089/original/50970b20-fd26-4f44-b7a7-3954b0df1b70.jpeg?aki_policy=x_large",
    "platforms": {
        "airbnb_property_id": "44489089",
        "homeaway_property_id": "9485920ha"
    },
    "regions": {
        "zipcode_ids": [
            15226
        ]
    }
}</t>
        </r>
      </text>
    </comment>
    <comment ref="J8" authorId="0" shapeId="0" xr:uid="{00000000-0006-0000-0000-000008000000}">
      <text>
        <r>
          <rPr>
            <sz val="10"/>
            <color rgb="FF000000"/>
            <rFont val="Arial"/>
          </rPr>
          <t>AllTheRooms:{
    "name": "Baybreeze Bungalow Luxury Couple\u2019s Retreat",
    "rating": 100,
    "areaName": "North Cape May, NJ 08204, United States",
    "areaId": 1058586,
    "uid": "44337782",
    "providerId": "airbnb",
    "arrangementType": "Entire Home",
    "instantBook": null,
    "isManaged": null,
    "latitude": 38.9734,
    "longitude": -74.95229,
    "url": "https://www.airbnb.com/rooms/44337782",
    "sleeps": 2,
    "bedrooms": 1,
    "bathrooms": 1,
    "image": {
        "t": null,
        "n": "https://a0.muscache.com/im/pictures/1f2d9daf-dfe3-44f4-acb1-a273bfd9283e.jpg",
        "__typename": "Image"
    },
    "vrps": {
        "value": 948,
        "month": "2022-12-31",
        "__typename": "VrpsScore"
    },
    "isSuperhost": true,
    "dailyRate": 240.465608466,
    "occupancyRate": 0.57622,
    "trackedId": null,
    "reviewsCount": 115,
    "beds": 1,
    "hostName": "Silvia",
    "childrenAllowed": false,
    "eventsAllowed": false,
    "smokingAllowed": false,
    "petsAllowed": false,
    "checkInTime": "16:00",
    "checkOutTime": "11:00",
    "cleaningFee": 65,
    "weeklyDiscountFactor": 1,
    "monthlyDiscountFactor": 0.9,
    "scores": [
        {
            "areaId": null,
            "score": 948,
            "difference": 1,
            "description": [
                "Your  performance score has not changed this month, it's still at 948.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"420031630",
    "airbnb_property_id": "44337782",
    "homeaway_property_id": null,
    "m_homeaway_property_id": null,
    "title": "Baybreeze Bungalow Luxury Couple\u2019s Retreat",
    "room_type": "Entire home/apt",
    "property_type": "Bungalow",
    "adr": 238.4,
    "occ": "permission_denied",
    "revenue": "permission_denied",
    "reviews": 115,
    "rating": 10.0,
    "bedrooms": 1,
    "accommodates": 2,
    "bathrooms": 1.0,
    "latitude": 38.9734,
    "longitude": -74.95229,
    "days_available": 307,
    "img_cover": "https://a0.muscache.com/im/pictures/1f2d9daf-dfe3-44f4-acb1-a273bfd9283e.jpg?aki_policy=x_large",
    "platforms": {
        "airbnb_property_id": "44337782",
        "homeaway_property_id": null
    },
    "regions": {
        "neighborhood_ids": [
            190531
        ],
        "zipcode_ids": [
            15226
        ]
    }
}</t>
        </r>
      </text>
    </comment>
    <comment ref="E14" authorId="0" shapeId="0" xr:uid="{00000000-0006-0000-0000-000009000000}">
      <text>
        <r>
          <rPr>
            <sz val="10"/>
            <color rgb="FF000000"/>
            <rFont val="Arial"/>
          </rPr>
          <t>AllTheRooms:{
    "name": "House on the Hill- Dog Friendly Near Cape May",
    "rating": 100,
    "areaName": "Cape May, NJ 08204, United States",
    "areaId": 1058586,
    "uid": "21538435",
    "providerId": "airbnb",
    "arrangementType": "Entire Home",
    "instantBook": null,
    "isManaged": null,
    "latitude": 38.98858,
    "longitude": -74.9093,
    "url": "https://www.airbnb.com/rooms/21538435",
    "sleeps": 4,
    "bedrooms": 2,
    "bathrooms": 2,
    "image": {
        "t": null,
        "n": "https://a0.muscache.com/im/pictures/miso/Hosting-21538435/original/2a493fb5-45a7-4993-8d32-088b87697612.jpeg",
        "__typename": "Image"
    },
    "vrps": {
        "value": 993,
        "month": "2022-12-31",
        "__typename": "VrpsScore"
    },
    "isSuperhost": true,
    "dailyRate": 236.645962733,
    "occupancyRate": 0.553265,
    "trackedId": null,
    "reviewsCount": 168,
    "beds": 3,
    "hostName": "Ellen",
    "childrenAllowed": true,
    "eventsAllowed": false,
    "smokingAllowed": false,
    "petsAllowed": true,
    "checkInTime": "14:00",
    "checkOutTime": "10:00",
    "cleaningFee": 95,
    "weeklyDiscountFactor": 1,
    "monthlyDiscountFactor": 1,
    "scores": [
        {
            "areaId": null,
            "score": 993,
            "difference": 37,
            "description": [
                "Great news your score improved by 37 points, and your overall performance score is now a very impressive 993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"7707953",
    "airbnb_property_id": "21538435",
    "homeaway_property_id": null,
    "m_homeaway_property_id": null,
    "title": "House on the Hill- Dog Friendly Near Cape May",
    "room_type": "Entire home/apt",
    "property_type": "Cottage",
    "adr": 261.88,
    "occ": "permission_denied",
    "revenue": "permission_denied",
    "reviews": 169,
    "rating": 9.8,
    "bedrooms": 2,
    "accommodates": 4,
    "bathrooms": 1.5,
    "latitude": 38.98858,
    "longitude": -74.9093,
    "days_available": 340,
    "img_cover": "https://a0.muscache.com/im/pictures/miso/Hosting-21538435/original/2a493fb5-45a7-4993-8d32-088b87697612.jpeg?aki_policy=x_large",
    "platforms": {
        "airbnb_property_id": "21538435",
        "homeaway_property_id": null
    },
    "regions": {
        "neighborhood_ids": [
            190531
        ],
        "zipcode_ids": [
            15226
        ]
    }
}</t>
        </r>
      </text>
    </comment>
    <comment ref="F14" authorId="0" shapeId="0" xr:uid="{00000000-0006-0000-0000-00000A000000}">
      <text>
        <r>
          <rPr>
            <sz val="10"/>
            <color rgb="FF000000"/>
            <rFont val="Arial"/>
          </rPr>
          <t>AllTheRooms:{
    "name": "The Sea Loft at Cape May",
    "rating": 100,
    "areaName": "Cape May, NJ 08204, United States",
    "areaId": 1058586,
    "uid": "21837648",
    "providerId": "airbnb",
    "arrangementType": "Entire Home",
    "instantBook": null,
    "isManaged": null,
    "latitude": 38.93451,
    "longitude": -74.92255,
    "url": "https://www.airbnb.com/rooms/21837648",
    "sleeps": 6,
    "bedrooms": 2,
    "bathrooms": 1,
    "image": {
        "t": null,
        "n": "https://a0.muscache.com/im/pictures/092741c6-7b39-43ca-b131-faa2924f63db.jpg",
        "__typename": "Image"
    },
    "vrps": {
        "value": 994,
        "month": "2022-12-31",
        "__typename": "VrpsScore"
    },
    "isSuperhost": true,
    "dailyRate": 370.351071429,
    "occupancyRate": 0.535032,
    "trackedId": null,
    "reviewsCount": 327,
    "beds": 4,
    "hostName": "Dustin",
    "childrenAllowed": true,
    "eventsAllowed": false,
    "smokingAllowed": false,
    "petsAllowed": false,
    "checkInTime": "14:00",
    "checkOutTime": "10:00",
    "cleaningFee": 75,
    "weeklyDiscountFactor": 0.97,
    "monthlyDiscountFactor": 0.8,
    "scores": [
        {
            "areaId": null,
            "score": 994,
            "difference": 26,
            "description": [
                "Great news your score improved by 26 points, and your overall performance score is now a very impressive 994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"7826484",
    "airbnb_property_id": "21837648",
    "homeaway_property_id": null,
    "m_homeaway_property_id": null,
    "title": "The Sea Loft at Cape May",
    "room_type": "Entire home/apt",
    "property_type": "Condominium (condo)",
    "adr": 397.72,
    "occ": "permission_denied",
    "revenue": "permission_denied",
    "reviews": 327,
    "rating": 9.8,
    "bedrooms": 2,
    "accommodates": 6,
    "bathrooms": 1.0,
    "latitude": 38.93451,
    "longitude": -74.92255,
    "days_available": 352,
    "img_cover": "https://a0.muscache.com/im/pictures/092741c6-7b39-43ca-b131-faa2924f63db.jpg?aki_policy=x_large",
    "platforms": {
        "airbnb_property_id": "21837648",
        "homeaway_property_id": null
    },
    "regions": {
        "zipcode_ids": [
            15226
        ]
    }
}</t>
        </r>
      </text>
    </comment>
    <comment ref="G14" authorId="0" shapeId="0" xr:uid="{00000000-0006-0000-0000-00000B000000}">
      <text>
        <r>
          <rPr>
            <sz val="10"/>
            <color rgb="FF000000"/>
            <rFont val="Arial"/>
          </rPr>
          <t>AllTheRooms:{
    "name": "Sunny&amp; Zen Home",
    "rating": 100,
    "areaName": "North Cape May, NJ 08204, United States",
    "areaId": 1058586,
    "uid": "24696535",
    "providerId": "airbnb",
    "arrangementType": "Entire Home",
    "instantBook": null,
    "isManaged": null,
    "latitude": 38.98372,
    "longitude": -74.93092,
    "url": "https://www.airbnb.com/rooms/24696535",
    "sleeps": 4,
    "bedrooms": 2,
    "bathrooms": 2,
    "image": {
        "t": null,
        "n": "https://a0.muscache.com/im/pictures/091d10fd-0378-4193-b764-fd29f1a3a699.jpg",
        "__typename": "Image"
    },
    "vrps": {
        "value": 916,
        "month": "2022-12-31",
        "__typename": "VrpsScore"
    },
    "isSuperhost": true,
    "dailyRate": 186.089189189,
    "occupancyRate": 0.548961,
    "trackedId": null,
    "reviewsCount": 272,
    "beds": 2,
    "hostName": "AmySue",
    "childrenAllowed": true,
    "eventsAllowed": false,
    "smokingAllowed": false,
    "petsAllowed": false,
    "checkInTime": "16:00",
    "checkOutTime": "11:00",
    "cleaningFee": 80,
    "weeklyDiscountFactor": 0.9,
    "monthlyDiscountFactor": 0.8,
    "scores": [
        {
            "areaId": null,
            "score": 916,
            "difference": -75,
            "description": [
                "A small drop of -75 in  performance score this month, but you're still doing great at 916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"9308316",
    "airbnb_property_id": "24696535",
    "homeaway_property_id": null,
    "m_homeaway_property_id": null,
    "title": "Sunny&amp; Zen Home",
    "room_type": "Entire home/apt",
    "property_type": "House",
    "adr": 184.36,
    "occ": "permission_denied",
    "revenue": "permission_denied",
    "reviews": 272,
    "rating": 9.9,
    "bedrooms": 2,
    "accommodates": 4,
    "bathrooms": 1.5,
    "latitude": 38.98372,
    "longitude": -74.93092,
    "days_available": 339,
    "img_cover": "https://a0.muscache.com/im/pictures/091d10fd-0378-4193-b764-fd29f1a3a699.jpg?aki_policy=x_large",
    "platforms": {
        "airbnb_property_id": "24696535",
        "homeaway_property_id": null
    },
    "regions": {
        "neighborhood_ids": [
            190531
        ],
        "zipcode_ids": [
            15226
        ]
    }
}</t>
        </r>
      </text>
    </comment>
    <comment ref="H14" authorId="0" shapeId="0" xr:uid="{00000000-0006-0000-0000-00000C000000}">
      <text>
        <r>
          <rPr>
            <sz val="10"/>
            <color rgb="FF000000"/>
            <rFont val="Arial"/>
          </rPr>
          <t>AllTheRooms:{
    "name": "Dolphin Watch - Breathtaking Views &amp; Sunsets !",
    "rating": 100,
    "areaName": "Cape May, NJ 08204, United States",
    "areaId": 1058586,
    "uid": "34185912",
    "providerId": "airbnb",
    "arrangementType": "Entire Home",
    "instantBook": null,
    "isManaged": null,
    "latitude": 38.987598,
    "longitude": -74.958656,
    "url": "https://www.airbnb.com/rooms/34185912",
    "sleeps": 6,
    "bedrooms": 2,
    "bathrooms": 2,
    "image": {
        "t": null,
        "n": "https://a0.muscache.com/im/pictures/8088a89d-dc7d-4c0f-a12c-0928854754e4.jpg",
        "__typename": "Image"
    },
    "vrps": {
        "value": 621,
        "month": "2022-12-31",
        "__typename": "VrpsScore"
    },
    "isSuperhost": true,
    "dailyRate": 206.849593496,
    "occupancyRate": 0.532468,
    "trackedId": null,
    "reviewsCount": 38,
    "beds": 4,
    "hostName": "Natalie",
    "childrenAllowed": true,
    "eventsAllowed": false,
    "smokingAllowed": false,
    "petsAllowed": true,
    "checkInTime": "15:00",
    "checkOutTime": "10:00",
    "cleaningFee": 125,
    "weeklyDiscountFactor": 1,
    "monthlyDiscountFactor": 1,
    "scores": [
        {
            "areaId": null,
            "score": 621,
            "difference": -176,
            "description": [
                "We see a little drop in your  score this month, it fell by -176. But dont worry, your score is still pretty good at 621.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"13257080",
    "airbnb_property_id": "34185912",
    "homeaway_property_id": null,
    "m_homeaway_property_id": null,
    "title": "Dolphin Watch - Breathtaking Views &amp; Sunsets !",
    "room_type": "Entire home/apt",
    "property_type": "Vacation home",
    "adr": 223.97,
    "occ": "permission_denied",
    "revenue": "permission_denied",
    "reviews": 38,
    "rating": 9.8,
    "bedrooms": 2,
    "accommodates": 6,
    "bathrooms": 1.5,
    "latitude": 38.987598,
    "longitude": -74.958656,
    "days_available": 352,
    "img_cover": "https://a0.muscache.com/im/pictures/8088a89d-dc7d-4c0f-a12c-0928854754e4.jpg?aki_policy=x_large",
    "platforms": {
        "airbnb_property_id": "34185912",
        "homeaway_property_id": null
    },
    "regions": {
        "neighborhood_ids": [
            190531
        ],
        "zipcode_ids": [
            15226
        ]
    }
}</t>
        </r>
      </text>
    </comment>
    <comment ref="I14" authorId="0" shapeId="0" xr:uid="{00000000-0006-0000-0000-00000D000000}">
      <text>
        <r>
          <rPr>
            <sz val="10"/>
            <color rgb="FF000000"/>
            <rFont val="Arial"/>
          </rPr>
          <t>AllTheRooms:{
    "name": "BayCation, cozy home and close to the best sunsets",
    "rating": 100,
    "areaName": "North Cape May, NJ 08204, United States",
    "areaId": 1058586,
    "uid": "40427229",
    "providerId": "airbnb",
    "arrangementType": "Entire Home",
    "instantBook": null,
    "isManaged": null,
    "latitude": 38.97955,
    "longitude": -74.9457,
    "url": "https://www.airbnb.com/rooms/40427229",
    "sleeps": 5,
    "bedrooms": 2,
    "bathrooms": 1,
    "image": {
        "t": null,
        "n": "https://a0.muscache.com/im/pictures/3264bd69-d2dd-4508-9aa7-51833519d631.jpg",
        "__typename": "Image"
    },
    "vrps": {
        "value": 629,
        "month": "2022-12-31",
        "__typename": "VrpsScore"
    },
    "isSuperhost": true,
    "dailyRate": 192.929951691,
    "occupancyRate": 0.621622,
    "trackedId": null,
    "reviewsCount": 134,
    "beds": 3,
    "hostName": "Tina",
    "childrenAllowed": true,
    "eventsAllowed": false,
    "smokingAllowed": false,
    "petsAllowed": false,
    "checkInTime": "15:00",
    "checkOutTime": "10:00",
    "cleaningFee": 150,
    "weeklyDiscountFactor": 1,
    "monthlyDiscountFactor": 1,
    "scores": [
        {
            "areaId": null,
            "score": 629,
            "difference": -59,
            "description": [
                "We see a little drop in your  score this month, it fell by -59. But dont worry, your score is still pretty good at 629.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"60740454",
    "airbnb_property_id": "40427229",
    "homeaway_property_id": null,
    "m_homeaway_property_id": "1773316",
    "title": "BayCation, cozy home and close to the best sunsets",
    "room_type": "Entire home/apt",
    "property_type": "House",
    "adr": 213.74,
    "occ": "permission_denied",
    "revenue": "permission_denied",
    "reviews": 135,
    "rating": 9.9,
    "bedrooms": 2,
    "accommodates": 5,
    "bathrooms": 1.0,
    "latitude": 38.97955,
    "longitude": -74.9457,
    "days_available": 304,
    "img_cover": "https://a0.muscache.com/im/pictures/3264bd69-d2dd-4508-9aa7-51833519d631.jpg?aki_policy=x_large",
    "platforms": {
        "airbnb_property_id": "40427229",
        "homeaway_property_id": "1773316"
    },
    "regions": {
        "neighborhood_ids": [
            190531
        ],
        "zipcode_ids": [
            15226
        ]
    }
}</t>
        </r>
      </text>
    </comment>
    <comment ref="J14" authorId="0" shapeId="0" xr:uid="{00000000-0006-0000-0000-00000E000000}">
      <text>
        <r>
          <rPr>
            <sz val="10"/>
            <color rgb="FF000000"/>
            <rFont val="Arial"/>
          </rPr>
          <t>AllTheRooms:{
    "name": "THE BLUE SKY BUNGALOW",
    "rating": 100,
    "areaName": "North Cape May, NJ 08204, United States",
    "areaId": 1058586,
    "uid": "40982450",
    "providerId": "airbnb",
    "arrangementType": "Entire Home",
    "instantBook": null,
    "isManaged": null,
    "latitude": 38.97589,
    "longitude": -74.94612,
    "url": "https://www.airbnb.com/rooms/40982450",
    "sleeps": 4,
    "bedrooms": 2,
    "bathrooms": 1,
    "image": {
        "t": null,
        "n": "https://a0.muscache.com/im/pictures/miso/Hosting-40982450/original/56b06008-dbfd-400a-a1fa-89fc6acfedde.jpeg",
        "__typename": "Image"
    },
    "vrps": {
        "value": 723,
        "month": "2022-12-31",
        "__typename": "VrpsScore"
    },
    "isSuperhost": true,
    "dailyRate": 193.283251232,
    "occupancyRate": 0.597059,
    "trackedId": null,
    "reviewsCount": 84,
    "beds": 3,
    "hostName": "Donna",
    "childrenAllowed": true,
    "eventsAllowed": false,
    "smokingAllowed": false,
    "petsAllowed": false,
    "checkInTime": "14:00",
    "checkOutTime": "11:00",
    "cleaningFee": 125,
    "weeklyDiscountFactor": 0.9,
    "monthlyDiscountFactor": 1,
    "scores": [
        {
            "areaId": null,
            "score": 723,
            "difference": 16,
            "description": [
                "Well done, your  performance score is up by 16 points this month. It's currently 723.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"66157637",
    "airbnb_property_id": "40982450",
    "homeaway_property_id": null,
    "m_homeaway_property_id": null,
    "title": "THE BLUE SKY BUNGALOW",
    "room_type": "Entire home/apt",
    "property_type": "Bungalow",
    "adr": 223.39,
    "occ": "permission_denied",
    "revenue": "permission_denied",
    "reviews": 84,
    "rating": 9.8,
    "bedrooms": 2,
    "accommodates": 4,
    "bathrooms": 1.0,
    "latitude": 38.97589,
    "longitude": -74.94612,
    "days_available": 336,
    "img_cover": "https://a0.muscache.com/im/pictures/miso/Hosting-40982450/original/56b06008-dbfd-400a-a1fa-89fc6acfedde.jpeg?aki_policy=x_large",
    "platforms": {
        "airbnb_property_id": "40982450",
        "homeaway_property_id": null
    },
    "regions": {
        "neighborhood_ids": [
            190531
        ],
        "zipcode_ids": [
            15226
        ]
    }
}</t>
        </r>
      </text>
    </comment>
    <comment ref="K14" authorId="0" shapeId="0" xr:uid="{00000000-0006-0000-0000-00000F000000}">
      <text>
        <r>
          <rPr>
            <sz val="10"/>
            <color rgb="FF000000"/>
            <rFont val="Arial"/>
          </rPr>
          <t>AllTheRooms:{
    "name": "North Cape May Rosehill Cottage",
    "rating": 100,
    "areaName": "North Cape May, NJ 08204, United States",
    "areaId": 1058586,
    "uid": "42255079",
    "providerId": "airbnb",
    "arrangementType": "Entire Home",
    "instantBook": null,
    "isManaged": null,
    "latitude": 38.97614,
    "longitude": -74.95629,
    "url": "https://www.airbnb.com/rooms/42255079",
    "sleeps": 4,
    "bedrooms": 2,
    "bathrooms": 1,
    "image": {
        "t": null,
        "n": "https://a0.muscache.com/im/pictures/695405d8-a0d5-4202-866b-b38794338fcd.jpg",
        "__typename": "Image"
    },
    "vrps": {
        "value": 999,
        "month": "2022-12-31",
        "__typename": "VrpsScore"
    },
    "isSuperhost": true,
    "dailyRate": 277.432595921,
    "occupancyRate": 0.888514,
    "trackedId": null,
    "reviewsCount": 123,
    "beds": 2,
    "hostName": "Paula",
    "childrenAllowed": true,
    "eventsAllowed": false,
    "smokingAllowed": false,
    "petsAllowed": false,
    "checkInTime": "15:00",
    "checkOutTime": "10:00",
    "cleaningFee": 75,
    "weeklyDiscountFactor": 1,
    "monthlyDiscountFactor": 1,
    "scores": [
        {
            "areaId": null,
            "score": 999,
            "difference": 3,
            "description": [
                "Your  performance score has not changed this month, it's still at 999.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"138201681",
    "airbnb_property_id": "42255079",
    "homeaway_property_id": null,
    "m_homeaway_property_id": null,
    "title": "North Cape May Rosehill Cottage",
    "room_type": "Entire home/apt",
    "property_type": "Cottage",
    "adr": 310.33,
    "occ": "permission_denied",
    "revenue": "permission_denied",
    "reviews": 124,
    "rating": 9.9,
    "bedrooms": 2,
    "accommodates": 4,
    "bathrooms": 1.0,
    "latitude": 38.97614,
    "longitude": -74.95629,
    "days_available": 361,
    "img_cover": "https://a0.muscache.com/im/pictures/b4838951-be4c-48e7-97af-c353f9149601.jpg?aki_policy=x_large",
    "platforms": {
        "airbnb_property_id": "42255079",
        "homeaway_property_id": null
    },
    "regions": {
        "neighborhood_ids": [
            190531
        ],
        "zipcode_ids": [
            15226
        ]
    }
}</t>
        </r>
      </text>
    </comment>
    <comment ref="L14" authorId="0" shapeId="0" xr:uid="{00000000-0006-0000-0000-000010000000}">
      <text>
        <r>
          <rPr>
            <sz val="10"/>
            <color rgb="FF000000"/>
            <rFont val="Arial"/>
          </rPr>
          <t>AllTheRooms:{
    "name": "Rose Cottage of North Cape May - Dog Friendly!",
    "rating": 100,
    "areaName": "North Cape May, NJ 08204, United States",
    "areaId": 1058586,
    "uid": "43899654",
    "providerId": "airbnb",
    "arrangementType": "Entire Home",
    "instantBook": null,
    "isManaged": null,
    "latitude": 38.98193,
    "longitude": -74.94598,
    "url": "https://www.airbnb.com/rooms/43899654",
    "sleeps": 4,
    "bedrooms": 2,
    "bathrooms": 1,
    "image": {
        "t": null,
        "n": "https://a0.muscache.com/im/pictures/386f22e7-2f8f-43fc-ba0a-2592ea87d92d.jpg",
        "__typename": "Image"
    },
    "vrps": {
        "value": 660,
        "month": "2022-12-31",
        "__typename": "VrpsScore"
    },
    "isSuperhost": true,
    "dailyRate": 220.617283951,
    "occupancyRate": 0.5209,
    "trackedId": null,
    "reviewsCount": 74,
    "beds": 3,
    "hostName": "Cristine",
    "childrenAllowed": true,
    "eventsAllowed": false,
    "smokingAllowed": false,
    "petsAllowed": true,
    "checkInTime": "16:00",
    "checkOutTime": "10:00",
    "cleaningFee": 150,
    "weeklyDiscountFactor": 1,
    "monthlyDiscountFactor": 1,
    "scores": [
        {
            "areaId": null,
            "score": 660,
            "difference": 13,
            "description": [
                "Well done, your  performance score is up by 13 points this month. It's currently 660.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"141552771",
    "airbnb_property_id": "43899654",
    "homeaway_property_id": null,
    "m_homeaway_property_id": null,
    "title": "Rose Cottage of North Cape May - Dog Friendly!",
    "room_type": "Entire home/apt",
    "property_type": "Cottage",
    "adr": 210.61,
    "occ": "permission_denied",
    "revenue": "permission_denied",
    "reviews": 74,
    "rating": 9.8,
    "bedrooms": 2,
    "accommodates": 4,
    "bathrooms": 1.0,
    "latitude": 38.98193,
    "longitude": -74.94598,
    "days_available": 334,
    "img_cover": "https://a0.muscache.com/im/pictures/386f22e7-2f8f-43fc-ba0a-2592ea87d92d.jpg?aki_policy=x_large",
    "platforms": {
        "airbnb_property_id": "43899654",
        "homeaway_property_id": null
    },
    "regions": {
        "neighborhood_ids": [
            190531
        ],
        "zipcode_ids": [
            15226
        ]
    }
}</t>
        </r>
      </text>
    </comment>
    <comment ref="M14" authorId="0" shapeId="0" xr:uid="{00000000-0006-0000-0000-000011000000}">
      <text>
        <r>
          <rPr>
            <sz val="10"/>
            <color rgb="FF000000"/>
            <rFont val="Arial"/>
          </rPr>
          <t>AllTheRooms:{
    "name": "Seashells, Sandy Toes, Salty Kisses Entire House",
    "rating": 100,
    "areaName": "North Cape May, NJ 08204, United States",
    "areaId": 1058586,
    "uid": "43956705",
    "providerId": "airbnb",
    "arrangementType": "Entire Home",
    "instantBook": null,
    "isManaged": null,
    "latitude": 38.97473,
    "longitude": -74.95372,
    "url": "https://www.airbnb.com/rooms/43956705",
    "sleeps": 4,
    "bedrooms": 2,
    "bathrooms": 1,
    "image": {
        "t": null,
        "n": "https://a0.muscache.com/im/pictures/d69c90c1-e233-43f6-8451-84cbb2c460d1.jpg",
        "__typename": "Image"
    },
    "vrps": {
        "value": 989,
        "month": "2022-12-31",
        "__typename": "VrpsScore"
    },
    "isSuperhost": true,
    "dailyRate": 238.020304569,
    "occupancyRate": 0.58806,
    "trackedId": null,
    "reviewsCount": 141,
    "beds": 2,
    "hostName": "Silvia",
    "childrenAllowed": true,
    "eventsAllowed": false,
    "smokingAllowed": false,
    "petsAllowed": false,
    "checkInTime": "16:00",
    "checkOutTime": "11:00",
    "cleaningFee": 85,
    "weeklyDiscountFactor": 1,
    "monthlyDiscountFactor": 0.9,
    "scores": [
        {
            "areaId": null,
            "score": 989,
            "difference": 5,
            "description": [
                "Great news your score improved by 5 points, and your overall performance score is now a very impressive 989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"143621183",
    "airbnb_property_id": "43956705",
    "homeaway_property_id": null,
    "m_homeaway_property_id": null,
    "title": "Seashells, Sandy Toes, Salty Kisses Entire House",
    "room_type": "Entire home/apt",
    "property_type": "Cottage",
    "adr": 244.97,
    "occ": "permission_denied",
    "revenue": "permission_denied",
    "reviews": 141,
    "rating": 9.7,
    "bedrooms": 2,
    "accommodates": 4,
    "bathrooms": 1.0,
    "latitude": 38.97473,
    "longitude": -74.95372,
    "days_available": 338,
    "img_cover": "https://a0.muscache.com/im/pictures/d69c90c1-e233-43f6-8451-84cbb2c460d1.jpg?aki_policy=x_large",
    "platforms": {
        "airbnb_property_id": "43956705",
        "homeaway_property_id": null
    },
    "regions": {
        "neighborhood_ids": [
            190531
        ],
        "zipcode_ids": [
            15226
        ]
    }
}</t>
        </r>
      </text>
    </comment>
    <comment ref="N14" authorId="0" shapeId="0" xr:uid="{00000000-0006-0000-0000-000012000000}">
      <text>
        <r>
          <rPr>
            <sz val="10"/>
            <color rgb="FF000000"/>
            <rFont val="Arial"/>
          </rPr>
          <t>AllTheRooms:{
    "name": "AHHH!! Stress Free Vacationing at the Beach",
    "rating": 100,
    "areaName": "Cape May, NJ 08204, United States",
    "areaId": 1058586,
    "uid": "47798704",
    "providerId": "airbnb",
    "arrangementType": "Entire Home",
    "instantBook": null,
    "isManaged": null,
    "latitude": 38.94532,
    "longitude": -74.90964,
    "url": "https://www.airbnb.com/rooms/47798704",
    "sleeps": 4,
    "bedrooms": 2,
    "bathrooms": 2,
    "image": {
        "t": null,
        "n": "https://a0.muscache.com/im/pictures/c51a7d46-d74f-4c0b-8931-b4d65a309f92.jpg",
        "__typename": "Image"
    },
    "vrps": {
        "value": 885,
        "month": "2022-12-31",
        "__typename": "VrpsScore"
    },
    "isSuperhost": true,
    "dailyRate": 240.203296703,
    "occupancyRate": 0.509804,
    "trackedId": null,
    "reviewsCount": 94,
    "beds": 2,
    "hostName": "Rick",
    "childrenAllowed": true,
    "eventsAllowed": false,
    "smokingAllowed": false,
    "petsAllowed": false,
    "checkInTime": "15:00",
    "checkOutTime": "10:00",
    "cleaningFee": 75,
    "weeklyDiscountFactor": 1,
    "monthlyDiscountFactor": 1,
    "scores": [
        {
            "areaId": null,
            "score": 885,
            "difference": -78,
            "description": [
                "A small drop of -78 in  performance score this month, but you're still doing great at 885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"396085748",
    "airbnb_property_id": "47798704",
    "homeaway_property_id": null,
    "m_homeaway_property_id": null,
    "title": "AHHH!! Stress Free Vacationing at the Beach",
    "room_type": "Entire home/apt",
    "property_type": "House",
    "adr": 234.33,
    "occ": "permission_denied",
    "revenue": "permission_denied",
    "reviews": 92,
    "rating": 9.8,
    "bedrooms": 2,
    "accommodates": 4,
    "bathrooms": 1.5,
    "latitude": 38.94532,
    "longitude": -74.90964,
    "days_available": 364,
    "img_cover": "https://a0.muscache.com/im/pictures/c51a7d46-d74f-4c0b-8931-b4d65a309f92.jpg?aki_policy=x_large",
    "platforms": {
        "airbnb_property_id": "47798704",
        "homeaway_property_id": null
    },
    "regions": {
        "zipcode_ids": [
            15226
        ]
    }
}</t>
        </r>
      </text>
    </comment>
    <comment ref="O14" authorId="0" shapeId="0" xr:uid="{00000000-0006-0000-0000-000013000000}">
      <text>
        <r>
          <rPr>
            <sz val="10"/>
            <color rgb="FF000000"/>
            <rFont val="Arial"/>
          </rPr>
          <t>AllTheRooms:{
    "name": "NEW! Cape May Quad w/ Grill - 7 Blocks to Beach!",
    "rating": 100,
    "areaName": "Cape May, NJ 08204, United States",
    "areaId": 1058586,
    "uid": "51881827",
    "providerId": "airbnb",
    "arrangementType": "Entire Home",
    "instantBook": null,
    "isManaged": null,
    "latitude": 38.9411,
    "longitude": -74.90423,
    "url": "https://www.airbnb.com/rooms/51881827",
    "sleeps": 5,
    "bedrooms": 2,
    "bathrooms": 2,
    "image": {
        "t": null,
        "n": "https://a0.muscache.com/im/pictures/prohost-api/Hosting-51881827/original/ed9490e2-541c-4515-8577-2961225616f3.jpeg",
        "__typename": "Image"
    },
    "vrps": {
        "value": 933,
        "month": "2022-12-31",
        "__typename": "VrpsScore"
    },
    "isSuperhost": false,
    "dailyRate": 2608.665033784,
    "occupancyRate": 0.625,
    "trackedId": null,
    "reviewsCount": 27,
    "beds": 3,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933,
            "difference": -14,
            "description": [
                "A small drop of -14 in  performance score this month, but you're still doing great at 933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"486467032",
    "airbnb_property_id": "51881827",
    "homeaway_property_id": null,
    "m_homeaway_property_id": "9604316ha",
    "title": "NEW! Cape May Quad w/ Grill - 7 Blocks to Beach!",
    "room_type": "Entire home/apt",
    "property_type": "Townhouse",
    "adr": 271.78,
    "occ": "permission_denied",
    "revenue": "permission_denied",
    "reviews": 37,
    "rating": 9.6,
    "bedrooms": 2,
    "accommodates": 5,
    "bathrooms": 1.5,
    "latitude": 38.9411,
    "longitude": -74.90423,
    "days_available": 326,
    "img_cover": "https://a0.muscache.com/im/pictures/prohost-api/Hosting-51881827/original/ed9490e2-541c-4515-8577-2961225616f3.jpeg?aki_policy=x_large",
    "platforms": {
        "airbnb_property_id": "51881827",
        "homeaway_property_id": "9604316ha"
    },
    "regions": {
        "zipcode_ids": [
            15226
        ]
    }
}</t>
        </r>
      </text>
    </comment>
    <comment ref="P14" authorId="0" shapeId="0" xr:uid="{00000000-0006-0000-0000-000014000000}">
      <text>
        <r>
          <rPr>
            <sz val="10"/>
            <color rgb="FF000000"/>
            <rFont val="Arial"/>
          </rPr>
          <t>AllTheRooms:{
    "name": "Saltbox Bungalow! HOT TUB &amp; walk 2 private beach!",
    "rating": 100,
    "areaName": "North Cape May, NJ 08204, United States",
    "areaId": 1058586,
    "uid": "51036515",
    "providerId": "airbnb",
    "arrangementType": "Entire Home",
    "instantBook": null,
    "isManaged": null,
    "latitude": 38.98961,
    "longitude": -74.95548,
    "url": "https://www.airbnb.com/rooms/51036515",
    "sleeps": 4,
    "bedrooms": 2,
    "bathrooms": 2,
    "image": {
        "t": null,
        "n": "https://a0.muscache.com/im/pictures/0ee247e7-00a0-4a7e-87d3-0ce1be28b510.jpg",
        "__typename": "Image"
    },
    "vrps": {
        "value": 922,
        "month": "2022-12-31",
        "__typename": "VrpsScore"
    },
    "isSuperhost": true,
    "dailyRate": 246.357746479,
    "occupancyRate": 0.714765,
    "trackedId": null,
    "reviewsCount": 80,
    "beds": 2,
    "hostName": "Jeannine And David",
    "childrenAllowed": true,
    "eventsAllowed": false,
    "smokingAllowed": false,
    "petsAllowed": false,
    "checkInTime": "15:00",
    "checkOutTime": "10:00",
    "cleaningFee": 150,
    "weeklyDiscountFactor": 1,
    "monthlyDiscountFactor": 1,
    "scores": [
        {
            "areaId": null,
            "score": 922,
            "difference": -50,
            "description": [
                "A small drop of -50 in  performance score this month, but you're still doing great at 922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"491937781",
    "airbnb_property_id": "51036515",
    "homeaway_property_id": null,
    "m_homeaway_property_id": null,
    "title": "Saltbox Bungalow! HOT TUB &amp; walk 2 private beach!",
    "room_type": "Entire home/apt",
    "property_type": "Bungalow",
    "adr": 334.01,
    "occ": "permission_denied",
    "revenue": "permission_denied",
    "reviews": 80,
    "rating": 10.0,
    "bedrooms": 2,
    "accommodates": 4,
    "bathrooms": 1.5,
    "latitude": 38.98961,
    "longitude": -74.95548,
    "days_available": 355,
    "img_cover": "https://a0.muscache.com/im/pictures/0ee247e7-00a0-4a7e-87d3-0ce1be28b510.jpg?aki_policy=x_large",
    "platforms": {
        "airbnb_property_id": "51036515",
        "homeaway_property_id": null
    },
    "regions": {
        "neighborhood_ids": [
            190531
        ],
        "zipcode_ids": [
            15226
        ]
    }
}</t>
        </r>
      </text>
    </comment>
    <comment ref="Q14" authorId="0" shapeId="0" xr:uid="{00000000-0006-0000-0000-000015000000}">
      <text>
        <r>
          <rPr>
            <sz val="10"/>
            <color rgb="FF000000"/>
            <rFont val="Arial"/>
          </rPr>
          <t>AllTheRooms:{
    "name": "Cape May Getaway!",
    "rating": 100,
    "areaName": "Cape May, NJ 08204, United States",
    "areaId": 1058586,
    "uid": "52124427",
    "providerId": "airbnb",
    "arrangementType": "Entire Home",
    "instantBook": null,
    "isManaged": null,
    "latitude": 38.94112,
    "longitude": -74.90567,
    "url": "https://www.airbnb.com/rooms/52124427",
    "sleeps": 4,
    "bedrooms": 2,
    "bathrooms": 1,
    "image": {
        "t": null,
        "n": "https://a0.muscache.com/im/pictures/miso/Hosting-52124427/original/5fa3d176-7693-42cd-aed4-30f69c24113e.jpeg",
        "__typename": "Image"
    },
    "vrps": {
        "value": 952,
        "month": "2022-12-31",
        "__typename": "VrpsScore"
    },
    "isSuperhost": false,
    "dailyRate": 237.417218543,
    "occupancyRate": 0.505017,
    "trackedId": null,
    "reviewsCount": 42,
    "beds": 4,
    "hostName": "Drew",
    "childrenAllowed": true,
    "eventsAllowed": null,
    "smokingAllowed": null,
    "petsAllowed": true,
    "checkInTime": "15:00",
    "checkOutTime": null,
    "cleaningFee": 60,
    "weeklyDiscountFactor": 1,
    "monthlyDiscountFactor": 0.75,
    "scores": [
        {
            "areaId": null,
            "score": 952,
            "difference": 99,
            "description": [
                "Great news your score improved by 99 points, and your overall performance score is now a very impressive 952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"502914018",
    "airbnb_property_id": "52124427",
    "homeaway_property_id": null,
    "m_homeaway_property_id": null,
    "title": "Cape May Getaway!",
    "room_type": "Entire home/apt",
    "property_type": "House",
    "adr": 264.54,
    "occ": "permission_denied",
    "revenue": "permission_denied",
    "reviews": 42,
    "rating": 9.5,
    "bedrooms": 2,
    "accommodates": 4,
    "bathrooms": 1.0,
    "latitude": 38.94112,
    "longitude": -74.90567,
    "days_available": 342,
    "img_cover": "https://a0.muscache.com/im/pictures/miso/Hosting-52124427/original/5fa3d176-7693-42cd-aed4-30f69c24113e.jpeg?aki_policy=x_large",
    "platforms": {
        "airbnb_property_id": "52124427",
        "homeaway_property_id": null
    },
    "regions": {
        "zipcode_ids": [
            15226
        ]
    }
}</t>
        </r>
      </text>
    </comment>
    <comment ref="E20" authorId="0" shapeId="0" xr:uid="{00000000-0006-0000-0000-000016000000}">
      <text>
        <r>
          <rPr>
            <sz val="10"/>
            <color rgb="FF000000"/>
            <rFont val="Arial"/>
          </rPr>
          <t>AllTheRooms:{
    "name": "Beautiful N Cape May home on large corner lot",
    "rating": 100,
    "areaName": "North Cape May, NJ 08204, United States",
    "areaId": 1058586,
    "uid": "17791517",
    "providerId": "airbnb",
    "arrangementType": "Entire Home",
    "instantBook": null,
    "isManaged": null,
    "latitude": 38.97898,
    "longitude": -74.95747,
    "url": "https://www.airbnb.com/rooms/17791517",
    "sleeps": 10,
    "bedrooms": 3,
    "bathrooms": 2,
    "image": {
        "t": null,
        "n": "https://a0.muscache.com/im/pictures/miso/Hosting-17791517/original/981595c5-9104-4e40-a793-b7f2f0c9408b.jpeg",
        "__typename": "Image"
    },
    "vrps": {
        "value": 808,
        "month": "2022-12-31",
        "__typename": "VrpsScore"
    },
    "isSuperhost": false,
    "dailyRate": 249.034023669,
    "occupancyRate": 0.504854,
    "trackedId": null,
    "reviewsCount": 192,
    "beds": 6,
    "hostName": "Michele",
    "childrenAllowed": true,
    "eventsAllowed": false,
    "smokingAllowed": false,
    "petsAllowed": true,
    "checkInTime": "15:00",
    "checkOutTime": "10:00",
    "cleaningFee": 225,
    "weeklyDiscountFactor": 1,
    "monthlyDiscountFactor": 1,
    "scores": [
        {
            "areaId": null,
            "score": 808,
            "difference": 396,
            "description": [
                "Amazing! Not only did your score improve by 396 points, you also reached an impressive performance score of 808.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"5566743",
    "airbnb_property_id": "17791517",
    "homeaway_property_id": null,
    "m_homeaway_property_id": null,
    "title": "Beautiful N Cape May home on large corner lot",
    "room_type": "Entire home/apt",
    "property_type": "House",
    "adr": 252.09,
    "occ": "permission_denied",
    "revenue": "permission_denied",
    "reviews": 192,
    "rating": 9.5,
    "bedrooms": 3,
    "accommodates": 10,
    "bathrooms": 2.0,
    "latitude": 38.97898,
    "longitude": -74.95747,
    "days_available": 347,
    "img_cover": "https://a0.muscache.com/im/pictures/miso/Hosting-17791517/original/981595c5-9104-4e40-a793-b7f2f0c9408b.jpeg?aki_policy=x_large",
    "platforms": {
        "airbnb_property_id": "17791517",
        "homeaway_property_id": null
    },
    "regions": {
        "neighborhood_ids": [
            190531
        ],
        "zipcode_ids": [
            15226
        ]
    }
}</t>
        </r>
      </text>
    </comment>
    <comment ref="F20" authorId="0" shapeId="0" xr:uid="{00000000-0006-0000-0000-000017000000}">
      <text>
        <r>
          <rPr>
            <sz val="10"/>
            <color rgb="FF000000"/>
            <rFont val="Arial"/>
          </rPr>
          <t>AllTheRooms:{
    "name": "Start your NEW YEAR in Capemay! Discounted!",
    "rating": 100,
    "areaName": "North Cape May, NJ 08204, United States",
    "areaId": 1058586,
    "uid": "19798582",
    "providerId": "airbnb",
    "arrangementType": "Entire Home",
    "instantBook": null,
    "isManaged": null,
    "latitude": 38.98776,
    "longitude": -74.94606,
    "url": "https://www.airbnb.com/rooms/19798582",
    "sleeps": 6,
    "bedrooms": 3,
    "bathrooms": 2,
    "image": {
        "t": null,
        "n": "https://a0.muscache.com/im/pictures/b0f45bc4-ab0b-4887-a47a-57e1962ab69e.jpg",
        "__typename": "Image"
    },
    "vrps": {
        "value": 960,
        "month": "2022-12-31",
        "__typename": "VrpsScore"
    },
    "isSuperhost": true,
    "dailyRate": 390.852898551,
    "occupancyRate": 0.505495,
    "trackedId": null,
    "reviewsCount": 109,
    "beds": 5,
    "hostName": "Frank &amp; Maria",
    "childrenAllowed": true,
    "eventsAllowed": false,
    "smokingAllowed": false,
    "petsAllowed": true,
    "checkInTime": "14:00",
    "checkOutTime": "10:00",
    "cleaningFee": 275,
    "weeklyDiscountFactor": 1,
    "monthlyDiscountFactor": 1,
    "scores": [
        {
            "areaId": null,
            "score": 960,
            "difference": 61,
            "description": [
                "Great news your score improved by 61 points, and your overall performance score is now a very impressive 960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"6730236",
    "airbnb_property_id": "19798582",
    "homeaway_property_id": null,
    "m_homeaway_property_id": null,
    "title": "Capemay for Christmas Time Is Absolutely Magical",
    "room_type": "Entire home/apt",
    "property_type": "House",
    "adr": 417.87,
    "occ": "permission_denied",
    "revenue": "permission_denied",
    "reviews": 109,
    "rating": 9.9,
    "bedrooms": 3,
    "accommodates": 6,
    "bathrooms": 2.0,
    "latitude": 38.98776,
    "longitude": -74.94606,
    "days_available": 354,
    "img_cover": "https://a0.muscache.com/im/pictures/b0f45bc4-ab0b-4887-a47a-57e1962ab69e.jpg?aki_policy=x_large",
    "platforms": {
        "airbnb_property_id": "19798582",
        "homeaway_property_id": null
    },
    "regions": {
        "neighborhood_ids": [
            190531
        ],
        "zipcode_ids": [
            15226
        ]
    }
}</t>
        </r>
      </text>
    </comment>
    <comment ref="G20" authorId="0" shapeId="0" xr:uid="{00000000-0006-0000-0000-000018000000}">
      <text>
        <r>
          <rPr>
            <sz val="10"/>
            <color rgb="FF000000"/>
            <rFont val="Arial"/>
          </rPr>
          <t>AllTheRooms:{
    "name": "Cape May Beach Getaway",
    "rating": 100,
    "areaName": "Cape May, NJ 08204, United States",
    "areaId": 1058586,
    "uid": "19779132",
    "providerId": "airbnb",
    "arrangementType": "Entire Home",
    "instantBook": null,
    "isManaged": null,
    "latitude": 38.9329,
    "longitude": -74.92707,
    "url": "https://www.airbnb.com/rooms/19779132",
    "sleeps": 6,
    "bedrooms": 3,
    "bathrooms": 2,
    "image": {
        "t": null,
        "n": "https://a0.muscache.com/im/pictures/4177eb9e-ef5c-4197-bbf4-318a17467c3e.jpg",
        "__typename": "Image"
    },
    "vrps": {
        "value": 983,
        "month": "2022-12-31",
        "__typename": "VrpsScore"
    },
    "isSuperhost": false,
    "dailyRate": 222.35443038,
    "occupancyRate": 0.632,
    "trackedId": null,
    "reviewsCount": 182,
    "beds": 5,
    "hostName": "Alix",
    "childrenAllowed": true,
    "eventsAllowed": false,
    "smokingAllowed": false,
    "petsAllowed": true,
    "checkInTime": "14:00",
    "checkOutTime": "10:00",
    "cleaningFee": 145,
    "weeklyDiscountFactor": 1,
    "monthlyDiscountFactor": 1,
    "scores": [
        {
            "areaId": null,
            "score": 983,
            "difference": -10,
            "description": [
                "A small drop of -10 in  performance score this month, but you're still doing great at 983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"7699674",
    "airbnb_property_id": "19779132",
    "homeaway_property_id": null,
    "m_homeaway_property_id": "1126934",
    "title": "Cape May Beach Getaway",
    "room_type": "Entire home/apt",
    "property_type": "House",
    "adr": 306.1,
    "occ": "permission_denied",
    "revenue": "permission_denied",
    "reviews": 195,
    "rating": 9.5,
    "bedrooms": 3,
    "accommodates": 6,
    "bathrooms": 1.5,
    "latitude": 38.9329,
    "longitude": -74.92707,
    "days_available": 359,
    "img_cover": "https://a0.muscache.com/im/pictures/4177eb9e-ef5c-4197-bbf4-318a17467c3e.jpg?aki_policy=x_large",
    "platforms": {
        "airbnb_property_id": "19779132",
        "homeaway_property_id": "1126934"
    },
    "regions": {
        "zipcode_ids": [
            15226
        ]
    }
}</t>
        </r>
      </text>
    </comment>
    <comment ref="H20" authorId="0" shapeId="0" xr:uid="{00000000-0006-0000-0000-000019000000}">
      <text>
        <r>
          <rPr>
            <sz val="10"/>
            <color rgb="FF000000"/>
            <rFont val="Arial"/>
          </rPr>
          <t>AllTheRooms:{
    "name": "Family Beach House",
    "rating": 100,
    "areaName": "North Cape May, NJ 08204, United States",
    "areaId": 1058586,
    "uid": "42910513",
    "providerId": "airbnb",
    "arrangementType": "Entire Home",
    "instantBook": null,
    "isManaged": null,
    "latitude": 38.9771,
    "longitude": -74.95942,
    "url": "https://www.airbnb.com/rooms/42910513",
    "sleeps": 10,
    "bedrooms": 3,
    "bathrooms": 2,
    "image": {
        "t": null,
        "n": "https://a0.muscache.com/im/pictures/c171e375-0d4d-4d32-bcb2-348fb615034b.jpg",
        "__typename": "Image"
    },
    "vrps": {
        "value": 932,
        "month": "2022-12-31",
        "__typename": "VrpsScore"
    },
    "isSuperhost": true,
    "dailyRate": 319.666666667,
    "occupancyRate": 0.633218,
    "trackedId": null,
    "reviewsCount": 122,
    "beds": 7,
    "hostName": "Jim/John",
    "childrenAllowed": true,
    "eventsAllowed": false,
    "smokingAllowed": false,
    "petsAllowed": true,
    "checkInTime": "15:00",
    "checkOutTime": "11:00",
    "cleaningFee": 150,
    "weeklyDiscountFactor": 1,
    "monthlyDiscountFactor": 1,
    "scores": [
        {
            "areaId": null,
            "score": 932,
            "difference": -29,
            "description": [
                "A small drop of -29 in  performance score this month, but you're still doing great at 932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"111823394",
    "airbnb_property_id": "42910513",
    "homeaway_property_id": null,
    "m_homeaway_property_id": "1888272",
    "title": "Family Beach House",
    "room_type": "Entire home/apt",
    "property_type": "House",
    "adr": 298.41,
    "occ": "permission_denied",
    "revenue": "permission_denied",
    "reviews": 122,
    "rating": null,
    "bedrooms": 3,
    "accommodates": 10,
    "bathrooms": 2.0,
    "latitude": 38.9771,
    "longitude": -74.95942,
    "days_available": 357,
    "img_cover": "https://a0.muscache.com/im/pictures/c171e375-0d4d-4d32-bcb2-348fb615034b.jpg?aki_policy=x_large",
    "platforms": {
        "airbnb_property_id": "42910513",
        "homeaway_property_id": "1888272"
    },
    "regions": {
        "neighborhood_ids": [
            190531
        ],
        "zipcode_ids": [
            15226
        ]
    }
}</t>
        </r>
      </text>
    </comment>
    <comment ref="I20" authorId="0" shapeId="0" xr:uid="{00000000-0006-0000-0000-00001A000000}">
      <text>
        <r>
          <rPr>
            <sz val="10"/>
            <color rgb="FF000000"/>
            <rFont val="Arial"/>
          </rPr>
          <t>AllTheRooms:{
    "name": "You won\u2019t want to leave! 1 block to bay sunsets!",
    "rating": 100,
    "areaName": "Cape May, NJ 08204, United States",
    "areaId": 1058586,
    "uid": "44706492",
    "providerId": "airbnb",
    "arrangementType": "Entire Home",
    "instantBook": null,
    "isManaged": null,
    "latitude": 38.99287,
    "longitude": -74.95307,
    "url": "https://www.airbnb.com/rooms/44706492",
    "sleeps": 6,
    "bedrooms": 3,
    "bathrooms": 2,
    "image": {
        "t": null,
        "n": "https://a0.muscache.com/im/pictures/miso/Hosting-44706492/original/231a937f-2844-429d-ace6-b57c62231eb5.jpeg",
        "__typename": "Image"
    },
    "vrps": {
        "value": 960,
        "month": "2022-12-31",
        "__typename": "VrpsScore"
    },
    "isSuperhost": true,
    "dailyRate": 332.361038961,
    "occupancyRate": 0.542254,
    "trackedId": null,
    "reviewsCount": 30,
    "beds": 3,
    "hostName": "Teresa",
    "childrenAllowed": true,
    "eventsAllowed": false,
    "smokingAllowed": false,
    "petsAllowed": true,
    "checkInTime": "16:00",
    "checkOutTime": "10:00",
    "cleaningFee": 150,
    "weeklyDiscountFactor": 0.9,
    "monthlyDiscountFactor": 1,
    "scores": [
        {
            "areaId": null,
            "score": 960,
            "difference": -19,
            "description": [
                "A small drop of -19 in  performance score this month, but you're still doing great at 960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"183488031",
    "airbnb_property_id": "44706492",
    "homeaway_property_id": null,
    "m_homeaway_property_id": null,
    "title": "Magical retreat one block from the bay sunsets!",
    "room_type": "Entire home/apt",
    "property_type": "House",
    "adr": 341.14,
    "occ": "permission_denied",
    "revenue": "permission_denied",
    "reviews": 30,
    "rating": 10.0,
    "bedrooms": 3,
    "accommodates": 6,
    "bathrooms": 2.0,
    "latitude": 38.99287,
    "longitude": -74.95307,
    "days_available": 312,
    "img_cover": "https://a0.muscache.com/im/pictures/miso/Hosting-44706492/original/4124cdb6-0a39-45e6-9932-5ba13baa8519.jpeg?aki_policy=x_large",
    "platforms": {
        "airbnb_property_id": "44706492",
        "homeaway_property_id": null
    },
    "regions": {
        "neighborhood_ids": [
            190531
        ],
        "zipcode_ids": [
            15226
        ]
    }
}</t>
        </r>
      </text>
    </comment>
    <comment ref="J20" authorId="0" shapeId="0" xr:uid="{00000000-0006-0000-0000-00001B000000}">
      <text>
        <r>
          <rPr>
            <sz val="10"/>
            <color rgb="FF000000"/>
            <rFont val="Arial"/>
          </rPr>
          <t>AllTheRooms:{
    "name": "3 Bdr Mimosa Salt Water Pool Oasis - Dog Friendly",
    "rating": 100,
    "areaName": "Cape May, NJ 08204, United States",
    "areaId": 1058586,
    "uid": "52903445",
    "providerId": "airbnb",
    "arrangementType": "Entire Home",
    "instantBook": null,
    "isManaged": null,
    "latitude": 38.98097,
    "longitude": -74.93801,
    "url": "https://www.airbnb.com/rooms/52903445",
    "sleeps": 8,
    "bedrooms": 3,
    "bathrooms": 2,
    "image": {
        "t": null,
        "n": "https://a0.muscache.com/im/pictures/588f26e9-0ed5-4b23-a72c-124427ed0577.jpg",
        "__typename": "Image"
    },
    "vrps": {
        "value": 994,
        "month": "2022-12-31",
        "__typename": "VrpsScore"
    },
    "isSuperhost": true,
    "dailyRate": 403.788235294,
    "occupancyRate": 0.523077,
    "trackedId": null,
    "reviewsCount": 32,
    "beds": 5,
    "hostName": "Tricia &amp; Lee",
    "childrenAllowed": true,
    "eventsAllowed": false,
    "smokingAllowed": false,
    "petsAllowed": true,
    "checkInTime": "16:00",
    "checkOutTime": "11:00",
    "cleaningFee": 240,
    "weeklyDiscountFactor": 0.92,
    "monthlyDiscountFactor": 0.85,
    "scores": [
        {
            "areaId": null,
            "score": 994,
            "difference": -3,
            "description": [
                "Your  performance score has not changed this month, it's still at 994.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"509600957",
    "airbnb_property_id": "52903445",
    "homeaway_property_id": null,
    "m_homeaway_property_id": "2525880",
    "title": "3 Bdr Mimosa Salt Water Pool Oasis - Dog Friendly",
    "room_type": "Entire home/apt",
    "property_type": "House",
    "adr": 559.07,
    "occ": "permission_denied",
    "revenue": "permission_denied",
    "reviews": 40,
    "rating": 9.9,
    "bedrooms": 3,
    "accommodates": 8,
    "bathrooms": 1.5,
    "latitude": 38.98097,
    "longitude": -74.93801,
    "days_available": 312,
    "img_cover": "https://a0.muscache.com/im/pictures/588f26e9-0ed5-4b23-a72c-124427ed0577.jpg?aki_policy=x_large",
    "platforms": {
        "airbnb_property_id": "52903445",
        "homeaway_property_id": "2525880"
    },
    "regions": {
        "neighborhood_ids": [
            190531
        ],
        "zipcode_ids": [
            15226
        ]
    }
}</t>
        </r>
      </text>
    </comment>
    <comment ref="E26" authorId="0" shapeId="0" xr:uid="{00000000-0006-0000-0000-00001C000000}">
      <text>
        <r>
          <rPr>
            <sz val="10"/>
            <color rgb="FF000000"/>
            <rFont val="Arial"/>
          </rPr>
          <t>AllTheRooms:{
    "name": "Shore to Please-11 Beds-Beach View",
    "rating": 100,
    "areaName": "North Cape May, NJ 08204, United States",
    "areaId": 1058586,
    "uid": "36171781",
    "providerId": "airbnb",
    "arrangementType": "Entire Home",
    "instantBook": null,
    "isManaged": null,
    "latitude": 38.9914,
    "longitude": -74.95761,
    "url": "https://www.airbnb.com/rooms/36171781",
    "sleeps": 15,
    "bedrooms": 4,
    "bathrooms": 2,
    "image": {
        "t": null,
        "n": "https://a0.muscache.com/im/pictures/miso/Hosting-36171781/original/88ba0790-17a5-4354-b53d-99ddd3b87d35.jpeg",
        "__typename": "Image"
    },
    "vrps": {
        "value": 993,
        "month": "2022-12-31",
        "__typename": "VrpsScore"
    },
    "isSuperhost": true,
    "dailyRate": 459.8,
    "occupancyRate": 0.553846,
    "trackedId": null,
    "reviewsCount": 95,
    "beds": 11,
    "hostName": "William",
    "childrenAllowed": true,
    "eventsAllowed": false,
    "smokingAllowed": false,
    "petsAllowed": true,
    "checkInTime": "16:00",
    "checkOutTime": "10:00",
    "cleaningFee": 200,
    "weeklyDiscountFactor": 1,
    "monthlyDiscountFactor": 1,
    "scores": [
        {
            "areaId": null,
            "score": 993,
            "difference": 100,
            "description": [
                "Great news your score improved by 100 points, and your overall performance score is now a very impressive 993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"14135662",
    "airbnb_property_id": "36171781",
    "homeaway_property_id": null,
    "m_homeaway_property_id": "1617200",
    "title": "Shore to Please-11 Beds-Beach View",
    "room_type": "Entire home/apt",
    "property_type": "House",
    "adr": 412.13,
    "occ": "permission_denied",
    "revenue": "permission_denied",
    "reviews": 101,
    "rating": 9.7,
    "bedrooms": 4,
    "accommodates": 15,
    "bathrooms": 2.0,
    "latitude": 38.9914,
    "longitude": -74.95761,
    "days_available": 365,
    "img_cover": "https://a0.muscache.com/im/pictures/miso/Hosting-36171781/original/310f4f6d-8d41-4eb6-b787-893dde38e7f0.jpeg?aki_policy=x_large",
    "platforms": {
        "airbnb_property_id": "36171781",
        "homeaway_property_id": "1617200"
    },
    "regions": {
        "neighborhood_ids": [
            190531
        ],
        "zipcode_ids": [
            15226
        ]
    }
}</t>
        </r>
      </text>
    </comment>
    <comment ref="F26" authorId="0" shapeId="0" xr:uid="{00000000-0006-0000-0000-00001D000000}">
      <text>
        <r>
          <rPr>
            <sz val="10"/>
            <color rgb="FF000000"/>
            <rFont val="Arial"/>
          </rPr>
          <t>AllTheRooms:{
    "name": "The Villa By the Bay with Hot Tub &amp; Private Pool!",
    "rating": 100,
    "areaName": "North Cape May, NJ 08204, United States",
    "areaId": 1058586,
    "uid": "43018633",
    "providerId": "airbnb",
    "arrangementType": "Entire Home",
    "instantBook": null,
    "isManaged": null,
    "latitude": 38.97699,
    "longitude": -74.94569,
    "url": "https://www.airbnb.com/rooms/43018633",
    "sleeps": 8,
    "bedrooms": 4,
    "bathrooms": 2,
    "image": {
        "t": null,
        "n": "https://a0.muscache.com/im/pictures/59832e35-0247-4894-b743-bf23ac3bc503.jpg",
        "__typename": "Image"
    },
    "vrps": {
        "value": 967,
        "month": "2022-12-31",
        "__typename": "VrpsScore"
    },
    "isSuperhost": true,
    "dailyRate": 753.459146341,
    "occupancyRate": 0.514107,
    "trackedId": null,
    "reviewsCount": 113,
    "beds": 5,
    "hostName": "Bob &amp; Kathy",
    "childrenAllowed": true,
    "eventsAllowed": false,
    "smokingAllowed": false,
    "petsAllowed": false,
    "checkInTime": "15:00",
    "checkOutTime": "10:00",
    "cleaningFee": 180,
    "weeklyDiscountFactor": 1,
    "monthlyDiscountFactor": 1,
    "scores": [
        {
            "areaId": null,
            "score": 967,
            "difference": -19,
            "description": [
                "A small drop of -19 in  performance score this month, but you're still doing great at 967 points.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"136079278",
    "airbnb_property_id": "43018633",
    "homeaway_property_id": null,
    "m_homeaway_property_id": "2005944",
    "title": "The Villa By the Bay with Hot Tub &amp; Private Pool!",
    "room_type": "Entire home/apt",
    "property_type": "House",
    "adr": 676.26,
    "occ": "permission_denied",
    "revenue": "permission_denied",
    "reviews": 129,
    "rating": 10.0,
    "bedrooms": 4,
    "accommodates": 8,
    "bathrooms": 2.0,
    "latitude": 38.97699,
    "longitude": -74.94569,
    "days_available": 354,
    "img_cover": "https://a0.muscache.com/im/pictures/miso/Hosting-43018633/original/2a20ddfb-51b8-4b5c-b640-a2978371e1cf.jpeg?aki_policy=x_large",
    "platforms": {
        "airbnb_property_id": "43018633",
        "homeaway_property_id": "2005944"
    },
    "regions": {
        "neighborhood_ids": [
            190531
        ],
        "zipcode_ids": [
            15226
        ]
    }
}</t>
        </r>
      </text>
    </comment>
    <comment ref="G26" authorId="0" shapeId="0" xr:uid="{00000000-0006-0000-0000-00001E000000}">
      <text>
        <r>
          <rPr>
            <sz val="10"/>
            <color rgb="FF000000"/>
            <rFont val="Arial"/>
          </rPr>
          <t>AllTheRooms:{
    "name": "The Captain Sees ~ By R&amp;L",
    "rating": 100,
    "areaName": "West Cape May, NJ 08204, United States",
    "areaId": 1058586,
    "uid": "43763616",
    "providerId": "airbnb",
    "arrangementType": "Entire Home",
    "instantBook": null,
    "isManaged": null,
    "latitude": 38.9381,
    "longitude": -74.93095,
    "url": "https://www.airbnb.com/rooms/43763616",
    "sleeps": 7,
    "bedrooms": 4,
    "bathrooms": 2,
    "image": {
        "t": null,
        "n": "https://a0.muscache.com/im/pictures/185698e4-c1d2-4fa9-93c5-8c370f25db78.jpg",
        "__typename": "Image"
    },
    "vrps": {
        "value": 996,
        "month": "2022-12-31",
        "__typename": "VrpsScore"
    },
    "isSuperhost": true,
    "dailyRate": 491.779092702,
    "occupancyRate": 0.524845,
    "trackedId": null,
    "reviewsCount": 118,
    "beds": 5,
    "hostName": "Ross &amp; Lauren",
    "childrenAllowed": true,
    "eventsAllowed": true,
    "smokingAllowed": false,
    "petsAllowed": true,
    "checkInTime": "15:00",
    "checkOutTime": "10:00",
    "cleaningFee": 200,
    "weeklyDiscountFactor": 1,
    "monthlyDiscountFactor": 1,
    "scores": [
        {
            "areaId": null,
            "score": 996,
            "difference": 196,
            "description": [
                "Great news your score improved by 196 points, and your overall performance score is now a very impressive 996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1024982,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"140282904",
    "airbnb_property_id": "43763616",
    "homeaway_property_id": null,
    "m_homeaway_property_id": "9455767ha",
    "title": "The Captain Sees ~ By R&amp;L",
    "room_type": "Entire home/apt",
    "property_type": "House",
    "adr": 469.13,
    "occ": "permission_denied",
    "revenue": "permission_denied",
    "reviews": 120,
    "rating": 9.8,
    "bedrooms": 4,
    "accommodates": 7,
    "bathrooms": 2.0,
    "latitude": 38.9381,
    "longitude": -74.93095,
    "days_available": 342,
    "img_cover": "https://a0.muscache.com/im/pictures/185698e4-c1d2-4fa9-93c5-8c370f25db78.jpg?aki_policy=x_large",
    "platforms": {
        "airbnb_property_id": "43763616",
        "homeaway_property_id": "9455767ha"
    },
    "regions": {
        "zipcode_ids": [
            15226
        ]
    }
}</t>
        </r>
      </text>
    </comment>
    <comment ref="H26" authorId="0" shapeId="0" xr:uid="{00000000-0006-0000-0000-00001F000000}">
      <text>
        <r>
          <rPr>
            <sz val="10"/>
            <color rgb="FF000000"/>
            <rFont val="Arial"/>
          </rPr>
          <t>AllTheRooms:{
    "name": "The Captain Sees - By R&amp;L",
    "rating": 100,
    "areaName": "West Cape May, NJ 08204, United States",
    "areaId": 1058586,
    "uid": "42666062",
    "providerId": "airbnb",
    "arrangementType": "Entire Home",
    "instantBook": null,
    "isManaged": null,
    "latitude": 38.93558,
    "longitude": -74.92996,
    "url": "https://www.airbnb.com/rooms/42666062",
    "sleeps": 8,
    "bedrooms": 4,
    "bathrooms": 2,
    "image": {
        "t": null,
        "n": "https://a0.muscache.com/im/pictures/37e7d961-1999-47ba-ad98-0cada9cc6335.jpg",
        "__typename": "Image"
    },
    "vrps": {
        "value": 916,
        "month": "2022-12-31",
        "__typename": "VrpsScore"
    },
    "isSuperhost": true,
    "dailyRate": 470.62962963,
    "occupancyRate": 0.548077,
    "trackedId": null,
    "reviewsCount": 99,
    "beds": 6,
    "hostName": "Ross &amp; Lauren",
    "childrenAllowed": true,
    "eventsAllowed": true,
    "smokingAllowed": false,
    "petsAllowed": true,
    "checkInTime": "15:00",
    "checkOutTime": "10:00",
    "cleaningFee": 200,
    "weeklyDiscountFactor": 1,
    "monthlyDiscountFactor": 1,
    "scores": [
        {
            "areaId": null,
            "score": 916,
            "difference": 99,
            "description": [
                "Great news your score improved by 99 points, and your overall performance score is now a very impressive 916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1024982,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"140492316",
    "airbnb_property_id": "42666062",
    "homeaway_property_id": null,
    "m_homeaway_property_id": "9467367ha",
    "title": "The Captain Sees - By R&amp;L",
    "room_type": "Entire home/apt",
    "property_type": "House",
    "adr": 477.47,
    "occ": "permission_denied",
    "revenue": "permission_denied",
    "reviews": 105,
    "rating": 9.7,
    "bedrooms": 4,
    "accommodates": 8,
    "bathrooms": 2.0,
    "latitude": 38.93558,
    "longitude": -74.92996,
    "days_available": 365,
    "img_cover": "https://a0.muscache.com/im/pictures/37e7d961-1999-47ba-ad98-0cada9cc6335.jpg?aki_policy=x_large",
    "platforms": {
        "airbnb_property_id": "42666062",
        "homeaway_property_id": "9467367ha"
    },
    "regions": {
        "zipcode_ids": [
            15226
        ]
    }
}</t>
        </r>
      </text>
    </comment>
    <comment ref="E32" authorId="0" shapeId="0" xr:uid="{00000000-0006-0000-0000-000020000000}">
      <text>
        <r>
          <rPr>
            <sz val="10"/>
            <color rgb="FF000000"/>
            <rFont val="Arial"/>
          </rPr>
          <t>AllTheRooms:{
    "name": "Designer House w/ Secluded Salt Meadow",
    "rating": 100,
    "areaName": "Cape May, NJ 08204, United States",
    "areaId": 1058586,
    "uid": "4984994",
    "providerId": "airbnb",
    "arrangementType": "Entire Home",
    "instantBook": null,
    "isManaged": null,
    "latitude": 38.94028,
    "longitude": -74.91712,
    "url": "https://www.airbnb.com/rooms/4984994",
    "sleeps": 10,
    "bedrooms": 5,
    "bathrooms": 4,
    "image": {
        "t": null,
        "n": "https://a0.muscache.com/im/pictures/73871703/aa521018_original.jpg",
        "__typename": "Image"
    },
    "vrps": {
        "value": 998,
        "month": "2022-12-31",
        "__typename": "VrpsScore"
    },
    "isSuperhost": true,
    "dailyRate": 404.341176471,
    "occupancyRate": 0.586207,
    "trackedId": null,
    "reviewsCount": 294,
    "beds": 6,
    "hostName": "Earl",
    "childrenAllowed": true,
    "eventsAllowed": false,
    "smokingAllowed": false,
    "petsAllowed": true,
    "checkInTime": "14:00",
    "checkOutTime": "10:00",
    "cleaningFee": 249,
    "weeklyDiscountFactor": 1,
    "monthlyDiscountFactor": 1,
    "scores": [
        {
            "areaId": null,
            "score": 998,
            "difference": 44,
            "description": [
                "Great news your score improved by 44 points, and your overall performance score is now a very impressive 998 points - great work! "
            ],
            "areaType": "radius",
            "__typename": "Score"
        },
        {
            "areaId": 1058586,
            "score": null,
            "difference": null,
            "description": null,
            "areaType": "postalcode",
            "__typename": "Score"
        },
        {
            "areaId": 1026579,
            "score": null,
            "difference": null,
            "description": null,
            "areaType": "city",
            "__typename": "Score"
        },
        {
            "areaId": 1073418,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"218610",
    "airbnb_property_id": "4984994",
    "homeaway_property_id": null,
    "m_homeaway_property_id": null,
    "title": "Designer House w/ Secluded Salt Meadow",
    "room_type": "Entire home/apt",
    "property_type": "House",
    "adr": 523.95,
    "occ": "permission_denied",
    "revenue": "permission_denied",
    "reviews": 294,
    "rating": 9.9,
    "bedrooms": 5,
    "accommodates": 10,
    "bathrooms": 3.5,
    "latitude": 38.94028,
    "longitude": -74.91712,
    "days_available": 355,
    "img_cover": "https://a0.muscache.com/im/pictures/73871703/aa521018_original.jpg?aki_policy=x_large",
    "platforms": {
        "airbnb_property_id": "4984994",
        "homeaway_property_id": null
    },
    "regions": {
        "zipcode_ids": [
            15226
        ]
    }
}</t>
        </r>
      </text>
    </comment>
  </commentList>
</comments>
</file>

<file path=xl/sharedStrings.xml><?xml version="1.0" encoding="utf-8"?>
<sst xmlns="http://schemas.openxmlformats.org/spreadsheetml/2006/main" count="119" uniqueCount="41">
  <si>
    <t>0 BD</t>
  </si>
  <si>
    <t>AVG</t>
  </si>
  <si>
    <t>Listing 1</t>
  </si>
  <si>
    <t>Listing 2</t>
  </si>
  <si>
    <t>END</t>
  </si>
  <si>
    <t>Occupancy:</t>
  </si>
  <si>
    <t>ADR:</t>
  </si>
  <si>
    <t>Revenue:</t>
  </si>
  <si>
    <t>Rent:</t>
  </si>
  <si>
    <t>1 BD</t>
  </si>
  <si>
    <t>Listing 3</t>
  </si>
  <si>
    <t>Listing 4</t>
  </si>
  <si>
    <t>Listing 5</t>
  </si>
  <si>
    <t>Listing 6</t>
  </si>
  <si>
    <t>2 BD</t>
  </si>
  <si>
    <t>Listing 7</t>
  </si>
  <si>
    <t>Listing 8</t>
  </si>
  <si>
    <t>Listing 9</t>
  </si>
  <si>
    <t>Listing 10</t>
  </si>
  <si>
    <t>Listing 11</t>
  </si>
  <si>
    <t>Listing 12</t>
  </si>
  <si>
    <t>Listing 13</t>
  </si>
  <si>
    <t>3 BD</t>
  </si>
  <si>
    <t>4 BD</t>
  </si>
  <si>
    <t>5 BD</t>
  </si>
  <si>
    <t>5+ BD</t>
  </si>
  <si>
    <t>IGNORE THIS FOR NOW</t>
  </si>
  <si>
    <t>Expenses</t>
  </si>
  <si>
    <t>Cleaning Fee $100 per session</t>
  </si>
  <si>
    <t>Profit:</t>
  </si>
  <si>
    <t>Parking</t>
  </si>
  <si>
    <t>Water</t>
  </si>
  <si>
    <t>Electricty</t>
  </si>
  <si>
    <t>Gas</t>
  </si>
  <si>
    <t>Internet</t>
  </si>
  <si>
    <t>Streaming Service (Netflix)</t>
  </si>
  <si>
    <t>Extra Maintanence (Fixes)</t>
  </si>
  <si>
    <t>TOTAL EXPENSES</t>
  </si>
  <si>
    <t>Cleaning Fee $125per session</t>
  </si>
  <si>
    <t>4+ BD</t>
  </si>
  <si>
    <t>Cleaning Fee $150 per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</si>
</sst>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14"/>
      <color rgb="FF000000"/>
      <name val="Calibri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9" fontId="2" fillId="0" borderId="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7" xfId="0" applyFont="1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11" xfId="0" applyFont="1" applyBorder="1"/>
    <xf numFmtId="164" fontId="2" fillId="0" borderId="12" xfId="0" applyNumberFormat="1" applyFont="1" applyBorder="1"/>
    <xf numFmtId="164" fontId="1" fillId="0" borderId="1" xfId="0" applyNumberFormat="1" applyFont="1" applyBorder="1"/>
    <xf numFmtId="9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4" fillId="0" borderId="1" xfId="0" applyFont="1" applyBorder="1" applyAlignment="1">
      <alignment horizontal="right"/>
    </xf>
    <xf numFmtId="9" fontId="5" fillId="0" borderId="6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9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7" xfId="0" applyFont="1" applyBorder="1"/>
    <xf numFmtId="164" fontId="2" fillId="0" borderId="1" xfId="0" applyNumberFormat="1" applyFont="1" applyBorder="1"/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5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2" fillId="0" borderId="20" xfId="0" applyFont="1" applyBorder="1"/>
    <xf numFmtId="0" fontId="0" fillId="0" borderId="20" xfId="0" applyBorder="1"/>
    <xf numFmtId="0" fontId="5" fillId="0" borderId="29" xfId="0" applyFont="1" applyBorder="1"/>
    <xf numFmtId="0" fontId="5" fillId="0" borderId="30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27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9" fontId="2" fillId="0" borderId="27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21" xfId="0" applyBorder="1"/>
    <xf numFmtId="0" fontId="7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bnb.com/rooms/40427229" TargetMode="External"/><Relationship Id="rId18" Type="http://schemas.openxmlformats.org/officeDocument/2006/relationships/hyperlink" Target="https://www.airbnb.com/rooms/47798704" TargetMode="External"/><Relationship Id="rId26" Type="http://schemas.openxmlformats.org/officeDocument/2006/relationships/hyperlink" Target="https://www.airbnb.com/rooms/44706492" TargetMode="External"/><Relationship Id="rId3" Type="http://schemas.openxmlformats.org/officeDocument/2006/relationships/hyperlink" Target="https://www.airbnb.com/rooms/5975131" TargetMode="External"/><Relationship Id="rId21" Type="http://schemas.openxmlformats.org/officeDocument/2006/relationships/hyperlink" Target="https://www.airbnb.com/rooms/52124427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airbnb.com/rooms/44489089" TargetMode="External"/><Relationship Id="rId12" Type="http://schemas.openxmlformats.org/officeDocument/2006/relationships/hyperlink" Target="https://www.airbnb.com/rooms/34185912" TargetMode="External"/><Relationship Id="rId17" Type="http://schemas.openxmlformats.org/officeDocument/2006/relationships/hyperlink" Target="https://www.airbnb.com/rooms/43956705" TargetMode="External"/><Relationship Id="rId25" Type="http://schemas.openxmlformats.org/officeDocument/2006/relationships/hyperlink" Target="https://www.airbnb.com/rooms/42910513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www.airbnb.com/rooms/42870562" TargetMode="External"/><Relationship Id="rId16" Type="http://schemas.openxmlformats.org/officeDocument/2006/relationships/hyperlink" Target="https://www.airbnb.com/rooms/43899654" TargetMode="External"/><Relationship Id="rId20" Type="http://schemas.openxmlformats.org/officeDocument/2006/relationships/hyperlink" Target="https://www.airbnb.com/rooms/51036515" TargetMode="External"/><Relationship Id="rId29" Type="http://schemas.openxmlformats.org/officeDocument/2006/relationships/hyperlink" Target="https://www.airbnb.com/rooms/43018633" TargetMode="External"/><Relationship Id="rId1" Type="http://schemas.openxmlformats.org/officeDocument/2006/relationships/hyperlink" Target="https://www.airbnb.com/rooms/20329762" TargetMode="External"/><Relationship Id="rId6" Type="http://schemas.openxmlformats.org/officeDocument/2006/relationships/hyperlink" Target="https://www.airbnb.com/rooms/32815201" TargetMode="External"/><Relationship Id="rId11" Type="http://schemas.openxmlformats.org/officeDocument/2006/relationships/hyperlink" Target="https://www.airbnb.com/rooms/24696535" TargetMode="External"/><Relationship Id="rId24" Type="http://schemas.openxmlformats.org/officeDocument/2006/relationships/hyperlink" Target="https://www.airbnb.com/rooms/19779132" TargetMode="External"/><Relationship Id="rId32" Type="http://schemas.openxmlformats.org/officeDocument/2006/relationships/hyperlink" Target="https://www.airbnb.com/rooms/4984994" TargetMode="External"/><Relationship Id="rId5" Type="http://schemas.openxmlformats.org/officeDocument/2006/relationships/hyperlink" Target="https://www.airbnb.com/rooms/24116337" TargetMode="External"/><Relationship Id="rId15" Type="http://schemas.openxmlformats.org/officeDocument/2006/relationships/hyperlink" Target="https://www.airbnb.com/rooms/42255079" TargetMode="External"/><Relationship Id="rId23" Type="http://schemas.openxmlformats.org/officeDocument/2006/relationships/hyperlink" Target="https://www.airbnb.com/rooms/19798582" TargetMode="External"/><Relationship Id="rId28" Type="http://schemas.openxmlformats.org/officeDocument/2006/relationships/hyperlink" Target="https://www.airbnb.com/rooms/36171781" TargetMode="External"/><Relationship Id="rId10" Type="http://schemas.openxmlformats.org/officeDocument/2006/relationships/hyperlink" Target="https://www.airbnb.com/rooms/21837648" TargetMode="External"/><Relationship Id="rId19" Type="http://schemas.openxmlformats.org/officeDocument/2006/relationships/hyperlink" Target="https://www.airbnb.com/rooms/51881827" TargetMode="External"/><Relationship Id="rId31" Type="http://schemas.openxmlformats.org/officeDocument/2006/relationships/hyperlink" Target="https://www.airbnb.com/rooms/42666062" TargetMode="External"/><Relationship Id="rId4" Type="http://schemas.openxmlformats.org/officeDocument/2006/relationships/hyperlink" Target="https://www.airbnb.com/rooms/15115630" TargetMode="External"/><Relationship Id="rId9" Type="http://schemas.openxmlformats.org/officeDocument/2006/relationships/hyperlink" Target="https://www.airbnb.com/rooms/21538435" TargetMode="External"/><Relationship Id="rId14" Type="http://schemas.openxmlformats.org/officeDocument/2006/relationships/hyperlink" Target="https://www.airbnb.com/rooms/40982450" TargetMode="External"/><Relationship Id="rId22" Type="http://schemas.openxmlformats.org/officeDocument/2006/relationships/hyperlink" Target="https://www.airbnb.com/rooms/17791517" TargetMode="External"/><Relationship Id="rId27" Type="http://schemas.openxmlformats.org/officeDocument/2006/relationships/hyperlink" Target="https://www.airbnb.com/rooms/52903445" TargetMode="External"/><Relationship Id="rId30" Type="http://schemas.openxmlformats.org/officeDocument/2006/relationships/hyperlink" Target="https://www.airbnb.com/rooms/43763616" TargetMode="External"/><Relationship Id="rId8" Type="http://schemas.openxmlformats.org/officeDocument/2006/relationships/hyperlink" Target="https://www.airbnb.com/rooms/44337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Z95"/>
  <sheetViews>
    <sheetView tabSelected="1" topLeftCell="A7" zoomScale="88" zoomScaleNormal="35" workbookViewId="0">
      <selection activeCell="G20" sqref="G20"/>
    </sheetView>
  </sheetViews>
  <sheetFormatPr defaultColWidth="14.3984375" defaultRowHeight="15.75" customHeight="1" x14ac:dyDescent="0.35"/>
  <cols>
    <col min="1" max="1" width="7.265625" customWidth="1"/>
    <col min="2" max="2" width="11.265625" customWidth="1"/>
    <col min="3" max="3" width="20.73046875" customWidth="1"/>
    <col min="4" max="4" width="11.1328125" customWidth="1"/>
    <col min="5" max="8" width="14.3984375" customWidth="1"/>
    <col min="9" max="9" width="11.265625" customWidth="1"/>
    <col min="10" max="10" width="20.73046875" customWidth="1"/>
    <col min="11" max="11" width="11.1328125" customWidth="1"/>
    <col min="12" max="53" width="14.3984375" customWidth="1"/>
  </cols>
  <sheetData>
    <row r="2" spans="1:52" ht="15.75" customHeight="1" x14ac:dyDescent="0.55000000000000004">
      <c r="A2" s="19"/>
      <c r="B2" s="20" t="s">
        <v>0</v>
      </c>
      <c r="C2" s="20"/>
      <c r="D2" s="21" t="s">
        <v>1</v>
      </c>
      <c r="E2" s="50" t="s">
        <v>2</v>
      </c>
      <c r="F2" s="9" t="s">
        <v>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43" t="s">
        <v>4</v>
      </c>
    </row>
    <row r="3" spans="1:52" ht="15.75" customHeight="1" x14ac:dyDescent="0.55000000000000004">
      <c r="A3" s="22"/>
      <c r="B3" s="23"/>
      <c r="C3" s="24" t="s">
        <v>5</v>
      </c>
      <c r="D3" s="17">
        <f>AVERAGE(E3:AZ3)</f>
        <v>0.55618049999999997</v>
      </c>
      <c r="E3" s="25">
        <v>0.59574499999999997</v>
      </c>
      <c r="F3" s="25">
        <v>0.51661599999999996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</row>
    <row r="4" spans="1:52" ht="15.75" customHeight="1" x14ac:dyDescent="0.55000000000000004">
      <c r="A4" s="22"/>
      <c r="B4" s="23"/>
      <c r="C4" s="24" t="s">
        <v>6</v>
      </c>
      <c r="D4" s="7">
        <f>AVERAGE(E4:AZ4)</f>
        <v>141.28</v>
      </c>
      <c r="E4" s="6">
        <v>95.28</v>
      </c>
      <c r="F4" s="6">
        <v>187.28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45"/>
    </row>
    <row r="5" spans="1:52" ht="15.75" customHeight="1" x14ac:dyDescent="0.55000000000000004">
      <c r="A5" s="22"/>
      <c r="B5" s="23"/>
      <c r="C5" s="24" t="s">
        <v>7</v>
      </c>
      <c r="D5" s="7">
        <f>(365*D3*D4)/12</f>
        <v>2390.0559232999999</v>
      </c>
      <c r="E5" s="26">
        <f t="shared" ref="E5:Y5" si="0">IF(ISBLANK(E3), "", (365*E3*E4)/12)</f>
        <v>1726.5285844999999</v>
      </c>
      <c r="F5" s="26">
        <f t="shared" si="0"/>
        <v>2942.868602933333</v>
      </c>
      <c r="G5" s="26" t="str">
        <f t="shared" si="0"/>
        <v/>
      </c>
      <c r="H5" s="26" t="str">
        <f t="shared" si="0"/>
        <v/>
      </c>
      <c r="I5" s="26" t="str">
        <f t="shared" si="0"/>
        <v/>
      </c>
      <c r="J5" s="26" t="str">
        <f t="shared" si="0"/>
        <v/>
      </c>
      <c r="K5" s="26" t="str">
        <f t="shared" si="0"/>
        <v/>
      </c>
      <c r="L5" s="26" t="str">
        <f t="shared" si="0"/>
        <v/>
      </c>
      <c r="M5" s="26" t="str">
        <f t="shared" si="0"/>
        <v/>
      </c>
      <c r="N5" s="26" t="str">
        <f t="shared" si="0"/>
        <v/>
      </c>
      <c r="O5" s="26" t="str">
        <f t="shared" si="0"/>
        <v/>
      </c>
      <c r="P5" s="26" t="str">
        <f t="shared" si="0"/>
        <v/>
      </c>
      <c r="Q5" s="26" t="str">
        <f t="shared" si="0"/>
        <v/>
      </c>
      <c r="R5" s="26" t="str">
        <f t="shared" si="0"/>
        <v/>
      </c>
      <c r="S5" s="26" t="str">
        <f t="shared" si="0"/>
        <v/>
      </c>
      <c r="T5" s="26" t="str">
        <f t="shared" si="0"/>
        <v/>
      </c>
      <c r="U5" s="26" t="str">
        <f t="shared" si="0"/>
        <v/>
      </c>
      <c r="V5" s="26" t="str">
        <f t="shared" si="0"/>
        <v/>
      </c>
      <c r="W5" s="26" t="str">
        <f t="shared" si="0"/>
        <v/>
      </c>
      <c r="X5" s="26" t="str">
        <f t="shared" si="0"/>
        <v/>
      </c>
      <c r="Y5" s="26" t="str">
        <f t="shared" si="0"/>
        <v/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46"/>
    </row>
    <row r="6" spans="1:52" ht="15.75" customHeight="1" x14ac:dyDescent="0.55000000000000004">
      <c r="A6" s="22"/>
      <c r="B6" s="27"/>
      <c r="C6" s="24" t="s">
        <v>8</v>
      </c>
      <c r="D6" s="28">
        <v>0</v>
      </c>
      <c r="E6" s="29"/>
      <c r="G6" s="22"/>
      <c r="H6" s="22"/>
      <c r="I6" s="22"/>
      <c r="J6" s="22"/>
      <c r="K6" s="22"/>
      <c r="L6" s="22"/>
      <c r="M6" s="22"/>
      <c r="AZ6" s="47"/>
    </row>
    <row r="7" spans="1:52" ht="15.75" customHeight="1" x14ac:dyDescent="0.35">
      <c r="AZ7" s="47"/>
    </row>
    <row r="8" spans="1:52" ht="15.75" customHeight="1" x14ac:dyDescent="0.55000000000000004">
      <c r="A8" s="19"/>
      <c r="B8" s="20" t="s">
        <v>9</v>
      </c>
      <c r="C8" s="20"/>
      <c r="D8" s="21" t="s">
        <v>1</v>
      </c>
      <c r="E8" s="9" t="s">
        <v>2</v>
      </c>
      <c r="F8" s="9" t="s">
        <v>3</v>
      </c>
      <c r="G8" s="9" t="s">
        <v>10</v>
      </c>
      <c r="H8" s="9" t="s">
        <v>11</v>
      </c>
      <c r="I8" s="9" t="s">
        <v>12</v>
      </c>
      <c r="J8" s="9" t="s">
        <v>13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43"/>
    </row>
    <row r="9" spans="1:52" ht="15.75" customHeight="1" x14ac:dyDescent="0.55000000000000004">
      <c r="A9" s="22"/>
      <c r="B9" s="23"/>
      <c r="C9" s="24" t="s">
        <v>5</v>
      </c>
      <c r="D9" s="17">
        <f>AVERAGE(E9:AZ9)</f>
        <v>0.58926916666666662</v>
      </c>
      <c r="E9" s="25">
        <v>0.58457000000000003</v>
      </c>
      <c r="F9" s="25">
        <v>0.61324000000000001</v>
      </c>
      <c r="G9" s="25">
        <v>0.61805600000000005</v>
      </c>
      <c r="H9" s="25">
        <v>0.62985100000000005</v>
      </c>
      <c r="I9" s="25">
        <v>0.51367799999999997</v>
      </c>
      <c r="J9" s="25">
        <v>0.57621999999999995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44"/>
    </row>
    <row r="10" spans="1:52" ht="15.75" customHeight="1" x14ac:dyDescent="0.55000000000000004">
      <c r="A10" s="22"/>
      <c r="B10" s="23"/>
      <c r="C10" s="24" t="s">
        <v>6</v>
      </c>
      <c r="D10" s="7">
        <f>AVERAGE(E10:AZ10)</f>
        <v>242.18500000000003</v>
      </c>
      <c r="E10" s="6">
        <v>167.11</v>
      </c>
      <c r="F10" s="6">
        <v>270.04000000000002</v>
      </c>
      <c r="G10" s="6">
        <v>143.91</v>
      </c>
      <c r="H10" s="6">
        <v>313.31</v>
      </c>
      <c r="I10" s="6">
        <v>320.33999999999997</v>
      </c>
      <c r="J10" s="6">
        <v>238.4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45"/>
    </row>
    <row r="11" spans="1:52" ht="15.75" customHeight="1" x14ac:dyDescent="0.55000000000000004">
      <c r="A11" s="22"/>
      <c r="B11" s="23"/>
      <c r="C11" s="24" t="s">
        <v>7</v>
      </c>
      <c r="D11" s="7">
        <f>(365*D9*D10)/12</f>
        <v>4340.8279910121528</v>
      </c>
      <c r="E11" s="26">
        <f t="shared" ref="E11:Y11" si="1">IF(ISBLANK(E9), "", (365*E9*E10)/12)</f>
        <v>2971.3279029583337</v>
      </c>
      <c r="F11" s="26">
        <f t="shared" si="1"/>
        <v>5036.9796086666674</v>
      </c>
      <c r="G11" s="26">
        <f t="shared" si="1"/>
        <v>2705.3933517</v>
      </c>
      <c r="H11" s="26">
        <f t="shared" si="1"/>
        <v>6002.3829279708334</v>
      </c>
      <c r="I11" s="26">
        <f t="shared" si="1"/>
        <v>5005.1114866499993</v>
      </c>
      <c r="J11" s="26">
        <f t="shared" si="1"/>
        <v>4178.3632933333329</v>
      </c>
      <c r="K11" s="26" t="str">
        <f t="shared" si="1"/>
        <v/>
      </c>
      <c r="L11" s="26" t="str">
        <f t="shared" si="1"/>
        <v/>
      </c>
      <c r="M11" s="26" t="str">
        <f t="shared" si="1"/>
        <v/>
      </c>
      <c r="N11" s="26" t="str">
        <f t="shared" si="1"/>
        <v/>
      </c>
      <c r="O11" s="26" t="str">
        <f t="shared" si="1"/>
        <v/>
      </c>
      <c r="P11" s="26" t="str">
        <f t="shared" si="1"/>
        <v/>
      </c>
      <c r="Q11" s="26" t="str">
        <f t="shared" si="1"/>
        <v/>
      </c>
      <c r="R11" s="26" t="str">
        <f t="shared" si="1"/>
        <v/>
      </c>
      <c r="S11" s="26" t="str">
        <f t="shared" si="1"/>
        <v/>
      </c>
      <c r="T11" s="26" t="str">
        <f t="shared" si="1"/>
        <v/>
      </c>
      <c r="U11" s="26" t="str">
        <f t="shared" si="1"/>
        <v/>
      </c>
      <c r="V11" s="26" t="str">
        <f t="shared" si="1"/>
        <v/>
      </c>
      <c r="W11" s="26" t="str">
        <f t="shared" si="1"/>
        <v/>
      </c>
      <c r="X11" s="26" t="str">
        <f t="shared" si="1"/>
        <v/>
      </c>
      <c r="Y11" s="26" t="str">
        <f t="shared" si="1"/>
        <v/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46"/>
    </row>
    <row r="12" spans="1:52" ht="15.75" customHeight="1" x14ac:dyDescent="0.55000000000000004">
      <c r="A12" s="22"/>
      <c r="B12" s="27"/>
      <c r="C12" s="24" t="s">
        <v>8</v>
      </c>
      <c r="D12" s="28">
        <v>0</v>
      </c>
      <c r="E12" s="29"/>
      <c r="G12" s="22"/>
      <c r="H12" s="22"/>
      <c r="I12" s="22"/>
      <c r="J12" s="22"/>
      <c r="K12" s="22"/>
      <c r="L12" s="22"/>
      <c r="M12" s="22"/>
      <c r="AZ12" s="47"/>
    </row>
    <row r="13" spans="1:52" ht="15.75" customHeight="1" x14ac:dyDescent="0.35">
      <c r="AZ13" s="47"/>
    </row>
    <row r="14" spans="1:52" ht="15.75" customHeight="1" x14ac:dyDescent="0.55000000000000004">
      <c r="A14" s="1"/>
      <c r="B14" s="30" t="s">
        <v>14</v>
      </c>
      <c r="C14" s="30"/>
      <c r="D14" s="3" t="s">
        <v>1</v>
      </c>
      <c r="E14" s="9" t="s">
        <v>2</v>
      </c>
      <c r="F14" s="9" t="s">
        <v>3</v>
      </c>
      <c r="G14" s="9" t="s">
        <v>10</v>
      </c>
      <c r="H14" s="9" t="s">
        <v>11</v>
      </c>
      <c r="I14" s="9" t="s">
        <v>12</v>
      </c>
      <c r="J14" s="9" t="s">
        <v>13</v>
      </c>
      <c r="K14" s="9" t="s">
        <v>15</v>
      </c>
      <c r="L14" s="9" t="s">
        <v>16</v>
      </c>
      <c r="M14" s="9" t="s">
        <v>17</v>
      </c>
      <c r="N14" s="9" t="s">
        <v>18</v>
      </c>
      <c r="O14" s="9" t="s">
        <v>19</v>
      </c>
      <c r="P14" s="9" t="s">
        <v>20</v>
      </c>
      <c r="Q14" s="9" t="s">
        <v>21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43"/>
    </row>
    <row r="15" spans="1:52" ht="15.75" customHeight="1" x14ac:dyDescent="0.55000000000000004">
      <c r="A15" s="2"/>
      <c r="B15" s="23"/>
      <c r="C15" s="4" t="s">
        <v>5</v>
      </c>
      <c r="D15" s="17">
        <f>AVERAGE(E15:AZ15)</f>
        <v>0.59542053846153842</v>
      </c>
      <c r="E15" s="25">
        <v>0.55326500000000001</v>
      </c>
      <c r="F15" s="25">
        <v>0.53503199999999995</v>
      </c>
      <c r="G15" s="25">
        <v>0.54896100000000003</v>
      </c>
      <c r="H15" s="25">
        <v>0.53246800000000005</v>
      </c>
      <c r="I15" s="25">
        <v>0.62162200000000001</v>
      </c>
      <c r="J15" s="25">
        <v>0.59705900000000001</v>
      </c>
      <c r="K15" s="25">
        <v>0.88851400000000003</v>
      </c>
      <c r="L15" s="25">
        <v>0.52090000000000003</v>
      </c>
      <c r="M15" s="25">
        <v>0.58806000000000003</v>
      </c>
      <c r="N15" s="25">
        <v>0.50980400000000003</v>
      </c>
      <c r="O15" s="25">
        <v>0.625</v>
      </c>
      <c r="P15" s="25">
        <v>0.71476499999999998</v>
      </c>
      <c r="Q15" s="25">
        <v>0.50501700000000005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44"/>
    </row>
    <row r="16" spans="1:52" ht="15.75" customHeight="1" x14ac:dyDescent="0.55000000000000004">
      <c r="A16" s="2"/>
      <c r="B16" s="23"/>
      <c r="C16" s="4" t="s">
        <v>6</v>
      </c>
      <c r="D16" s="7">
        <f>AVERAGE(E16:AZ16)</f>
        <v>259.66384615384618</v>
      </c>
      <c r="E16" s="6">
        <v>261.88</v>
      </c>
      <c r="F16" s="6">
        <v>397.72</v>
      </c>
      <c r="G16" s="6">
        <v>184.36</v>
      </c>
      <c r="H16" s="6">
        <v>223.97</v>
      </c>
      <c r="I16" s="6">
        <v>213.74</v>
      </c>
      <c r="J16" s="6">
        <v>223.39</v>
      </c>
      <c r="K16" s="6">
        <v>310.33</v>
      </c>
      <c r="L16" s="6">
        <v>210.61</v>
      </c>
      <c r="M16" s="6">
        <v>244.97</v>
      </c>
      <c r="N16" s="6">
        <v>234.33</v>
      </c>
      <c r="O16" s="6">
        <v>271.77999999999997</v>
      </c>
      <c r="P16" s="6">
        <v>334.01</v>
      </c>
      <c r="Q16" s="6">
        <v>264.54000000000002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45"/>
    </row>
    <row r="17" spans="1:52" ht="15.75" customHeight="1" x14ac:dyDescent="0.55000000000000004">
      <c r="A17" s="2"/>
      <c r="B17" s="23"/>
      <c r="C17" s="4" t="s">
        <v>7</v>
      </c>
      <c r="D17" s="7">
        <f>(365*D15*D16)/12</f>
        <v>4702.6961075008139</v>
      </c>
      <c r="E17" s="26">
        <f t="shared" ref="E17:Y17" si="2">IF(ISBLANK(E15), "", (365*E15*E16)/12)</f>
        <v>4407.0415785833329</v>
      </c>
      <c r="F17" s="26">
        <f t="shared" si="2"/>
        <v>6472.4515308</v>
      </c>
      <c r="G17" s="26">
        <f t="shared" si="2"/>
        <v>3078.3628529500002</v>
      </c>
      <c r="H17" s="26">
        <f t="shared" si="2"/>
        <v>3627.3960962833339</v>
      </c>
      <c r="I17" s="26">
        <f t="shared" si="2"/>
        <v>4041.3252076833337</v>
      </c>
      <c r="J17" s="26">
        <f t="shared" si="2"/>
        <v>4056.8840544708332</v>
      </c>
      <c r="K17" s="26">
        <f t="shared" si="2"/>
        <v>8386.8650509416675</v>
      </c>
      <c r="L17" s="26">
        <f t="shared" si="2"/>
        <v>3336.9136154166667</v>
      </c>
      <c r="M17" s="26">
        <f t="shared" si="2"/>
        <v>4381.7355202500003</v>
      </c>
      <c r="N17" s="26">
        <f t="shared" si="2"/>
        <v>3633.6471276500001</v>
      </c>
      <c r="O17" s="26">
        <f t="shared" si="2"/>
        <v>5166.6510416666661</v>
      </c>
      <c r="P17" s="26">
        <f t="shared" si="2"/>
        <v>7261.6341701874999</v>
      </c>
      <c r="Q17" s="26">
        <f t="shared" si="2"/>
        <v>4063.5814142250006</v>
      </c>
      <c r="R17" s="26" t="str">
        <f t="shared" si="2"/>
        <v/>
      </c>
      <c r="S17" s="26" t="str">
        <f t="shared" si="2"/>
        <v/>
      </c>
      <c r="T17" s="26" t="str">
        <f t="shared" si="2"/>
        <v/>
      </c>
      <c r="U17" s="26" t="str">
        <f t="shared" si="2"/>
        <v/>
      </c>
      <c r="V17" s="26" t="str">
        <f t="shared" si="2"/>
        <v/>
      </c>
      <c r="W17" s="26" t="str">
        <f t="shared" si="2"/>
        <v/>
      </c>
      <c r="X17" s="26" t="str">
        <f t="shared" si="2"/>
        <v/>
      </c>
      <c r="Y17" s="26" t="str">
        <f t="shared" si="2"/>
        <v/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46"/>
    </row>
    <row r="18" spans="1:52" ht="15.75" customHeight="1" x14ac:dyDescent="0.55000000000000004">
      <c r="A18" s="2"/>
      <c r="B18" s="27"/>
      <c r="C18" s="4" t="s">
        <v>8</v>
      </c>
      <c r="D18" s="18">
        <v>0</v>
      </c>
      <c r="E18" s="8"/>
      <c r="G18" s="2"/>
      <c r="H18" s="2"/>
      <c r="I18" s="2"/>
      <c r="J18" s="2"/>
      <c r="K18" s="2"/>
      <c r="L18" s="2"/>
      <c r="M18" s="2"/>
      <c r="AZ18" s="47"/>
    </row>
    <row r="19" spans="1:52" ht="15.75" customHeight="1" x14ac:dyDescent="0.35">
      <c r="AZ19" s="47"/>
    </row>
    <row r="20" spans="1:52" ht="15.75" customHeight="1" x14ac:dyDescent="0.55000000000000004">
      <c r="A20" s="1"/>
      <c r="B20" s="30" t="s">
        <v>22</v>
      </c>
      <c r="C20" s="30"/>
      <c r="D20" s="35" t="s">
        <v>1</v>
      </c>
      <c r="E20" s="37" t="s">
        <v>2</v>
      </c>
      <c r="F20" s="38" t="s">
        <v>3</v>
      </c>
      <c r="G20" s="38" t="s">
        <v>10</v>
      </c>
      <c r="H20" s="38" t="s">
        <v>11</v>
      </c>
      <c r="I20" s="38" t="s">
        <v>12</v>
      </c>
      <c r="J20" s="38" t="s">
        <v>13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48"/>
    </row>
    <row r="21" spans="1:52" ht="15.75" customHeight="1" x14ac:dyDescent="0.55000000000000004">
      <c r="A21" s="2"/>
      <c r="B21" s="23"/>
      <c r="C21" s="4" t="s">
        <v>5</v>
      </c>
      <c r="D21" s="5">
        <f>AVERAGE(E21:AZ21)</f>
        <v>0.55681633333333336</v>
      </c>
      <c r="E21" s="39">
        <v>0.50485400000000002</v>
      </c>
      <c r="F21" s="25">
        <v>0.50549500000000003</v>
      </c>
      <c r="G21" s="25">
        <v>0.63200000000000001</v>
      </c>
      <c r="H21" s="25">
        <v>0.63321799999999995</v>
      </c>
      <c r="I21" s="25">
        <v>0.54225400000000001</v>
      </c>
      <c r="J21" s="25">
        <v>0.52307700000000001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</row>
    <row r="22" spans="1:52" ht="15.75" customHeight="1" x14ac:dyDescent="0.55000000000000004">
      <c r="A22" s="2"/>
      <c r="B22" s="23"/>
      <c r="C22" s="4" t="s">
        <v>6</v>
      </c>
      <c r="D22" s="6">
        <f>AVERAGE(E22:AZ22)</f>
        <v>362.44666666666672</v>
      </c>
      <c r="E22" s="40">
        <v>252.09</v>
      </c>
      <c r="F22" s="6">
        <v>417.87</v>
      </c>
      <c r="G22" s="6">
        <v>306.10000000000002</v>
      </c>
      <c r="H22" s="6">
        <v>298.41000000000003</v>
      </c>
      <c r="I22" s="6">
        <v>341.14</v>
      </c>
      <c r="J22" s="6">
        <v>559.07000000000005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45"/>
    </row>
    <row r="23" spans="1:52" ht="15.75" customHeight="1" x14ac:dyDescent="0.55000000000000004">
      <c r="A23" s="2"/>
      <c r="B23" s="23"/>
      <c r="C23" s="4" t="s">
        <v>7</v>
      </c>
      <c r="D23" s="6">
        <f>(365*D21*D22)/12</f>
        <v>6138.5768121842602</v>
      </c>
      <c r="E23" s="41">
        <f t="shared" ref="E23:Y23" si="3">IF(ISBLANK(E21), "", (365*E21*E22)/12)</f>
        <v>3871.0879478250004</v>
      </c>
      <c r="F23" s="42">
        <f t="shared" si="3"/>
        <v>6424.9488676874998</v>
      </c>
      <c r="G23" s="42">
        <f t="shared" si="3"/>
        <v>5884.2623333333331</v>
      </c>
      <c r="H23" s="42">
        <f t="shared" si="3"/>
        <v>5747.4902444750005</v>
      </c>
      <c r="I23" s="42">
        <f t="shared" si="3"/>
        <v>5626.6127741166665</v>
      </c>
      <c r="J23" s="42">
        <f t="shared" si="3"/>
        <v>8894.9483593625009</v>
      </c>
      <c r="K23" s="42" t="str">
        <f t="shared" si="3"/>
        <v/>
      </c>
      <c r="L23" s="42" t="str">
        <f t="shared" si="3"/>
        <v/>
      </c>
      <c r="M23" s="42" t="str">
        <f t="shared" si="3"/>
        <v/>
      </c>
      <c r="N23" s="42" t="str">
        <f t="shared" si="3"/>
        <v/>
      </c>
      <c r="O23" s="42" t="str">
        <f t="shared" si="3"/>
        <v/>
      </c>
      <c r="P23" s="42" t="str">
        <f t="shared" si="3"/>
        <v/>
      </c>
      <c r="Q23" s="42" t="str">
        <f t="shared" si="3"/>
        <v/>
      </c>
      <c r="R23" s="42" t="str">
        <f t="shared" si="3"/>
        <v/>
      </c>
      <c r="S23" s="42" t="str">
        <f t="shared" si="3"/>
        <v/>
      </c>
      <c r="T23" s="42" t="str">
        <f t="shared" si="3"/>
        <v/>
      </c>
      <c r="U23" s="42" t="str">
        <f t="shared" si="3"/>
        <v/>
      </c>
      <c r="V23" s="42" t="str">
        <f t="shared" si="3"/>
        <v/>
      </c>
      <c r="W23" s="42" t="str">
        <f t="shared" si="3"/>
        <v/>
      </c>
      <c r="X23" s="42" t="str">
        <f t="shared" si="3"/>
        <v/>
      </c>
      <c r="Y23" s="42" t="str">
        <f t="shared" si="3"/>
        <v/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9"/>
    </row>
    <row r="24" spans="1:52" ht="15.75" customHeight="1" x14ac:dyDescent="0.55000000000000004">
      <c r="A24" s="2"/>
      <c r="B24" s="27"/>
      <c r="C24" s="4" t="s">
        <v>8</v>
      </c>
      <c r="D24" s="18">
        <v>0</v>
      </c>
      <c r="E24" s="36"/>
      <c r="G24" s="2"/>
      <c r="H24" s="2"/>
      <c r="I24" s="2"/>
      <c r="J24" s="2"/>
      <c r="K24" s="2"/>
      <c r="L24" s="2"/>
      <c r="M24" s="2"/>
    </row>
    <row r="26" spans="1:52" s="52" customFormat="1" ht="15.75" customHeight="1" x14ac:dyDescent="0.55000000000000004">
      <c r="A26" s="2"/>
      <c r="B26" s="30" t="s">
        <v>23</v>
      </c>
      <c r="C26" s="30"/>
      <c r="D26" s="35" t="s">
        <v>1</v>
      </c>
      <c r="E26" s="37" t="s">
        <v>2</v>
      </c>
      <c r="F26" s="38" t="s">
        <v>3</v>
      </c>
      <c r="G26" s="38" t="s">
        <v>10</v>
      </c>
      <c r="H26" s="38" t="s">
        <v>11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48"/>
    </row>
    <row r="27" spans="1:52" s="51" customFormat="1" ht="15.75" customHeight="1" x14ac:dyDescent="0.55000000000000004">
      <c r="A27" s="2"/>
      <c r="B27" s="23"/>
      <c r="C27" s="4" t="s">
        <v>5</v>
      </c>
      <c r="D27" s="5">
        <f>AVERAGE(E27:AZ27)</f>
        <v>0.53521874999999997</v>
      </c>
      <c r="E27" s="39">
        <v>0.55384599999999995</v>
      </c>
      <c r="F27" s="25">
        <v>0.51410699999999998</v>
      </c>
      <c r="G27" s="25">
        <v>0.52484500000000001</v>
      </c>
      <c r="H27" s="25">
        <v>0.54807700000000004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</row>
    <row r="28" spans="1:52" s="51" customFormat="1" ht="15.75" customHeight="1" x14ac:dyDescent="0.55000000000000004">
      <c r="A28" s="2"/>
      <c r="B28" s="23"/>
      <c r="C28" s="4" t="s">
        <v>6</v>
      </c>
      <c r="D28" s="6">
        <f>AVERAGE(E28:AZ28)</f>
        <v>508.7475</v>
      </c>
      <c r="E28" s="40">
        <v>412.13</v>
      </c>
      <c r="F28" s="6">
        <v>676.26</v>
      </c>
      <c r="G28" s="6">
        <v>469.13</v>
      </c>
      <c r="H28" s="6">
        <v>477.47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45"/>
    </row>
    <row r="29" spans="1:52" s="51" customFormat="1" ht="15.75" customHeight="1" x14ac:dyDescent="0.55000000000000004">
      <c r="A29" s="2"/>
      <c r="B29" s="23"/>
      <c r="C29" s="4" t="s">
        <v>7</v>
      </c>
      <c r="D29" s="6">
        <f>(365*D27*D28)/12</f>
        <v>8282.1906975585935</v>
      </c>
      <c r="E29" s="41">
        <f t="shared" ref="E29:Y29" si="4">IF(ISBLANK(E27), "", (365*E27*E28)/12)</f>
        <v>6942.8034560583328</v>
      </c>
      <c r="F29" s="42">
        <f t="shared" si="4"/>
        <v>10574.962494525</v>
      </c>
      <c r="G29" s="42">
        <f t="shared" si="4"/>
        <v>7489.2079350208332</v>
      </c>
      <c r="H29" s="42">
        <f t="shared" si="4"/>
        <v>7959.7473911958341</v>
      </c>
      <c r="I29" s="42" t="str">
        <f t="shared" si="4"/>
        <v/>
      </c>
      <c r="J29" s="42" t="str">
        <f t="shared" si="4"/>
        <v/>
      </c>
      <c r="K29" s="42" t="str">
        <f t="shared" si="4"/>
        <v/>
      </c>
      <c r="L29" s="42" t="str">
        <f t="shared" si="4"/>
        <v/>
      </c>
      <c r="M29" s="42" t="str">
        <f t="shared" si="4"/>
        <v/>
      </c>
      <c r="N29" s="42" t="str">
        <f t="shared" si="4"/>
        <v/>
      </c>
      <c r="O29" s="42" t="str">
        <f t="shared" si="4"/>
        <v/>
      </c>
      <c r="P29" s="42" t="str">
        <f t="shared" si="4"/>
        <v/>
      </c>
      <c r="Q29" s="42" t="str">
        <f t="shared" si="4"/>
        <v/>
      </c>
      <c r="R29" s="42" t="str">
        <f t="shared" si="4"/>
        <v/>
      </c>
      <c r="S29" s="42" t="str">
        <f t="shared" si="4"/>
        <v/>
      </c>
      <c r="T29" s="42" t="str">
        <f t="shared" si="4"/>
        <v/>
      </c>
      <c r="U29" s="42" t="str">
        <f t="shared" si="4"/>
        <v/>
      </c>
      <c r="V29" s="42" t="str">
        <f t="shared" si="4"/>
        <v/>
      </c>
      <c r="W29" s="42" t="str">
        <f t="shared" si="4"/>
        <v/>
      </c>
      <c r="X29" s="42" t="str">
        <f t="shared" si="4"/>
        <v/>
      </c>
      <c r="Y29" s="42" t="str">
        <f t="shared" si="4"/>
        <v/>
      </c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9"/>
    </row>
    <row r="30" spans="1:52" s="54" customFormat="1" ht="15.75" customHeight="1" x14ac:dyDescent="0.55000000000000004">
      <c r="A30" s="2"/>
      <c r="B30" s="27"/>
      <c r="C30" s="4" t="s">
        <v>8</v>
      </c>
      <c r="D30" s="18">
        <v>0</v>
      </c>
      <c r="E30" s="36"/>
      <c r="G30" s="2"/>
      <c r="H30" s="2"/>
      <c r="I30" s="2"/>
      <c r="J30" s="2"/>
      <c r="K30" s="2"/>
      <c r="L30" s="2"/>
      <c r="M30" s="2"/>
    </row>
    <row r="31" spans="1:52" ht="15.75" customHeight="1" x14ac:dyDescent="0.55000000000000004">
      <c r="A31" s="2"/>
    </row>
    <row r="32" spans="1:52" ht="15.75" customHeight="1" x14ac:dyDescent="0.55000000000000004">
      <c r="A32" s="2"/>
      <c r="B32" s="30" t="s">
        <v>24</v>
      </c>
      <c r="C32" s="30"/>
      <c r="D32" s="35" t="s">
        <v>1</v>
      </c>
      <c r="E32" s="37" t="s">
        <v>2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48"/>
    </row>
    <row r="33" spans="1:52" ht="15.75" customHeight="1" x14ac:dyDescent="0.55000000000000004">
      <c r="A33" s="2"/>
      <c r="B33" s="23"/>
      <c r="C33" s="4" t="s">
        <v>5</v>
      </c>
      <c r="D33" s="5">
        <f>AVERAGE(E33:AZ33)</f>
        <v>0.58620700000000003</v>
      </c>
      <c r="E33" s="39">
        <v>0.58620700000000003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</row>
    <row r="34" spans="1:52" ht="15.75" customHeight="1" x14ac:dyDescent="0.55000000000000004">
      <c r="A34" s="2"/>
      <c r="B34" s="23"/>
      <c r="C34" s="4" t="s">
        <v>6</v>
      </c>
      <c r="D34" s="6">
        <f>AVERAGE(E34:AZ34)</f>
        <v>523.95000000000005</v>
      </c>
      <c r="E34" s="40">
        <v>523.95000000000005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45"/>
    </row>
    <row r="35" spans="1:52" ht="15.75" customHeight="1" x14ac:dyDescent="0.55000000000000004">
      <c r="A35" s="2"/>
      <c r="B35" s="23"/>
      <c r="C35" s="4" t="s">
        <v>7</v>
      </c>
      <c r="D35" s="6">
        <f>(365*D33*D34)/12</f>
        <v>9342.2710451875009</v>
      </c>
      <c r="E35" s="41">
        <f t="shared" ref="E35:Y35" si="5">IF(ISBLANK(E33), "", (365*E33*E34)/12)</f>
        <v>9342.2710451875009</v>
      </c>
      <c r="F35" s="42" t="str">
        <f t="shared" si="5"/>
        <v/>
      </c>
      <c r="G35" s="42" t="str">
        <f t="shared" si="5"/>
        <v/>
      </c>
      <c r="H35" s="42" t="str">
        <f t="shared" si="5"/>
        <v/>
      </c>
      <c r="I35" s="42" t="str">
        <f t="shared" si="5"/>
        <v/>
      </c>
      <c r="J35" s="42" t="str">
        <f t="shared" si="5"/>
        <v/>
      </c>
      <c r="K35" s="42" t="str">
        <f t="shared" si="5"/>
        <v/>
      </c>
      <c r="L35" s="42" t="str">
        <f t="shared" si="5"/>
        <v/>
      </c>
      <c r="M35" s="42" t="str">
        <f t="shared" si="5"/>
        <v/>
      </c>
      <c r="N35" s="42" t="str">
        <f t="shared" si="5"/>
        <v/>
      </c>
      <c r="O35" s="42" t="str">
        <f t="shared" si="5"/>
        <v/>
      </c>
      <c r="P35" s="42" t="str">
        <f t="shared" si="5"/>
        <v/>
      </c>
      <c r="Q35" s="42" t="str">
        <f t="shared" si="5"/>
        <v/>
      </c>
      <c r="R35" s="42" t="str">
        <f t="shared" si="5"/>
        <v/>
      </c>
      <c r="S35" s="42" t="str">
        <f t="shared" si="5"/>
        <v/>
      </c>
      <c r="T35" s="42" t="str">
        <f t="shared" si="5"/>
        <v/>
      </c>
      <c r="U35" s="42" t="str">
        <f t="shared" si="5"/>
        <v/>
      </c>
      <c r="V35" s="42" t="str">
        <f t="shared" si="5"/>
        <v/>
      </c>
      <c r="W35" s="42" t="str">
        <f t="shared" si="5"/>
        <v/>
      </c>
      <c r="X35" s="42" t="str">
        <f t="shared" si="5"/>
        <v/>
      </c>
      <c r="Y35" s="42" t="str">
        <f t="shared" si="5"/>
        <v/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9"/>
    </row>
    <row r="36" spans="1:52" ht="15.75" customHeight="1" x14ac:dyDescent="0.55000000000000004">
      <c r="A36" s="2"/>
      <c r="B36" s="27"/>
      <c r="C36" s="4" t="s">
        <v>8</v>
      </c>
      <c r="D36" s="18">
        <v>0</v>
      </c>
      <c r="E36" s="36"/>
      <c r="G36" s="2"/>
      <c r="H36" s="2"/>
      <c r="I36" s="2"/>
      <c r="J36" s="2"/>
      <c r="K36" s="2"/>
      <c r="L36" s="2"/>
      <c r="M36" s="2"/>
    </row>
    <row r="37" spans="1:52" ht="15.75" customHeight="1" x14ac:dyDescent="0.55000000000000004">
      <c r="A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52" ht="15.75" customHeight="1" x14ac:dyDescent="0.55000000000000004">
      <c r="A38" s="2"/>
      <c r="B38" s="58" t="s">
        <v>25</v>
      </c>
      <c r="C38" s="57"/>
      <c r="D38" s="60" t="s">
        <v>1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63"/>
    </row>
    <row r="39" spans="1:52" ht="15.75" customHeight="1" x14ac:dyDescent="0.55000000000000004">
      <c r="A39" s="2"/>
      <c r="B39" s="55"/>
      <c r="C39" s="59" t="s">
        <v>5</v>
      </c>
      <c r="D39" s="61" t="e">
        <f>AVERAGE(E39:AS39)</f>
        <v>#DIV/0!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52" ht="15.75" customHeight="1" x14ac:dyDescent="0.55000000000000004">
      <c r="A40" s="2"/>
      <c r="B40" s="55"/>
      <c r="C40" s="59" t="s">
        <v>6</v>
      </c>
      <c r="D40" s="62" t="e">
        <f>AVERAGE(E40:AS40)</f>
        <v>#DIV/0!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</row>
    <row r="41" spans="1:52" ht="15.75" customHeight="1" x14ac:dyDescent="0.55000000000000004">
      <c r="A41" s="2"/>
      <c r="B41" s="55"/>
      <c r="C41" s="59" t="s">
        <v>7</v>
      </c>
      <c r="D41" s="62" t="e">
        <f>(365*D39*D40)/12</f>
        <v>#DIV/0!</v>
      </c>
      <c r="E41" s="41" t="str">
        <f t="shared" ref="E41:AS41" si="6">IF(ISBLANK(E39), "", (365*E39*E40)/12)</f>
        <v/>
      </c>
      <c r="F41" s="41" t="str">
        <f t="shared" si="6"/>
        <v/>
      </c>
      <c r="G41" s="41" t="str">
        <f t="shared" si="6"/>
        <v/>
      </c>
      <c r="H41" s="41" t="str">
        <f t="shared" si="6"/>
        <v/>
      </c>
      <c r="I41" s="41" t="str">
        <f t="shared" si="6"/>
        <v/>
      </c>
      <c r="J41" s="41" t="str">
        <f t="shared" si="6"/>
        <v/>
      </c>
      <c r="K41" s="41" t="str">
        <f t="shared" si="6"/>
        <v/>
      </c>
      <c r="L41" s="41" t="str">
        <f t="shared" si="6"/>
        <v/>
      </c>
      <c r="M41" s="41" t="str">
        <f t="shared" si="6"/>
        <v/>
      </c>
      <c r="N41" s="41" t="str">
        <f t="shared" si="6"/>
        <v/>
      </c>
      <c r="O41" s="41" t="str">
        <f t="shared" si="6"/>
        <v/>
      </c>
      <c r="P41" s="41" t="str">
        <f t="shared" si="6"/>
        <v/>
      </c>
      <c r="Q41" s="41" t="str">
        <f t="shared" si="6"/>
        <v/>
      </c>
      <c r="R41" s="41" t="str">
        <f t="shared" si="6"/>
        <v/>
      </c>
      <c r="S41" s="41" t="str">
        <f t="shared" si="6"/>
        <v/>
      </c>
      <c r="T41" s="41" t="str">
        <f t="shared" si="6"/>
        <v/>
      </c>
      <c r="U41" s="41" t="str">
        <f t="shared" si="6"/>
        <v/>
      </c>
      <c r="V41" s="41" t="str">
        <f t="shared" si="6"/>
        <v/>
      </c>
      <c r="W41" s="41" t="str">
        <f t="shared" si="6"/>
        <v/>
      </c>
      <c r="X41" s="41" t="str">
        <f t="shared" si="6"/>
        <v/>
      </c>
      <c r="Y41" s="41" t="str">
        <f t="shared" si="6"/>
        <v/>
      </c>
      <c r="Z41" s="41" t="str">
        <f t="shared" si="6"/>
        <v/>
      </c>
      <c r="AA41" s="41" t="str">
        <f t="shared" si="6"/>
        <v/>
      </c>
      <c r="AB41" s="41" t="str">
        <f t="shared" si="6"/>
        <v/>
      </c>
      <c r="AC41" s="41" t="str">
        <f t="shared" si="6"/>
        <v/>
      </c>
      <c r="AD41" s="41" t="str">
        <f t="shared" si="6"/>
        <v/>
      </c>
      <c r="AE41" s="41" t="str">
        <f t="shared" si="6"/>
        <v/>
      </c>
      <c r="AF41" s="41" t="str">
        <f t="shared" si="6"/>
        <v/>
      </c>
      <c r="AG41" s="41" t="str">
        <f t="shared" si="6"/>
        <v/>
      </c>
      <c r="AH41" s="41" t="str">
        <f t="shared" si="6"/>
        <v/>
      </c>
      <c r="AI41" s="41" t="str">
        <f t="shared" si="6"/>
        <v/>
      </c>
      <c r="AJ41" s="41" t="str">
        <f t="shared" si="6"/>
        <v/>
      </c>
      <c r="AK41" s="41" t="str">
        <f t="shared" si="6"/>
        <v/>
      </c>
      <c r="AL41" s="41" t="str">
        <f t="shared" si="6"/>
        <v/>
      </c>
      <c r="AM41" s="41" t="str">
        <f t="shared" si="6"/>
        <v/>
      </c>
      <c r="AN41" s="41" t="str">
        <f t="shared" si="6"/>
        <v/>
      </c>
      <c r="AO41" s="41" t="str">
        <f t="shared" si="6"/>
        <v/>
      </c>
      <c r="AP41" s="41" t="str">
        <f t="shared" si="6"/>
        <v/>
      </c>
      <c r="AQ41" s="41" t="str">
        <f t="shared" si="6"/>
        <v/>
      </c>
      <c r="AR41" s="41" t="str">
        <f t="shared" si="6"/>
        <v/>
      </c>
      <c r="AS41" s="41" t="str">
        <f t="shared" si="6"/>
        <v/>
      </c>
    </row>
    <row r="42" spans="1:52" ht="15.75" customHeight="1" x14ac:dyDescent="0.55000000000000004">
      <c r="A42" s="2"/>
      <c r="B42" s="56"/>
      <c r="C42" s="59" t="s">
        <v>8</v>
      </c>
      <c r="D42" s="62">
        <v>0</v>
      </c>
      <c r="E42" s="53"/>
      <c r="F42" s="53"/>
      <c r="G42" s="53"/>
      <c r="H42" s="53"/>
      <c r="I42" s="53"/>
      <c r="J42" s="5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64"/>
    </row>
    <row r="43" spans="1:52" ht="15.75" customHeight="1" x14ac:dyDescent="0.55000000000000004">
      <c r="A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52" ht="15.75" customHeight="1" x14ac:dyDescent="0.55000000000000004">
      <c r="A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52" ht="15.75" customHeight="1" x14ac:dyDescent="0.55000000000000004">
      <c r="A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52" ht="15.75" customHeight="1" x14ac:dyDescent="0.55000000000000004">
      <c r="A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52" ht="15.75" customHeight="1" x14ac:dyDescent="0.55000000000000004">
      <c r="A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52" ht="15.75" customHeight="1" x14ac:dyDescent="0.55000000000000004">
      <c r="A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55000000000000004">
      <c r="A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55000000000000004">
      <c r="A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55000000000000004">
      <c r="A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55000000000000004">
      <c r="A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55000000000000004">
      <c r="A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55000000000000004">
      <c r="A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55000000000000004"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55000000000000004"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55000000000000004"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55000000000000004"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55000000000000004"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55000000000000004">
      <c r="H60" s="2"/>
      <c r="I60" s="2"/>
      <c r="J60" s="2"/>
      <c r="K60" s="2"/>
      <c r="L60" s="2"/>
      <c r="M60" s="2"/>
      <c r="N60" s="2"/>
      <c r="O60" s="2"/>
      <c r="P60" s="2"/>
      <c r="Q60" s="2"/>
    </row>
    <row r="65" spans="2:7" ht="15.75" customHeight="1" x14ac:dyDescent="0.4">
      <c r="B65" s="65" t="s">
        <v>26</v>
      </c>
      <c r="C65" s="66"/>
      <c r="D65" s="66"/>
      <c r="E65" s="66"/>
      <c r="F65" s="66"/>
      <c r="G65" s="66"/>
    </row>
    <row r="67" spans="2:7" ht="15.75" customHeight="1" x14ac:dyDescent="0.55000000000000004">
      <c r="B67" s="10" t="s">
        <v>27</v>
      </c>
      <c r="C67" s="11" t="s">
        <v>28</v>
      </c>
      <c r="D67" s="12">
        <f>100*7*12</f>
        <v>8400</v>
      </c>
      <c r="E67" s="2"/>
      <c r="F67" s="4" t="s">
        <v>29</v>
      </c>
      <c r="G67" s="34">
        <f>(D11*12)-(D12*12)-D75</f>
        <v>38209.935892145833</v>
      </c>
    </row>
    <row r="68" spans="2:7" ht="15.75" customHeight="1" x14ac:dyDescent="0.55000000000000004">
      <c r="B68" s="20" t="s">
        <v>9</v>
      </c>
      <c r="C68" s="14" t="s">
        <v>30</v>
      </c>
      <c r="D68" s="13">
        <v>260</v>
      </c>
      <c r="E68" s="2"/>
      <c r="F68" s="30" t="s">
        <v>9</v>
      </c>
      <c r="G68" s="2"/>
    </row>
    <row r="69" spans="2:7" ht="15.75" customHeight="1" x14ac:dyDescent="0.55000000000000004">
      <c r="B69" s="31"/>
      <c r="C69" s="14" t="s">
        <v>31</v>
      </c>
      <c r="D69" s="13">
        <f>70*12</f>
        <v>840</v>
      </c>
      <c r="E69" s="2"/>
      <c r="F69" s="2"/>
      <c r="G69" s="2"/>
    </row>
    <row r="70" spans="2:7" ht="15.75" customHeight="1" x14ac:dyDescent="0.55000000000000004">
      <c r="B70" s="31"/>
      <c r="C70" s="14" t="s">
        <v>32</v>
      </c>
      <c r="D70" s="13">
        <f>30*12</f>
        <v>360</v>
      </c>
      <c r="E70" s="2"/>
      <c r="F70" s="4" t="s">
        <v>29</v>
      </c>
      <c r="G70" s="34">
        <f>(D17*12)-(D18*12)-D85</f>
        <v>38892.353290009763</v>
      </c>
    </row>
    <row r="71" spans="2:7" ht="15.75" customHeight="1" x14ac:dyDescent="0.55000000000000004">
      <c r="B71" s="31"/>
      <c r="C71" s="14" t="s">
        <v>33</v>
      </c>
      <c r="D71" s="13">
        <f>70*12</f>
        <v>840</v>
      </c>
      <c r="E71" s="2"/>
      <c r="F71" s="30" t="s">
        <v>14</v>
      </c>
      <c r="G71" s="2"/>
    </row>
    <row r="72" spans="2:7" ht="15.75" customHeight="1" x14ac:dyDescent="0.55000000000000004">
      <c r="B72" s="31"/>
      <c r="C72" s="14" t="s">
        <v>34</v>
      </c>
      <c r="D72" s="15">
        <f>50*12</f>
        <v>600</v>
      </c>
      <c r="E72" s="2"/>
      <c r="F72" s="2"/>
      <c r="G72" s="2"/>
    </row>
    <row r="73" spans="2:7" ht="15.75" customHeight="1" x14ac:dyDescent="0.55000000000000004">
      <c r="B73" s="31"/>
      <c r="C73" s="14" t="s">
        <v>35</v>
      </c>
      <c r="D73" s="15">
        <f>15*12</f>
        <v>180</v>
      </c>
      <c r="E73" s="2"/>
      <c r="F73" s="4" t="s">
        <v>29</v>
      </c>
      <c r="G73" s="34">
        <f>(D23*12)-(D24*12)-D95</f>
        <v>52522.921746211126</v>
      </c>
    </row>
    <row r="74" spans="2:7" ht="15.75" customHeight="1" x14ac:dyDescent="0.55000000000000004">
      <c r="B74" s="31"/>
      <c r="C74" s="14" t="s">
        <v>36</v>
      </c>
      <c r="D74" s="15">
        <f>200*12</f>
        <v>2400</v>
      </c>
      <c r="E74" s="2"/>
      <c r="F74" s="30" t="s">
        <v>22</v>
      </c>
      <c r="G74" s="2"/>
    </row>
    <row r="75" spans="2:7" ht="15.75" customHeight="1" x14ac:dyDescent="0.55000000000000004">
      <c r="B75" s="32"/>
      <c r="C75" s="30" t="s">
        <v>37</v>
      </c>
      <c r="D75" s="16">
        <f>SUM(D67:D74)</f>
        <v>13880</v>
      </c>
      <c r="E75" s="2"/>
    </row>
    <row r="76" spans="2:7" ht="15.75" customHeight="1" x14ac:dyDescent="0.55000000000000004">
      <c r="B76" s="22"/>
      <c r="C76" s="2"/>
      <c r="D76" s="2"/>
      <c r="E76" s="2"/>
      <c r="F76" s="4" t="s">
        <v>29</v>
      </c>
      <c r="G76" s="34" t="e">
        <f>(D29*12)-(D30*12)-#REF!</f>
        <v>#REF!</v>
      </c>
    </row>
    <row r="77" spans="2:7" ht="15.75" customHeight="1" x14ac:dyDescent="0.55000000000000004">
      <c r="B77" s="33" t="s">
        <v>27</v>
      </c>
      <c r="C77" s="11" t="s">
        <v>38</v>
      </c>
      <c r="D77" s="12">
        <f>125*7*12</f>
        <v>10500</v>
      </c>
      <c r="E77" s="2"/>
      <c r="F77" s="30" t="s">
        <v>23</v>
      </c>
      <c r="G77" s="2"/>
    </row>
    <row r="78" spans="2:7" ht="15.75" customHeight="1" x14ac:dyDescent="0.55000000000000004">
      <c r="B78" s="20" t="s">
        <v>14</v>
      </c>
      <c r="C78" s="14" t="s">
        <v>30</v>
      </c>
      <c r="D78" s="13">
        <v>260</v>
      </c>
      <c r="E78" s="2"/>
    </row>
    <row r="79" spans="2:7" ht="15.75" customHeight="1" x14ac:dyDescent="0.55000000000000004">
      <c r="B79" s="31"/>
      <c r="C79" s="14" t="s">
        <v>31</v>
      </c>
      <c r="D79" s="13">
        <f>100*12</f>
        <v>1200</v>
      </c>
      <c r="E79" s="2"/>
      <c r="F79" s="4" t="s">
        <v>29</v>
      </c>
      <c r="G79" s="34" t="e">
        <f>(D41*12)-(D42*12)-#REF!</f>
        <v>#DIV/0!</v>
      </c>
    </row>
    <row r="80" spans="2:7" ht="15.75" customHeight="1" x14ac:dyDescent="0.55000000000000004">
      <c r="B80" s="31"/>
      <c r="C80" s="14" t="s">
        <v>32</v>
      </c>
      <c r="D80" s="13">
        <f>50*12</f>
        <v>600</v>
      </c>
      <c r="E80" s="2"/>
      <c r="F80" s="30" t="s">
        <v>39</v>
      </c>
      <c r="G80" s="2"/>
    </row>
    <row r="81" spans="2:7" ht="15.75" customHeight="1" x14ac:dyDescent="0.55000000000000004">
      <c r="B81" s="31"/>
      <c r="C81" s="14" t="s">
        <v>33</v>
      </c>
      <c r="D81" s="13">
        <f>100*12</f>
        <v>1200</v>
      </c>
      <c r="E81" s="2"/>
      <c r="F81" s="2"/>
      <c r="G81" s="2"/>
    </row>
    <row r="82" spans="2:7" ht="15.75" customHeight="1" x14ac:dyDescent="0.55000000000000004">
      <c r="B82" s="31"/>
      <c r="C82" s="14" t="s">
        <v>34</v>
      </c>
      <c r="D82" s="15">
        <f>50*12</f>
        <v>600</v>
      </c>
      <c r="E82" s="2"/>
      <c r="F82" s="2"/>
      <c r="G82" s="2"/>
    </row>
    <row r="83" spans="2:7" ht="15.75" customHeight="1" x14ac:dyDescent="0.55000000000000004">
      <c r="B83" s="31"/>
      <c r="C83" s="14" t="s">
        <v>35</v>
      </c>
      <c r="D83" s="15">
        <f>15*12</f>
        <v>180</v>
      </c>
      <c r="E83" s="2"/>
      <c r="F83" s="2"/>
      <c r="G83" s="2"/>
    </row>
    <row r="84" spans="2:7" ht="15.75" customHeight="1" x14ac:dyDescent="0.55000000000000004">
      <c r="B84" s="31"/>
      <c r="C84" s="14" t="s">
        <v>36</v>
      </c>
      <c r="D84" s="15">
        <f>250*12</f>
        <v>3000</v>
      </c>
      <c r="E84" s="2"/>
      <c r="F84" s="2"/>
      <c r="G84" s="2"/>
    </row>
    <row r="85" spans="2:7" ht="15.75" customHeight="1" x14ac:dyDescent="0.55000000000000004">
      <c r="B85" s="32"/>
      <c r="C85" s="30" t="s">
        <v>37</v>
      </c>
      <c r="D85" s="16">
        <f>SUM(D77:D84)</f>
        <v>17540</v>
      </c>
      <c r="E85" s="2"/>
      <c r="F85" s="2"/>
      <c r="G85" s="2"/>
    </row>
    <row r="86" spans="2:7" ht="15.75" customHeight="1" x14ac:dyDescent="0.55000000000000004">
      <c r="B86" s="22"/>
      <c r="C86" s="2"/>
      <c r="D86" s="2"/>
      <c r="E86" s="2"/>
      <c r="F86" s="2"/>
      <c r="G86" s="2"/>
    </row>
    <row r="87" spans="2:7" ht="15.75" customHeight="1" x14ac:dyDescent="0.55000000000000004">
      <c r="B87" s="33" t="s">
        <v>27</v>
      </c>
      <c r="C87" s="11" t="s">
        <v>40</v>
      </c>
      <c r="D87" s="12">
        <f>150*7*12</f>
        <v>12600</v>
      </c>
      <c r="E87" s="2"/>
    </row>
    <row r="88" spans="2:7" ht="15.75" customHeight="1" x14ac:dyDescent="0.55000000000000004">
      <c r="B88" s="20" t="s">
        <v>22</v>
      </c>
      <c r="C88" s="14" t="s">
        <v>30</v>
      </c>
      <c r="D88" s="13">
        <v>260</v>
      </c>
      <c r="E88" s="2"/>
    </row>
    <row r="89" spans="2:7" ht="15.75" customHeight="1" x14ac:dyDescent="0.55000000000000004">
      <c r="B89" s="31"/>
      <c r="C89" s="14" t="s">
        <v>31</v>
      </c>
      <c r="D89" s="13">
        <f>125*12</f>
        <v>1500</v>
      </c>
      <c r="E89" s="2"/>
      <c r="F89" s="2"/>
      <c r="G89" s="2"/>
    </row>
    <row r="90" spans="2:7" ht="15.75" customHeight="1" x14ac:dyDescent="0.55000000000000004">
      <c r="B90" s="31"/>
      <c r="C90" s="14" t="s">
        <v>32</v>
      </c>
      <c r="D90" s="13">
        <f>75*12</f>
        <v>900</v>
      </c>
      <c r="E90" s="2"/>
      <c r="F90" s="2"/>
      <c r="G90" s="2"/>
    </row>
    <row r="91" spans="2:7" ht="15.75" customHeight="1" x14ac:dyDescent="0.55000000000000004">
      <c r="B91" s="31"/>
      <c r="C91" s="14" t="s">
        <v>33</v>
      </c>
      <c r="D91" s="13">
        <f>125*12</f>
        <v>1500</v>
      </c>
      <c r="E91" s="2"/>
      <c r="F91" s="2"/>
      <c r="G91" s="2"/>
    </row>
    <row r="92" spans="2:7" ht="15.75" customHeight="1" x14ac:dyDescent="0.55000000000000004">
      <c r="B92" s="31"/>
      <c r="C92" s="14" t="s">
        <v>34</v>
      </c>
      <c r="D92" s="15">
        <f>50*12</f>
        <v>600</v>
      </c>
      <c r="E92" s="2"/>
      <c r="F92" s="2"/>
      <c r="G92" s="2"/>
    </row>
    <row r="93" spans="2:7" ht="15.75" customHeight="1" x14ac:dyDescent="0.55000000000000004">
      <c r="B93" s="31"/>
      <c r="C93" s="14" t="s">
        <v>35</v>
      </c>
      <c r="D93" s="15">
        <f>15*12</f>
        <v>180</v>
      </c>
      <c r="E93" s="2"/>
      <c r="F93" s="2"/>
      <c r="G93" s="2"/>
    </row>
    <row r="94" spans="2:7" ht="15.75" customHeight="1" x14ac:dyDescent="0.55000000000000004">
      <c r="B94" s="31"/>
      <c r="C94" s="14" t="s">
        <v>36</v>
      </c>
      <c r="D94" s="15">
        <f>300*12</f>
        <v>3600</v>
      </c>
      <c r="E94" s="2"/>
      <c r="F94" s="2"/>
      <c r="G94" s="2"/>
    </row>
    <row r="95" spans="2:7" ht="15.75" customHeight="1" x14ac:dyDescent="0.55000000000000004">
      <c r="B95" s="32"/>
      <c r="C95" s="30" t="s">
        <v>37</v>
      </c>
      <c r="D95" s="16">
        <f>SUM(D87:D94)</f>
        <v>21140</v>
      </c>
      <c r="E95" s="2"/>
      <c r="F95" s="2"/>
      <c r="G95" s="2"/>
    </row>
  </sheetData>
  <mergeCells count="1">
    <mergeCell ref="B65:G65"/>
  </mergeCells>
  <hyperlinks>
    <hyperlink ref="E2" r:id="rId1" xr:uid="{00000000-0004-0000-0000-000000000000}"/>
    <hyperlink ref="F2" r:id="rId2" xr:uid="{00000000-0004-0000-0000-000001000000}"/>
    <hyperlink ref="E8" r:id="rId3" xr:uid="{00000000-0004-0000-0000-000002000000}"/>
    <hyperlink ref="F8" r:id="rId4" xr:uid="{00000000-0004-0000-0000-000003000000}"/>
    <hyperlink ref="G8" r:id="rId5" xr:uid="{00000000-0004-0000-0000-000004000000}"/>
    <hyperlink ref="H8" r:id="rId6" xr:uid="{00000000-0004-0000-0000-000005000000}"/>
    <hyperlink ref="I8" r:id="rId7" xr:uid="{00000000-0004-0000-0000-000006000000}"/>
    <hyperlink ref="J8" r:id="rId8" xr:uid="{00000000-0004-0000-0000-000007000000}"/>
    <hyperlink ref="E14" r:id="rId9" xr:uid="{00000000-0004-0000-0000-000008000000}"/>
    <hyperlink ref="F14" r:id="rId10" xr:uid="{00000000-0004-0000-0000-000009000000}"/>
    <hyperlink ref="G14" r:id="rId11" xr:uid="{00000000-0004-0000-0000-00000A000000}"/>
    <hyperlink ref="H14" r:id="rId12" xr:uid="{00000000-0004-0000-0000-00000B000000}"/>
    <hyperlink ref="I14" r:id="rId13" xr:uid="{00000000-0004-0000-0000-00000C000000}"/>
    <hyperlink ref="J14" r:id="rId14" xr:uid="{00000000-0004-0000-0000-00000D000000}"/>
    <hyperlink ref="K14" r:id="rId15" xr:uid="{00000000-0004-0000-0000-00000E000000}"/>
    <hyperlink ref="L14" r:id="rId16" xr:uid="{00000000-0004-0000-0000-00000F000000}"/>
    <hyperlink ref="M14" r:id="rId17" xr:uid="{00000000-0004-0000-0000-000010000000}"/>
    <hyperlink ref="N14" r:id="rId18" xr:uid="{00000000-0004-0000-0000-000011000000}"/>
    <hyperlink ref="O14" r:id="rId19" xr:uid="{00000000-0004-0000-0000-000012000000}"/>
    <hyperlink ref="P14" r:id="rId20" xr:uid="{00000000-0004-0000-0000-000013000000}"/>
    <hyperlink ref="Q14" r:id="rId21" xr:uid="{00000000-0004-0000-0000-000014000000}"/>
    <hyperlink ref="E20" r:id="rId22" xr:uid="{00000000-0004-0000-0000-000015000000}"/>
    <hyperlink ref="F20" r:id="rId23" xr:uid="{00000000-0004-0000-0000-000016000000}"/>
    <hyperlink ref="G20" r:id="rId24" xr:uid="{00000000-0004-0000-0000-000017000000}"/>
    <hyperlink ref="H20" r:id="rId25" xr:uid="{00000000-0004-0000-0000-000018000000}"/>
    <hyperlink ref="I20" r:id="rId26" xr:uid="{00000000-0004-0000-0000-000019000000}"/>
    <hyperlink ref="J20" r:id="rId27" xr:uid="{00000000-0004-0000-0000-00001A000000}"/>
    <hyperlink ref="E26" r:id="rId28" xr:uid="{00000000-0004-0000-0000-00001B000000}"/>
    <hyperlink ref="F26" r:id="rId29" xr:uid="{00000000-0004-0000-0000-00001C000000}"/>
    <hyperlink ref="G26" r:id="rId30" xr:uid="{00000000-0004-0000-0000-00001D000000}"/>
    <hyperlink ref="H26" r:id="rId31" xr:uid="{00000000-0004-0000-0000-00001E000000}"/>
    <hyperlink ref="E32" r:id="rId32" xr:uid="{00000000-0004-0000-0000-00001F000000}"/>
  </hyperlinks>
  <pageMargins left="0.7" right="0.7" top="0.75" bottom="0.75" header="0.3" footer="0.3"/>
  <pageSetup orientation="portrait"/>
  <legacy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 May 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Aryaman Patel</cp:lastModifiedBy>
  <dcterms:created xsi:type="dcterms:W3CDTF">2021-10-06T20:11:18Z</dcterms:created>
  <dcterms:modified xsi:type="dcterms:W3CDTF">2023-01-14T07:26:55Z</dcterms:modified>
</cp:coreProperties>
</file>