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якості'!$A$14:$N$46</definedName>
    <definedName name="range1">Накладна!$A$20:$P$53</definedName>
    <definedName name="range2">'Посвідчення якості'!#REF!</definedName>
    <definedName name="_xlnm.Print_Area" localSheetId="0">Накладна!$A$1:$P$62</definedName>
  </definedNames>
  <calcPr/>
</workbook>
</file>

<file path=xl/calcChain.xml><?xml version="1.0" encoding="utf-8"?>
<calcChain xmlns="http://schemas.openxmlformats.org/spreadsheetml/2006/main">
  <c i="1" r="D62"/>
  <c r="H55"/>
  <c r="I54"/>
  <c r="N53"/>
  <c r="M53"/>
  <c r="I53"/>
  <c r="O52"/>
  <c r="J52"/>
  <c r="P52"/>
  <c r="O51"/>
  <c r="J51"/>
  <c r="P51"/>
  <c r="O50"/>
  <c r="J50"/>
  <c r="P50"/>
  <c r="O49"/>
  <c r="J49"/>
  <c r="P49"/>
  <c r="O48"/>
  <c r="J48"/>
  <c r="P48"/>
  <c r="O47"/>
  <c r="J47"/>
  <c r="P47"/>
  <c r="O46"/>
  <c r="J46"/>
  <c r="P46"/>
  <c r="O45"/>
  <c r="J45"/>
  <c r="P45"/>
  <c r="O44"/>
  <c r="J44"/>
  <c r="P44"/>
  <c r="O43"/>
  <c r="J43"/>
  <c r="P43"/>
  <c r="O42"/>
  <c r="J42"/>
  <c r="P42"/>
  <c r="O41"/>
  <c r="J41"/>
  <c r="P41"/>
  <c r="O40"/>
  <c r="J40"/>
  <c r="P40"/>
  <c r="O39"/>
  <c r="J39"/>
  <c r="P39"/>
  <c r="O38"/>
  <c r="J38"/>
  <c r="P38"/>
  <c r="O37"/>
  <c r="J37"/>
  <c r="P37"/>
  <c r="O36"/>
  <c r="J36"/>
  <c r="P36"/>
  <c r="O35"/>
  <c r="J35"/>
  <c r="P35"/>
  <c r="O34"/>
  <c r="J34"/>
  <c r="P34"/>
  <c r="O33"/>
  <c r="J33"/>
  <c r="P33"/>
  <c r="O32"/>
  <c r="J32"/>
  <c r="P32"/>
  <c r="O31"/>
  <c r="J31"/>
  <c r="P31"/>
  <c r="O30"/>
  <c r="J30"/>
  <c r="P30"/>
  <c r="O29"/>
  <c r="J29"/>
  <c r="P29"/>
  <c r="O28"/>
  <c r="J28"/>
  <c r="P28"/>
  <c r="O27"/>
  <c r="J27"/>
  <c r="P27"/>
  <c r="O26"/>
  <c r="J26"/>
  <c r="P26"/>
  <c r="O25"/>
  <c r="J25"/>
  <c r="P25"/>
  <c r="O24"/>
  <c r="J24"/>
  <c r="P24"/>
  <c r="O23"/>
  <c r="J23"/>
  <c r="P23"/>
  <c r="O22"/>
  <c r="J22"/>
  <c r="P22"/>
  <c r="O21"/>
  <c r="J21"/>
  <c r="P21"/>
  <c r="O20"/>
  <c r="O53"/>
  <c r="J20"/>
  <c r="P20"/>
  <c r="P53"/>
  <c r="P55"/>
  <c r="C54"/>
  <c r="B55"/>
  <c r="P5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<sst xmlns="http://schemas.openxmlformats.org/spreadsheetml/2006/main">
  <si>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</si>
  <si>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888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</si>
  <si>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</si>
  <si>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</si>
  <si>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</si>
  <si>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</si>
  <si>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</si>
  <si>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</si>
  <si>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Арех ТОВ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</si>
  <si>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</si>
  <si>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</si>
  <si>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</si>
  <si>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</si>
  <si>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</si>
  <si>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</si>
  <si>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</si>
  <si>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</si>
  <si>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</si>
  <si>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</si>
  <si>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</si>
  <si>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Яловичина 2с.</t>
  </si>
  <si>
    <t>Яловичина односортна</t>
  </si>
  <si>
    <t>Свинина не жирна</t>
  </si>
  <si>
    <t>Свинина напівжирна 50/50</t>
  </si>
  <si>
    <t>Свинина жирна</t>
  </si>
  <si>
    <t>Сало хребтове</t>
  </si>
  <si>
    <t>Сало бокове</t>
  </si>
  <si>
    <t>Мясо конини вищого сорту</t>
  </si>
  <si>
    <t>Мясо конини односортне</t>
  </si>
  <si>
    <t>Емульсія свинної шкури</t>
  </si>
  <si>
    <t>Шкіра свиняча</t>
  </si>
  <si>
    <t xml:space="preserve">Жилка </t>
  </si>
  <si>
    <t>Жир свинячий внутрішній</t>
  </si>
  <si>
    <t>Жир яловичий внутрішній</t>
  </si>
  <si>
    <t>Свинина ковбасна</t>
  </si>
  <si>
    <t>Голови свинячі</t>
  </si>
  <si>
    <t>Шлунки свинячі</t>
  </si>
  <si>
    <t>Легені свинячі</t>
  </si>
  <si>
    <t>Грудинка свиняча з кісточкою н.ф.</t>
  </si>
  <si>
    <t>Ошийок свинячий не жилований</t>
  </si>
  <si>
    <t>Окорок свинячий не жилований</t>
  </si>
  <si>
    <t>Щоковина свиняча не жилована н.ф.</t>
  </si>
  <si>
    <t>Ребро свиняче н.ф.</t>
  </si>
  <si>
    <t>Філле курине</t>
  </si>
  <si>
    <t>Окорочка курині</t>
  </si>
  <si>
    <t>Крило курине</t>
  </si>
  <si>
    <t>Лікарська вар. в. с.</t>
  </si>
  <si>
    <t xml:space="preserve">Любительська  варена в.с.</t>
  </si>
  <si>
    <t>Молочні" в.с. Сардельки</t>
  </si>
  <si>
    <t>Колобок" 1.с. Сосиски</t>
  </si>
  <si>
    <t>З салом" 2с. Сардельки</t>
  </si>
  <si>
    <t xml:space="preserve">Школярик"  в.с. Сосиски</t>
  </si>
  <si>
    <t>Всього на суму:</t>
  </si>
  <si>
    <t>сорок дві гривні нуль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</si>
  <si>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</si>
  <si>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</si>
  <si>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</si>
  <si>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</si>
  <si>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</si>
  <si>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</si>
  <si>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</si>
  <si>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</si>
  <si>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</si>
  <si>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</si>
  <si>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</si>
  <si>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</si>
  <si>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</si>
  <si>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</si>
  <si>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</si>
  <si>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</si>
  <si>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</si>
  <si>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</si>
  <si>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</si>
  <si>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</si>
  <si>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</si>
  <si>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</si>
  <si>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</si>
  <si>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</si>
  <si>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</si>
  <si>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</si>
  <si>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</si>
  <si>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години.</t>
  </si>
  <si>
    <t>ДСТУ 4436:2005</t>
  </si>
  <si>
    <t>72 години</t>
  </si>
  <si>
    <t>0-6 град С.Ввп 75-78%.</t>
  </si>
  <si>
    <t>ТУ У 15.1-2463012394-001:2007</t>
  </si>
  <si>
    <t>0-6 град С.Ввп 70-75 %.</t>
  </si>
  <si>
    <t>0-6 град С.Ввп 70-75%.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</si>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</sst>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42554.036590081014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8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 t="s">
        <v>14</v>
      </c>
      <c r="J19" s="32" t="str">
        <f>IF(B54&gt;0,"Ціна без ПДВ","Ціна без знижки")</f>
        <v>Ціна без знижки</v>
      </c>
      <c r="K19" s="32" t="s">
        <v>15</v>
      </c>
      <c r="L19" s="32"/>
      <c r="M19" s="32" t="s">
        <v>16</v>
      </c>
      <c r="N19" s="32" t="s">
        <v>17</v>
      </c>
      <c r="O19" s="32" t="s">
        <v>17</v>
      </c>
      <c r="P19" s="36" t="str">
        <f>IF(B54&gt;0,"Сума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41">
        <v>1</v>
      </c>
      <c r="J20" s="42">
        <f>K20+N20</f>
        <v>1</v>
      </c>
      <c r="K20" s="42">
        <v>1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</v>
      </c>
    </row>
    <row r="21" ht="12.75" customHeight="1">
      <c r="B21" s="37">
        <v>2</v>
      </c>
      <c r="C21" s="38" t="s">
        <v>20</v>
      </c>
      <c r="D21" s="39"/>
      <c r="E21" s="39"/>
      <c r="F21" s="39"/>
      <c r="G21" s="40"/>
      <c r="H21" s="37" t="s">
        <v>19</v>
      </c>
      <c r="I21" s="41">
        <v>1</v>
      </c>
      <c r="J21" s="42">
        <f>K21+N21</f>
        <v>1</v>
      </c>
      <c r="K21" s="42">
        <v>1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1</v>
      </c>
    </row>
    <row r="22" ht="12.75" customHeight="1">
      <c r="B22" s="37">
        <v>3</v>
      </c>
      <c r="C22" s="38" t="s">
        <v>21</v>
      </c>
      <c r="D22" s="39"/>
      <c r="E22" s="39"/>
      <c r="F22" s="39"/>
      <c r="G22" s="40"/>
      <c r="H22" s="37" t="s">
        <v>19</v>
      </c>
      <c r="I22" s="41">
        <v>1</v>
      </c>
      <c r="J22" s="42">
        <f>K22+N22</f>
        <v>1</v>
      </c>
      <c r="K22" s="42">
        <v>1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1</v>
      </c>
    </row>
    <row r="23" ht="12.75" customHeight="1">
      <c r="B23" s="37">
        <v>4</v>
      </c>
      <c r="C23" s="38" t="s">
        <v>22</v>
      </c>
      <c r="D23" s="39"/>
      <c r="E23" s="39"/>
      <c r="F23" s="39"/>
      <c r="G23" s="40"/>
      <c r="H23" s="37" t="s">
        <v>19</v>
      </c>
      <c r="I23" s="41">
        <v>1</v>
      </c>
      <c r="J23" s="42">
        <f>K23+N23</f>
        <v>1</v>
      </c>
      <c r="K23" s="42">
        <v>1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</v>
      </c>
    </row>
    <row r="24" ht="12.75" customHeight="1">
      <c r="B24" s="37">
        <v>5</v>
      </c>
      <c r="C24" s="38" t="s">
        <v>23</v>
      </c>
      <c r="D24" s="39"/>
      <c r="E24" s="39"/>
      <c r="F24" s="39"/>
      <c r="G24" s="40"/>
      <c r="H24" s="37" t="s">
        <v>19</v>
      </c>
      <c r="I24" s="41">
        <v>1</v>
      </c>
      <c r="J24" s="42">
        <f>K24+N24</f>
        <v>1</v>
      </c>
      <c r="K24" s="42">
        <v>1</v>
      </c>
      <c r="L24" s="43">
        <v>0</v>
      </c>
      <c r="M24" s="43">
        <v>0</v>
      </c>
      <c r="N24" s="42">
        <v>0</v>
      </c>
      <c r="O24" s="42">
        <f>I24*N24</f>
        <v>0</v>
      </c>
      <c r="P24" s="42">
        <f>ROUND(I24*(J24-N24),2)</f>
        <v>1</v>
      </c>
    </row>
    <row r="25" ht="12.75" customHeight="1">
      <c r="B25" s="37">
        <v>6</v>
      </c>
      <c r="C25" s="38" t="s">
        <v>24</v>
      </c>
      <c r="D25" s="39"/>
      <c r="E25" s="39"/>
      <c r="F25" s="39"/>
      <c r="G25" s="40"/>
      <c r="H25" s="37" t="s">
        <v>19</v>
      </c>
      <c r="I25" s="41">
        <v>1</v>
      </c>
      <c r="J25" s="42">
        <f>K25+N25</f>
        <v>1</v>
      </c>
      <c r="K25" s="42">
        <v>1</v>
      </c>
      <c r="L25" s="43">
        <v>0</v>
      </c>
      <c r="M25" s="43">
        <v>0</v>
      </c>
      <c r="N25" s="42">
        <v>0</v>
      </c>
      <c r="O25" s="42">
        <f>I25*N25</f>
        <v>0</v>
      </c>
      <c r="P25" s="42">
        <f>ROUND(I25*(J25-N25),2)</f>
        <v>1</v>
      </c>
    </row>
    <row r="26" ht="12.75" customHeight="1">
      <c r="B26" s="37">
        <v>7</v>
      </c>
      <c r="C26" s="38" t="s">
        <v>25</v>
      </c>
      <c r="D26" s="39"/>
      <c r="E26" s="39"/>
      <c r="F26" s="39"/>
      <c r="G26" s="40"/>
      <c r="H26" s="37" t="s">
        <v>19</v>
      </c>
      <c r="I26" s="41">
        <v>1</v>
      </c>
      <c r="J26" s="42">
        <f>K26+N26</f>
        <v>1</v>
      </c>
      <c r="K26" s="42">
        <v>1</v>
      </c>
      <c r="L26" s="43">
        <v>0</v>
      </c>
      <c r="M26" s="43">
        <v>0</v>
      </c>
      <c r="N26" s="42">
        <v>0</v>
      </c>
      <c r="O26" s="42">
        <f>I26*N26</f>
        <v>0</v>
      </c>
      <c r="P26" s="42">
        <f>ROUND(I26*(J26-N26),2)</f>
        <v>1</v>
      </c>
    </row>
    <row r="27" ht="12.75" customHeight="1">
      <c r="B27" s="37">
        <v>8</v>
      </c>
      <c r="C27" s="38" t="s">
        <v>26</v>
      </c>
      <c r="D27" s="39"/>
      <c r="E27" s="39"/>
      <c r="F27" s="39"/>
      <c r="G27" s="40"/>
      <c r="H27" s="37" t="s">
        <v>19</v>
      </c>
      <c r="I27" s="41">
        <v>1</v>
      </c>
      <c r="J27" s="42">
        <f>K27+N27</f>
        <v>1</v>
      </c>
      <c r="K27" s="42">
        <v>1</v>
      </c>
      <c r="L27" s="43">
        <v>0</v>
      </c>
      <c r="M27" s="43">
        <v>0</v>
      </c>
      <c r="N27" s="42">
        <v>0</v>
      </c>
      <c r="O27" s="42">
        <f>I27*N27</f>
        <v>0</v>
      </c>
      <c r="P27" s="42">
        <f>ROUND(I27*(J27-N27),2)</f>
        <v>1</v>
      </c>
    </row>
    <row r="28" ht="12.75" customHeight="1">
      <c r="B28" s="37">
        <v>9</v>
      </c>
      <c r="C28" s="38" t="s">
        <v>27</v>
      </c>
      <c r="D28" s="39"/>
      <c r="E28" s="39"/>
      <c r="F28" s="39"/>
      <c r="G28" s="40"/>
      <c r="H28" s="37" t="s">
        <v>19</v>
      </c>
      <c r="I28" s="41">
        <v>1</v>
      </c>
      <c r="J28" s="42">
        <f>K28+N28</f>
        <v>1</v>
      </c>
      <c r="K28" s="42">
        <v>1</v>
      </c>
      <c r="L28" s="43">
        <v>0</v>
      </c>
      <c r="M28" s="43">
        <v>0</v>
      </c>
      <c r="N28" s="42">
        <v>0</v>
      </c>
      <c r="O28" s="42">
        <f>I28*N28</f>
        <v>0</v>
      </c>
      <c r="P28" s="42">
        <f>ROUND(I28*(J28-N28),2)</f>
        <v>1</v>
      </c>
    </row>
    <row r="29" ht="12.75" customHeight="1">
      <c r="B29" s="37">
        <v>10</v>
      </c>
      <c r="C29" s="38" t="s">
        <v>28</v>
      </c>
      <c r="D29" s="39"/>
      <c r="E29" s="39"/>
      <c r="F29" s="39"/>
      <c r="G29" s="40"/>
      <c r="H29" s="37" t="s">
        <v>19</v>
      </c>
      <c r="I29" s="41">
        <v>1</v>
      </c>
      <c r="J29" s="42">
        <f>K29+N29</f>
        <v>1</v>
      </c>
      <c r="K29" s="42">
        <v>1</v>
      </c>
      <c r="L29" s="43">
        <v>0</v>
      </c>
      <c r="M29" s="43">
        <v>0</v>
      </c>
      <c r="N29" s="42">
        <v>0</v>
      </c>
      <c r="O29" s="42">
        <f>I29*N29</f>
        <v>0</v>
      </c>
      <c r="P29" s="42">
        <f>ROUND(I29*(J29-N29),2)</f>
        <v>1</v>
      </c>
    </row>
    <row r="30" ht="12.75" customHeight="1">
      <c r="B30" s="37">
        <v>11</v>
      </c>
      <c r="C30" s="38" t="s">
        <v>29</v>
      </c>
      <c r="D30" s="39"/>
      <c r="E30" s="39"/>
      <c r="F30" s="39"/>
      <c r="G30" s="40"/>
      <c r="H30" s="37" t="s">
        <v>19</v>
      </c>
      <c r="I30" s="41">
        <v>1</v>
      </c>
      <c r="J30" s="42">
        <f>K30+N30</f>
        <v>1</v>
      </c>
      <c r="K30" s="42">
        <v>1</v>
      </c>
      <c r="L30" s="43">
        <v>0</v>
      </c>
      <c r="M30" s="43">
        <v>0</v>
      </c>
      <c r="N30" s="42">
        <v>0</v>
      </c>
      <c r="O30" s="42">
        <f>I30*N30</f>
        <v>0</v>
      </c>
      <c r="P30" s="42">
        <f>ROUND(I30*(J30-N30),2)</f>
        <v>1</v>
      </c>
    </row>
    <row r="31" ht="12.75" customHeight="1">
      <c r="B31" s="37">
        <v>12</v>
      </c>
      <c r="C31" s="38" t="s">
        <v>30</v>
      </c>
      <c r="D31" s="39"/>
      <c r="E31" s="39"/>
      <c r="F31" s="39"/>
      <c r="G31" s="40"/>
      <c r="H31" s="37" t="s">
        <v>19</v>
      </c>
      <c r="I31" s="41">
        <v>1</v>
      </c>
      <c r="J31" s="42">
        <f>K31+N31</f>
        <v>1</v>
      </c>
      <c r="K31" s="42">
        <v>1</v>
      </c>
      <c r="L31" s="43">
        <v>0</v>
      </c>
      <c r="M31" s="43">
        <v>0</v>
      </c>
      <c r="N31" s="42">
        <v>0</v>
      </c>
      <c r="O31" s="42">
        <f>I31*N31</f>
        <v>0</v>
      </c>
      <c r="P31" s="42">
        <f>ROUND(I31*(J31-N31),2)</f>
        <v>1</v>
      </c>
    </row>
    <row r="32" ht="12.75" customHeight="1">
      <c r="B32" s="37">
        <v>13</v>
      </c>
      <c r="C32" s="38" t="s">
        <v>31</v>
      </c>
      <c r="D32" s="39"/>
      <c r="E32" s="39"/>
      <c r="F32" s="39"/>
      <c r="G32" s="40"/>
      <c r="H32" s="37" t="s">
        <v>19</v>
      </c>
      <c r="I32" s="41">
        <v>1</v>
      </c>
      <c r="J32" s="42">
        <f>K32+N32</f>
        <v>1</v>
      </c>
      <c r="K32" s="42">
        <v>1</v>
      </c>
      <c r="L32" s="43">
        <v>0</v>
      </c>
      <c r="M32" s="43">
        <v>0</v>
      </c>
      <c r="N32" s="42">
        <v>0</v>
      </c>
      <c r="O32" s="42">
        <f>I32*N32</f>
        <v>0</v>
      </c>
      <c r="P32" s="42">
        <f>ROUND(I32*(J32-N32),2)</f>
        <v>1</v>
      </c>
    </row>
    <row r="33" ht="12.75" customHeight="1">
      <c r="B33" s="37">
        <v>14</v>
      </c>
      <c r="C33" s="38" t="s">
        <v>32</v>
      </c>
      <c r="D33" s="39"/>
      <c r="E33" s="39"/>
      <c r="F33" s="39"/>
      <c r="G33" s="40"/>
      <c r="H33" s="37" t="s">
        <v>19</v>
      </c>
      <c r="I33" s="41">
        <v>1</v>
      </c>
      <c r="J33" s="42">
        <f>K33+N33</f>
        <v>1</v>
      </c>
      <c r="K33" s="42">
        <v>1</v>
      </c>
      <c r="L33" s="43">
        <v>0</v>
      </c>
      <c r="M33" s="43">
        <v>0</v>
      </c>
      <c r="N33" s="42">
        <v>0</v>
      </c>
      <c r="O33" s="42">
        <f>I33*N33</f>
        <v>0</v>
      </c>
      <c r="P33" s="42">
        <f>ROUND(I33*(J33-N33),2)</f>
        <v>1</v>
      </c>
    </row>
    <row r="34" ht="12.75" customHeight="1">
      <c r="B34" s="37">
        <v>15</v>
      </c>
      <c r="C34" s="38" t="s">
        <v>33</v>
      </c>
      <c r="D34" s="39"/>
      <c r="E34" s="39"/>
      <c r="F34" s="39"/>
      <c r="G34" s="40"/>
      <c r="H34" s="37" t="s">
        <v>19</v>
      </c>
      <c r="I34" s="41">
        <v>1</v>
      </c>
      <c r="J34" s="42">
        <f>K34+N34</f>
        <v>1</v>
      </c>
      <c r="K34" s="42">
        <v>1</v>
      </c>
      <c r="L34" s="43">
        <v>0</v>
      </c>
      <c r="M34" s="43">
        <v>0</v>
      </c>
      <c r="N34" s="42">
        <v>0</v>
      </c>
      <c r="O34" s="42">
        <f>I34*N34</f>
        <v>0</v>
      </c>
      <c r="P34" s="42">
        <f>ROUND(I34*(J34-N34),2)</f>
        <v>1</v>
      </c>
    </row>
    <row r="35" ht="12.75" customHeight="1">
      <c r="B35" s="37">
        <v>16</v>
      </c>
      <c r="C35" s="38" t="s">
        <v>34</v>
      </c>
      <c r="D35" s="39"/>
      <c r="E35" s="39"/>
      <c r="F35" s="39"/>
      <c r="G35" s="40"/>
      <c r="H35" s="37" t="s">
        <v>19</v>
      </c>
      <c r="I35" s="41">
        <v>1</v>
      </c>
      <c r="J35" s="42">
        <f>K35+N35</f>
        <v>1</v>
      </c>
      <c r="K35" s="42">
        <v>1</v>
      </c>
      <c r="L35" s="43">
        <v>0</v>
      </c>
      <c r="M35" s="43">
        <v>0</v>
      </c>
      <c r="N35" s="42">
        <v>0</v>
      </c>
      <c r="O35" s="42">
        <f>I35*N35</f>
        <v>0</v>
      </c>
      <c r="P35" s="42">
        <f>ROUND(I35*(J35-N35),2)</f>
        <v>1</v>
      </c>
    </row>
    <row r="36" ht="12.75" customHeight="1">
      <c r="B36" s="37">
        <v>17</v>
      </c>
      <c r="C36" s="38" t="s">
        <v>35</v>
      </c>
      <c r="D36" s="39"/>
      <c r="E36" s="39"/>
      <c r="F36" s="39"/>
      <c r="G36" s="40"/>
      <c r="H36" s="37" t="s">
        <v>19</v>
      </c>
      <c r="I36" s="41">
        <v>1</v>
      </c>
      <c r="J36" s="42">
        <f>K36+N36</f>
        <v>1</v>
      </c>
      <c r="K36" s="42">
        <v>1</v>
      </c>
      <c r="L36" s="43">
        <v>0</v>
      </c>
      <c r="M36" s="43">
        <v>0</v>
      </c>
      <c r="N36" s="42">
        <v>0</v>
      </c>
      <c r="O36" s="42">
        <f>I36*N36</f>
        <v>0</v>
      </c>
      <c r="P36" s="42">
        <f>ROUND(I36*(J36-N36),2)</f>
        <v>1</v>
      </c>
    </row>
    <row r="37" ht="12.75" customHeight="1">
      <c r="B37" s="37">
        <v>18</v>
      </c>
      <c r="C37" s="38" t="s">
        <v>36</v>
      </c>
      <c r="D37" s="39"/>
      <c r="E37" s="39"/>
      <c r="F37" s="39"/>
      <c r="G37" s="40"/>
      <c r="H37" s="37" t="s">
        <v>19</v>
      </c>
      <c r="I37" s="41">
        <v>1</v>
      </c>
      <c r="J37" s="42">
        <f>K37+N37</f>
        <v>1</v>
      </c>
      <c r="K37" s="42">
        <v>1</v>
      </c>
      <c r="L37" s="43">
        <v>0</v>
      </c>
      <c r="M37" s="43">
        <v>0</v>
      </c>
      <c r="N37" s="42">
        <v>0</v>
      </c>
      <c r="O37" s="42">
        <f>I37*N37</f>
        <v>0</v>
      </c>
      <c r="P37" s="42">
        <f>ROUND(I37*(J37-N37),2)</f>
        <v>1</v>
      </c>
    </row>
    <row r="38" ht="12.75" customHeight="1">
      <c r="B38" s="37">
        <v>19</v>
      </c>
      <c r="C38" s="38" t="s">
        <v>37</v>
      </c>
      <c r="D38" s="39"/>
      <c r="E38" s="39"/>
      <c r="F38" s="39"/>
      <c r="G38" s="40"/>
      <c r="H38" s="37" t="s">
        <v>19</v>
      </c>
      <c r="I38" s="41">
        <v>1</v>
      </c>
      <c r="J38" s="42">
        <f>K38+N38</f>
        <v>1</v>
      </c>
      <c r="K38" s="42">
        <v>1</v>
      </c>
      <c r="L38" s="43">
        <v>0</v>
      </c>
      <c r="M38" s="43">
        <v>0</v>
      </c>
      <c r="N38" s="42">
        <v>0</v>
      </c>
      <c r="O38" s="42">
        <f>I38*N38</f>
        <v>0</v>
      </c>
      <c r="P38" s="42">
        <f>ROUND(I38*(J38-N38),2)</f>
        <v>1</v>
      </c>
    </row>
    <row r="39" ht="12.75" customHeight="1">
      <c r="B39" s="37">
        <v>20</v>
      </c>
      <c r="C39" s="38" t="s">
        <v>38</v>
      </c>
      <c r="D39" s="39"/>
      <c r="E39" s="39"/>
      <c r="F39" s="39"/>
      <c r="G39" s="40"/>
      <c r="H39" s="37" t="s">
        <v>19</v>
      </c>
      <c r="I39" s="41">
        <v>1</v>
      </c>
      <c r="J39" s="42">
        <f>K39+N39</f>
        <v>1</v>
      </c>
      <c r="K39" s="42">
        <v>1</v>
      </c>
      <c r="L39" s="43">
        <v>0</v>
      </c>
      <c r="M39" s="43">
        <v>0</v>
      </c>
      <c r="N39" s="42">
        <v>0</v>
      </c>
      <c r="O39" s="42">
        <f>I39*N39</f>
        <v>0</v>
      </c>
      <c r="P39" s="42">
        <f>ROUND(I39*(J39-N39),2)</f>
        <v>1</v>
      </c>
    </row>
    <row r="40" ht="12.75" customHeight="1">
      <c r="B40" s="37">
        <v>21</v>
      </c>
      <c r="C40" s="38" t="s">
        <v>39</v>
      </c>
      <c r="D40" s="39"/>
      <c r="E40" s="39"/>
      <c r="F40" s="39"/>
      <c r="G40" s="40"/>
      <c r="H40" s="37" t="s">
        <v>19</v>
      </c>
      <c r="I40" s="41">
        <v>1</v>
      </c>
      <c r="J40" s="42">
        <f>K40+N40</f>
        <v>1</v>
      </c>
      <c r="K40" s="42">
        <v>1</v>
      </c>
      <c r="L40" s="43">
        <v>0</v>
      </c>
      <c r="M40" s="43">
        <v>0</v>
      </c>
      <c r="N40" s="42">
        <v>0</v>
      </c>
      <c r="O40" s="42">
        <f>I40*N40</f>
        <v>0</v>
      </c>
      <c r="P40" s="42">
        <f>ROUND(I40*(J40-N40),2)</f>
        <v>1</v>
      </c>
    </row>
    <row r="41" ht="12.75" customHeight="1">
      <c r="B41" s="37">
        <v>22</v>
      </c>
      <c r="C41" s="38" t="s">
        <v>40</v>
      </c>
      <c r="D41" s="39"/>
      <c r="E41" s="39"/>
      <c r="F41" s="39"/>
      <c r="G41" s="40"/>
      <c r="H41" s="37" t="s">
        <v>19</v>
      </c>
      <c r="I41" s="41">
        <v>1</v>
      </c>
      <c r="J41" s="42">
        <f>K41+N41</f>
        <v>1</v>
      </c>
      <c r="K41" s="42">
        <v>1</v>
      </c>
      <c r="L41" s="43">
        <v>0</v>
      </c>
      <c r="M41" s="43">
        <v>0</v>
      </c>
      <c r="N41" s="42">
        <v>0</v>
      </c>
      <c r="O41" s="42">
        <f>I41*N41</f>
        <v>0</v>
      </c>
      <c r="P41" s="42">
        <f>ROUND(I41*(J41-N41),2)</f>
        <v>1</v>
      </c>
    </row>
    <row r="42" ht="12.75" customHeight="1">
      <c r="B42" s="37">
        <v>23</v>
      </c>
      <c r="C42" s="38" t="s">
        <v>41</v>
      </c>
      <c r="D42" s="39"/>
      <c r="E42" s="39"/>
      <c r="F42" s="39"/>
      <c r="G42" s="40"/>
      <c r="H42" s="37" t="s">
        <v>19</v>
      </c>
      <c r="I42" s="41">
        <v>1</v>
      </c>
      <c r="J42" s="42">
        <f>K42+N42</f>
        <v>1</v>
      </c>
      <c r="K42" s="42">
        <v>1</v>
      </c>
      <c r="L42" s="43">
        <v>0</v>
      </c>
      <c r="M42" s="43">
        <v>0</v>
      </c>
      <c r="N42" s="42">
        <v>0</v>
      </c>
      <c r="O42" s="42">
        <f>I42*N42</f>
        <v>0</v>
      </c>
      <c r="P42" s="42">
        <f>ROUND(I42*(J42-N42),2)</f>
        <v>1</v>
      </c>
    </row>
    <row r="43" ht="12.75" customHeight="1">
      <c r="B43" s="37">
        <v>24</v>
      </c>
      <c r="C43" s="38" t="s">
        <v>42</v>
      </c>
      <c r="D43" s="39"/>
      <c r="E43" s="39"/>
      <c r="F43" s="39"/>
      <c r="G43" s="40"/>
      <c r="H43" s="37" t="s">
        <v>19</v>
      </c>
      <c r="I43" s="41">
        <v>1</v>
      </c>
      <c r="J43" s="42">
        <f>K43+N43</f>
        <v>1</v>
      </c>
      <c r="K43" s="42">
        <v>1</v>
      </c>
      <c r="L43" s="43">
        <v>0</v>
      </c>
      <c r="M43" s="43">
        <v>0</v>
      </c>
      <c r="N43" s="42">
        <v>0</v>
      </c>
      <c r="O43" s="42">
        <f>I43*N43</f>
        <v>0</v>
      </c>
      <c r="P43" s="42">
        <f>ROUND(I43*(J43-N43),2)</f>
        <v>1</v>
      </c>
    </row>
    <row r="44" ht="12.75" customHeight="1">
      <c r="B44" s="37">
        <v>25</v>
      </c>
      <c r="C44" s="38" t="s">
        <v>43</v>
      </c>
      <c r="D44" s="39"/>
      <c r="E44" s="39"/>
      <c r="F44" s="39"/>
      <c r="G44" s="40"/>
      <c r="H44" s="37" t="s">
        <v>19</v>
      </c>
      <c r="I44" s="41">
        <v>1</v>
      </c>
      <c r="J44" s="42">
        <f>K44+N44</f>
        <v>1</v>
      </c>
      <c r="K44" s="42">
        <v>1</v>
      </c>
      <c r="L44" s="43">
        <v>0</v>
      </c>
      <c r="M44" s="43">
        <v>0</v>
      </c>
      <c r="N44" s="42">
        <v>0</v>
      </c>
      <c r="O44" s="42">
        <f>I44*N44</f>
        <v>0</v>
      </c>
      <c r="P44" s="42">
        <f>ROUND(I44*(J44-N44),2)</f>
        <v>1</v>
      </c>
    </row>
    <row r="45" ht="12.75" customHeight="1">
      <c r="B45" s="37">
        <v>26</v>
      </c>
      <c r="C45" s="38" t="s">
        <v>44</v>
      </c>
      <c r="D45" s="39"/>
      <c r="E45" s="39"/>
      <c r="F45" s="39"/>
      <c r="G45" s="40"/>
      <c r="H45" s="37" t="s">
        <v>19</v>
      </c>
      <c r="I45" s="41">
        <v>1</v>
      </c>
      <c r="J45" s="42">
        <f>K45+N45</f>
        <v>1</v>
      </c>
      <c r="K45" s="42">
        <v>1</v>
      </c>
      <c r="L45" s="43">
        <v>0</v>
      </c>
      <c r="M45" s="43">
        <v>0</v>
      </c>
      <c r="N45" s="42">
        <v>0</v>
      </c>
      <c r="O45" s="42">
        <f>I45*N45</f>
        <v>0</v>
      </c>
      <c r="P45" s="42">
        <f>ROUND(I45*(J45-N45),2)</f>
        <v>1</v>
      </c>
    </row>
    <row r="46" ht="12.75" customHeight="1">
      <c r="B46" s="37">
        <v>27</v>
      </c>
      <c r="C46" s="38" t="s">
        <v>45</v>
      </c>
      <c r="D46" s="39"/>
      <c r="E46" s="39"/>
      <c r="F46" s="39"/>
      <c r="G46" s="40"/>
      <c r="H46" s="37" t="s">
        <v>19</v>
      </c>
      <c r="I46" s="41">
        <v>1</v>
      </c>
      <c r="J46" s="42">
        <f>K46+N46</f>
        <v>1</v>
      </c>
      <c r="K46" s="42">
        <v>1</v>
      </c>
      <c r="L46" s="43">
        <v>0</v>
      </c>
      <c r="M46" s="43">
        <v>0</v>
      </c>
      <c r="N46" s="42">
        <v>0</v>
      </c>
      <c r="O46" s="42">
        <f>I46*N46</f>
        <v>0</v>
      </c>
      <c r="P46" s="42">
        <f>ROUND(I46*(J46-N46),2)</f>
        <v>1</v>
      </c>
    </row>
    <row r="47" ht="12.75" customHeight="1">
      <c r="B47" s="37">
        <v>28</v>
      </c>
      <c r="C47" s="38" t="s">
        <v>46</v>
      </c>
      <c r="D47" s="39"/>
      <c r="E47" s="39"/>
      <c r="F47" s="39"/>
      <c r="G47" s="40"/>
      <c r="H47" s="37" t="s">
        <v>19</v>
      </c>
      <c r="I47" s="41">
        <v>1</v>
      </c>
      <c r="J47" s="42">
        <f>K47+N47</f>
        <v>1</v>
      </c>
      <c r="K47" s="42">
        <v>1</v>
      </c>
      <c r="L47" s="43">
        <v>0</v>
      </c>
      <c r="M47" s="43">
        <v>0</v>
      </c>
      <c r="N47" s="42">
        <v>0</v>
      </c>
      <c r="O47" s="42">
        <f>I47*N47</f>
        <v>0</v>
      </c>
      <c r="P47" s="42">
        <f>ROUND(I47*(J47-N47),2)</f>
        <v>1</v>
      </c>
    </row>
    <row r="48" ht="12.75" customHeight="1">
      <c r="B48" s="37">
        <v>29</v>
      </c>
      <c r="C48" s="38" t="s">
        <v>47</v>
      </c>
      <c r="D48" s="39"/>
      <c r="E48" s="39"/>
      <c r="F48" s="39"/>
      <c r="G48" s="40"/>
      <c r="H48" s="37" t="s">
        <v>19</v>
      </c>
      <c r="I48" s="41">
        <v>1</v>
      </c>
      <c r="J48" s="42">
        <f>K48+N48</f>
        <v>1</v>
      </c>
      <c r="K48" s="42">
        <v>1</v>
      </c>
      <c r="L48" s="43">
        <v>0</v>
      </c>
      <c r="M48" s="43">
        <v>0</v>
      </c>
      <c r="N48" s="42">
        <v>0</v>
      </c>
      <c r="O48" s="42">
        <f>I48*N48</f>
        <v>0</v>
      </c>
      <c r="P48" s="42">
        <f>ROUND(I48*(J48-N48),2)</f>
        <v>1</v>
      </c>
    </row>
    <row r="49" ht="12.75" customHeight="1">
      <c r="B49" s="37">
        <v>30</v>
      </c>
      <c r="C49" s="38" t="s">
        <v>48</v>
      </c>
      <c r="D49" s="39"/>
      <c r="E49" s="39"/>
      <c r="F49" s="39"/>
      <c r="G49" s="40"/>
      <c r="H49" s="37" t="s">
        <v>19</v>
      </c>
      <c r="I49" s="41">
        <v>1</v>
      </c>
      <c r="J49" s="42">
        <f>K49+N49</f>
        <v>1</v>
      </c>
      <c r="K49" s="42">
        <v>1</v>
      </c>
      <c r="L49" s="43">
        <v>0</v>
      </c>
      <c r="M49" s="43">
        <v>0</v>
      </c>
      <c r="N49" s="42">
        <v>0</v>
      </c>
      <c r="O49" s="42">
        <f>I49*N49</f>
        <v>0</v>
      </c>
      <c r="P49" s="42">
        <f>ROUND(I49*(J49-N49),2)</f>
        <v>1</v>
      </c>
    </row>
    <row r="50" ht="12.75" customHeight="1">
      <c r="B50" s="37">
        <v>31</v>
      </c>
      <c r="C50" s="38" t="s">
        <v>49</v>
      </c>
      <c r="D50" s="39"/>
      <c r="E50" s="39"/>
      <c r="F50" s="39"/>
      <c r="G50" s="40"/>
      <c r="H50" s="37" t="s">
        <v>19</v>
      </c>
      <c r="I50" s="41">
        <v>1</v>
      </c>
      <c r="J50" s="42">
        <f>K50+N50</f>
        <v>1</v>
      </c>
      <c r="K50" s="42">
        <v>1</v>
      </c>
      <c r="L50" s="43">
        <v>0</v>
      </c>
      <c r="M50" s="43">
        <v>0</v>
      </c>
      <c r="N50" s="42">
        <v>0</v>
      </c>
      <c r="O50" s="42">
        <f>I50*N50</f>
        <v>0</v>
      </c>
      <c r="P50" s="42">
        <f>ROUND(I50*(J50-N50),2)</f>
        <v>1</v>
      </c>
    </row>
    <row r="51" ht="12.75" customHeight="1">
      <c r="B51" s="37">
        <v>32</v>
      </c>
      <c r="C51" s="38" t="s">
        <v>50</v>
      </c>
      <c r="D51" s="39"/>
      <c r="E51" s="39"/>
      <c r="F51" s="39"/>
      <c r="G51" s="40"/>
      <c r="H51" s="37" t="s">
        <v>19</v>
      </c>
      <c r="I51" s="41">
        <v>1</v>
      </c>
      <c r="J51" s="42">
        <f>K51+N51</f>
        <v>11</v>
      </c>
      <c r="K51" s="42">
        <v>11</v>
      </c>
      <c r="L51" s="43">
        <v>0</v>
      </c>
      <c r="M51" s="43">
        <v>0</v>
      </c>
      <c r="N51" s="42">
        <v>0</v>
      </c>
      <c r="O51" s="42">
        <f>I51*N51</f>
        <v>0</v>
      </c>
      <c r="P51" s="42">
        <f>ROUND(I51*(J51-N51),2)</f>
        <v>11</v>
      </c>
    </row>
    <row r="52" ht="12.75" customHeight="1">
      <c r="B52" s="37">
        <v>33</v>
      </c>
      <c r="C52" s="38" t="s">
        <v>51</v>
      </c>
      <c r="D52" s="39"/>
      <c r="E52" s="39"/>
      <c r="F52" s="39"/>
      <c r="G52" s="40"/>
      <c r="H52" s="37" t="s">
        <v>19</v>
      </c>
      <c r="I52" s="41">
        <v>1</v>
      </c>
      <c r="J52" s="42">
        <f>K52+N52</f>
        <v>0</v>
      </c>
      <c r="K52" s="42">
        <v>0</v>
      </c>
      <c r="L52" s="43">
        <v>0</v>
      </c>
      <c r="M52" s="43">
        <v>0</v>
      </c>
      <c r="N52" s="42">
        <v>0</v>
      </c>
      <c r="O52" s="42">
        <f>I52*N52</f>
        <v>0</v>
      </c>
      <c r="P52" s="42">
        <f>ROUND(I52*(J52-N52),2)</f>
        <v>0</v>
      </c>
    </row>
    <row r="53" ht="12.75" customHeight="1">
      <c r="B53" s="44"/>
      <c r="C53" s="45"/>
      <c r="D53" s="45"/>
      <c r="E53" s="45"/>
      <c r="F53" s="45"/>
      <c r="G53" s="46"/>
      <c r="H53" s="46"/>
      <c r="I53" s="47" t="str">
        <f>IF(B54&gt;0,"Всього без ПДВ","Всього")</f>
        <v>Всього</v>
      </c>
      <c r="J53" s="48"/>
      <c r="K53" s="48"/>
      <c r="L53" s="49"/>
      <c r="M53" s="50">
        <f>SUM(M20:M52)</f>
        <v>0</v>
      </c>
      <c r="N53" s="51">
        <f>SUM(N20:N52)</f>
        <v>0</v>
      </c>
      <c r="O53" s="51">
        <f>SUM(O20:O52)</f>
        <v>0</v>
      </c>
      <c r="P53" s="52">
        <f>SUM(P20:P52)</f>
        <v>42</v>
      </c>
    </row>
    <row r="54" ht="12.75" customHeight="1">
      <c r="B54" s="53">
        <v>0</v>
      </c>
      <c r="C54" s="54">
        <f>ROUND(P53*B54/100,2)</f>
        <v>0</v>
      </c>
      <c r="D54" s="18"/>
      <c r="E54" s="18"/>
      <c r="F54" s="18"/>
      <c r="G54" s="55"/>
      <c r="H54" s="55"/>
      <c r="I54" s="56" t="str">
        <f>IF(B54&gt;0,CONCATENATE("Всього ПДВ "&amp;WayBillList_NDS&amp;"%"),"Всього без знижки")</f>
        <v>Всього без знижки</v>
      </c>
      <c r="J54" s="57"/>
      <c r="K54" s="57"/>
      <c r="L54" s="49"/>
      <c r="M54" s="49"/>
      <c r="N54" s="49"/>
      <c r="O54" s="49"/>
      <c r="P54" s="58">
        <f>IF(B54&gt;0,C54,O53+P53)</f>
        <v>42</v>
      </c>
    </row>
    <row r="55" ht="12.75" customHeight="1">
      <c r="B55" s="59">
        <f>O53+P53</f>
        <v>42</v>
      </c>
      <c r="H55" s="60" t="str">
        <f>IF(B54&gt;0,"Разом, в т.ч ПДВ:","Всього до сплати")</f>
        <v>Всього до сплати</v>
      </c>
      <c r="I55" s="60"/>
      <c r="J55" s="61"/>
      <c r="K55" s="57"/>
      <c r="L55" s="49"/>
      <c r="M55" s="49"/>
      <c r="N55" s="49"/>
      <c r="O55" s="49"/>
      <c r="P55" s="62">
        <f>IF(B54&gt;0,P53+P54,P53)</f>
        <v>42</v>
      </c>
    </row>
    <row r="56" ht="12.75" customHeight="1">
      <c r="B56" s="28"/>
      <c r="C56" s="28"/>
      <c r="D56" s="28"/>
      <c r="E56" s="28"/>
      <c r="F56" s="28"/>
      <c r="G56" s="28"/>
      <c r="H56" s="55"/>
      <c r="I56" s="55"/>
      <c r="J56" s="55"/>
      <c r="K56" s="55"/>
      <c r="L56" s="55"/>
      <c r="M56" s="55"/>
      <c r="N56" s="55"/>
      <c r="O56" s="55"/>
      <c r="P56" s="55"/>
    </row>
    <row r="57" ht="12.75" customHeight="1">
      <c r="B57" s="63" t="s">
        <v>52</v>
      </c>
      <c r="C57" s="28"/>
      <c r="D57" s="25" t="s">
        <v>53</v>
      </c>
      <c r="E57" s="25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</row>
    <row r="58" ht="12.75" customHeight="1">
      <c r="B58" s="28"/>
      <c r="C58" s="28"/>
      <c r="D58" s="28"/>
      <c r="E58" s="28"/>
      <c r="F58" s="28"/>
      <c r="G58" s="28"/>
      <c r="H58" s="55"/>
      <c r="I58" s="55"/>
      <c r="J58" s="55"/>
      <c r="K58" s="55"/>
      <c r="L58" s="55"/>
      <c r="M58" s="55"/>
      <c r="N58" s="55"/>
      <c r="O58" s="55"/>
      <c r="P58" s="55"/>
    </row>
    <row r="59" ht="12.75" customHeight="1">
      <c r="B59" s="28"/>
      <c r="C59" s="28"/>
      <c r="D59" s="28"/>
      <c r="E59" s="28"/>
      <c r="F59" s="28"/>
      <c r="G59" s="28"/>
      <c r="H59" s="55"/>
      <c r="I59" s="55"/>
      <c r="J59" s="55"/>
      <c r="K59" s="55"/>
      <c r="L59" s="55"/>
      <c r="M59" s="55"/>
      <c r="N59" s="55"/>
      <c r="O59" s="55"/>
      <c r="P59" s="55"/>
    </row>
    <row r="60" ht="12.75" customHeight="1">
      <c r="B60" s="64">
        <v>-1</v>
      </c>
      <c r="C60" s="64" t="s">
        <v>54</v>
      </c>
      <c r="D60" s="28"/>
      <c r="E60" s="28"/>
      <c r="F60" s="28"/>
      <c r="G60" s="28"/>
      <c r="H60" s="55"/>
      <c r="I60" s="55"/>
      <c r="J60" s="55"/>
      <c r="K60" s="55"/>
      <c r="L60" s="55"/>
      <c r="M60" s="55"/>
      <c r="N60" s="55"/>
      <c r="O60" s="55"/>
      <c r="P60" s="55"/>
    </row>
    <row r="61" ht="12.75" customHeight="1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 ht="12.75" customHeight="1">
      <c r="A62" s="65"/>
      <c r="B62" s="67" t="s">
        <v>55</v>
      </c>
      <c r="C62" s="67"/>
      <c r="D62" s="68" t="str">
        <f>IF(B60 &lt; 0,C60," ")</f>
        <v>Developer SP</v>
      </c>
      <c r="E62" s="68"/>
      <c r="F62" s="68"/>
      <c r="G62" s="68"/>
      <c r="H62" s="69" t="s">
        <v>56</v>
      </c>
      <c r="I62" s="69"/>
      <c r="J62" s="70"/>
      <c r="K62" s="70"/>
      <c r="L62" s="70"/>
      <c r="M62" s="70"/>
      <c r="N62" s="70"/>
      <c r="O62" s="70"/>
      <c r="P62" s="70"/>
    </row>
    <row r="63" ht="12.75" customHeight="1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 ht="12.75" customHeight="1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 ht="12.75" customHeight="1">
      <c r="B65" s="66"/>
      <c r="C65" s="66"/>
      <c r="D65" s="66"/>
      <c r="E65" s="66"/>
      <c r="F65" s="66"/>
      <c r="G65" s="66"/>
      <c r="H65" s="71"/>
      <c r="I65" s="66"/>
      <c r="J65" s="66"/>
      <c r="K65" s="66"/>
      <c r="L65" s="66"/>
      <c r="M65" s="66"/>
      <c r="N65" s="66"/>
      <c r="O65" s="66"/>
      <c r="P65" s="66"/>
    </row>
    <row r="66" ht="12.75" customHeight="1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ht="12.75" customHeight="1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 ht="12.75" customHeight="1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 ht="12.75" customHeight="1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 ht="12.75" customHeight="1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 ht="12.75" customHeight="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 ht="12.75" customHeight="1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 ht="12.75" customHeight="1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 ht="12.75" customHeight="1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 ht="12.75" customHeight="1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 ht="12.75" customHeight="1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 ht="12.75" customHeight="1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 ht="12.75" customHeight="1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 ht="12.75" customHeight="1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 ht="12.75" customHeight="1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 ht="12.75" customHeight="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 ht="12.75" customHeight="1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 ht="12.75" customHeight="1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  <row r="111"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</row>
    <row r="112"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</row>
    <row r="113"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</row>
    <row r="114"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</row>
    <row r="115"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</row>
    <row r="116"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</row>
    <row r="117"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</row>
    <row r="118"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</row>
    <row r="119"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</row>
    <row r="120"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</row>
    <row r="121"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</row>
    <row r="122"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</row>
    <row r="123"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</row>
    <row r="124"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</row>
    <row r="125"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</row>
    <row r="126"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</row>
    <row r="127"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</row>
    <row r="128"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</row>
    <row r="129"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</row>
    <row r="130"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</row>
    <row r="131"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</row>
    <row r="132"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</row>
    <row r="133"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</row>
    <row r="134"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</row>
    <row r="135"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</row>
    <row r="136"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</row>
    <row r="137"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</row>
    <row r="138"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</row>
    <row r="139"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</row>
  </sheetData>
  <mergeCells count="50">
    <mergeCell ref="B2:H2"/>
    <mergeCell ref="B17:P17"/>
    <mergeCell ref="I53:J53"/>
    <mergeCell ref="I54:J54"/>
    <mergeCell ref="L2:M2"/>
    <mergeCell ref="O2:P2"/>
    <mergeCell ref="F16:G16"/>
    <mergeCell ref="D8:I8"/>
    <mergeCell ref="D12:I12"/>
    <mergeCell ref="C18:D18"/>
    <mergeCell ref="C19:G19"/>
    <mergeCell ref="B56:G56"/>
    <mergeCell ref="B62:C62"/>
    <mergeCell ref="J62:P62"/>
    <mergeCell ref="D62:G62"/>
    <mergeCell ref="H55:J55"/>
    <mergeCell ref="H62:I62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57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58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59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60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61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62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63</v>
      </c>
      <c r="D7" s="76"/>
      <c r="E7" s="76"/>
      <c r="F7" s="75" t="s">
        <v>8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64</v>
      </c>
      <c r="D8" s="75"/>
      <c r="E8" s="75"/>
      <c r="F8" s="75"/>
      <c r="G8" s="78">
        <v>42554.036590081014</v>
      </c>
      <c r="H8" s="78"/>
      <c r="I8" s="75" t="s">
        <v>65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66</v>
      </c>
      <c r="D9" s="75"/>
      <c r="E9" s="75" t="s">
        <v>1</v>
      </c>
      <c r="F9" s="76" t="s">
        <v>67</v>
      </c>
      <c r="G9" s="79">
        <v>42554.036590081014</v>
      </c>
      <c r="H9" s="79"/>
      <c r="I9" s="76" t="s">
        <v>68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69</v>
      </c>
      <c r="C12" s="81" t="s">
        <v>70</v>
      </c>
      <c r="D12" s="82"/>
      <c r="E12" s="82"/>
      <c r="F12" s="83"/>
      <c r="G12" s="80" t="s">
        <v>71</v>
      </c>
      <c r="H12" s="80" t="s">
        <v>72</v>
      </c>
      <c r="I12" s="80" t="s">
        <v>73</v>
      </c>
      <c r="J12" s="80" t="s">
        <v>74</v>
      </c>
      <c r="K12" s="80" t="s">
        <v>75</v>
      </c>
      <c r="L12" s="80" t="s">
        <v>76</v>
      </c>
      <c r="M12" s="81" t="s">
        <v>77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18</v>
      </c>
      <c r="D14" s="90"/>
      <c r="E14" s="90"/>
      <c r="F14" s="91"/>
      <c r="G14" s="92">
        <v>1</v>
      </c>
      <c r="H14" s="92"/>
      <c r="I14" s="92"/>
      <c r="J14" s="93">
        <v>42553.036590081014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20</v>
      </c>
      <c r="D15" s="90"/>
      <c r="E15" s="90"/>
      <c r="F15" s="91"/>
      <c r="G15" s="92">
        <v>1</v>
      </c>
      <c r="H15" s="92"/>
      <c r="I15" s="92"/>
      <c r="J15" s="93">
        <v>42553.036590081014</v>
      </c>
      <c r="K15" s="92"/>
      <c r="L15" s="92"/>
      <c r="M15" s="94"/>
      <c r="N15" s="95"/>
    </row>
    <row r="16" s="1" customFormat="1" ht="12.75" customHeight="1">
      <c r="B16" s="88">
        <v>3</v>
      </c>
      <c r="C16" s="89" t="s">
        <v>21</v>
      </c>
      <c r="D16" s="90"/>
      <c r="E16" s="90"/>
      <c r="F16" s="91"/>
      <c r="G16" s="92">
        <v>1</v>
      </c>
      <c r="H16" s="92"/>
      <c r="I16" s="92"/>
      <c r="J16" s="93">
        <v>42553.036590081014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22</v>
      </c>
      <c r="D17" s="90"/>
      <c r="E17" s="90"/>
      <c r="F17" s="91"/>
      <c r="G17" s="92">
        <v>1</v>
      </c>
      <c r="H17" s="92"/>
      <c r="I17" s="92"/>
      <c r="J17" s="93">
        <v>42553.036590081014</v>
      </c>
      <c r="K17" s="92"/>
      <c r="L17" s="92"/>
      <c r="M17" s="94" t="s">
        <v>78</v>
      </c>
      <c r="N17" s="95"/>
    </row>
    <row r="18" s="1" customFormat="1" ht="12.75" customHeight="1">
      <c r="B18" s="88">
        <v>5</v>
      </c>
      <c r="C18" s="89" t="s">
        <v>23</v>
      </c>
      <c r="D18" s="90"/>
      <c r="E18" s="90"/>
      <c r="F18" s="91"/>
      <c r="G18" s="92">
        <v>1</v>
      </c>
      <c r="H18" s="92"/>
      <c r="I18" s="92"/>
      <c r="J18" s="93">
        <v>42553.036590081014</v>
      </c>
      <c r="K18" s="92"/>
      <c r="L18" s="92"/>
      <c r="M18" s="94"/>
      <c r="N18" s="95"/>
    </row>
    <row r="19" s="1" customFormat="1" ht="12.75" customHeight="1">
      <c r="B19" s="88">
        <v>6</v>
      </c>
      <c r="C19" s="89" t="s">
        <v>24</v>
      </c>
      <c r="D19" s="90"/>
      <c r="E19" s="90"/>
      <c r="F19" s="91"/>
      <c r="G19" s="92">
        <v>1</v>
      </c>
      <c r="H19" s="92"/>
      <c r="I19" s="92"/>
      <c r="J19" s="93">
        <v>42553.036590081014</v>
      </c>
      <c r="K19" s="92"/>
      <c r="L19" s="92"/>
      <c r="M19" s="94"/>
      <c r="N19" s="95"/>
    </row>
    <row r="20" s="1" customFormat="1" ht="12.75" customHeight="1">
      <c r="B20" s="88">
        <v>7</v>
      </c>
      <c r="C20" s="89" t="s">
        <v>25</v>
      </c>
      <c r="D20" s="90"/>
      <c r="E20" s="90"/>
      <c r="F20" s="91"/>
      <c r="G20" s="92">
        <v>1</v>
      </c>
      <c r="H20" s="92"/>
      <c r="I20" s="92"/>
      <c r="J20" s="93">
        <v>42553.036590081014</v>
      </c>
      <c r="K20" s="92"/>
      <c r="L20" s="92"/>
      <c r="M20" s="94"/>
      <c r="N20" s="95"/>
    </row>
    <row r="21" s="1" customFormat="1" ht="12.75" customHeight="1">
      <c r="B21" s="88">
        <v>8</v>
      </c>
      <c r="C21" s="89" t="s">
        <v>26</v>
      </c>
      <c r="D21" s="90"/>
      <c r="E21" s="90"/>
      <c r="F21" s="91"/>
      <c r="G21" s="92">
        <v>1</v>
      </c>
      <c r="H21" s="92"/>
      <c r="I21" s="92"/>
      <c r="J21" s="93">
        <v>42553.036590081014</v>
      </c>
      <c r="K21" s="92"/>
      <c r="L21" s="92"/>
      <c r="M21" s="94"/>
      <c r="N21" s="95"/>
    </row>
    <row r="22" s="1" customFormat="1" ht="12.75" customHeight="1">
      <c r="B22" s="88">
        <v>9</v>
      </c>
      <c r="C22" s="89" t="s">
        <v>27</v>
      </c>
      <c r="D22" s="90"/>
      <c r="E22" s="90"/>
      <c r="F22" s="91"/>
      <c r="G22" s="92">
        <v>1</v>
      </c>
      <c r="H22" s="92"/>
      <c r="I22" s="92"/>
      <c r="J22" s="93">
        <v>42553.036590081014</v>
      </c>
      <c r="K22" s="92"/>
      <c r="L22" s="92"/>
      <c r="M22" s="94"/>
      <c r="N22" s="95"/>
    </row>
    <row r="23" s="1" customFormat="1" ht="12.75" customHeight="1">
      <c r="B23" s="88">
        <v>10</v>
      </c>
      <c r="C23" s="89" t="s">
        <v>28</v>
      </c>
      <c r="D23" s="90"/>
      <c r="E23" s="90"/>
      <c r="F23" s="91"/>
      <c r="G23" s="92">
        <v>1</v>
      </c>
      <c r="H23" s="92"/>
      <c r="I23" s="92"/>
      <c r="J23" s="93">
        <v>42553.036590081014</v>
      </c>
      <c r="K23" s="92"/>
      <c r="L23" s="92"/>
      <c r="M23" s="94"/>
      <c r="N23" s="95"/>
    </row>
    <row r="24" s="1" customFormat="1" ht="12.75" customHeight="1">
      <c r="B24" s="88">
        <v>11</v>
      </c>
      <c r="C24" s="89" t="s">
        <v>29</v>
      </c>
      <c r="D24" s="90"/>
      <c r="E24" s="90"/>
      <c r="F24" s="91"/>
      <c r="G24" s="92">
        <v>1</v>
      </c>
      <c r="H24" s="92"/>
      <c r="I24" s="92"/>
      <c r="J24" s="93">
        <v>42553.036590081014</v>
      </c>
      <c r="K24" s="92"/>
      <c r="L24" s="92"/>
      <c r="M24" s="94"/>
      <c r="N24" s="95"/>
    </row>
    <row r="25" s="1" customFormat="1" ht="12.75" customHeight="1">
      <c r="B25" s="88">
        <v>12</v>
      </c>
      <c r="C25" s="89" t="s">
        <v>30</v>
      </c>
      <c r="D25" s="90"/>
      <c r="E25" s="90"/>
      <c r="F25" s="91"/>
      <c r="G25" s="92">
        <v>1</v>
      </c>
      <c r="H25" s="92"/>
      <c r="I25" s="92"/>
      <c r="J25" s="93">
        <v>42553.036590081014</v>
      </c>
      <c r="K25" s="92"/>
      <c r="L25" s="92"/>
      <c r="M25" s="94"/>
      <c r="N25" s="95"/>
    </row>
    <row r="26" s="1" customFormat="1" ht="12.75" customHeight="1">
      <c r="B26" s="88">
        <v>13</v>
      </c>
      <c r="C26" s="89" t="s">
        <v>31</v>
      </c>
      <c r="D26" s="90"/>
      <c r="E26" s="90"/>
      <c r="F26" s="91"/>
      <c r="G26" s="92">
        <v>1</v>
      </c>
      <c r="H26" s="92"/>
      <c r="I26" s="92"/>
      <c r="J26" s="93">
        <v>42553.036590081014</v>
      </c>
      <c r="K26" s="92"/>
      <c r="L26" s="92"/>
      <c r="M26" s="94"/>
      <c r="N26" s="95"/>
    </row>
    <row r="27" s="1" customFormat="1" ht="12.75" customHeight="1">
      <c r="B27" s="88">
        <v>14</v>
      </c>
      <c r="C27" s="89" t="s">
        <v>32</v>
      </c>
      <c r="D27" s="90"/>
      <c r="E27" s="90"/>
      <c r="F27" s="91"/>
      <c r="G27" s="92">
        <v>1</v>
      </c>
      <c r="H27" s="92"/>
      <c r="I27" s="92"/>
      <c r="J27" s="93">
        <v>42553.036590081014</v>
      </c>
      <c r="K27" s="92"/>
      <c r="L27" s="92"/>
      <c r="M27" s="94"/>
      <c r="N27" s="95"/>
    </row>
    <row r="28" s="1" customFormat="1" ht="12.75" customHeight="1">
      <c r="B28" s="88">
        <v>15</v>
      </c>
      <c r="C28" s="89" t="s">
        <v>33</v>
      </c>
      <c r="D28" s="90"/>
      <c r="E28" s="90"/>
      <c r="F28" s="91"/>
      <c r="G28" s="92">
        <v>1</v>
      </c>
      <c r="H28" s="92"/>
      <c r="I28" s="92"/>
      <c r="J28" s="93">
        <v>42553.036590081014</v>
      </c>
      <c r="K28" s="92"/>
      <c r="L28" s="92"/>
      <c r="M28" s="94"/>
      <c r="N28" s="95"/>
    </row>
    <row r="29" s="1" customFormat="1" ht="12.75" customHeight="1">
      <c r="B29" s="88">
        <v>16</v>
      </c>
      <c r="C29" s="89" t="s">
        <v>34</v>
      </c>
      <c r="D29" s="90"/>
      <c r="E29" s="90"/>
      <c r="F29" s="91"/>
      <c r="G29" s="92">
        <v>1</v>
      </c>
      <c r="H29" s="92"/>
      <c r="I29" s="92"/>
      <c r="J29" s="93">
        <v>42553.036590081014</v>
      </c>
      <c r="K29" s="92"/>
      <c r="L29" s="92"/>
      <c r="M29" s="94"/>
      <c r="N29" s="95"/>
    </row>
    <row r="30" s="1" customFormat="1" ht="12.75" customHeight="1">
      <c r="B30" s="88">
        <v>17</v>
      </c>
      <c r="C30" s="89" t="s">
        <v>35</v>
      </c>
      <c r="D30" s="90"/>
      <c r="E30" s="90"/>
      <c r="F30" s="91"/>
      <c r="G30" s="92">
        <v>1</v>
      </c>
      <c r="H30" s="92"/>
      <c r="I30" s="92"/>
      <c r="J30" s="93">
        <v>42553.036590081014</v>
      </c>
      <c r="K30" s="92"/>
      <c r="L30" s="92"/>
      <c r="M30" s="94"/>
      <c r="N30" s="95"/>
    </row>
    <row r="31" s="1" customFormat="1" ht="12.75" customHeight="1">
      <c r="B31" s="88">
        <v>18</v>
      </c>
      <c r="C31" s="89" t="s">
        <v>36</v>
      </c>
      <c r="D31" s="90"/>
      <c r="E31" s="90"/>
      <c r="F31" s="91"/>
      <c r="G31" s="92">
        <v>1</v>
      </c>
      <c r="H31" s="92"/>
      <c r="I31" s="92"/>
      <c r="J31" s="93">
        <v>42553.036590081014</v>
      </c>
      <c r="K31" s="92"/>
      <c r="L31" s="92"/>
      <c r="M31" s="94"/>
      <c r="N31" s="95"/>
    </row>
    <row r="32" s="1" customFormat="1" ht="12.75" customHeight="1">
      <c r="B32" s="88">
        <v>19</v>
      </c>
      <c r="C32" s="89" t="s">
        <v>37</v>
      </c>
      <c r="D32" s="90"/>
      <c r="E32" s="90"/>
      <c r="F32" s="91"/>
      <c r="G32" s="92">
        <v>1</v>
      </c>
      <c r="H32" s="92"/>
      <c r="I32" s="92"/>
      <c r="J32" s="93">
        <v>42553.036590081014</v>
      </c>
      <c r="K32" s="92"/>
      <c r="L32" s="92"/>
      <c r="M32" s="94"/>
      <c r="N32" s="95"/>
    </row>
    <row r="33" s="1" customFormat="1" ht="12.75" customHeight="1">
      <c r="B33" s="88">
        <v>20</v>
      </c>
      <c r="C33" s="89" t="s">
        <v>38</v>
      </c>
      <c r="D33" s="90"/>
      <c r="E33" s="90"/>
      <c r="F33" s="91"/>
      <c r="G33" s="92">
        <v>1</v>
      </c>
      <c r="H33" s="92"/>
      <c r="I33" s="92"/>
      <c r="J33" s="93">
        <v>42553.036590081014</v>
      </c>
      <c r="K33" s="92"/>
      <c r="L33" s="92"/>
      <c r="M33" s="94"/>
      <c r="N33" s="95"/>
    </row>
    <row r="34" s="1" customFormat="1" ht="12.75" customHeight="1">
      <c r="B34" s="88">
        <v>21</v>
      </c>
      <c r="C34" s="89" t="s">
        <v>39</v>
      </c>
      <c r="D34" s="90"/>
      <c r="E34" s="90"/>
      <c r="F34" s="91"/>
      <c r="G34" s="92">
        <v>1</v>
      </c>
      <c r="H34" s="92"/>
      <c r="I34" s="92"/>
      <c r="J34" s="93">
        <v>42553.036590081014</v>
      </c>
      <c r="K34" s="92"/>
      <c r="L34" s="92"/>
      <c r="M34" s="94" t="s">
        <v>78</v>
      </c>
      <c r="N34" s="95"/>
    </row>
    <row r="35" s="1" customFormat="1" ht="12.75" customHeight="1">
      <c r="B35" s="88">
        <v>22</v>
      </c>
      <c r="C35" s="89" t="s">
        <v>40</v>
      </c>
      <c r="D35" s="90"/>
      <c r="E35" s="90"/>
      <c r="F35" s="91"/>
      <c r="G35" s="92">
        <v>1</v>
      </c>
      <c r="H35" s="92"/>
      <c r="I35" s="92"/>
      <c r="J35" s="93">
        <v>42553.036590081014</v>
      </c>
      <c r="K35" s="92"/>
      <c r="L35" s="92"/>
      <c r="M35" s="94" t="s">
        <v>78</v>
      </c>
      <c r="N35" s="95"/>
    </row>
    <row r="36" s="1" customFormat="1" ht="12.75" customHeight="1">
      <c r="B36" s="88">
        <v>23</v>
      </c>
      <c r="C36" s="89" t="s">
        <v>41</v>
      </c>
      <c r="D36" s="90"/>
      <c r="E36" s="90"/>
      <c r="F36" s="91"/>
      <c r="G36" s="92">
        <v>1</v>
      </c>
      <c r="H36" s="92"/>
      <c r="I36" s="92"/>
      <c r="J36" s="93">
        <v>42553.036590081014</v>
      </c>
      <c r="K36" s="92"/>
      <c r="L36" s="92"/>
      <c r="M36" s="94" t="s">
        <v>78</v>
      </c>
      <c r="N36" s="95"/>
    </row>
    <row r="37" s="1" customFormat="1" ht="12.75" customHeight="1">
      <c r="B37" s="88">
        <v>24</v>
      </c>
      <c r="C37" s="89" t="s">
        <v>42</v>
      </c>
      <c r="D37" s="90"/>
      <c r="E37" s="90"/>
      <c r="F37" s="91"/>
      <c r="G37" s="92">
        <v>1</v>
      </c>
      <c r="H37" s="92"/>
      <c r="I37" s="92"/>
      <c r="J37" s="93">
        <v>42553.036590081014</v>
      </c>
      <c r="K37" s="92"/>
      <c r="L37" s="92"/>
      <c r="M37" s="94" t="s">
        <v>78</v>
      </c>
      <c r="N37" s="95"/>
    </row>
    <row r="38" s="1" customFormat="1" ht="12.75" customHeight="1">
      <c r="B38" s="88">
        <v>25</v>
      </c>
      <c r="C38" s="89" t="s">
        <v>43</v>
      </c>
      <c r="D38" s="90"/>
      <c r="E38" s="90"/>
      <c r="F38" s="91"/>
      <c r="G38" s="92">
        <v>1</v>
      </c>
      <c r="H38" s="92"/>
      <c r="I38" s="92"/>
      <c r="J38" s="93">
        <v>42553.036590081014</v>
      </c>
      <c r="K38" s="92"/>
      <c r="L38" s="92"/>
      <c r="M38" s="94"/>
      <c r="N38" s="95"/>
    </row>
    <row r="39" s="1" customFormat="1" ht="12.75" customHeight="1">
      <c r="B39" s="88">
        <v>26</v>
      </c>
      <c r="C39" s="89" t="s">
        <v>44</v>
      </c>
      <c r="D39" s="90"/>
      <c r="E39" s="90"/>
      <c r="F39" s="91"/>
      <c r="G39" s="92">
        <v>1</v>
      </c>
      <c r="H39" s="92"/>
      <c r="I39" s="92"/>
      <c r="J39" s="93">
        <v>42553.036590081014</v>
      </c>
      <c r="K39" s="92"/>
      <c r="L39" s="92"/>
      <c r="M39" s="94"/>
      <c r="N39" s="95"/>
    </row>
    <row r="40" s="1" customFormat="1" ht="12.75" customHeight="1">
      <c r="B40" s="88">
        <v>27</v>
      </c>
      <c r="C40" s="89" t="s">
        <v>45</v>
      </c>
      <c r="D40" s="90"/>
      <c r="E40" s="90"/>
      <c r="F40" s="91"/>
      <c r="G40" s="92">
        <v>1</v>
      </c>
      <c r="H40" s="92"/>
      <c r="I40" s="92"/>
      <c r="J40" s="93">
        <v>42553.036590081014</v>
      </c>
      <c r="K40" s="92"/>
      <c r="L40" s="92"/>
      <c r="M40" s="94"/>
      <c r="N40" s="95"/>
    </row>
    <row r="41" s="1" customFormat="1" ht="12.75" customHeight="1">
      <c r="B41" s="88">
        <v>28</v>
      </c>
      <c r="C41" s="89" t="s">
        <v>46</v>
      </c>
      <c r="D41" s="90"/>
      <c r="E41" s="90"/>
      <c r="F41" s="91"/>
      <c r="G41" s="92">
        <v>1</v>
      </c>
      <c r="H41" s="92"/>
      <c r="I41" s="92" t="s">
        <v>79</v>
      </c>
      <c r="J41" s="93">
        <v>42553.036590081014</v>
      </c>
      <c r="K41" s="92" t="s">
        <v>80</v>
      </c>
      <c r="L41" s="92" t="s">
        <v>81</v>
      </c>
      <c r="M41" s="94" t="s">
        <v>82</v>
      </c>
      <c r="N41" s="95"/>
    </row>
    <row r="42" s="1" customFormat="1" ht="12.75" customHeight="1">
      <c r="B42" s="88">
        <v>29</v>
      </c>
      <c r="C42" s="89" t="s">
        <v>47</v>
      </c>
      <c r="D42" s="90"/>
      <c r="E42" s="90"/>
      <c r="F42" s="91"/>
      <c r="G42" s="92">
        <v>1</v>
      </c>
      <c r="H42" s="92"/>
      <c r="I42" s="92" t="s">
        <v>79</v>
      </c>
      <c r="J42" s="93">
        <v>42553.036590081014</v>
      </c>
      <c r="K42" s="92" t="s">
        <v>80</v>
      </c>
      <c r="L42" s="92" t="s">
        <v>83</v>
      </c>
      <c r="M42" s="94" t="s">
        <v>82</v>
      </c>
      <c r="N42" s="95"/>
    </row>
    <row r="43" s="1" customFormat="1" ht="12.75" customHeight="1">
      <c r="B43" s="88">
        <v>30</v>
      </c>
      <c r="C43" s="89" t="s">
        <v>48</v>
      </c>
      <c r="D43" s="90"/>
      <c r="E43" s="90"/>
      <c r="F43" s="91"/>
      <c r="G43" s="92">
        <v>1</v>
      </c>
      <c r="H43" s="92"/>
      <c r="I43" s="92" t="s">
        <v>79</v>
      </c>
      <c r="J43" s="93">
        <v>42553.036590081014</v>
      </c>
      <c r="K43" s="92" t="s">
        <v>84</v>
      </c>
      <c r="L43" s="92" t="s">
        <v>81</v>
      </c>
      <c r="M43" s="94" t="s">
        <v>85</v>
      </c>
      <c r="N43" s="95"/>
    </row>
    <row r="44" s="1" customFormat="1" ht="12.75" customHeight="1">
      <c r="B44" s="88">
        <v>31</v>
      </c>
      <c r="C44" s="89" t="s">
        <v>49</v>
      </c>
      <c r="D44" s="90"/>
      <c r="E44" s="90"/>
      <c r="F44" s="91"/>
      <c r="G44" s="92">
        <v>1</v>
      </c>
      <c r="H44" s="92"/>
      <c r="I44" s="92" t="s">
        <v>79</v>
      </c>
      <c r="J44" s="93">
        <v>42553.036590081014</v>
      </c>
      <c r="K44" s="92" t="s">
        <v>86</v>
      </c>
      <c r="L44" s="92" t="s">
        <v>81</v>
      </c>
      <c r="M44" s="94" t="s">
        <v>85</v>
      </c>
      <c r="N44" s="95"/>
    </row>
    <row r="45" s="1" customFormat="1" ht="12.75" customHeight="1">
      <c r="B45" s="88">
        <v>32</v>
      </c>
      <c r="C45" s="89" t="s">
        <v>50</v>
      </c>
      <c r="D45" s="90"/>
      <c r="E45" s="90"/>
      <c r="F45" s="91"/>
      <c r="G45" s="92">
        <v>1</v>
      </c>
      <c r="H45" s="92"/>
      <c r="I45" s="92" t="s">
        <v>79</v>
      </c>
      <c r="J45" s="93">
        <v>42553.036590081014</v>
      </c>
      <c r="K45" s="92" t="s">
        <v>84</v>
      </c>
      <c r="L45" s="92" t="s">
        <v>81</v>
      </c>
      <c r="M45" s="94" t="s">
        <v>85</v>
      </c>
      <c r="N45" s="95"/>
    </row>
    <row r="46" s="1" customFormat="1" ht="12.75" customHeight="1">
      <c r="B46" s="88">
        <v>33</v>
      </c>
      <c r="C46" s="89" t="s">
        <v>51</v>
      </c>
      <c r="D46" s="90"/>
      <c r="E46" s="90"/>
      <c r="F46" s="91"/>
      <c r="G46" s="92">
        <v>1</v>
      </c>
      <c r="H46" s="92"/>
      <c r="I46" s="92" t="s">
        <v>79</v>
      </c>
      <c r="J46" s="93">
        <v>42553.036590081014</v>
      </c>
      <c r="K46" s="92" t="s">
        <v>87</v>
      </c>
      <c r="L46" s="92" t="s">
        <v>81</v>
      </c>
      <c r="M46" s="94" t="s">
        <v>85</v>
      </c>
      <c r="N46" s="95"/>
    </row>
    <row r="47">
      <c r="C47" s="96" t="s">
        <v>88</v>
      </c>
      <c r="D47" s="97" t="s">
        <v>89</v>
      </c>
      <c r="E47" s="96"/>
      <c r="F47" s="96"/>
      <c r="G47" s="96"/>
      <c r="H47" s="96"/>
      <c r="I47" s="96"/>
      <c r="J47" s="96"/>
      <c r="K47" s="96"/>
      <c r="L47" s="96"/>
      <c r="M47" s="96"/>
    </row>
    <row r="48">
      <c r="C48" t="s">
        <v>90</v>
      </c>
      <c r="D48" s="98" t="s">
        <v>91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</row>
    <row r="49">
      <c r="D49" s="98" t="s">
        <v>92</v>
      </c>
      <c r="E49" s="98"/>
      <c r="F49" s="98" t="s">
        <v>93</v>
      </c>
      <c r="G49" s="98"/>
      <c r="H49" s="98"/>
      <c r="I49" s="98"/>
      <c r="J49" s="98"/>
      <c r="K49" s="98"/>
      <c r="L49" s="98"/>
      <c r="M49" s="98"/>
      <c r="N49" s="98"/>
    </row>
    <row r="50">
      <c r="D50" s="98" t="s">
        <v>94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</row>
    <row r="51">
      <c r="D51" s="98" t="s">
        <v>95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>
      <c r="C52" t="s">
        <v>96</v>
      </c>
      <c r="D52" s="98" t="s">
        <v>97</v>
      </c>
      <c r="E52" s="98"/>
      <c r="F52" s="98"/>
      <c r="G52" s="98"/>
      <c r="H52" s="98"/>
      <c r="I52" s="98"/>
      <c r="J52" s="98"/>
      <c r="K52" s="98"/>
      <c r="L52" s="98"/>
      <c r="M52" s="98"/>
    </row>
    <row r="53">
      <c r="D53" s="98" t="s">
        <v>98</v>
      </c>
      <c r="E53" s="98"/>
      <c r="F53" s="98"/>
      <c r="G53" s="98"/>
      <c r="H53" s="98"/>
      <c r="I53" s="98"/>
      <c r="J53" s="98"/>
      <c r="K53" s="98"/>
      <c r="L53" s="98"/>
      <c r="M53" s="98"/>
    </row>
    <row r="54">
      <c r="C54" t="s">
        <v>99</v>
      </c>
      <c r="D54" s="98" t="s">
        <v>100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</row>
    <row r="55">
      <c r="C55" t="s">
        <v>101</v>
      </c>
      <c r="D55" s="98" t="s">
        <v>102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</row>
    <row r="58">
      <c r="C58" s="98" t="s">
        <v>103</v>
      </c>
      <c r="D58" s="98"/>
      <c r="E58" s="98"/>
      <c r="F58" s="98"/>
      <c r="G58" s="98"/>
      <c r="H58" s="98"/>
      <c r="K58" t="s">
        <v>104</v>
      </c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</sheetData>
  <mergeCells count="92">
    <mergeCell ref="C58:H58"/>
    <mergeCell ref="G9:H9"/>
    <mergeCell ref="B3:N3"/>
    <mergeCell ref="D48:N48"/>
    <mergeCell ref="D52:M52"/>
    <mergeCell ref="C6:N6"/>
    <mergeCell ref="F7:N7"/>
    <mergeCell ref="I12:I13"/>
    <mergeCell ref="C8:F8"/>
    <mergeCell ref="D53:M53"/>
    <mergeCell ref="D54:N54"/>
    <mergeCell ref="B12:B13"/>
    <mergeCell ref="C12:F13"/>
    <mergeCell ref="G12:G13"/>
    <mergeCell ref="H12:H13"/>
    <mergeCell ref="B1:N1"/>
    <mergeCell ref="B2:K2"/>
    <mergeCell ref="C4:N4"/>
    <mergeCell ref="C5:N5"/>
    <mergeCell ref="D55:N5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  <mergeCell ref="M18:N18"/>
    <mergeCell ref="C18:F18"/>
    <mergeCell ref="M19:N19"/>
    <mergeCell ref="C19:F19"/>
    <mergeCell ref="M20:N20"/>
    <mergeCell ref="C20:F20"/>
    <mergeCell ref="M21:N21"/>
    <mergeCell ref="C21:F21"/>
    <mergeCell ref="M22:N22"/>
    <mergeCell ref="C22:F22"/>
    <mergeCell ref="M23:N23"/>
    <mergeCell ref="C23:F23"/>
    <mergeCell ref="M24:N24"/>
    <mergeCell ref="C24:F24"/>
    <mergeCell ref="M25:N25"/>
    <mergeCell ref="C25:F25"/>
    <mergeCell ref="M26:N26"/>
    <mergeCell ref="C26:F26"/>
    <mergeCell ref="M27:N27"/>
    <mergeCell ref="C27:F27"/>
    <mergeCell ref="M28:N28"/>
    <mergeCell ref="C28:F28"/>
    <mergeCell ref="C29:F29"/>
    <mergeCell ref="M29:N29"/>
    <mergeCell ref="C30:F30"/>
    <mergeCell ref="M30:N30"/>
    <mergeCell ref="C31:F31"/>
    <mergeCell ref="M31:N31"/>
    <mergeCell ref="C32:F32"/>
    <mergeCell ref="M32:N32"/>
    <mergeCell ref="C33:F33"/>
    <mergeCell ref="M33:N33"/>
    <mergeCell ref="C34:F34"/>
    <mergeCell ref="M34:N34"/>
    <mergeCell ref="C35:F35"/>
    <mergeCell ref="M35:N35"/>
    <mergeCell ref="C36:F36"/>
    <mergeCell ref="M36:N36"/>
    <mergeCell ref="C37:F37"/>
    <mergeCell ref="M37:N37"/>
    <mergeCell ref="C38:F38"/>
    <mergeCell ref="M38:N38"/>
    <mergeCell ref="C39:F39"/>
    <mergeCell ref="M39:N39"/>
    <mergeCell ref="C40:F40"/>
    <mergeCell ref="M40:N40"/>
    <mergeCell ref="C41:F41"/>
    <mergeCell ref="M41:N41"/>
    <mergeCell ref="C42:F42"/>
    <mergeCell ref="M42:N42"/>
    <mergeCell ref="C43:F43"/>
    <mergeCell ref="M43:N43"/>
    <mergeCell ref="C44:F44"/>
    <mergeCell ref="M44:N44"/>
    <mergeCell ref="C45:F45"/>
    <mergeCell ref="M45:N45"/>
    <mergeCell ref="C46:F46"/>
    <mergeCell ref="M46:N4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2012-12-17T14:49:24Z</cp:lastPrinted>
  <dcterms:created xsi:type="dcterms:W3CDTF">2001-10-10T06:27:02Z</dcterms:created>
  <dcterms:modified xsi:type="dcterms:W3CDTF">2016-10-23T14:52:51Z</dcterms:modified>
</cp:coreProperties>
</file>