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27795" windowHeight="12585"/>
  </bookViews>
  <sheets>
    <sheet name="Лист2" sheetId="1" r:id="rId1"/>
  </sheets>
  <externalReferences>
    <externalReference r:id="rId2"/>
    <externalReference r:id="rId3"/>
  </externalReferences>
  <definedNames>
    <definedName name="Commission_FIRSTNAME" hidden="1">[1]XLR_NoRangeSheet!$D$7</definedName>
    <definedName name="Commission_MAINNAME" hidden="1">[1]XLR_NoRangeSheet!$C$7</definedName>
    <definedName name="Commission_SECONDNAME" hidden="1">[1]XLR_NoRangeSheet!$E$7</definedName>
    <definedName name="Commission_THIRDNAME" hidden="1">[1]XLR_NoRangeSheet!$F$7</definedName>
    <definedName name="INCOMES">[2]Зведена!#REF!</definedName>
    <definedName name="ItemRange">[2]Зведена!#REF!</definedName>
    <definedName name="range1">[2]Зведена!#REF!</definedName>
    <definedName name="sectionPrice">[2]Зведена!#REF!</definedName>
    <definedName name="WayBillList_NUM" hidden="1">[1]XLR_NoRangeSheet!$C$6</definedName>
    <definedName name="WayBillList_ONDATE" hidden="1">[1]XLR_NoRangeSheet!$D$6</definedName>
    <definedName name="WayBillList_REASON" hidden="1">[1]XLR_NoRangeSheet!$F$6</definedName>
    <definedName name="WayBillList_WHNAME" hidden="1">[1]XLR_NoRangeSheet!$AL$6</definedName>
  </definedNames>
  <calcPr calcId="145621"/>
</workbook>
</file>

<file path=xl/calcChain.xml><?xml version="1.0" encoding="utf-8"?>
<calcChain xmlns="http://schemas.openxmlformats.org/spreadsheetml/2006/main">
  <c r="A4" i="1" l="1"/>
  <c r="F4" i="1"/>
  <c r="I4" i="1"/>
  <c r="M4" i="1"/>
  <c r="P4" i="1"/>
  <c r="Q4" i="1" s="1"/>
  <c r="R4" i="1"/>
  <c r="A5" i="1"/>
  <c r="C5" i="1"/>
  <c r="F5" i="1"/>
  <c r="I5" i="1"/>
  <c r="R5" i="1" s="1"/>
  <c r="P5" i="1"/>
  <c r="Q5" i="1"/>
  <c r="A6" i="1"/>
  <c r="G6" i="1" s="1"/>
  <c r="I6" i="1" s="1"/>
  <c r="C6" i="1"/>
  <c r="F6" i="1"/>
  <c r="J6" i="1"/>
  <c r="K6" i="1" s="1"/>
  <c r="P6" i="1"/>
  <c r="A7" i="1"/>
  <c r="C7" i="1"/>
  <c r="H7" i="1" s="1"/>
  <c r="F7" i="1"/>
  <c r="G7" i="1"/>
  <c r="I7" i="1" s="1"/>
  <c r="J7" i="1"/>
  <c r="K7" i="1"/>
  <c r="O7" i="1"/>
  <c r="Q7" i="1" s="1"/>
  <c r="P7" i="1"/>
  <c r="A8" i="1"/>
  <c r="C8" i="1" s="1"/>
  <c r="O8" i="1" s="1"/>
  <c r="F8" i="1"/>
  <c r="I8" i="1"/>
  <c r="J8" i="1"/>
  <c r="K8" i="1" s="1"/>
  <c r="L8" i="1" s="1"/>
  <c r="M8" i="1"/>
  <c r="P8" i="1"/>
  <c r="Q8" i="1" s="1"/>
  <c r="R8" i="1"/>
  <c r="A9" i="1"/>
  <c r="F9" i="1"/>
  <c r="P9" i="1"/>
  <c r="A10" i="1"/>
  <c r="F10" i="1"/>
  <c r="P10" i="1"/>
  <c r="A11" i="1"/>
  <c r="C11" i="1"/>
  <c r="F11" i="1"/>
  <c r="G11" i="1"/>
  <c r="I11" i="1"/>
  <c r="J11" i="1"/>
  <c r="K11" i="1" s="1"/>
  <c r="O11" i="1"/>
  <c r="P11" i="1"/>
  <c r="Q11" i="1"/>
  <c r="A12" i="1"/>
  <c r="C12" i="1" s="1"/>
  <c r="F12" i="1"/>
  <c r="G12" i="1"/>
  <c r="I12" i="1" s="1"/>
  <c r="H12" i="1"/>
  <c r="J12" i="1"/>
  <c r="K12" i="1" s="1"/>
  <c r="O12" i="1"/>
  <c r="P12" i="1"/>
  <c r="A13" i="1"/>
  <c r="F13" i="1"/>
  <c r="P13" i="1"/>
  <c r="A14" i="1"/>
  <c r="F14" i="1"/>
  <c r="P14" i="1"/>
  <c r="A15" i="1"/>
  <c r="C15" i="1"/>
  <c r="H15" i="1" s="1"/>
  <c r="F15" i="1"/>
  <c r="G15" i="1"/>
  <c r="I15" i="1"/>
  <c r="M15" i="1" s="1"/>
  <c r="J15" i="1"/>
  <c r="K15" i="1" s="1"/>
  <c r="L15" i="1" s="1"/>
  <c r="N15" i="1"/>
  <c r="O15" i="1"/>
  <c r="P15" i="1"/>
  <c r="Q15" i="1"/>
  <c r="A16" i="1"/>
  <c r="C16" i="1" s="1"/>
  <c r="F16" i="1"/>
  <c r="G16" i="1"/>
  <c r="I16" i="1" s="1"/>
  <c r="H16" i="1"/>
  <c r="J16" i="1"/>
  <c r="K16" i="1" s="1"/>
  <c r="O16" i="1"/>
  <c r="P16" i="1"/>
  <c r="A17" i="1"/>
  <c r="F17" i="1"/>
  <c r="P17" i="1"/>
  <c r="A18" i="1"/>
  <c r="F18" i="1"/>
  <c r="P18" i="1"/>
  <c r="A19" i="1"/>
  <c r="C19" i="1"/>
  <c r="H19" i="1" s="1"/>
  <c r="F19" i="1"/>
  <c r="G19" i="1"/>
  <c r="I19" i="1"/>
  <c r="J19" i="1"/>
  <c r="K19" i="1" s="1"/>
  <c r="O19" i="1"/>
  <c r="Q19" i="1" s="1"/>
  <c r="P19" i="1"/>
  <c r="A20" i="1"/>
  <c r="F20" i="1"/>
  <c r="J20" i="1"/>
  <c r="K20" i="1" s="1"/>
  <c r="P20" i="1"/>
  <c r="A21" i="1"/>
  <c r="C21" i="1" s="1"/>
  <c r="F21" i="1"/>
  <c r="P21" i="1"/>
  <c r="A22" i="1"/>
  <c r="G22" i="1" s="1"/>
  <c r="C22" i="1"/>
  <c r="O22" i="1" s="1"/>
  <c r="F22" i="1"/>
  <c r="I22" i="1"/>
  <c r="J22" i="1"/>
  <c r="K22" i="1" s="1"/>
  <c r="L22" i="1" s="1"/>
  <c r="M22" i="1"/>
  <c r="P22" i="1"/>
  <c r="Q22" i="1" s="1"/>
  <c r="R22" i="1"/>
  <c r="A23" i="1"/>
  <c r="C23" i="1"/>
  <c r="F23" i="1"/>
  <c r="G23" i="1"/>
  <c r="I23" i="1"/>
  <c r="J23" i="1"/>
  <c r="K23" i="1" s="1"/>
  <c r="O23" i="1"/>
  <c r="Q23" i="1" s="1"/>
  <c r="P23" i="1"/>
  <c r="A24" i="1"/>
  <c r="C24" i="1" s="1"/>
  <c r="F24" i="1"/>
  <c r="J24" i="1"/>
  <c r="K24" i="1" s="1"/>
  <c r="P24" i="1"/>
  <c r="A25" i="1"/>
  <c r="J25" i="1" s="1"/>
  <c r="K25" i="1" s="1"/>
  <c r="C25" i="1"/>
  <c r="H25" i="1" s="1"/>
  <c r="N25" i="1" s="1"/>
  <c r="F25" i="1"/>
  <c r="G25" i="1"/>
  <c r="I25" i="1"/>
  <c r="R25" i="1" s="1"/>
  <c r="L25" i="1"/>
  <c r="P25" i="1"/>
  <c r="Q25" i="1"/>
  <c r="A26" i="1"/>
  <c r="G26" i="1" s="1"/>
  <c r="F26" i="1"/>
  <c r="I26" i="1"/>
  <c r="P26" i="1"/>
  <c r="A27" i="1"/>
  <c r="C27" i="1"/>
  <c r="H27" i="1" s="1"/>
  <c r="N27" i="1" s="1"/>
  <c r="F27" i="1"/>
  <c r="G27" i="1"/>
  <c r="I27" i="1"/>
  <c r="M27" i="1" s="1"/>
  <c r="J27" i="1"/>
  <c r="K27" i="1" s="1"/>
  <c r="L27" i="1" s="1"/>
  <c r="P27" i="1"/>
  <c r="Q27" i="1"/>
  <c r="A28" i="1"/>
  <c r="F28" i="1"/>
  <c r="I28" i="1"/>
  <c r="M28" i="1"/>
  <c r="P28" i="1"/>
  <c r="Q28" i="1" s="1"/>
  <c r="R28" i="1"/>
  <c r="A29" i="1"/>
  <c r="J29" i="1" s="1"/>
  <c r="C29" i="1"/>
  <c r="H29" i="1" s="1"/>
  <c r="N29" i="1" s="1"/>
  <c r="F29" i="1"/>
  <c r="G29" i="1"/>
  <c r="I29" i="1"/>
  <c r="K29" i="1"/>
  <c r="L29" i="1"/>
  <c r="P29" i="1"/>
  <c r="Q29" i="1"/>
  <c r="A30" i="1"/>
  <c r="G30" i="1" s="1"/>
  <c r="C30" i="1"/>
  <c r="O30" i="1" s="1"/>
  <c r="F30" i="1"/>
  <c r="H30" i="1"/>
  <c r="N30" i="1" s="1"/>
  <c r="I30" i="1"/>
  <c r="J30" i="1"/>
  <c r="K30" i="1" s="1"/>
  <c r="L30" i="1" s="1"/>
  <c r="M30" i="1"/>
  <c r="P30" i="1"/>
  <c r="Q30" i="1" s="1"/>
  <c r="R30" i="1"/>
  <c r="A31" i="1"/>
  <c r="C31" i="1"/>
  <c r="H31" i="1" s="1"/>
  <c r="N31" i="1" s="1"/>
  <c r="F31" i="1"/>
  <c r="G31" i="1"/>
  <c r="I31" i="1"/>
  <c r="J31" i="1"/>
  <c r="K31" i="1" s="1"/>
  <c r="L31" i="1" s="1"/>
  <c r="M31" i="1"/>
  <c r="P31" i="1"/>
  <c r="Q31" i="1"/>
  <c r="R31" i="1"/>
  <c r="A32" i="1"/>
  <c r="C32" i="1" s="1"/>
  <c r="H32" i="1" s="1"/>
  <c r="N32" i="1" s="1"/>
  <c r="F32" i="1"/>
  <c r="I32" i="1"/>
  <c r="J32" i="1"/>
  <c r="K32" i="1"/>
  <c r="L32" i="1" s="1"/>
  <c r="M32" i="1"/>
  <c r="O32" i="1"/>
  <c r="P32" i="1"/>
  <c r="Q32" i="1" s="1"/>
  <c r="R32" i="1"/>
  <c r="A33" i="1"/>
  <c r="J33" i="1" s="1"/>
  <c r="K33" i="1" s="1"/>
  <c r="C33" i="1"/>
  <c r="H33" i="1" s="1"/>
  <c r="N33" i="1" s="1"/>
  <c r="F33" i="1"/>
  <c r="G33" i="1"/>
  <c r="I33" i="1"/>
  <c r="R33" i="1" s="1"/>
  <c r="L33" i="1"/>
  <c r="P33" i="1"/>
  <c r="Q33" i="1"/>
  <c r="A34" i="1"/>
  <c r="G34" i="1" s="1"/>
  <c r="F34" i="1"/>
  <c r="I34" i="1"/>
  <c r="M34" i="1"/>
  <c r="P34" i="1"/>
  <c r="Q34" i="1"/>
  <c r="R34" i="1"/>
  <c r="D35" i="1"/>
  <c r="E35" i="1"/>
  <c r="F35" i="1"/>
  <c r="S35" i="1"/>
  <c r="O21" i="1" l="1"/>
  <c r="Q21" i="1" s="1"/>
  <c r="J9" i="1"/>
  <c r="K9" i="1" s="1"/>
  <c r="C9" i="1"/>
  <c r="G9" i="1"/>
  <c r="I9" i="1" s="1"/>
  <c r="O31" i="1"/>
  <c r="C28" i="1"/>
  <c r="J28" i="1"/>
  <c r="K28" i="1" s="1"/>
  <c r="L28" i="1" s="1"/>
  <c r="O27" i="1"/>
  <c r="O24" i="1"/>
  <c r="G18" i="1"/>
  <c r="I18" i="1" s="1"/>
  <c r="C18" i="1"/>
  <c r="J18" i="1"/>
  <c r="K18" i="1" s="1"/>
  <c r="J34" i="1"/>
  <c r="K34" i="1" s="1"/>
  <c r="L34" i="1" s="1"/>
  <c r="C34" i="1"/>
  <c r="O33" i="1"/>
  <c r="R29" i="1"/>
  <c r="M29" i="1"/>
  <c r="R27" i="1"/>
  <c r="J26" i="1"/>
  <c r="K26" i="1" s="1"/>
  <c r="C26" i="1"/>
  <c r="O25" i="1"/>
  <c r="G24" i="1"/>
  <c r="I24" i="1" s="1"/>
  <c r="C20" i="1"/>
  <c r="G20" i="1"/>
  <c r="I20" i="1" s="1"/>
  <c r="J17" i="1"/>
  <c r="K17" i="1" s="1"/>
  <c r="C17" i="1"/>
  <c r="G17" i="1"/>
  <c r="I17" i="1" s="1"/>
  <c r="G14" i="1"/>
  <c r="I14" i="1" s="1"/>
  <c r="C14" i="1"/>
  <c r="J14" i="1"/>
  <c r="K14" i="1" s="1"/>
  <c r="O5" i="1"/>
  <c r="H5" i="1"/>
  <c r="N5" i="1" s="1"/>
  <c r="C4" i="1"/>
  <c r="J4" i="1"/>
  <c r="K4" i="1" s="1"/>
  <c r="G4" i="1"/>
  <c r="M33" i="1"/>
  <c r="G32" i="1"/>
  <c r="O29" i="1"/>
  <c r="G28" i="1"/>
  <c r="M25" i="1"/>
  <c r="H23" i="1"/>
  <c r="H22" i="1"/>
  <c r="N22" i="1" s="1"/>
  <c r="J21" i="1"/>
  <c r="K21" i="1" s="1"/>
  <c r="G21" i="1"/>
  <c r="I21" i="1" s="1"/>
  <c r="R15" i="1"/>
  <c r="J13" i="1"/>
  <c r="K13" i="1" s="1"/>
  <c r="C13" i="1"/>
  <c r="G13" i="1"/>
  <c r="I13" i="1" s="1"/>
  <c r="G10" i="1"/>
  <c r="I10" i="1" s="1"/>
  <c r="C10" i="1"/>
  <c r="J10" i="1"/>
  <c r="K10" i="1" s="1"/>
  <c r="J5" i="1"/>
  <c r="K5" i="1" s="1"/>
  <c r="L5" i="1" s="1"/>
  <c r="G5" i="1"/>
  <c r="P35" i="1"/>
  <c r="Q24" i="1"/>
  <c r="Q16" i="1"/>
  <c r="Q12" i="1"/>
  <c r="H8" i="1"/>
  <c r="N8" i="1" s="1"/>
  <c r="H11" i="1"/>
  <c r="G8" i="1"/>
  <c r="O6" i="1"/>
  <c r="Q6" i="1" s="1"/>
  <c r="H6" i="1"/>
  <c r="M5" i="1"/>
  <c r="M35" i="1" l="1"/>
  <c r="I35" i="1"/>
  <c r="M13" i="1" s="1"/>
  <c r="H4" i="1"/>
  <c r="C35" i="1"/>
  <c r="O4" i="1"/>
  <c r="O17" i="1"/>
  <c r="Q17" i="1" s="1"/>
  <c r="H17" i="1"/>
  <c r="O34" i="1"/>
  <c r="H34" i="1"/>
  <c r="N34" i="1" s="1"/>
  <c r="O9" i="1"/>
  <c r="Q9" i="1" s="1"/>
  <c r="H9" i="1"/>
  <c r="O13" i="1"/>
  <c r="Q13" i="1" s="1"/>
  <c r="H13" i="1"/>
  <c r="H28" i="1"/>
  <c r="N28" i="1" s="1"/>
  <c r="O28" i="1"/>
  <c r="H24" i="1"/>
  <c r="L4" i="1"/>
  <c r="L35" i="1"/>
  <c r="O14" i="1"/>
  <c r="Q14" i="1" s="1"/>
  <c r="H14" i="1"/>
  <c r="O20" i="1"/>
  <c r="Q20" i="1" s="1"/>
  <c r="H20" i="1"/>
  <c r="O10" i="1"/>
  <c r="Q10" i="1" s="1"/>
  <c r="H10" i="1"/>
  <c r="M14" i="1"/>
  <c r="G35" i="1"/>
  <c r="J35" i="1"/>
  <c r="K35" i="1" s="1"/>
  <c r="O26" i="1"/>
  <c r="Q26" i="1" s="1"/>
  <c r="H26" i="1"/>
  <c r="O18" i="1"/>
  <c r="Q18" i="1" s="1"/>
  <c r="H18" i="1"/>
  <c r="H21" i="1"/>
  <c r="L16" i="1" l="1"/>
  <c r="L20" i="1"/>
  <c r="L7" i="1"/>
  <c r="L12" i="1"/>
  <c r="L24" i="1"/>
  <c r="L11" i="1"/>
  <c r="L19" i="1"/>
  <c r="L6" i="1"/>
  <c r="L23" i="1"/>
  <c r="H35" i="1"/>
  <c r="R35" i="1"/>
  <c r="L21" i="1"/>
  <c r="N4" i="1"/>
  <c r="N35" i="1"/>
  <c r="N10" i="1" s="1"/>
  <c r="M20" i="1"/>
  <c r="M24" i="1"/>
  <c r="M18" i="1"/>
  <c r="N24" i="1"/>
  <c r="L18" i="1"/>
  <c r="N13" i="1"/>
  <c r="M26" i="1"/>
  <c r="M19" i="1"/>
  <c r="M12" i="1"/>
  <c r="M11" i="1"/>
  <c r="M23" i="1"/>
  <c r="M6" i="1"/>
  <c r="M7" i="1"/>
  <c r="M16" i="1"/>
  <c r="L26" i="1"/>
  <c r="M21" i="1"/>
  <c r="N18" i="1"/>
  <c r="N14" i="1"/>
  <c r="L10" i="1"/>
  <c r="N9" i="1"/>
  <c r="N17" i="1"/>
  <c r="M9" i="1"/>
  <c r="M17" i="1"/>
  <c r="N26" i="1"/>
  <c r="L14" i="1"/>
  <c r="L13" i="1"/>
  <c r="N20" i="1"/>
  <c r="L9" i="1"/>
  <c r="L17" i="1"/>
  <c r="M10" i="1"/>
  <c r="O35" i="1"/>
  <c r="Q35" i="1" s="1"/>
  <c r="R11" i="1" l="1"/>
  <c r="R7" i="1"/>
  <c r="R23" i="1"/>
  <c r="R19" i="1"/>
  <c r="R12" i="1"/>
  <c r="R6" i="1"/>
  <c r="R14" i="1"/>
  <c r="R18" i="1"/>
  <c r="R24" i="1"/>
  <c r="R21" i="1"/>
  <c r="R16" i="1"/>
  <c r="R17" i="1"/>
  <c r="R26" i="1"/>
  <c r="N16" i="1"/>
  <c r="N7" i="1"/>
  <c r="N19" i="1"/>
  <c r="N12" i="1"/>
  <c r="N23" i="1"/>
  <c r="N11" i="1"/>
  <c r="N6" i="1"/>
  <c r="R20" i="1"/>
  <c r="R13" i="1"/>
  <c r="R9" i="1"/>
  <c r="N21" i="1"/>
  <c r="R10" i="1"/>
</calcChain>
</file>

<file path=xl/sharedStrings.xml><?xml version="1.0" encoding="utf-8"?>
<sst xmlns="http://schemas.openxmlformats.org/spreadsheetml/2006/main" count="16" uniqueCount="16">
  <si>
    <t>Альпійська 1с.</t>
  </si>
  <si>
    <t>Всього</t>
  </si>
  <si>
    <t>Аналітика приходу на термічку</t>
  </si>
  <si>
    <t>Аналітика виходу</t>
  </si>
  <si>
    <t>Аналітика термовтрат</t>
  </si>
  <si>
    <t>Аналітика собівартості</t>
  </si>
  <si>
    <t>Собівартість</t>
  </si>
  <si>
    <t>Термовтрати</t>
  </si>
  <si>
    <t>Вихід</t>
  </si>
  <si>
    <t>Передано на СГП</t>
  </si>
  <si>
    <t>Різниця між фаршем і приходом на термічку</t>
  </si>
  <si>
    <t>Прихід на термічку</t>
  </si>
  <si>
    <t>Фарш</t>
  </si>
  <si>
    <t>Списано сировини</t>
  </si>
  <si>
    <t>Дата виготовлення</t>
  </si>
  <si>
    <t>Назва продукції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</si>
</sst>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%"/>
    <numFmt numFmtId="165" formatCode="[$-FC22]d\ mmmm\ yyyy&quot; р.&quot;;@"/>
    <numFmt numFmtId="166" formatCode="0.00_ ;[Red]\-0.00\ "/>
  </numFmts>
  <fonts count="9" x14ac:knownFonts="1">
    <font>
      <sz val="10"/>
      <name val="Arial Cyr"/>
      <charset val="204"/>
    </font>
    <font>
      <b/>
      <i/>
      <sz val="12"/>
      <name val="Times New Roman Cyr"/>
      <charset val="204"/>
    </font>
    <font>
      <sz val="10"/>
      <name val="Times New Roman Cyr"/>
      <family val="1"/>
      <charset val="204"/>
    </font>
    <font>
      <sz val="10"/>
      <color rgb="FFFF0000"/>
      <name val="Times New Roman Cyr"/>
      <charset val="204"/>
    </font>
    <font>
      <sz val="10"/>
      <color theme="4"/>
      <name val="Times New Roman Cyr"/>
      <charset val="204"/>
    </font>
    <font>
      <sz val="10"/>
      <name val="Times New Roman Cyr"/>
      <charset val="204"/>
    </font>
    <font>
      <b/>
      <sz val="10"/>
      <name val="Times New Roman Cyr"/>
      <family val="1"/>
      <charset val="204"/>
    </font>
    <font>
      <sz val="10"/>
      <color indexed="18"/>
      <name val="Times New Roman Cyr"/>
      <charset val="204"/>
    </font>
    <font>
      <sz val="10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  <diagonal/>
    </border>
    <border>
      <left style="hair">
        <color indexed="55"/>
      </left>
      <right/>
      <top style="hair">
        <color indexed="55"/>
      </top>
      <bottom style="hair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</borders>
  <cellStyleXfs count="2">
    <xf numFmtId="0" fontId="0" fillId="0" borderId="0"/>
    <xf numFmtId="0" fontId="8" fillId="0" borderId="0"/>
  </cellStyleXfs>
  <cellXfs count="19">
    <xf numFmtId="0" fontId="0" fillId="0" borderId="0" xfId="0"/>
    <xf numFmtId="2" fontId="2" fillId="2" borderId="0" xfId="0" applyNumberFormat="1" applyFont="1" applyFill="1"/>
    <xf numFmtId="0" fontId="2" fillId="2" borderId="0" xfId="0" applyFont="1" applyFill="1"/>
    <xf numFmtId="0" fontId="7" fillId="2" borderId="3" xfId="0" applyFont="1" applyFill="1" applyBorder="1" applyAlignment="1">
      <alignment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7" fillId="2" borderId="3" xfId="0" applyNumberFormat="1" applyFont="1" applyFill="1" applyBorder="1" applyAlignment="1">
      <alignment horizontal="center" vertical="center" wrapText="1"/>
    </xf>
    <xf numFmtId="0" fontId="5" fillId="2" borderId="2" xfId="0" applyNumberFormat="1" applyFont="1" applyFill="1" applyBorder="1" applyAlignment="1">
      <alignment horizontal="left"/>
    </xf>
    <xf numFmtId="14" fontId="5" fillId="2" borderId="2" xfId="0" applyNumberFormat="1" applyFont="1" applyFill="1" applyBorder="1" applyAlignment="1">
      <alignment horizontal="left"/>
    </xf>
    <xf numFmtId="2" fontId="5" fillId="2" borderId="1" xfId="0" applyNumberFormat="1" applyFont="1" applyFill="1" applyBorder="1" applyAlignment="1">
      <alignment horizontal="right"/>
    </xf>
    <xf numFmtId="164" fontId="6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>
      <alignment horizontal="right"/>
    </xf>
    <xf numFmtId="164" fontId="3" fillId="2" borderId="1" xfId="0" applyNumberFormat="1" applyFont="1" applyFill="1" applyBorder="1" applyAlignment="1">
      <alignment horizontal="right"/>
    </xf>
    <xf numFmtId="0" fontId="3" fillId="2" borderId="1" xfId="0" applyNumberFormat="1" applyFont="1" applyFill="1" applyBorder="1" applyAlignment="1">
      <alignment horizontal="right"/>
    </xf>
    <xf numFmtId="165" fontId="1" fillId="2" borderId="2" xfId="0" applyNumberFormat="1" applyFont="1" applyFill="1" applyBorder="1" applyAlignment="1">
      <alignment horizontal="left"/>
    </xf>
    <xf numFmtId="2" fontId="1" fillId="2" borderId="1" xfId="0" applyNumberFormat="1" applyFont="1" applyFill="1" applyBorder="1" applyAlignment="1">
      <alignment horizontal="right"/>
    </xf>
    <xf numFmtId="164" fontId="1" fillId="2" borderId="1" xfId="0" applyNumberFormat="1" applyFont="1" applyFill="1" applyBorder="1" applyAlignment="1">
      <alignment horizontal="right"/>
    </xf>
    <xf numFmtId="0" fontId="1" fillId="2" borderId="1" xfId="0" applyNumberFormat="1" applyFont="1" applyFill="1" applyBorder="1" applyAlignment="1">
      <alignment horizontal="right"/>
    </xf>
    <xf numFmtId="0" fontId="1" fillId="2" borderId="0" xfId="0" applyFont="1" applyFill="1"/>
    <xf numFmtId="0" fontId="0" fillId="2" borderId="0" xfId="0" applyFill="1"/>
  </cellXfs>
  <cellStyles count="2">
    <cellStyle name="Обычный" xfId="0" builtinId="0"/>
    <cellStyle name="Обычный 2" xfId="1"/>
  </cellStyles>
  <dxfs count="56">
    <dxf>
      <font>
        <b val="0"/>
        <i val="0"/>
        <color theme="3" tint="0.39994506668294322"/>
      </font>
    </dxf>
    <dxf>
      <font>
        <b val="0"/>
        <i val="0"/>
        <color rgb="FFFF0000"/>
      </font>
    </dxf>
    <dxf>
      <font>
        <color theme="4"/>
      </font>
    </dxf>
    <dxf>
      <font>
        <condense val="0"/>
        <extend val="0"/>
        <color rgb="FF9C0006"/>
      </font>
    </dxf>
    <dxf>
      <font>
        <b/>
        <i val="0"/>
        <color rgb="FFFF0000"/>
      </font>
    </dxf>
    <dxf>
      <font>
        <b/>
        <i val="0"/>
        <color theme="3" tint="0.39994506668294322"/>
      </font>
    </dxf>
    <dxf>
      <font>
        <color rgb="FFFF0000"/>
      </font>
    </dxf>
    <dxf>
      <font>
        <b val="0"/>
        <i val="0"/>
        <color rgb="FFFF0000"/>
      </font>
    </dxf>
    <dxf>
      <font>
        <b val="0"/>
        <i val="0"/>
        <color theme="3" tint="0.39994506668294322"/>
      </font>
    </dxf>
    <dxf>
      <font>
        <color theme="4"/>
      </font>
    </dxf>
    <dxf>
      <font>
        <condense val="0"/>
        <extend val="0"/>
        <color rgb="FF9C0006"/>
      </font>
    </dxf>
    <dxf>
      <font>
        <b/>
        <i val="0"/>
        <color rgb="FFFF0000"/>
      </font>
    </dxf>
    <dxf>
      <font>
        <b/>
        <i val="0"/>
        <color theme="3" tint="0.39994506668294322"/>
      </font>
    </dxf>
    <dxf>
      <font>
        <color rgb="FFFF0000"/>
      </font>
    </dxf>
    <dxf>
      <font>
        <b val="0"/>
        <i val="0"/>
        <color rgb="FFFF0000"/>
      </font>
    </dxf>
    <dxf>
      <font>
        <color theme="4"/>
      </font>
    </dxf>
    <dxf>
      <font>
        <condense val="0"/>
        <extend val="0"/>
        <color rgb="FF9C0006"/>
      </font>
    </dxf>
    <dxf>
      <font>
        <b/>
        <i val="0"/>
        <color rgb="FFFF0000"/>
      </font>
    </dxf>
    <dxf>
      <font>
        <b/>
        <i val="0"/>
        <color theme="3" tint="0.39994506668294322"/>
      </font>
    </dxf>
    <dxf>
      <font>
        <color rgb="FFFF0000"/>
      </font>
    </dxf>
    <dxf>
      <font>
        <b val="0"/>
        <i val="0"/>
        <color rgb="FFFF0000"/>
      </font>
    </dxf>
    <dxf>
      <font>
        <b val="0"/>
        <i val="0"/>
        <color theme="3" tint="0.39994506668294322"/>
      </font>
    </dxf>
    <dxf>
      <font>
        <b val="0"/>
        <i val="0"/>
        <color theme="3" tint="0.39994506668294322"/>
      </font>
    </dxf>
    <dxf>
      <font>
        <b val="0"/>
        <i val="0"/>
        <color rgb="FFFF0000"/>
      </font>
    </dxf>
    <dxf>
      <font>
        <color theme="4"/>
      </font>
    </dxf>
    <dxf>
      <font>
        <condense val="0"/>
        <extend val="0"/>
        <color rgb="FF9C0006"/>
      </font>
    </dxf>
    <dxf>
      <font>
        <b/>
        <i val="0"/>
        <color rgb="FFFF0000"/>
      </font>
    </dxf>
    <dxf>
      <font>
        <b/>
        <i val="0"/>
        <color theme="3" tint="0.39994506668294322"/>
      </font>
    </dxf>
    <dxf>
      <font>
        <color rgb="FFFF0000"/>
      </font>
    </dxf>
    <dxf>
      <font>
        <b val="0"/>
        <i val="0"/>
        <color rgb="FFFF0000"/>
      </font>
    </dxf>
    <dxf>
      <font>
        <b val="0"/>
        <i val="0"/>
        <color theme="3" tint="0.39994506668294322"/>
      </font>
    </dxf>
    <dxf>
      <font>
        <color theme="4"/>
      </font>
    </dxf>
    <dxf>
      <font>
        <condense val="0"/>
        <extend val="0"/>
        <color rgb="FF9C0006"/>
      </font>
    </dxf>
    <dxf>
      <font>
        <b/>
        <i val="0"/>
        <color rgb="FFFF0000"/>
      </font>
    </dxf>
    <dxf>
      <font>
        <b/>
        <i val="0"/>
        <color theme="3" tint="0.39994506668294322"/>
      </font>
    </dxf>
    <dxf>
      <font>
        <color rgb="FFFF0000"/>
      </font>
    </dxf>
    <dxf>
      <font>
        <b val="0"/>
        <i val="0"/>
        <color rgb="FFFF0000"/>
      </font>
    </dxf>
    <dxf>
      <font>
        <color theme="4"/>
      </font>
    </dxf>
    <dxf>
      <font>
        <condense val="0"/>
        <extend val="0"/>
        <color rgb="FF9C0006"/>
      </font>
    </dxf>
    <dxf>
      <font>
        <b/>
        <i val="0"/>
        <color rgb="FFFF0000"/>
      </font>
    </dxf>
    <dxf>
      <font>
        <b/>
        <i val="0"/>
        <color theme="3" tint="0.39994506668294322"/>
      </font>
    </dxf>
    <dxf>
      <font>
        <color rgb="FFFF0000"/>
      </font>
    </dxf>
    <dxf>
      <font>
        <b val="0"/>
        <i val="0"/>
        <color rgb="FFFF0000"/>
      </font>
    </dxf>
    <dxf>
      <font>
        <color theme="4"/>
      </font>
    </dxf>
    <dxf>
      <font>
        <condense val="0"/>
        <extend val="0"/>
        <color rgb="FF9C0006"/>
      </font>
    </dxf>
    <dxf>
      <font>
        <b/>
        <i val="0"/>
        <color rgb="FFFF0000"/>
      </font>
    </dxf>
    <dxf>
      <font>
        <b/>
        <i val="0"/>
        <color theme="3" tint="0.39994506668294322"/>
      </font>
    </dxf>
    <dxf>
      <font>
        <color rgb="FFFF0000"/>
      </font>
    </dxf>
    <dxf>
      <font>
        <b val="0"/>
        <i val="0"/>
        <color rgb="FFFF0000"/>
      </font>
    </dxf>
    <dxf>
      <font>
        <b val="0"/>
        <i val="0"/>
        <color theme="3" tint="0.39994506668294322"/>
      </font>
    </dxf>
    <dxf>
      <font>
        <color theme="4"/>
      </font>
    </dxf>
    <dxf>
      <font>
        <condense val="0"/>
        <extend val="0"/>
        <color rgb="FF9C0006"/>
      </font>
    </dxf>
    <dxf>
      <font>
        <b/>
        <i val="0"/>
        <color rgb="FFFF0000"/>
      </font>
    </dxf>
    <dxf>
      <font>
        <b/>
        <i val="0"/>
        <color theme="3" tint="0.39994506668294322"/>
      </font>
    </dxf>
    <dxf>
      <font>
        <color rgb="FFFF0000"/>
      </font>
    </dxf>
    <dxf>
      <font>
        <b val="0"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1044;&#1086;&#1082;&#1080;\&#1040;&#1085;&#1072;&#1083;&#1110;&#1090;&#1080;&#1082;&#1072;\&#1051;&#1102;&#1090;&#1080;&#1081;%202017\&#1030;&#1085;&#1074;&#1077;&#1085;&#1090;&#1072;&#1088;&#1080;&#1079;&#1072;&#1094;&#1110;&#1111;%20&#1075;&#1088;&#1091;&#1076;&#1077;&#1085;&#1100;%202016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1044;&#1086;&#1082;&#1080;\&#1040;&#1085;&#1072;&#1083;&#1110;&#1090;&#1080;&#1082;&#1072;\&#1051;&#1102;&#1090;&#1080;&#1081;%202017\&#1074;&#1080;&#1088;&#1086;&#1073;&#1085;&#1080;&#1094;&#1090;&#1074;&#1086;%20&#1083;&#1102;&#1090;&#1080;&#1081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1"/>
      <sheetName val="02"/>
      <sheetName val="03"/>
      <sheetName val="04"/>
      <sheetName val="05"/>
      <sheetName val="06"/>
      <sheetName val="07"/>
      <sheetName val="08"/>
      <sheetName val="0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XLR_NoRangeSheet"/>
      <sheetName val="31"/>
      <sheetName val="Зведена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>
        <row r="6">
          <cell r="C6" t="str">
            <v>49056</v>
          </cell>
          <cell r="D6">
            <v>42675.53297453704</v>
          </cell>
          <cell r="F6" t="str">
            <v/>
          </cell>
          <cell r="AL6" t="str">
            <v>9.1 Склад Готової продуцкції</v>
          </cell>
        </row>
        <row r="7">
          <cell r="C7" t="str">
            <v/>
          </cell>
          <cell r="D7" t="str">
            <v/>
          </cell>
          <cell r="E7" t="str">
            <v/>
          </cell>
          <cell r="F7" t="str">
            <v/>
          </cell>
        </row>
      </sheetData>
      <sheetData sheetId="31" refreshError="1"/>
      <sheetData sheetId="3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Зведена"/>
      <sheetName val="XLR_NoRangeSheet"/>
      <sheetName val="розпочате в-во"/>
      <sheetName val="01"/>
      <sheetName val="02"/>
      <sheetName val="03"/>
      <sheetName val="04"/>
      <sheetName val="05"/>
      <sheetName val="06"/>
      <sheetName val="07"/>
      <sheetName val="08"/>
      <sheetName val="0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Лист1"/>
    </sheetNames>
    <sheetDataSet>
      <sheetData sheetId="0"/>
      <sheetData sheetId="1"/>
      <sheetData sheetId="2"/>
      <sheetData sheetId="3">
        <row r="1">
          <cell r="E1" t="str">
            <v>Товар</v>
          </cell>
          <cell r="F1" t="str">
            <v>К-сть</v>
          </cell>
          <cell r="K1" t="str">
            <v>Вихід</v>
          </cell>
          <cell r="L1" t="str">
            <v>Собівартість</v>
          </cell>
        </row>
        <row r="2">
          <cell r="E2" t="str">
            <v>Баликова п.к.1с.</v>
          </cell>
          <cell r="F2">
            <v>206.4</v>
          </cell>
          <cell r="K2">
            <v>205.8</v>
          </cell>
          <cell r="L2">
            <v>63.941499999999998</v>
          </cell>
        </row>
        <row r="3">
          <cell r="E3" t="str">
            <v>Болгарська п.к. 1с.</v>
          </cell>
          <cell r="F3">
            <v>104.5</v>
          </cell>
          <cell r="K3">
            <v>105.7</v>
          </cell>
          <cell r="L3">
            <v>51.127000000000002</v>
          </cell>
        </row>
        <row r="4">
          <cell r="E4" t="str">
            <v>Брестська  варена 1с.</v>
          </cell>
          <cell r="F4">
            <v>111.825</v>
          </cell>
          <cell r="K4">
            <v>145.1</v>
          </cell>
          <cell r="L4">
            <v>26.703700000000001</v>
          </cell>
        </row>
        <row r="5">
          <cell r="E5" t="str">
            <v>Буженина домашня варена в.с.</v>
          </cell>
          <cell r="F5">
            <v>211.99</v>
          </cell>
          <cell r="K5">
            <v>223.4</v>
          </cell>
          <cell r="L5">
            <v>67.0274</v>
          </cell>
        </row>
        <row r="6">
          <cell r="E6" t="str">
            <v>Варена з молоком 1с.</v>
          </cell>
          <cell r="F6">
            <v>217.28</v>
          </cell>
          <cell r="K6">
            <v>307.89999999999998</v>
          </cell>
          <cell r="L6">
            <v>33.104500000000002</v>
          </cell>
        </row>
        <row r="7">
          <cell r="E7" t="str">
            <v>Варшавська н.к.1с.</v>
          </cell>
          <cell r="F7">
            <v>219.97</v>
          </cell>
          <cell r="K7">
            <v>200.6</v>
          </cell>
          <cell r="L7">
            <v>42.595799999999997</v>
          </cell>
        </row>
        <row r="8">
          <cell r="E8" t="str">
            <v>Віденська" 1.с. Сосиски</v>
          </cell>
          <cell r="F8">
            <v>107.72</v>
          </cell>
          <cell r="K8">
            <v>150.5</v>
          </cell>
          <cell r="L8">
            <v>52.960299999999997</v>
          </cell>
        </row>
        <row r="9">
          <cell r="E9" t="str">
            <v>Вітчинна   н.к.  1с.</v>
          </cell>
          <cell r="F9">
            <v>215.04</v>
          </cell>
          <cell r="K9">
            <v>291.3</v>
          </cell>
          <cell r="L9">
            <v>56.535200000000003</v>
          </cell>
        </row>
        <row r="10">
          <cell r="E10" t="str">
            <v>Грудинка вар. копчена в.с.</v>
          </cell>
          <cell r="F10">
            <v>219.852</v>
          </cell>
          <cell r="K10">
            <v>235.8</v>
          </cell>
          <cell r="L10">
            <v>63.285499999999999</v>
          </cell>
        </row>
        <row r="11">
          <cell r="E11" t="str">
            <v>Грудинка жарена в.с.</v>
          </cell>
          <cell r="F11">
            <v>261.625</v>
          </cell>
          <cell r="K11">
            <v>249.7</v>
          </cell>
          <cell r="L11">
            <v>72.084199999999996</v>
          </cell>
        </row>
        <row r="12">
          <cell r="E12" t="str">
            <v>Дачні сардельки в.г.</v>
          </cell>
          <cell r="F12">
            <v>318.02699999999999</v>
          </cell>
          <cell r="K12">
            <v>457.3</v>
          </cell>
          <cell r="L12">
            <v>39.408299999999997</v>
          </cell>
        </row>
        <row r="13">
          <cell r="E13" t="str">
            <v>Делікатесна з сиром  н.к.  1с.</v>
          </cell>
          <cell r="F13">
            <v>104.87</v>
          </cell>
          <cell r="K13">
            <v>100.9</v>
          </cell>
          <cell r="L13">
            <v>66.357799999999997</v>
          </cell>
        </row>
        <row r="14">
          <cell r="E14" t="str">
            <v>Дикий кабан" К-са Варена в.с.</v>
          </cell>
          <cell r="F14">
            <v>212.62</v>
          </cell>
          <cell r="K14">
            <v>279.3</v>
          </cell>
          <cell r="L14">
            <v>56.725000000000001</v>
          </cell>
        </row>
        <row r="15">
          <cell r="E15" t="str">
            <v>Домашня жарена в.с.</v>
          </cell>
          <cell r="F15">
            <v>105.88</v>
          </cell>
          <cell r="K15">
            <v>91</v>
          </cell>
          <cell r="L15">
            <v>61.507800000000003</v>
          </cell>
        </row>
        <row r="16">
          <cell r="E16" t="str">
            <v>Дрогобицька  в.к   в.с</v>
          </cell>
          <cell r="F16">
            <v>103.4</v>
          </cell>
          <cell r="K16">
            <v>102.6</v>
          </cell>
          <cell r="L16">
            <v>67.962400000000002</v>
          </cell>
        </row>
        <row r="17">
          <cell r="E17" t="str">
            <v>З салом" 2с. Сардельки</v>
          </cell>
          <cell r="F17">
            <v>452.72399999999999</v>
          </cell>
          <cell r="K17">
            <v>514.20000000000005</v>
          </cell>
          <cell r="L17">
            <v>29.156700000000001</v>
          </cell>
        </row>
        <row r="18">
          <cell r="E18" t="str">
            <v>З сиром "  1.с.Сардельки</v>
          </cell>
          <cell r="F18">
            <v>107.42</v>
          </cell>
          <cell r="K18">
            <v>140.80000000000001</v>
          </cell>
          <cell r="L18">
            <v>40.491500000000002</v>
          </cell>
        </row>
        <row r="19">
          <cell r="E19" t="str">
            <v>Казкова варена 1с.</v>
          </cell>
          <cell r="F19">
            <v>215.72</v>
          </cell>
          <cell r="K19">
            <v>306.7</v>
          </cell>
          <cell r="L19">
            <v>32.750900000000001</v>
          </cell>
        </row>
        <row r="20">
          <cell r="E20" t="str">
            <v>Карпатська н.к. в.с.</v>
          </cell>
          <cell r="F20">
            <v>206.4</v>
          </cell>
          <cell r="K20">
            <v>196.7</v>
          </cell>
          <cell r="L20">
            <v>58.807400000000001</v>
          </cell>
        </row>
        <row r="21">
          <cell r="E21" t="str">
            <v>Ковбаса копчена " На дровах" 1с.</v>
          </cell>
          <cell r="F21">
            <v>108.05</v>
          </cell>
          <cell r="K21">
            <v>109.3</v>
          </cell>
          <cell r="L21">
            <v>52.8733</v>
          </cell>
        </row>
        <row r="22">
          <cell r="E22" t="str">
            <v>Ковбаски гриль Українські 1с.</v>
          </cell>
          <cell r="F22">
            <v>103.8</v>
          </cell>
          <cell r="K22">
            <v>106.4</v>
          </cell>
          <cell r="L22">
            <v>51.560600000000001</v>
          </cell>
        </row>
        <row r="23">
          <cell r="E23" t="str">
            <v>Краківська п.к.в.с.</v>
          </cell>
          <cell r="F23">
            <v>203.75</v>
          </cell>
          <cell r="K23">
            <v>201.6</v>
          </cell>
          <cell r="L23">
            <v>47.289099999999998</v>
          </cell>
        </row>
        <row r="24">
          <cell r="E24" t="str">
            <v>Крепиш" в.с. Сосиски</v>
          </cell>
          <cell r="F24">
            <v>217.06</v>
          </cell>
          <cell r="K24">
            <v>309.60000000000002</v>
          </cell>
          <cell r="L24">
            <v>43.548400000000001</v>
          </cell>
        </row>
        <row r="25">
          <cell r="E25" t="str">
            <v>Крильця курині в.к.</v>
          </cell>
          <cell r="F25">
            <v>156.44999999999999</v>
          </cell>
          <cell r="K25">
            <v>133</v>
          </cell>
          <cell r="L25">
            <v>37.449599999999997</v>
          </cell>
        </row>
        <row r="26">
          <cell r="E26" t="str">
            <v>Кровяна з язиком</v>
          </cell>
          <cell r="F26">
            <v>130.80000000000001</v>
          </cell>
          <cell r="K26">
            <v>145.19999999999999</v>
          </cell>
          <cell r="L26">
            <v>21.7531</v>
          </cell>
        </row>
        <row r="27">
          <cell r="E27" t="str">
            <v>Кури копчені в.к.</v>
          </cell>
          <cell r="F27">
            <v>127.249</v>
          </cell>
          <cell r="K27">
            <v>117.2</v>
          </cell>
          <cell r="L27">
            <v>40.697600000000001</v>
          </cell>
        </row>
        <row r="28">
          <cell r="E28" t="str">
            <v>Курина жарена 1с</v>
          </cell>
          <cell r="F28">
            <v>105</v>
          </cell>
          <cell r="K28">
            <v>88</v>
          </cell>
          <cell r="L28">
            <v>51.219200000000001</v>
          </cell>
        </row>
        <row r="29">
          <cell r="E29" t="str">
            <v>Любительська  варена в.с.</v>
          </cell>
          <cell r="F29">
            <v>108.43</v>
          </cell>
          <cell r="K29">
            <v>162.1</v>
          </cell>
          <cell r="L29">
            <v>37.243899999999996</v>
          </cell>
        </row>
        <row r="30">
          <cell r="E30" t="str">
            <v>Ліверна 1.с.</v>
          </cell>
          <cell r="F30">
            <v>796</v>
          </cell>
          <cell r="K30">
            <v>1160</v>
          </cell>
          <cell r="L30">
            <v>12.4925</v>
          </cell>
        </row>
        <row r="31">
          <cell r="E31" t="str">
            <v>Лікарська вар. в. с.</v>
          </cell>
          <cell r="F31">
            <v>215.24</v>
          </cell>
          <cell r="K31">
            <v>328.6</v>
          </cell>
          <cell r="L31">
            <v>41.513199999999998</v>
          </cell>
        </row>
        <row r="32">
          <cell r="E32" t="str">
            <v>Медова в.к. в.с.</v>
          </cell>
          <cell r="F32">
            <v>212.1</v>
          </cell>
          <cell r="K32">
            <v>214.5</v>
          </cell>
          <cell r="L32">
            <v>65.531899999999993</v>
          </cell>
        </row>
        <row r="33">
          <cell r="E33" t="str">
            <v>Молодіжні"  1 с. Сосиски</v>
          </cell>
          <cell r="F33">
            <v>448.4</v>
          </cell>
          <cell r="K33">
            <v>504.4</v>
          </cell>
          <cell r="L33">
            <v>26.441700000000001</v>
          </cell>
        </row>
        <row r="34">
          <cell r="E34" t="str">
            <v>Молочна  варена в.с.</v>
          </cell>
          <cell r="F34">
            <v>429.52</v>
          </cell>
          <cell r="K34">
            <v>613.29999999999995</v>
          </cell>
          <cell r="L34">
            <v>45.337200000000003</v>
          </cell>
        </row>
        <row r="35">
          <cell r="E35" t="str">
            <v>Молочні" в/с Сосиски</v>
          </cell>
          <cell r="F35">
            <v>421.1</v>
          </cell>
          <cell r="K35">
            <v>550.4</v>
          </cell>
          <cell r="L35">
            <v>41.017200000000003</v>
          </cell>
        </row>
        <row r="36">
          <cell r="E36" t="str">
            <v>Ніжні 1с. Сосиски</v>
          </cell>
          <cell r="F36">
            <v>216.1</v>
          </cell>
          <cell r="K36">
            <v>315.89999999999998</v>
          </cell>
          <cell r="L36">
            <v>29.225200000000001</v>
          </cell>
        </row>
        <row r="37">
          <cell r="E37" t="str">
            <v>Одеська н.к. 1с</v>
          </cell>
          <cell r="F37">
            <v>103.4</v>
          </cell>
          <cell r="K37">
            <v>96.1</v>
          </cell>
          <cell r="L37">
            <v>57.133200000000002</v>
          </cell>
        </row>
        <row r="38">
          <cell r="E38" t="str">
            <v>Окорок запечений по Домашньому в.с.</v>
          </cell>
          <cell r="F38">
            <v>200.5575</v>
          </cell>
          <cell r="K38">
            <v>144.69999999999999</v>
          </cell>
          <cell r="L38">
            <v>91.451599999999999</v>
          </cell>
        </row>
        <row r="39">
          <cell r="E39" t="str">
            <v>Окорочка курині вар. коп.в.с.</v>
          </cell>
          <cell r="F39">
            <v>191.91800000000001</v>
          </cell>
          <cell r="K39">
            <v>195</v>
          </cell>
          <cell r="L39">
            <v>39.539400000000001</v>
          </cell>
        </row>
        <row r="40">
          <cell r="E40" t="str">
            <v>Ошийок вар жарений в.с.</v>
          </cell>
          <cell r="F40">
            <v>151.92750000000001</v>
          </cell>
          <cell r="K40">
            <v>169.4</v>
          </cell>
          <cell r="L40">
            <v>65.118700000000004</v>
          </cell>
        </row>
        <row r="41">
          <cell r="E41" t="str">
            <v>Панська рублена  н.к.1с.</v>
          </cell>
          <cell r="F41">
            <v>210.7</v>
          </cell>
          <cell r="K41">
            <v>210.4</v>
          </cell>
          <cell r="L41">
            <v>61.859900000000003</v>
          </cell>
        </row>
        <row r="42">
          <cell r="E42" t="str">
            <v>Паштет Домашній в.с.</v>
          </cell>
          <cell r="F42">
            <v>213</v>
          </cell>
          <cell r="K42">
            <v>270</v>
          </cell>
          <cell r="L42">
            <v>37.074399999999997</v>
          </cell>
        </row>
        <row r="43">
          <cell r="E43" t="str">
            <v>Пряна п.к. 2с.</v>
          </cell>
          <cell r="F43">
            <v>558.70000000000005</v>
          </cell>
          <cell r="K43">
            <v>534.29</v>
          </cell>
          <cell r="L43">
            <v>30.383900000000001</v>
          </cell>
        </row>
        <row r="44">
          <cell r="E44" t="str">
            <v>Реберця до пива в.с.</v>
          </cell>
          <cell r="F44">
            <v>64.89</v>
          </cell>
          <cell r="K44">
            <v>55.7</v>
          </cell>
          <cell r="L44">
            <v>13.6372</v>
          </cell>
        </row>
        <row r="45">
          <cell r="E45" t="str">
            <v>Ребро свиняче в.к.</v>
          </cell>
          <cell r="F45">
            <v>407.88</v>
          </cell>
          <cell r="K45">
            <v>346.8</v>
          </cell>
          <cell r="L45">
            <v>28.2102</v>
          </cell>
        </row>
        <row r="46">
          <cell r="E46" t="str">
            <v>Рулька по-домашньому</v>
          </cell>
          <cell r="F46">
            <v>169.23400000000001</v>
          </cell>
          <cell r="K46">
            <v>190.2</v>
          </cell>
          <cell r="L46">
            <v>50.998899999999999</v>
          </cell>
        </row>
        <row r="47">
          <cell r="E47" t="str">
            <v>Сало з часником</v>
          </cell>
          <cell r="F47">
            <v>263.125</v>
          </cell>
          <cell r="K47">
            <v>272.39999999999998</v>
          </cell>
          <cell r="L47">
            <v>26.1005</v>
          </cell>
        </row>
        <row r="48">
          <cell r="E48" t="str">
            <v>Сальтисон Домашній в.с.</v>
          </cell>
          <cell r="F48">
            <v>384.66</v>
          </cell>
          <cell r="K48">
            <v>334.9</v>
          </cell>
          <cell r="L48">
            <v>22.637499999999999</v>
          </cell>
        </row>
        <row r="49">
          <cell r="E49" t="str">
            <v>Салямі  н.к.в.с.</v>
          </cell>
          <cell r="F49">
            <v>210.94</v>
          </cell>
          <cell r="K49">
            <v>209.9</v>
          </cell>
          <cell r="L49">
            <v>63.140099999999997</v>
          </cell>
        </row>
        <row r="50">
          <cell r="E50" t="str">
            <v>Салямі Королівська в.к.в.с.</v>
          </cell>
          <cell r="F50">
            <v>104.13</v>
          </cell>
          <cell r="K50">
            <v>108</v>
          </cell>
          <cell r="L50">
            <v>47.078400000000002</v>
          </cell>
        </row>
        <row r="51">
          <cell r="E51" t="str">
            <v>Салямі Мисливська в.к.1с.</v>
          </cell>
          <cell r="F51">
            <v>104.22</v>
          </cell>
          <cell r="K51">
            <v>105.9</v>
          </cell>
          <cell r="L51">
            <v>66.487099999999998</v>
          </cell>
        </row>
        <row r="52">
          <cell r="E52" t="str">
            <v>Салямі Фінська в.к.1с.</v>
          </cell>
          <cell r="F52">
            <v>105.23</v>
          </cell>
          <cell r="K52">
            <v>108.3</v>
          </cell>
          <cell r="L52">
            <v>62.771900000000002</v>
          </cell>
        </row>
        <row r="53">
          <cell r="E53" t="str">
            <v>Свинина напівжирна 80/20</v>
          </cell>
          <cell r="F53">
            <v>1120</v>
          </cell>
          <cell r="K53">
            <v>1120</v>
          </cell>
          <cell r="L53">
            <v>55.482100000000003</v>
          </cell>
        </row>
        <row r="54">
          <cell r="E54" t="str">
            <v>Свинні" 1с. Сардельки</v>
          </cell>
          <cell r="F54">
            <v>208.36</v>
          </cell>
          <cell r="K54">
            <v>300.2</v>
          </cell>
          <cell r="L54">
            <v>37.027999999999999</v>
          </cell>
        </row>
        <row r="55">
          <cell r="E55" t="str">
            <v>Сервелат н.к  в.с.</v>
          </cell>
          <cell r="F55">
            <v>106.98</v>
          </cell>
          <cell r="K55">
            <v>105.2</v>
          </cell>
          <cell r="L55">
            <v>51.834000000000003</v>
          </cell>
        </row>
        <row r="56">
          <cell r="E56" t="str">
            <v>Ситна варена 3с.</v>
          </cell>
          <cell r="F56">
            <v>113.57</v>
          </cell>
          <cell r="K56">
            <v>144</v>
          </cell>
          <cell r="L56">
            <v>21.239599999999999</v>
          </cell>
        </row>
        <row r="57">
          <cell r="E57" t="str">
            <v>Спинкі вар. копчені</v>
          </cell>
          <cell r="F57">
            <v>812.67</v>
          </cell>
          <cell r="K57">
            <v>576.20000000000005</v>
          </cell>
          <cell r="L57">
            <v>17.879200000000001</v>
          </cell>
        </row>
        <row r="58">
          <cell r="E58" t="str">
            <v>Супродуктова п.к. 3сорт</v>
          </cell>
          <cell r="F58">
            <v>351.85</v>
          </cell>
          <cell r="K58">
            <v>340</v>
          </cell>
          <cell r="L58">
            <v>22.7791</v>
          </cell>
        </row>
        <row r="59">
          <cell r="E59" t="str">
            <v>Теляча вар. В.с.</v>
          </cell>
          <cell r="F59">
            <v>214.64</v>
          </cell>
          <cell r="K59">
            <v>304.10000000000002</v>
          </cell>
          <cell r="L59">
            <v>44.836799999999997</v>
          </cell>
        </row>
        <row r="60">
          <cell r="E60" t="str">
            <v>Телячі сардельки в.с.</v>
          </cell>
          <cell r="F60">
            <v>441.86399999999998</v>
          </cell>
          <cell r="K60">
            <v>637.4</v>
          </cell>
          <cell r="L60">
            <v>35.996600000000001</v>
          </cell>
        </row>
        <row r="61">
          <cell r="E61" t="str">
            <v>Уши свинячі в.к.</v>
          </cell>
          <cell r="F61">
            <v>103</v>
          </cell>
          <cell r="K61">
            <v>80.099999999999994</v>
          </cell>
          <cell r="L61">
            <v>48.146099999999997</v>
          </cell>
        </row>
        <row r="62">
          <cell r="E62" t="str">
            <v>Фарш Домашній</v>
          </cell>
          <cell r="F62">
            <v>200</v>
          </cell>
          <cell r="K62">
            <v>200</v>
          </cell>
          <cell r="L62">
            <v>44.877099999999999</v>
          </cell>
        </row>
        <row r="63">
          <cell r="E63" t="str">
            <v>Філейка особлива в.к.в.с.</v>
          </cell>
          <cell r="F63">
            <v>134.87100000000001</v>
          </cell>
          <cell r="K63">
            <v>122.7</v>
          </cell>
          <cell r="L63">
            <v>90.548500000000004</v>
          </cell>
        </row>
        <row r="64">
          <cell r="E64" t="str">
            <v>Харківські сосиски 1с.</v>
          </cell>
          <cell r="F64">
            <v>436.5</v>
          </cell>
          <cell r="K64">
            <v>569.6</v>
          </cell>
          <cell r="L64">
            <v>29.784700000000001</v>
          </cell>
        </row>
        <row r="65">
          <cell r="E65" t="str">
            <v>Шахтарська п.к. 2с</v>
          </cell>
          <cell r="F65">
            <v>325.5</v>
          </cell>
          <cell r="K65">
            <v>302</v>
          </cell>
          <cell r="L65">
            <v>35.284700000000001</v>
          </cell>
        </row>
        <row r="66">
          <cell r="E66" t="str">
            <v>Шинково-рублена в.с.</v>
          </cell>
          <cell r="F66">
            <v>104.66</v>
          </cell>
          <cell r="K66">
            <v>133.5</v>
          </cell>
          <cell r="L66">
            <v>47.407299999999999</v>
          </cell>
        </row>
        <row r="67">
          <cell r="E67" t="str">
            <v>Школярик"  в.с. Сосиски</v>
          </cell>
          <cell r="F67">
            <v>207.15</v>
          </cell>
          <cell r="K67">
            <v>259</v>
          </cell>
          <cell r="L67">
            <v>44.874699999999997</v>
          </cell>
        </row>
        <row r="68">
          <cell r="E68" t="str">
            <v>Шкільна варена 1.с.</v>
          </cell>
          <cell r="F68">
            <v>108.37</v>
          </cell>
          <cell r="K68">
            <v>162.4</v>
          </cell>
          <cell r="L68">
            <v>38.5047</v>
          </cell>
        </row>
        <row r="69">
          <cell r="E69" t="str">
            <v>черкаські "2 с. Сардельки</v>
          </cell>
          <cell r="F69">
            <v>455.9</v>
          </cell>
          <cell r="K69">
            <v>550.4</v>
          </cell>
          <cell r="L69">
            <v>21.3476</v>
          </cell>
        </row>
      </sheetData>
      <sheetData sheetId="4">
        <row r="1">
          <cell r="E1" t="str">
            <v>Товар</v>
          </cell>
          <cell r="F1" t="str">
            <v>К-сть</v>
          </cell>
          <cell r="K1" t="str">
            <v>Вихід</v>
          </cell>
          <cell r="L1" t="str">
            <v>Собівартість</v>
          </cell>
        </row>
        <row r="2">
          <cell r="E2" t="str">
            <v>Баварськы ковбаски 1с. п.к.</v>
          </cell>
          <cell r="F2">
            <v>103.1</v>
          </cell>
          <cell r="K2">
            <v>99.3</v>
          </cell>
          <cell r="L2">
            <v>67.939800000000005</v>
          </cell>
        </row>
        <row r="3">
          <cell r="E3" t="str">
            <v>Балик Ювілейний  в.с.</v>
          </cell>
          <cell r="F3">
            <v>129.19280000000001</v>
          </cell>
          <cell r="K3">
            <v>190.8</v>
          </cell>
          <cell r="L3">
            <v>51.840299999999999</v>
          </cell>
        </row>
        <row r="4">
          <cell r="E4" t="str">
            <v>Баликова п.к.1с.</v>
          </cell>
          <cell r="F4">
            <v>206.4</v>
          </cell>
          <cell r="K4">
            <v>211.4</v>
          </cell>
          <cell r="L4">
            <v>64.840999999999994</v>
          </cell>
        </row>
        <row r="5">
          <cell r="E5" t="str">
            <v>Брестська  варена 1с.</v>
          </cell>
          <cell r="F5">
            <v>111.825</v>
          </cell>
          <cell r="K5">
            <v>151.4</v>
          </cell>
          <cell r="L5">
            <v>25.970500000000001</v>
          </cell>
        </row>
        <row r="6">
          <cell r="E6" t="str">
            <v>Варена з молоком 1с.</v>
          </cell>
          <cell r="F6">
            <v>217.28</v>
          </cell>
          <cell r="K6">
            <v>320.89999999999998</v>
          </cell>
          <cell r="L6">
            <v>30.621400000000001</v>
          </cell>
        </row>
        <row r="7">
          <cell r="E7" t="str">
            <v>Віденська" 1.с. Сосиски</v>
          </cell>
          <cell r="F7">
            <v>107.72</v>
          </cell>
          <cell r="K7">
            <v>145.4</v>
          </cell>
          <cell r="L7">
            <v>57.949199999999998</v>
          </cell>
        </row>
        <row r="8">
          <cell r="E8" t="str">
            <v>Вітчинна   н.к.  1с.</v>
          </cell>
          <cell r="F8">
            <v>215.04</v>
          </cell>
          <cell r="K8">
            <v>298.2</v>
          </cell>
          <cell r="L8">
            <v>55.399700000000003</v>
          </cell>
        </row>
        <row r="9">
          <cell r="E9" t="str">
            <v>Грудка сочна в.к. в.с.</v>
          </cell>
          <cell r="F9">
            <v>202.34800000000001</v>
          </cell>
          <cell r="K9">
            <v>201.6</v>
          </cell>
          <cell r="L9">
            <v>45.136499999999998</v>
          </cell>
        </row>
        <row r="10">
          <cell r="E10" t="str">
            <v>Дачні сардельки в.г.</v>
          </cell>
          <cell r="F10">
            <v>212.018</v>
          </cell>
          <cell r="K10">
            <v>308.8</v>
          </cell>
          <cell r="L10">
            <v>39.403100000000002</v>
          </cell>
        </row>
        <row r="11">
          <cell r="E11" t="str">
            <v>Домашня жарена в.с.</v>
          </cell>
          <cell r="F11">
            <v>105.88</v>
          </cell>
          <cell r="K11">
            <v>91.4</v>
          </cell>
          <cell r="L11">
            <v>67.985600000000005</v>
          </cell>
        </row>
        <row r="12">
          <cell r="E12" t="str">
            <v>З салом" 2с. Сардельки</v>
          </cell>
          <cell r="F12">
            <v>452.72399999999999</v>
          </cell>
          <cell r="K12">
            <v>515.70000000000005</v>
          </cell>
          <cell r="L12">
            <v>29.071899999999999</v>
          </cell>
        </row>
        <row r="13">
          <cell r="E13" t="str">
            <v>З сиром "  1.с.Сардельки</v>
          </cell>
          <cell r="F13">
            <v>216.584</v>
          </cell>
          <cell r="K13">
            <v>281.3</v>
          </cell>
          <cell r="L13">
            <v>41.653399999999998</v>
          </cell>
        </row>
        <row r="14">
          <cell r="E14" t="str">
            <v>Казкова варена 1с.</v>
          </cell>
          <cell r="F14">
            <v>216.42</v>
          </cell>
          <cell r="K14">
            <v>317.3</v>
          </cell>
          <cell r="L14">
            <v>32.709699999999998</v>
          </cell>
        </row>
        <row r="15">
          <cell r="E15" t="str">
            <v>Ковбаски мисливські н.к.1с.</v>
          </cell>
          <cell r="F15">
            <v>107.15</v>
          </cell>
          <cell r="K15">
            <v>89</v>
          </cell>
          <cell r="L15">
            <v>63.042000000000002</v>
          </cell>
        </row>
        <row r="16">
          <cell r="E16" t="str">
            <v>Козацька н.к. 2с.</v>
          </cell>
          <cell r="F16">
            <v>224.28</v>
          </cell>
          <cell r="K16">
            <v>229.6</v>
          </cell>
          <cell r="L16">
            <v>30.8901</v>
          </cell>
        </row>
        <row r="17">
          <cell r="E17" t="str">
            <v>Колобок" 1.с. Сосиски</v>
          </cell>
          <cell r="F17">
            <v>108.33</v>
          </cell>
          <cell r="K17">
            <v>165.5</v>
          </cell>
          <cell r="L17">
            <v>38.780200000000001</v>
          </cell>
        </row>
        <row r="18">
          <cell r="E18" t="str">
            <v>Крильця курині в.к.</v>
          </cell>
          <cell r="F18">
            <v>156.44999999999999</v>
          </cell>
          <cell r="K18">
            <v>138.5</v>
          </cell>
          <cell r="L18">
            <v>36.7059</v>
          </cell>
        </row>
        <row r="19">
          <cell r="E19" t="str">
            <v>Кровяна з язиком</v>
          </cell>
          <cell r="F19">
            <v>130.80000000000001</v>
          </cell>
          <cell r="K19">
            <v>135.69999999999999</v>
          </cell>
          <cell r="L19">
            <v>22.608499999999999</v>
          </cell>
        </row>
        <row r="20">
          <cell r="E20" t="str">
            <v>Кроха"   в.с.Сосиски</v>
          </cell>
          <cell r="F20">
            <v>108.33</v>
          </cell>
          <cell r="K20">
            <v>173.2</v>
          </cell>
          <cell r="L20">
            <v>29.5337</v>
          </cell>
        </row>
        <row r="21">
          <cell r="E21" t="str">
            <v>Курина жарена 1с</v>
          </cell>
          <cell r="F21">
            <v>105</v>
          </cell>
          <cell r="K21">
            <v>92.5</v>
          </cell>
          <cell r="L21">
            <v>48.727499999999999</v>
          </cell>
        </row>
        <row r="22">
          <cell r="E22" t="str">
            <v>Кістковий залишок куриний</v>
          </cell>
          <cell r="F22">
            <v>2120</v>
          </cell>
          <cell r="K22">
            <v>2940</v>
          </cell>
          <cell r="L22">
            <v>4.0598000000000001</v>
          </cell>
        </row>
        <row r="23">
          <cell r="E23" t="str">
            <v>Любительська  варена в.с.</v>
          </cell>
          <cell r="F23">
            <v>216.86</v>
          </cell>
          <cell r="K23">
            <v>318.7</v>
          </cell>
          <cell r="L23">
            <v>37.997500000000002</v>
          </cell>
        </row>
        <row r="24">
          <cell r="E24" t="str">
            <v>Ліверна 1.с.</v>
          </cell>
          <cell r="F24">
            <v>756.53200000000004</v>
          </cell>
          <cell r="K24">
            <v>1075.9000000000001</v>
          </cell>
          <cell r="L24">
            <v>12.1144</v>
          </cell>
        </row>
        <row r="25">
          <cell r="E25" t="str">
            <v>Лікарська вар. в. с.</v>
          </cell>
          <cell r="F25">
            <v>215.24</v>
          </cell>
          <cell r="K25">
            <v>330</v>
          </cell>
          <cell r="L25">
            <v>39.508499999999998</v>
          </cell>
        </row>
        <row r="26">
          <cell r="E26" t="str">
            <v>Молодіжні"  1 с. Сосиски</v>
          </cell>
          <cell r="F26">
            <v>448.4</v>
          </cell>
          <cell r="K26">
            <v>522.79999999999995</v>
          </cell>
          <cell r="L26">
            <v>26.188199999999998</v>
          </cell>
        </row>
        <row r="27">
          <cell r="E27" t="str">
            <v>Молочна  варена в.с.</v>
          </cell>
          <cell r="F27">
            <v>429.52</v>
          </cell>
          <cell r="K27">
            <v>624.79999999999995</v>
          </cell>
          <cell r="L27">
            <v>45.669199999999996</v>
          </cell>
        </row>
        <row r="28">
          <cell r="E28" t="str">
            <v>Молочні" в.с. Сардельки</v>
          </cell>
          <cell r="F28">
            <v>108.184</v>
          </cell>
          <cell r="K28">
            <v>163.6</v>
          </cell>
          <cell r="L28">
            <v>34.798900000000003</v>
          </cell>
        </row>
        <row r="29">
          <cell r="E29" t="str">
            <v>Молочні" в/с Сосиски</v>
          </cell>
          <cell r="F29">
            <v>421.1</v>
          </cell>
          <cell r="K29">
            <v>553.1</v>
          </cell>
          <cell r="L29">
            <v>39.448399999999999</v>
          </cell>
        </row>
        <row r="30">
          <cell r="E30" t="str">
            <v>Московська  в.к   в.с</v>
          </cell>
          <cell r="F30">
            <v>309.52</v>
          </cell>
          <cell r="K30">
            <v>279.7</v>
          </cell>
          <cell r="L30">
            <v>77.738399999999999</v>
          </cell>
        </row>
        <row r="31">
          <cell r="E31" t="str">
            <v>Ніжні 1с. Сосиски</v>
          </cell>
          <cell r="F31">
            <v>216.1</v>
          </cell>
          <cell r="K31">
            <v>296.5</v>
          </cell>
          <cell r="L31">
            <v>31.871400000000001</v>
          </cell>
        </row>
        <row r="32">
          <cell r="E32" t="str">
            <v>Окорок запечений по Домашньому в.с.</v>
          </cell>
          <cell r="F32">
            <v>255.5985</v>
          </cell>
          <cell r="K32">
            <v>181.8</v>
          </cell>
          <cell r="L32">
            <v>92.272199999999998</v>
          </cell>
        </row>
        <row r="33">
          <cell r="E33" t="str">
            <v>Окорок київський в.с.</v>
          </cell>
          <cell r="F33">
            <v>124.2576</v>
          </cell>
          <cell r="K33">
            <v>179.1</v>
          </cell>
          <cell r="L33">
            <v>48.592399999999998</v>
          </cell>
        </row>
        <row r="34">
          <cell r="E34" t="str">
            <v>Ошийок вар жарений в.с.</v>
          </cell>
          <cell r="F34">
            <v>167.36</v>
          </cell>
          <cell r="K34">
            <v>196</v>
          </cell>
          <cell r="L34">
            <v>61.751300000000001</v>
          </cell>
        </row>
        <row r="35">
          <cell r="E35" t="str">
            <v>Паштет Домашній в.с.</v>
          </cell>
          <cell r="F35">
            <v>212</v>
          </cell>
          <cell r="K35">
            <v>285.5</v>
          </cell>
          <cell r="L35">
            <v>33.246699999999997</v>
          </cell>
        </row>
        <row r="36">
          <cell r="E36" t="str">
            <v>Пряна п.к. 2с.</v>
          </cell>
          <cell r="F36">
            <v>1117.4000000000001</v>
          </cell>
          <cell r="K36">
            <v>1075.82</v>
          </cell>
          <cell r="L36">
            <v>32.625700000000002</v>
          </cell>
        </row>
        <row r="37">
          <cell r="E37" t="str">
            <v>Ребро свиняче в.к.</v>
          </cell>
          <cell r="F37">
            <v>249.26</v>
          </cell>
          <cell r="K37">
            <v>210.3</v>
          </cell>
          <cell r="L37">
            <v>26.532499999999999</v>
          </cell>
        </row>
        <row r="38">
          <cell r="E38" t="str">
            <v>Рулет Венський  1 с.</v>
          </cell>
          <cell r="F38">
            <v>225.2475</v>
          </cell>
          <cell r="K38">
            <v>241.6</v>
          </cell>
          <cell r="L38">
            <v>57.131399999999999</v>
          </cell>
        </row>
        <row r="39">
          <cell r="E39" t="str">
            <v>Сальтисон Домашній в.с.</v>
          </cell>
          <cell r="F39">
            <v>83.18</v>
          </cell>
          <cell r="K39">
            <v>71.8</v>
          </cell>
          <cell r="L39">
            <v>26.236999999999998</v>
          </cell>
        </row>
        <row r="40">
          <cell r="E40" t="str">
            <v>Сальтисон Домашній в.с.</v>
          </cell>
          <cell r="F40">
            <v>343.26</v>
          </cell>
          <cell r="K40">
            <v>304.89999999999998</v>
          </cell>
        </row>
        <row r="41">
          <cell r="E41" t="str">
            <v>Сальтисон Почаївський 1с.</v>
          </cell>
          <cell r="F41">
            <v>112.35</v>
          </cell>
          <cell r="K41">
            <v>187.8</v>
          </cell>
          <cell r="L41">
            <v>28.048300000000001</v>
          </cell>
        </row>
        <row r="42">
          <cell r="E42" t="str">
            <v>Салямі "Фірмова" п.к. 1с.</v>
          </cell>
          <cell r="F42">
            <v>52.215000000000003</v>
          </cell>
          <cell r="K42">
            <v>50.6</v>
          </cell>
          <cell r="L42">
            <v>65.477099999999993</v>
          </cell>
        </row>
        <row r="43">
          <cell r="E43" t="str">
            <v>Свинина напівжирна 80/20</v>
          </cell>
          <cell r="F43">
            <v>4009.57</v>
          </cell>
          <cell r="K43">
            <v>4009.57</v>
          </cell>
          <cell r="L43">
            <v>52.462800000000001</v>
          </cell>
        </row>
        <row r="44">
          <cell r="E44" t="str">
            <v>Свинні" 1с. Сардельки</v>
          </cell>
          <cell r="F44">
            <v>208.36</v>
          </cell>
          <cell r="K44">
            <v>309.8</v>
          </cell>
          <cell r="L44">
            <v>37.382199999999997</v>
          </cell>
        </row>
        <row r="45">
          <cell r="E45" t="str">
            <v>Свиняча н/к 1 с.</v>
          </cell>
          <cell r="F45">
            <v>214.6</v>
          </cell>
          <cell r="K45">
            <v>228.3</v>
          </cell>
          <cell r="L45">
            <v>48.619900000000001</v>
          </cell>
        </row>
        <row r="46">
          <cell r="E46" t="str">
            <v>Селянська  н.к.2.с</v>
          </cell>
          <cell r="F46">
            <v>226.18</v>
          </cell>
          <cell r="K46">
            <v>228.5</v>
          </cell>
          <cell r="L46">
            <v>30.542300000000001</v>
          </cell>
        </row>
        <row r="47">
          <cell r="E47" t="str">
            <v>Ситна варена 3с.</v>
          </cell>
          <cell r="F47">
            <v>113.57</v>
          </cell>
          <cell r="K47">
            <v>152.6</v>
          </cell>
          <cell r="L47">
            <v>20.114699999999999</v>
          </cell>
        </row>
        <row r="48">
          <cell r="E48" t="str">
            <v>Смачні сосиски 2с.</v>
          </cell>
          <cell r="F48">
            <v>113.57</v>
          </cell>
          <cell r="K48">
            <v>149.80000000000001</v>
          </cell>
          <cell r="L48">
            <v>21.063400000000001</v>
          </cell>
        </row>
        <row r="49">
          <cell r="E49" t="str">
            <v>Сорочинська п.к. 2сорту</v>
          </cell>
          <cell r="F49">
            <v>223.44</v>
          </cell>
          <cell r="K49">
            <v>225.5</v>
          </cell>
          <cell r="L49">
            <v>38.576999999999998</v>
          </cell>
        </row>
        <row r="50">
          <cell r="E50" t="str">
            <v>Союзні 1с.сардельки.</v>
          </cell>
          <cell r="F50">
            <v>214.16</v>
          </cell>
          <cell r="K50">
            <v>286.39999999999998</v>
          </cell>
          <cell r="L50">
            <v>40.1952</v>
          </cell>
        </row>
        <row r="51">
          <cell r="E51" t="str">
            <v>Спинкі вар. копчені</v>
          </cell>
          <cell r="F51">
            <v>573.71</v>
          </cell>
          <cell r="K51">
            <v>414</v>
          </cell>
          <cell r="L51">
            <v>10.8454</v>
          </cell>
        </row>
        <row r="52">
          <cell r="E52" t="str">
            <v>Столова варена 2с.</v>
          </cell>
          <cell r="F52">
            <v>109.675</v>
          </cell>
          <cell r="K52">
            <v>146.80000000000001</v>
          </cell>
          <cell r="L52">
            <v>22.865100000000002</v>
          </cell>
        </row>
        <row r="53">
          <cell r="E53" t="str">
            <v>Супродуктова п.к. 3сорт</v>
          </cell>
          <cell r="F53">
            <v>583.75</v>
          </cell>
          <cell r="K53">
            <v>564.4</v>
          </cell>
          <cell r="L53">
            <v>22.494399999999999</v>
          </cell>
        </row>
        <row r="54">
          <cell r="E54" t="str">
            <v>Теляча вар. В.с.</v>
          </cell>
          <cell r="F54">
            <v>214.64</v>
          </cell>
          <cell r="K54">
            <v>306.2</v>
          </cell>
          <cell r="L54">
            <v>45.4176</v>
          </cell>
        </row>
        <row r="55">
          <cell r="E55" t="str">
            <v>Телячі сардельки в.с.</v>
          </cell>
          <cell r="F55">
            <v>220.66</v>
          </cell>
          <cell r="K55">
            <v>335.4</v>
          </cell>
          <cell r="L55">
            <v>33.582599999999999</v>
          </cell>
        </row>
        <row r="56">
          <cell r="E56" t="str">
            <v>Фарш Домашній</v>
          </cell>
          <cell r="F56">
            <v>200</v>
          </cell>
          <cell r="K56">
            <v>200</v>
          </cell>
          <cell r="L56">
            <v>44.677700000000002</v>
          </cell>
        </row>
        <row r="57">
          <cell r="E57" t="str">
            <v>Харківські сосиски 1с.</v>
          </cell>
          <cell r="F57">
            <v>218.25</v>
          </cell>
          <cell r="K57">
            <v>267.60000000000002</v>
          </cell>
          <cell r="L57">
            <v>33.427399999999999</v>
          </cell>
        </row>
        <row r="58">
          <cell r="E58" t="str">
            <v>Часникова н/к.2с.</v>
          </cell>
          <cell r="F58">
            <v>108.6</v>
          </cell>
          <cell r="K58">
            <v>93.3</v>
          </cell>
          <cell r="L58">
            <v>25.355899999999998</v>
          </cell>
        </row>
        <row r="59">
          <cell r="E59" t="str">
            <v>Шинка "Святкова" в.г.</v>
          </cell>
          <cell r="F59">
            <v>223.7</v>
          </cell>
          <cell r="K59">
            <v>347.7</v>
          </cell>
          <cell r="L59">
            <v>43.340299999999999</v>
          </cell>
        </row>
        <row r="60">
          <cell r="E60" t="str">
            <v>к-са паштетна по-домашньому 1с.</v>
          </cell>
          <cell r="F60">
            <v>212.9</v>
          </cell>
          <cell r="K60">
            <v>208.4</v>
          </cell>
          <cell r="L60">
            <v>24.726099999999999</v>
          </cell>
        </row>
        <row r="61">
          <cell r="E61" t="str">
            <v>Рулька по-домашньому</v>
          </cell>
          <cell r="F61">
            <v>173.322</v>
          </cell>
          <cell r="K61">
            <v>192.5</v>
          </cell>
          <cell r="L61">
            <v>51.164499999999997</v>
          </cell>
        </row>
      </sheetData>
      <sheetData sheetId="5">
        <row r="1">
          <cell r="E1" t="str">
            <v>Товар</v>
          </cell>
          <cell r="F1" t="str">
            <v>К-сть</v>
          </cell>
          <cell r="K1" t="str">
            <v>Вихід</v>
          </cell>
          <cell r="L1" t="str">
            <v>Собівартість</v>
          </cell>
        </row>
        <row r="2">
          <cell r="E2" t="str">
            <v>Альпійська 1с.</v>
          </cell>
          <cell r="F2">
            <v>169.26</v>
          </cell>
          <cell r="K2">
            <v>170.9</v>
          </cell>
          <cell r="L2">
            <v>30.103300000000001</v>
          </cell>
        </row>
        <row r="3">
          <cell r="E3" t="str">
            <v>Балик Ювілейний  в.с.</v>
          </cell>
          <cell r="F3">
            <v>165.4624</v>
          </cell>
          <cell r="K3">
            <v>245.2</v>
          </cell>
          <cell r="L3">
            <v>50.463500000000003</v>
          </cell>
        </row>
        <row r="4">
          <cell r="E4" t="str">
            <v>Баликова п.к.1с.</v>
          </cell>
          <cell r="F4">
            <v>206.4</v>
          </cell>
          <cell r="K4">
            <v>197.3</v>
          </cell>
          <cell r="L4">
            <v>67.944500000000005</v>
          </cell>
        </row>
        <row r="5">
          <cell r="E5" t="str">
            <v>Бекон Запечений в.с.</v>
          </cell>
          <cell r="F5">
            <v>125.477</v>
          </cell>
          <cell r="K5">
            <v>101.3</v>
          </cell>
          <cell r="L5">
            <v>82.675299999999993</v>
          </cell>
        </row>
        <row r="6">
          <cell r="E6" t="str">
            <v>Буженина домашня варена в.с.</v>
          </cell>
          <cell r="F6">
            <v>199.22559999999999</v>
          </cell>
          <cell r="K6">
            <v>214.6</v>
          </cell>
          <cell r="L6">
            <v>65.516000000000005</v>
          </cell>
        </row>
        <row r="7">
          <cell r="E7" t="str">
            <v>Варшавська н.к.1с.</v>
          </cell>
          <cell r="F7">
            <v>219.97</v>
          </cell>
          <cell r="K7">
            <v>199.3</v>
          </cell>
          <cell r="L7">
            <v>41.809399999999997</v>
          </cell>
        </row>
        <row r="8">
          <cell r="E8" t="str">
            <v>Віденська" 1.с. Сосиски</v>
          </cell>
          <cell r="F8">
            <v>107.72</v>
          </cell>
          <cell r="K8">
            <v>142.4</v>
          </cell>
          <cell r="L8">
            <v>58.561100000000003</v>
          </cell>
        </row>
        <row r="9">
          <cell r="E9" t="str">
            <v>Грудинка вар. копчена в.с.</v>
          </cell>
          <cell r="F9">
            <v>232.131</v>
          </cell>
          <cell r="K9">
            <v>243</v>
          </cell>
          <cell r="L9">
            <v>65.147199999999998</v>
          </cell>
        </row>
        <row r="10">
          <cell r="E10" t="str">
            <v>Грудинка жарена в.с.</v>
          </cell>
          <cell r="F10">
            <v>219.785</v>
          </cell>
          <cell r="K10">
            <v>199.9</v>
          </cell>
          <cell r="L10">
            <v>75.391300000000001</v>
          </cell>
        </row>
        <row r="11">
          <cell r="E11" t="str">
            <v>Грудка сочна в.к. в.с.</v>
          </cell>
          <cell r="F11">
            <v>213.815</v>
          </cell>
          <cell r="K11">
            <v>216.7</v>
          </cell>
          <cell r="L11">
            <v>44.832099999999997</v>
          </cell>
        </row>
        <row r="12">
          <cell r="E12" t="str">
            <v>Гуцульська н.к.2с.</v>
          </cell>
          <cell r="F12">
            <v>108.5</v>
          </cell>
          <cell r="K12">
            <v>108.7</v>
          </cell>
          <cell r="L12">
            <v>31.136800000000001</v>
          </cell>
        </row>
        <row r="13">
          <cell r="E13" t="str">
            <v>Дачні сардельки в.г.</v>
          </cell>
          <cell r="F13">
            <v>212.018</v>
          </cell>
          <cell r="K13">
            <v>302.7</v>
          </cell>
          <cell r="L13">
            <v>38.880899999999997</v>
          </cell>
        </row>
        <row r="14">
          <cell r="E14" t="str">
            <v>Делікатесна з сиром  н.к.  1с.</v>
          </cell>
          <cell r="F14">
            <v>104.87</v>
          </cell>
          <cell r="K14">
            <v>102.7</v>
          </cell>
          <cell r="L14">
            <v>64.195400000000006</v>
          </cell>
        </row>
        <row r="15">
          <cell r="E15" t="str">
            <v>Дикий кабан" К-са Варена в.с.</v>
          </cell>
          <cell r="F15">
            <v>212.62</v>
          </cell>
          <cell r="K15">
            <v>260.3</v>
          </cell>
          <cell r="L15">
            <v>60.889400000000002</v>
          </cell>
        </row>
        <row r="16">
          <cell r="E16" t="str">
            <v>Домашня жарена в.с.</v>
          </cell>
          <cell r="F16">
            <v>105.88</v>
          </cell>
          <cell r="K16">
            <v>93.2</v>
          </cell>
          <cell r="L16">
            <v>63.432899999999997</v>
          </cell>
        </row>
        <row r="17">
          <cell r="E17" t="str">
            <v>Дієтична 1с.</v>
          </cell>
          <cell r="F17">
            <v>108.23</v>
          </cell>
          <cell r="K17">
            <v>154.9</v>
          </cell>
          <cell r="L17">
            <v>36.649299999999997</v>
          </cell>
        </row>
        <row r="18">
          <cell r="E18" t="str">
            <v>Емульсія свинної шкури</v>
          </cell>
          <cell r="F18">
            <v>911.7</v>
          </cell>
          <cell r="K18">
            <v>1800</v>
          </cell>
          <cell r="L18">
            <v>7.7561</v>
          </cell>
        </row>
        <row r="19">
          <cell r="E19" t="str">
            <v>З салом" 2с. Сардельки</v>
          </cell>
          <cell r="F19">
            <v>226.1</v>
          </cell>
          <cell r="K19">
            <v>267.10000000000002</v>
          </cell>
          <cell r="L19">
            <v>26.8093</v>
          </cell>
        </row>
        <row r="20">
          <cell r="E20" t="str">
            <v>З сиром "  1.с.Сардельки</v>
          </cell>
          <cell r="F20">
            <v>107.42</v>
          </cell>
          <cell r="K20">
            <v>151</v>
          </cell>
          <cell r="L20">
            <v>36.882800000000003</v>
          </cell>
        </row>
        <row r="21">
          <cell r="E21" t="str">
            <v>Казкова варена 1с.</v>
          </cell>
          <cell r="F21">
            <v>216.42</v>
          </cell>
          <cell r="K21">
            <v>310.60000000000002</v>
          </cell>
          <cell r="L21">
            <v>33.829700000000003</v>
          </cell>
        </row>
        <row r="22">
          <cell r="E22" t="str">
            <v>Карпатська н.к. в.с.</v>
          </cell>
          <cell r="F22">
            <v>206.4</v>
          </cell>
          <cell r="K22">
            <v>185.2</v>
          </cell>
          <cell r="L22">
            <v>65.118600000000001</v>
          </cell>
        </row>
        <row r="23">
          <cell r="E23" t="str">
            <v>Ковбаски Делікатесні н.к. 1 с.</v>
          </cell>
          <cell r="F23">
            <v>208.15</v>
          </cell>
          <cell r="K23">
            <v>183.1</v>
          </cell>
          <cell r="L23">
            <v>56.2776</v>
          </cell>
        </row>
        <row r="24">
          <cell r="E24" t="str">
            <v>Ковбаски Тірольські  н.к.1с.</v>
          </cell>
          <cell r="F24">
            <v>219.97</v>
          </cell>
          <cell r="K24">
            <v>190.9</v>
          </cell>
          <cell r="L24">
            <v>37.336599999999997</v>
          </cell>
        </row>
        <row r="25">
          <cell r="E25" t="str">
            <v>Краківська п.к.в.с.</v>
          </cell>
          <cell r="F25">
            <v>203.75</v>
          </cell>
          <cell r="K25">
            <v>196.9</v>
          </cell>
          <cell r="L25">
            <v>47.965899999999998</v>
          </cell>
        </row>
        <row r="26">
          <cell r="E26" t="str">
            <v>Крепиш" в.с. Сосиски</v>
          </cell>
          <cell r="F26">
            <v>217.06</v>
          </cell>
          <cell r="K26">
            <v>317.2</v>
          </cell>
          <cell r="L26">
            <v>44.262</v>
          </cell>
        </row>
        <row r="27">
          <cell r="E27" t="str">
            <v>Крильця курині в.к.</v>
          </cell>
          <cell r="F27">
            <v>168.96600000000001</v>
          </cell>
          <cell r="K27">
            <v>147.4</v>
          </cell>
          <cell r="L27">
            <v>37.248800000000003</v>
          </cell>
        </row>
        <row r="28">
          <cell r="E28" t="str">
            <v>Кровяна з язиком</v>
          </cell>
          <cell r="F28">
            <v>130.80000000000001</v>
          </cell>
          <cell r="K28">
            <v>156.30000000000001</v>
          </cell>
          <cell r="L28">
            <v>19.820699999999999</v>
          </cell>
        </row>
        <row r="29">
          <cell r="E29" t="str">
            <v>Кури копчені в.к.</v>
          </cell>
          <cell r="F29">
            <v>33.44</v>
          </cell>
          <cell r="K29">
            <v>33.799999999999997</v>
          </cell>
          <cell r="L29">
            <v>37.483400000000003</v>
          </cell>
        </row>
        <row r="30">
          <cell r="E30" t="str">
            <v>Кістковий залишок куриний</v>
          </cell>
          <cell r="F30">
            <v>1274</v>
          </cell>
          <cell r="K30">
            <v>1814</v>
          </cell>
          <cell r="L30">
            <v>3.9011999999999998</v>
          </cell>
        </row>
        <row r="31">
          <cell r="E31" t="str">
            <v>Ліверна 1.с.</v>
          </cell>
          <cell r="F31">
            <v>745.4</v>
          </cell>
          <cell r="K31">
            <v>1088.5</v>
          </cell>
          <cell r="L31">
            <v>11.867800000000001</v>
          </cell>
        </row>
        <row r="32">
          <cell r="E32" t="str">
            <v>Лікарська вар. в. с.</v>
          </cell>
          <cell r="F32">
            <v>215.24</v>
          </cell>
          <cell r="K32">
            <v>330</v>
          </cell>
          <cell r="L32">
            <v>42.131500000000003</v>
          </cell>
        </row>
        <row r="33">
          <cell r="E33" t="str">
            <v>Молочна  варена в.с.</v>
          </cell>
          <cell r="F33">
            <v>433.52</v>
          </cell>
          <cell r="K33">
            <v>627</v>
          </cell>
          <cell r="L33">
            <v>45.975299999999997</v>
          </cell>
        </row>
        <row r="34">
          <cell r="E34" t="str">
            <v>Молочні" в/с Сосиски</v>
          </cell>
          <cell r="F34">
            <v>211.95</v>
          </cell>
          <cell r="K34">
            <v>270.60000000000002</v>
          </cell>
          <cell r="L34">
            <v>41.738799999999998</v>
          </cell>
        </row>
        <row r="35">
          <cell r="E35" t="str">
            <v>Ніжні 1с. Сосиски</v>
          </cell>
          <cell r="F35">
            <v>216.1</v>
          </cell>
          <cell r="K35">
            <v>291.2</v>
          </cell>
          <cell r="L35">
            <v>34.954999999999998</v>
          </cell>
        </row>
        <row r="36">
          <cell r="E36" t="str">
            <v>Окорок запечений по Домашньому в.с.</v>
          </cell>
          <cell r="F36">
            <v>176.55799999999999</v>
          </cell>
          <cell r="K36">
            <v>131.5</v>
          </cell>
          <cell r="L36">
            <v>88.118600000000001</v>
          </cell>
        </row>
        <row r="37">
          <cell r="E37" t="str">
            <v>Окорок київський в.с.</v>
          </cell>
          <cell r="F37">
            <v>145.50319999999999</v>
          </cell>
          <cell r="K37">
            <v>208.3</v>
          </cell>
          <cell r="L37">
            <v>48.923499999999997</v>
          </cell>
        </row>
        <row r="38">
          <cell r="E38" t="str">
            <v>Окорочка курині вар. коп.в.с.</v>
          </cell>
          <cell r="F38">
            <v>166.88</v>
          </cell>
          <cell r="K38">
            <v>160.1</v>
          </cell>
          <cell r="L38">
            <v>41.865600000000001</v>
          </cell>
        </row>
        <row r="39">
          <cell r="E39" t="str">
            <v>Паштет Домашній в.с.</v>
          </cell>
          <cell r="F39">
            <v>212</v>
          </cell>
          <cell r="K39">
            <v>276.39999999999998</v>
          </cell>
          <cell r="L39">
            <v>34.543199999999999</v>
          </cell>
        </row>
        <row r="40">
          <cell r="E40" t="str">
            <v>Подільські сардельки 2с.</v>
          </cell>
          <cell r="F40">
            <v>113.77</v>
          </cell>
          <cell r="K40">
            <v>148.9</v>
          </cell>
          <cell r="L40">
            <v>19.944900000000001</v>
          </cell>
        </row>
        <row r="41">
          <cell r="E41" t="str">
            <v>Ребро свиняче в.к.</v>
          </cell>
          <cell r="F41">
            <v>761.17</v>
          </cell>
          <cell r="K41">
            <v>644.9</v>
          </cell>
          <cell r="L41">
            <v>27.968800000000002</v>
          </cell>
        </row>
        <row r="42">
          <cell r="E42" t="str">
            <v>Рулет "Апетитний"  в.с</v>
          </cell>
          <cell r="F42">
            <v>107.6</v>
          </cell>
          <cell r="K42">
            <v>133</v>
          </cell>
          <cell r="L42">
            <v>53.622599999999998</v>
          </cell>
        </row>
        <row r="43">
          <cell r="E43" t="str">
            <v>Сальтисон Домашній в.с.</v>
          </cell>
          <cell r="F43">
            <v>343.26</v>
          </cell>
          <cell r="K43">
            <v>293.5</v>
          </cell>
          <cell r="L43">
            <v>22.605</v>
          </cell>
        </row>
        <row r="44">
          <cell r="E44" t="str">
            <v>Салямі  н.к.в.с.</v>
          </cell>
          <cell r="F44">
            <v>210.94</v>
          </cell>
          <cell r="K44">
            <v>209.9</v>
          </cell>
          <cell r="L44">
            <v>62.341500000000003</v>
          </cell>
        </row>
        <row r="45">
          <cell r="E45" t="str">
            <v>Салямі Королівська в.к.в.с.</v>
          </cell>
          <cell r="F45">
            <v>104.13</v>
          </cell>
          <cell r="K45">
            <v>107.7</v>
          </cell>
          <cell r="L45">
            <v>46.544699999999999</v>
          </cell>
        </row>
        <row r="46">
          <cell r="E46" t="str">
            <v>Салямі Мисливська в.к.1с.</v>
          </cell>
          <cell r="F46">
            <v>104.22</v>
          </cell>
          <cell r="K46">
            <v>103.6</v>
          </cell>
          <cell r="L46">
            <v>67.963700000000003</v>
          </cell>
        </row>
        <row r="47">
          <cell r="E47" t="str">
            <v>Салямі Фінська в.к.1с.</v>
          </cell>
          <cell r="F47">
            <v>105.23</v>
          </cell>
          <cell r="K47">
            <v>104.1</v>
          </cell>
          <cell r="L47">
            <v>66.015100000000004</v>
          </cell>
        </row>
        <row r="48">
          <cell r="E48" t="str">
            <v>Свинні" 1с. Сардельки</v>
          </cell>
          <cell r="F48">
            <v>208.36</v>
          </cell>
          <cell r="K48">
            <v>308.39999999999998</v>
          </cell>
          <cell r="L48">
            <v>37.481200000000001</v>
          </cell>
        </row>
        <row r="49">
          <cell r="E49" t="str">
            <v>Сервелат н.к  в.с.</v>
          </cell>
          <cell r="F49">
            <v>213.96</v>
          </cell>
          <cell r="K49">
            <v>216.5</v>
          </cell>
          <cell r="L49">
            <v>51.056899999999999</v>
          </cell>
        </row>
        <row r="50">
          <cell r="E50" t="str">
            <v>Ситна варена 3с.</v>
          </cell>
          <cell r="F50">
            <v>113.57</v>
          </cell>
          <cell r="K50">
            <v>151.5</v>
          </cell>
          <cell r="L50">
            <v>20.690100000000001</v>
          </cell>
        </row>
        <row r="51">
          <cell r="E51" t="str">
            <v>Союзні 1с.сардельки.</v>
          </cell>
          <cell r="F51">
            <v>214.16</v>
          </cell>
          <cell r="K51">
            <v>293.2</v>
          </cell>
          <cell r="L51">
            <v>39.304400000000001</v>
          </cell>
        </row>
        <row r="52">
          <cell r="E52" t="str">
            <v>Спинкі вар. копчені</v>
          </cell>
          <cell r="F52">
            <v>1244.24</v>
          </cell>
          <cell r="K52">
            <v>818.2</v>
          </cell>
          <cell r="L52">
            <v>20.287800000000001</v>
          </cell>
        </row>
        <row r="53">
          <cell r="E53" t="str">
            <v>Супродуктова п.к. 3сорт</v>
          </cell>
          <cell r="F53">
            <v>350.25</v>
          </cell>
          <cell r="K53">
            <v>354.1</v>
          </cell>
          <cell r="L53">
            <v>21.719000000000001</v>
          </cell>
        </row>
        <row r="54">
          <cell r="E54" t="str">
            <v>Теляча вар. В.с.</v>
          </cell>
          <cell r="F54">
            <v>321.95999999999998</v>
          </cell>
          <cell r="K54">
            <v>468.2</v>
          </cell>
          <cell r="L54">
            <v>44.497</v>
          </cell>
        </row>
        <row r="55">
          <cell r="E55" t="str">
            <v>Телячі сардельки в.с.</v>
          </cell>
          <cell r="F55">
            <v>441.32</v>
          </cell>
          <cell r="K55">
            <v>618.5</v>
          </cell>
          <cell r="L55">
            <v>37.195799999999998</v>
          </cell>
        </row>
        <row r="56">
          <cell r="E56" t="str">
            <v>Уши свинячі в.к.</v>
          </cell>
          <cell r="F56">
            <v>114.33</v>
          </cell>
          <cell r="K56">
            <v>67.900000000000006</v>
          </cell>
          <cell r="L56">
            <v>62.213999999999999</v>
          </cell>
        </row>
        <row r="57">
          <cell r="E57" t="str">
            <v>Фарш Домашній</v>
          </cell>
          <cell r="F57">
            <v>200</v>
          </cell>
          <cell r="K57">
            <v>200</v>
          </cell>
          <cell r="L57">
            <v>44.677700000000002</v>
          </cell>
        </row>
        <row r="58">
          <cell r="E58" t="str">
            <v>Філейка особлива в.к.в.с.</v>
          </cell>
          <cell r="F58">
            <v>100.65</v>
          </cell>
          <cell r="K58">
            <v>84.1</v>
          </cell>
          <cell r="L58">
            <v>97.544600000000003</v>
          </cell>
        </row>
        <row r="59">
          <cell r="E59" t="str">
            <v>Харківські сосиски 1с.</v>
          </cell>
          <cell r="F59">
            <v>436.5</v>
          </cell>
          <cell r="K59">
            <v>548.1</v>
          </cell>
          <cell r="L59">
            <v>33.043300000000002</v>
          </cell>
        </row>
        <row r="60">
          <cell r="E60" t="str">
            <v>Шахтарська п.к. 2с</v>
          </cell>
          <cell r="F60">
            <v>651</v>
          </cell>
          <cell r="K60">
            <v>590.79999999999995</v>
          </cell>
          <cell r="L60">
            <v>37.022399999999998</v>
          </cell>
        </row>
        <row r="61">
          <cell r="E61" t="str">
            <v>Шашлик свинячий н.ф.</v>
          </cell>
          <cell r="F61">
            <v>28.7</v>
          </cell>
          <cell r="K61">
            <v>34</v>
          </cell>
          <cell r="L61">
            <v>61.649700000000003</v>
          </cell>
        </row>
        <row r="62">
          <cell r="E62" t="str">
            <v>Шинка "Святкова" в.г.</v>
          </cell>
          <cell r="F62">
            <v>111.85</v>
          </cell>
          <cell r="K62">
            <v>168</v>
          </cell>
          <cell r="L62">
            <v>43.004600000000003</v>
          </cell>
        </row>
        <row r="63">
          <cell r="E63" t="str">
            <v>Шинково-рублена в.с.</v>
          </cell>
          <cell r="F63">
            <v>104.66</v>
          </cell>
          <cell r="K63">
            <v>136.30000000000001</v>
          </cell>
          <cell r="L63">
            <v>45.856499999999997</v>
          </cell>
        </row>
        <row r="64">
          <cell r="E64" t="str">
            <v>Школярик"  в.с. Сосиски</v>
          </cell>
          <cell r="F64">
            <v>207.15</v>
          </cell>
          <cell r="K64">
            <v>251.2</v>
          </cell>
          <cell r="L64">
            <v>48.470799999999997</v>
          </cell>
        </row>
        <row r="65">
          <cell r="E65" t="str">
            <v>Шкільна варена 1.с.</v>
          </cell>
          <cell r="F65">
            <v>216.74</v>
          </cell>
          <cell r="K65">
            <v>334</v>
          </cell>
          <cell r="L65">
            <v>33.9938</v>
          </cell>
        </row>
        <row r="66">
          <cell r="E66" t="str">
            <v>к-са паштетна по-домашньому 1с.</v>
          </cell>
          <cell r="F66">
            <v>211.9</v>
          </cell>
          <cell r="K66">
            <v>197.2</v>
          </cell>
          <cell r="L66">
            <v>25.3444</v>
          </cell>
        </row>
        <row r="67">
          <cell r="E67" t="str">
            <v>черкаські "2 с. Сардельки</v>
          </cell>
          <cell r="F67">
            <v>227.95</v>
          </cell>
          <cell r="K67">
            <v>259.60000000000002</v>
          </cell>
          <cell r="L67">
            <v>23.5547</v>
          </cell>
        </row>
        <row r="68">
          <cell r="E68" t="str">
            <v>Рулька по-домашньому</v>
          </cell>
          <cell r="F68">
            <v>167.18</v>
          </cell>
          <cell r="K68">
            <v>174.3</v>
          </cell>
          <cell r="L68">
            <v>54.661000000000001</v>
          </cell>
        </row>
        <row r="69">
          <cell r="E69" t="str">
            <v>Ошийок вар жарений в.с.</v>
          </cell>
          <cell r="F69">
            <v>175.86500000000001</v>
          </cell>
          <cell r="K69">
            <v>190.5</v>
          </cell>
          <cell r="L69">
            <v>69.364099999999993</v>
          </cell>
        </row>
        <row r="70">
          <cell r="E70" t="str">
            <v>Салямі Прованс" с.к. в.с.</v>
          </cell>
          <cell r="F70">
            <v>210.22</v>
          </cell>
          <cell r="K70">
            <v>132</v>
          </cell>
          <cell r="L70">
            <v>106.6709</v>
          </cell>
        </row>
      </sheetData>
      <sheetData sheetId="6">
        <row r="1">
          <cell r="E1" t="str">
            <v>Товар</v>
          </cell>
          <cell r="F1" t="str">
            <v>К-сть</v>
          </cell>
          <cell r="K1" t="str">
            <v>Вихід</v>
          </cell>
          <cell r="L1" t="str">
            <v>Собівартість</v>
          </cell>
        </row>
        <row r="2">
          <cell r="E2" t="str">
            <v>Імператорська   н.к.  1.с.</v>
          </cell>
          <cell r="F2">
            <v>103.35</v>
          </cell>
          <cell r="K2">
            <v>103</v>
          </cell>
          <cell r="L2">
            <v>59.959099999999999</v>
          </cell>
        </row>
        <row r="3">
          <cell r="E3" t="str">
            <v>Альпійська 1с.</v>
          </cell>
          <cell r="F3">
            <v>112.84</v>
          </cell>
          <cell r="K3">
            <v>110.2</v>
          </cell>
          <cell r="L3">
            <v>31.123100000000001</v>
          </cell>
        </row>
        <row r="4">
          <cell r="E4" t="str">
            <v>Баки свинні копчено-варені 2 с</v>
          </cell>
          <cell r="F4">
            <v>104.2</v>
          </cell>
          <cell r="K4">
            <v>99.9</v>
          </cell>
          <cell r="L4">
            <v>50.203000000000003</v>
          </cell>
        </row>
        <row r="5">
          <cell r="E5" t="str">
            <v>Балик Ювілейний  в.с.</v>
          </cell>
          <cell r="F5">
            <v>123.82380000000001</v>
          </cell>
          <cell r="K5">
            <v>184.1</v>
          </cell>
          <cell r="L5">
            <v>50.2348</v>
          </cell>
        </row>
        <row r="6">
          <cell r="E6" t="str">
            <v>Баликова п.к.1с.</v>
          </cell>
          <cell r="F6">
            <v>206.4</v>
          </cell>
          <cell r="K6">
            <v>209.8</v>
          </cell>
          <cell r="L6">
            <v>64.4255</v>
          </cell>
        </row>
        <row r="7">
          <cell r="E7" t="str">
            <v>Брестська  варена 1с.</v>
          </cell>
          <cell r="F7">
            <v>111.825</v>
          </cell>
          <cell r="K7">
            <v>149.4</v>
          </cell>
          <cell r="L7">
            <v>26.5687</v>
          </cell>
        </row>
        <row r="8">
          <cell r="E8" t="str">
            <v>Буженина домашня варена в.с.</v>
          </cell>
          <cell r="F8">
            <v>213.05</v>
          </cell>
          <cell r="K8">
            <v>231.6</v>
          </cell>
          <cell r="L8">
            <v>64.977599999999995</v>
          </cell>
        </row>
        <row r="9">
          <cell r="E9" t="str">
            <v>Варена з молоком 1с.</v>
          </cell>
          <cell r="F9">
            <v>217.28</v>
          </cell>
          <cell r="K9">
            <v>313.60000000000002</v>
          </cell>
          <cell r="L9">
            <v>31.536100000000001</v>
          </cell>
        </row>
        <row r="10">
          <cell r="E10" t="str">
            <v>Віденська" 1.с. Сосиски</v>
          </cell>
          <cell r="F10">
            <v>107.72</v>
          </cell>
          <cell r="K10">
            <v>145.19999999999999</v>
          </cell>
          <cell r="L10">
            <v>57.7727</v>
          </cell>
        </row>
        <row r="11">
          <cell r="E11" t="str">
            <v>Вітчинна   н.к.  1с.</v>
          </cell>
          <cell r="F11">
            <v>215.04</v>
          </cell>
          <cell r="K11">
            <v>280.7</v>
          </cell>
          <cell r="L11">
            <v>59.7378</v>
          </cell>
        </row>
        <row r="12">
          <cell r="E12" t="str">
            <v>Грудинка вар. копчена в.с.</v>
          </cell>
          <cell r="F12">
            <v>240.81200000000001</v>
          </cell>
          <cell r="K12">
            <v>252.8</v>
          </cell>
          <cell r="L12">
            <v>64.449100000000001</v>
          </cell>
        </row>
        <row r="13">
          <cell r="E13" t="str">
            <v>Грудинка жарена в.с.</v>
          </cell>
          <cell r="F13">
            <v>216.9025</v>
          </cell>
          <cell r="K13">
            <v>208.6</v>
          </cell>
          <cell r="L13">
            <v>70.567400000000006</v>
          </cell>
        </row>
        <row r="14">
          <cell r="E14" t="str">
            <v>Грудка сочна в.к. в.с.</v>
          </cell>
          <cell r="F14">
            <v>209.643</v>
          </cell>
          <cell r="K14">
            <v>214.4</v>
          </cell>
          <cell r="L14">
            <v>42.090800000000002</v>
          </cell>
        </row>
        <row r="15">
          <cell r="E15" t="str">
            <v>Дачні сардельки в.г.</v>
          </cell>
          <cell r="F15">
            <v>212.018</v>
          </cell>
          <cell r="K15">
            <v>309</v>
          </cell>
          <cell r="L15">
            <v>38.702199999999998</v>
          </cell>
        </row>
        <row r="16">
          <cell r="E16" t="str">
            <v>Домашня жарена в.с.</v>
          </cell>
          <cell r="F16">
            <v>105.88</v>
          </cell>
          <cell r="K16">
            <v>96</v>
          </cell>
          <cell r="L16">
            <v>61.582799999999999</v>
          </cell>
        </row>
        <row r="17">
          <cell r="E17" t="str">
            <v>З салом" 2с. Сардельки</v>
          </cell>
          <cell r="F17">
            <v>452.2</v>
          </cell>
          <cell r="K17">
            <v>534.9</v>
          </cell>
          <cell r="L17">
            <v>27.338999999999999</v>
          </cell>
        </row>
        <row r="18">
          <cell r="E18" t="str">
            <v>З сиром "  1.с.Сардельки</v>
          </cell>
          <cell r="F18">
            <v>214.84</v>
          </cell>
          <cell r="K18">
            <v>284.5</v>
          </cell>
          <cell r="L18">
            <v>39.806100000000001</v>
          </cell>
        </row>
        <row r="19">
          <cell r="E19" t="str">
            <v>Казкова варена 1с.</v>
          </cell>
          <cell r="F19">
            <v>108.21</v>
          </cell>
          <cell r="K19">
            <v>162.4</v>
          </cell>
          <cell r="L19">
            <v>32.6755</v>
          </cell>
        </row>
        <row r="20">
          <cell r="E20" t="str">
            <v>Ковбаски Єгерські н/к.1с.</v>
          </cell>
          <cell r="F20">
            <v>104.2</v>
          </cell>
          <cell r="K20">
            <v>113.6</v>
          </cell>
          <cell r="L20">
            <v>60.0732</v>
          </cell>
        </row>
        <row r="21">
          <cell r="E21" t="str">
            <v>Ковбаски Тірольські  н.к.1с.</v>
          </cell>
          <cell r="F21">
            <v>112.985</v>
          </cell>
          <cell r="K21">
            <v>96.4</v>
          </cell>
          <cell r="L21">
            <v>38.814999999999998</v>
          </cell>
        </row>
        <row r="22">
          <cell r="E22" t="str">
            <v>Краківська п.к.в.с.</v>
          </cell>
          <cell r="F22">
            <v>203.75</v>
          </cell>
          <cell r="K22">
            <v>190.3</v>
          </cell>
          <cell r="L22">
            <v>50.384700000000002</v>
          </cell>
        </row>
        <row r="23">
          <cell r="E23" t="str">
            <v>Крепиш" в.с. Сосиски</v>
          </cell>
          <cell r="F23">
            <v>217.06</v>
          </cell>
          <cell r="K23">
            <v>317.3</v>
          </cell>
          <cell r="L23">
            <v>44.791600000000003</v>
          </cell>
        </row>
        <row r="24">
          <cell r="E24" t="str">
            <v>Крильця курині в.к.</v>
          </cell>
          <cell r="F24">
            <v>178.35300000000001</v>
          </cell>
          <cell r="K24">
            <v>150.30000000000001</v>
          </cell>
          <cell r="L24">
            <v>38.399900000000002</v>
          </cell>
        </row>
        <row r="25">
          <cell r="E25" t="str">
            <v>Кровяна з язиком</v>
          </cell>
          <cell r="F25">
            <v>130.80000000000001</v>
          </cell>
          <cell r="K25">
            <v>148.30000000000001</v>
          </cell>
          <cell r="L25">
            <v>21.1675</v>
          </cell>
        </row>
        <row r="26">
          <cell r="E26" t="str">
            <v>Кроха"   в.с.Сосиски</v>
          </cell>
          <cell r="F26">
            <v>108.33</v>
          </cell>
          <cell r="K26">
            <v>175.2</v>
          </cell>
          <cell r="L26">
            <v>30.726700000000001</v>
          </cell>
        </row>
        <row r="27">
          <cell r="E27" t="str">
            <v>Курина П.к.в.с.</v>
          </cell>
          <cell r="F27">
            <v>108.8</v>
          </cell>
          <cell r="K27">
            <v>133.19999999999999</v>
          </cell>
          <cell r="L27">
            <v>45.2258</v>
          </cell>
        </row>
        <row r="28">
          <cell r="E28" t="str">
            <v>Курина жарена 1с</v>
          </cell>
          <cell r="F28">
            <v>105</v>
          </cell>
          <cell r="K28">
            <v>96.7</v>
          </cell>
          <cell r="L28">
            <v>49.6265</v>
          </cell>
        </row>
        <row r="29">
          <cell r="E29" t="str">
            <v>Кістковий залишок куриний</v>
          </cell>
          <cell r="F29">
            <v>1883</v>
          </cell>
          <cell r="K29">
            <v>2510</v>
          </cell>
          <cell r="L29">
            <v>3.9272</v>
          </cell>
        </row>
        <row r="30">
          <cell r="E30" t="str">
            <v>Ліверна 1.с.</v>
          </cell>
          <cell r="F30">
            <v>775.76</v>
          </cell>
          <cell r="K30">
            <v>1088.5</v>
          </cell>
          <cell r="L30">
            <v>12.507099999999999</v>
          </cell>
        </row>
        <row r="31">
          <cell r="E31" t="str">
            <v>Лікарська вар. в. с.</v>
          </cell>
          <cell r="F31">
            <v>108.62</v>
          </cell>
          <cell r="K31">
            <v>172.4</v>
          </cell>
          <cell r="L31">
            <v>41.7622</v>
          </cell>
        </row>
        <row r="32">
          <cell r="E32" t="str">
            <v>Медова в.к. в.с.</v>
          </cell>
          <cell r="F32">
            <v>212.1</v>
          </cell>
          <cell r="K32">
            <v>211.2</v>
          </cell>
          <cell r="L32">
            <v>67.502799999999993</v>
          </cell>
        </row>
        <row r="33">
          <cell r="E33" t="str">
            <v>Молодіжні"  1 с. Сосиски</v>
          </cell>
          <cell r="F33">
            <v>448.4</v>
          </cell>
          <cell r="K33">
            <v>520.5</v>
          </cell>
          <cell r="L33">
            <v>26.781199999999998</v>
          </cell>
        </row>
        <row r="34">
          <cell r="E34" t="str">
            <v>Молочна  варена в.с.</v>
          </cell>
          <cell r="F34">
            <v>433.52</v>
          </cell>
          <cell r="K34">
            <v>612</v>
          </cell>
          <cell r="L34">
            <v>47.780500000000004</v>
          </cell>
        </row>
        <row r="35">
          <cell r="E35" t="str">
            <v>Молочні" в.с. Сардельки</v>
          </cell>
          <cell r="F35">
            <v>108.184</v>
          </cell>
          <cell r="K35">
            <v>157.9</v>
          </cell>
          <cell r="L35">
            <v>34.542700000000004</v>
          </cell>
        </row>
        <row r="36">
          <cell r="E36" t="str">
            <v>Молочні" в/с Сосиски</v>
          </cell>
          <cell r="F36">
            <v>423.9</v>
          </cell>
          <cell r="K36">
            <v>546.70000000000005</v>
          </cell>
          <cell r="L36">
            <v>41.949800000000003</v>
          </cell>
        </row>
        <row r="37">
          <cell r="E37" t="str">
            <v>Ніжні 1с. Сосиски</v>
          </cell>
          <cell r="F37">
            <v>216.1</v>
          </cell>
          <cell r="K37">
            <v>298.2</v>
          </cell>
          <cell r="L37">
            <v>33.329700000000003</v>
          </cell>
        </row>
        <row r="38">
          <cell r="E38" t="str">
            <v>Окорок запечений по Домашньому в.с.</v>
          </cell>
          <cell r="F38">
            <v>159.10749999999999</v>
          </cell>
          <cell r="K38">
            <v>109.6</v>
          </cell>
          <cell r="L38">
            <v>95.276600000000002</v>
          </cell>
        </row>
        <row r="39">
          <cell r="E39" t="str">
            <v>Окорок київський в.с.</v>
          </cell>
          <cell r="F39">
            <v>119.9616</v>
          </cell>
          <cell r="K39">
            <v>174.8</v>
          </cell>
          <cell r="L39">
            <v>48.060200000000002</v>
          </cell>
        </row>
        <row r="40">
          <cell r="E40" t="str">
            <v>Окорочка курині вар. коп.в.с.</v>
          </cell>
          <cell r="F40">
            <v>163.751</v>
          </cell>
          <cell r="K40">
            <v>164.6</v>
          </cell>
          <cell r="L40">
            <v>39.957500000000003</v>
          </cell>
        </row>
        <row r="41">
          <cell r="E41" t="str">
            <v>Паштет Домашній в.с.</v>
          </cell>
          <cell r="F41">
            <v>212</v>
          </cell>
          <cell r="K41">
            <v>286</v>
          </cell>
          <cell r="L41">
            <v>33.846899999999998</v>
          </cell>
        </row>
        <row r="42">
          <cell r="E42" t="str">
            <v>Печінкова жарена в.с.</v>
          </cell>
          <cell r="F42">
            <v>227.1</v>
          </cell>
          <cell r="K42">
            <v>169.3</v>
          </cell>
          <cell r="L42">
            <v>35.755400000000002</v>
          </cell>
        </row>
        <row r="43">
          <cell r="E43" t="str">
            <v>Полтавська варена 2с.</v>
          </cell>
          <cell r="F43">
            <v>110.52500000000001</v>
          </cell>
          <cell r="K43">
            <v>131.5</v>
          </cell>
          <cell r="L43">
            <v>27.901599999999998</v>
          </cell>
        </row>
        <row r="44">
          <cell r="E44" t="str">
            <v>Пряна п.к. 2с.</v>
          </cell>
          <cell r="F44">
            <v>1117.4000000000001</v>
          </cell>
          <cell r="K44">
            <v>1068.7</v>
          </cell>
          <cell r="L44">
            <v>33.676900000000003</v>
          </cell>
        </row>
        <row r="45">
          <cell r="E45" t="str">
            <v>Ребро свиняче в.к.</v>
          </cell>
          <cell r="F45">
            <v>179.22</v>
          </cell>
          <cell r="K45">
            <v>151.4</v>
          </cell>
          <cell r="L45">
            <v>27.686800000000002</v>
          </cell>
        </row>
        <row r="46">
          <cell r="E46" t="str">
            <v>Сало з часником</v>
          </cell>
          <cell r="F46">
            <v>263.125</v>
          </cell>
          <cell r="K46">
            <v>268.5</v>
          </cell>
          <cell r="L46">
            <v>29.2379</v>
          </cell>
        </row>
        <row r="47">
          <cell r="E47" t="str">
            <v>Сальтисон Домашній в.с.</v>
          </cell>
          <cell r="F47">
            <v>326.7</v>
          </cell>
          <cell r="K47">
            <v>299.39999999999998</v>
          </cell>
          <cell r="L47">
            <v>21.061299999999999</v>
          </cell>
        </row>
        <row r="48">
          <cell r="E48" t="str">
            <v>Салямі  н.к.в.с.</v>
          </cell>
          <cell r="F48">
            <v>210.94</v>
          </cell>
          <cell r="K48">
            <v>207.9</v>
          </cell>
          <cell r="L48">
            <v>63.326099999999997</v>
          </cell>
        </row>
        <row r="49">
          <cell r="E49" t="str">
            <v>Салямі "Фірмова" п.к. 1с.</v>
          </cell>
          <cell r="F49">
            <v>52.215000000000003</v>
          </cell>
          <cell r="K49">
            <v>51.6</v>
          </cell>
          <cell r="L49">
            <v>64.581199999999995</v>
          </cell>
        </row>
        <row r="50">
          <cell r="E50" t="str">
            <v>Салямі Королівська в.к.в.с.</v>
          </cell>
          <cell r="F50">
            <v>104.13</v>
          </cell>
          <cell r="K50">
            <v>104.4</v>
          </cell>
          <cell r="L50">
            <v>48.5486</v>
          </cell>
        </row>
        <row r="51">
          <cell r="E51" t="str">
            <v>Салямі Мисливська в.к.1с.</v>
          </cell>
          <cell r="F51">
            <v>104.22</v>
          </cell>
          <cell r="K51">
            <v>100.6</v>
          </cell>
          <cell r="L51">
            <v>70.5869</v>
          </cell>
        </row>
        <row r="52">
          <cell r="E52" t="str">
            <v>Салямі Фінська в.к.1с.</v>
          </cell>
          <cell r="F52">
            <v>105.23</v>
          </cell>
          <cell r="K52">
            <v>108.2</v>
          </cell>
          <cell r="L52">
            <v>63.912100000000002</v>
          </cell>
        </row>
        <row r="53">
          <cell r="E53" t="str">
            <v>Свинні" 1с. Сардельки</v>
          </cell>
          <cell r="F53">
            <v>208.36</v>
          </cell>
          <cell r="K53">
            <v>302.60000000000002</v>
          </cell>
          <cell r="L53">
            <v>39.054499999999997</v>
          </cell>
        </row>
        <row r="54">
          <cell r="E54" t="str">
            <v>Свиняча н/к 1 с.</v>
          </cell>
          <cell r="F54">
            <v>214.6</v>
          </cell>
          <cell r="K54">
            <v>228</v>
          </cell>
          <cell r="L54">
            <v>46.851100000000002</v>
          </cell>
        </row>
        <row r="55">
          <cell r="E55" t="str">
            <v>Сервелат н.к  в.с.</v>
          </cell>
          <cell r="F55">
            <v>213.96</v>
          </cell>
          <cell r="K55">
            <v>214.5</v>
          </cell>
          <cell r="L55">
            <v>51.935000000000002</v>
          </cell>
        </row>
        <row r="56">
          <cell r="E56" t="str">
            <v>Ситна варена 3с.</v>
          </cell>
          <cell r="F56">
            <v>113.57</v>
          </cell>
          <cell r="K56">
            <v>147.80000000000001</v>
          </cell>
          <cell r="L56">
            <v>21.208100000000002</v>
          </cell>
        </row>
        <row r="57">
          <cell r="E57" t="str">
            <v>Смачні сосиски 2с.</v>
          </cell>
          <cell r="F57">
            <v>113.57</v>
          </cell>
          <cell r="K57">
            <v>150.19999999999999</v>
          </cell>
          <cell r="L57">
            <v>21.306999999999999</v>
          </cell>
        </row>
        <row r="58">
          <cell r="E58" t="str">
            <v>Сорочинська п.к. 2сорту</v>
          </cell>
          <cell r="F58">
            <v>243.44</v>
          </cell>
          <cell r="K58">
            <v>241.4</v>
          </cell>
          <cell r="L58">
            <v>39.702500000000001</v>
          </cell>
        </row>
        <row r="59">
          <cell r="E59" t="str">
            <v>Спинкі вар. копчені</v>
          </cell>
          <cell r="F59">
            <v>684.95</v>
          </cell>
          <cell r="K59">
            <v>532.29999999999995</v>
          </cell>
          <cell r="L59">
            <v>17.11</v>
          </cell>
        </row>
        <row r="60">
          <cell r="E60" t="str">
            <v>Супродуктова п.к. 3сорт</v>
          </cell>
          <cell r="F60">
            <v>350.25</v>
          </cell>
          <cell r="K60">
            <v>347.8</v>
          </cell>
          <cell r="L60">
            <v>22.2302</v>
          </cell>
        </row>
        <row r="61">
          <cell r="E61" t="str">
            <v>Теляча вар. В.с.</v>
          </cell>
          <cell r="F61">
            <v>214.64</v>
          </cell>
          <cell r="K61">
            <v>296.5</v>
          </cell>
          <cell r="L61">
            <v>47.177300000000002</v>
          </cell>
        </row>
        <row r="62">
          <cell r="E62" t="str">
            <v>Телячі сардельки в.с.</v>
          </cell>
          <cell r="F62">
            <v>220.66</v>
          </cell>
          <cell r="K62">
            <v>328</v>
          </cell>
          <cell r="L62">
            <v>35.069499999999998</v>
          </cell>
        </row>
        <row r="63">
          <cell r="E63" t="str">
            <v>Уши свинячі в.к.</v>
          </cell>
          <cell r="F63">
            <v>78.28</v>
          </cell>
          <cell r="K63">
            <v>65</v>
          </cell>
          <cell r="L63">
            <v>44.497399999999999</v>
          </cell>
        </row>
        <row r="64">
          <cell r="E64" t="str">
            <v>Фарш Домашній</v>
          </cell>
          <cell r="F64">
            <v>300</v>
          </cell>
          <cell r="K64">
            <v>300</v>
          </cell>
          <cell r="L64">
            <v>46.14</v>
          </cell>
        </row>
        <row r="65">
          <cell r="E65" t="str">
            <v>Харківські сосиски 1с.</v>
          </cell>
          <cell r="F65">
            <v>436.5</v>
          </cell>
          <cell r="K65">
            <v>556.4</v>
          </cell>
          <cell r="L65">
            <v>29.450700000000001</v>
          </cell>
        </row>
        <row r="66">
          <cell r="E66" t="str">
            <v>Часникова н/к.2с.</v>
          </cell>
          <cell r="F66">
            <v>110.35</v>
          </cell>
          <cell r="K66">
            <v>106</v>
          </cell>
          <cell r="L66">
            <v>27.3612</v>
          </cell>
        </row>
        <row r="67">
          <cell r="E67" t="str">
            <v>Шашлик свинячий н.ф.</v>
          </cell>
          <cell r="F67">
            <v>12.3</v>
          </cell>
          <cell r="K67">
            <v>14.6</v>
          </cell>
          <cell r="L67">
            <v>61.528799999999997</v>
          </cell>
        </row>
        <row r="68">
          <cell r="E68" t="str">
            <v>Шинка "Святкова" в.г.</v>
          </cell>
          <cell r="F68">
            <v>223.7</v>
          </cell>
          <cell r="K68">
            <v>348.4</v>
          </cell>
          <cell r="L68">
            <v>41.588799999999999</v>
          </cell>
        </row>
        <row r="69">
          <cell r="E69" t="str">
            <v>Шкільна варена 1.с.</v>
          </cell>
          <cell r="F69">
            <v>108.37</v>
          </cell>
          <cell r="K69">
            <v>168.3</v>
          </cell>
          <cell r="L69">
            <v>35.918700000000001</v>
          </cell>
        </row>
        <row r="70">
          <cell r="E70" t="str">
            <v>черкаські "2 с. Сардельки</v>
          </cell>
          <cell r="F70">
            <v>227.95</v>
          </cell>
          <cell r="K70">
            <v>265.60000000000002</v>
          </cell>
          <cell r="L70">
            <v>23.022600000000001</v>
          </cell>
        </row>
        <row r="71">
          <cell r="E71" t="str">
            <v>Балик "Королівський" с.к. в.с.</v>
          </cell>
          <cell r="F71">
            <v>201.685</v>
          </cell>
          <cell r="K71">
            <v>147.30000000000001</v>
          </cell>
          <cell r="L71">
            <v>99.511300000000006</v>
          </cell>
        </row>
        <row r="72">
          <cell r="E72" t="str">
            <v>Грудинка "Українська" с.к. в.с.</v>
          </cell>
          <cell r="F72">
            <v>142.42500000000001</v>
          </cell>
          <cell r="K72">
            <v>97.5</v>
          </cell>
          <cell r="L72">
            <v>95.493200000000002</v>
          </cell>
        </row>
        <row r="73">
          <cell r="E73" t="str">
            <v>Шийка "Любима" с/к. в.г.</v>
          </cell>
          <cell r="F73">
            <v>158.25</v>
          </cell>
          <cell r="K73">
            <v>106</v>
          </cell>
          <cell r="L73">
            <v>106.08580000000001</v>
          </cell>
        </row>
      </sheetData>
      <sheetData sheetId="7">
        <row r="1">
          <cell r="E1" t="str">
            <v>Салямі Елітна с.в. в.с.</v>
          </cell>
          <cell r="F1">
            <v>1571.55</v>
          </cell>
          <cell r="K1">
            <v>1050</v>
          </cell>
          <cell r="L1">
            <v>98.451599999999999</v>
          </cell>
        </row>
        <row r="2">
          <cell r="E2" t="str">
            <v>Кримська с\к.в.с.</v>
          </cell>
          <cell r="F2">
            <v>614.96</v>
          </cell>
          <cell r="K2">
            <v>460</v>
          </cell>
          <cell r="L2">
            <v>89.141499999999994</v>
          </cell>
        </row>
        <row r="3">
          <cell r="E3" t="str">
            <v>Французська салямі с.к. 1с.</v>
          </cell>
          <cell r="F3">
            <v>155.91</v>
          </cell>
          <cell r="K3">
            <v>111.4</v>
          </cell>
          <cell r="L3">
            <v>101.7223</v>
          </cell>
        </row>
        <row r="4">
          <cell r="E4" t="str">
            <v>Салямі Житомирська с.к. 1с.</v>
          </cell>
          <cell r="F4">
            <v>156.94499999999999</v>
          </cell>
          <cell r="K4">
            <v>112.2</v>
          </cell>
          <cell r="L4">
            <v>93.5715</v>
          </cell>
        </row>
        <row r="5">
          <cell r="E5" t="str">
            <v>Свиняча с.к. в.с.</v>
          </cell>
          <cell r="F5">
            <v>104.3</v>
          </cell>
          <cell r="K5">
            <v>58</v>
          </cell>
          <cell r="L5">
            <v>110.0664</v>
          </cell>
        </row>
        <row r="6">
          <cell r="E6" t="str">
            <v>Невська с.к  в.с.</v>
          </cell>
          <cell r="F6">
            <v>207.2</v>
          </cell>
          <cell r="K6">
            <v>142</v>
          </cell>
          <cell r="L6">
            <v>92.201700000000002</v>
          </cell>
        </row>
        <row r="7">
          <cell r="E7" t="str">
            <v>Італійська" с.к. в.с.</v>
          </cell>
          <cell r="F7">
            <v>153.97499999999999</v>
          </cell>
          <cell r="K7">
            <v>106.4</v>
          </cell>
          <cell r="L7">
            <v>96.614500000000007</v>
          </cell>
        </row>
      </sheetData>
      <sheetData sheetId="8">
        <row r="1">
          <cell r="E1" t="str">
            <v>Товар</v>
          </cell>
          <cell r="F1" t="str">
            <v>К-сть</v>
          </cell>
          <cell r="K1" t="str">
            <v>Вихід</v>
          </cell>
          <cell r="L1" t="str">
            <v>Собівартість</v>
          </cell>
        </row>
        <row r="2">
          <cell r="E2" t="str">
            <v>к-са паштетна по-домашньому 1с.</v>
          </cell>
          <cell r="F2">
            <v>211.9</v>
          </cell>
          <cell r="K2">
            <v>208.2</v>
          </cell>
          <cell r="L2">
            <v>23.3813</v>
          </cell>
        </row>
        <row r="3">
          <cell r="E3" t="str">
            <v>Кровяна з язиком</v>
          </cell>
          <cell r="F3">
            <v>130.80000000000001</v>
          </cell>
          <cell r="K3">
            <v>141.5</v>
          </cell>
          <cell r="L3">
            <v>22.220099999999999</v>
          </cell>
        </row>
        <row r="4">
          <cell r="E4" t="str">
            <v>Грудинка вар. копчена в.с.</v>
          </cell>
          <cell r="F4">
            <v>239.79</v>
          </cell>
          <cell r="K4">
            <v>248.4</v>
          </cell>
          <cell r="L4">
            <v>64.671499999999995</v>
          </cell>
        </row>
        <row r="5">
          <cell r="E5" t="str">
            <v>Шинка яловича в/с.</v>
          </cell>
          <cell r="F5">
            <v>214</v>
          </cell>
          <cell r="K5">
            <v>359.4</v>
          </cell>
          <cell r="L5">
            <v>51.784100000000002</v>
          </cell>
        </row>
        <row r="6">
          <cell r="E6" t="str">
            <v>Делікатесна з сиром  н.к.  1с.</v>
          </cell>
          <cell r="F6">
            <v>104.87</v>
          </cell>
          <cell r="K6">
            <v>104.6</v>
          </cell>
          <cell r="L6">
            <v>64.376499999999993</v>
          </cell>
        </row>
        <row r="7">
          <cell r="E7" t="str">
            <v>Альпійська 1с.</v>
          </cell>
          <cell r="F7">
            <v>169.26</v>
          </cell>
          <cell r="K7">
            <v>168.6</v>
          </cell>
          <cell r="L7">
            <v>30.619900000000001</v>
          </cell>
        </row>
        <row r="8">
          <cell r="E8" t="str">
            <v>Дикий кабан" К-са Варена в.с.</v>
          </cell>
          <cell r="F8">
            <v>212.62</v>
          </cell>
          <cell r="K8">
            <v>281.8</v>
          </cell>
          <cell r="L8">
            <v>56.012300000000003</v>
          </cell>
        </row>
        <row r="9">
          <cell r="E9" t="str">
            <v>Теляча вар. В.с.</v>
          </cell>
          <cell r="F9">
            <v>107.32</v>
          </cell>
          <cell r="K9">
            <v>150.9</v>
          </cell>
          <cell r="L9">
            <v>43.656399999999998</v>
          </cell>
        </row>
        <row r="10">
          <cell r="E10" t="str">
            <v>Шинково-рублена в.с.</v>
          </cell>
          <cell r="F10">
            <v>104.66</v>
          </cell>
          <cell r="K10">
            <v>137.6</v>
          </cell>
          <cell r="L10">
            <v>46.192999999999998</v>
          </cell>
        </row>
        <row r="11">
          <cell r="E11" t="str">
            <v>Столова варена 2с.</v>
          </cell>
          <cell r="F11">
            <v>109.675</v>
          </cell>
          <cell r="K11">
            <v>153.4</v>
          </cell>
          <cell r="L11">
            <v>22.095800000000001</v>
          </cell>
        </row>
        <row r="12">
          <cell r="E12" t="str">
            <v>Сервелат н.к  в.с.</v>
          </cell>
          <cell r="F12">
            <v>106.98</v>
          </cell>
          <cell r="K12">
            <v>108.8</v>
          </cell>
          <cell r="L12">
            <v>52.251199999999997</v>
          </cell>
        </row>
        <row r="13">
          <cell r="E13" t="str">
            <v>Салямі  н.к.в.с.</v>
          </cell>
          <cell r="F13">
            <v>210.94</v>
          </cell>
          <cell r="K13">
            <v>213.6</v>
          </cell>
          <cell r="L13">
            <v>63.036200000000001</v>
          </cell>
        </row>
        <row r="14">
          <cell r="E14" t="str">
            <v>Фарш Домашній</v>
          </cell>
          <cell r="F14">
            <v>250</v>
          </cell>
          <cell r="K14">
            <v>250</v>
          </cell>
          <cell r="L14">
            <v>46</v>
          </cell>
        </row>
        <row r="15">
          <cell r="E15" t="str">
            <v>Емульсія свинної шкури</v>
          </cell>
          <cell r="F15">
            <v>911.7</v>
          </cell>
          <cell r="K15">
            <v>1560</v>
          </cell>
          <cell r="L15">
            <v>8.9466999999999999</v>
          </cell>
        </row>
        <row r="16">
          <cell r="E16" t="str">
            <v>Селянська  н.к.2.с</v>
          </cell>
          <cell r="F16">
            <v>226.18</v>
          </cell>
          <cell r="K16">
            <v>245.2</v>
          </cell>
          <cell r="L16">
            <v>29.447900000000001</v>
          </cell>
        </row>
        <row r="17">
          <cell r="E17" t="str">
            <v>Козацька н.к. 2с.</v>
          </cell>
          <cell r="F17">
            <v>224.28</v>
          </cell>
          <cell r="K17">
            <v>241.3</v>
          </cell>
          <cell r="L17">
            <v>31.258099999999999</v>
          </cell>
        </row>
        <row r="18">
          <cell r="E18" t="str">
            <v>Ніжні 1с. Сосиски</v>
          </cell>
          <cell r="F18">
            <v>216.1</v>
          </cell>
          <cell r="K18">
            <v>295.5</v>
          </cell>
          <cell r="L18">
            <v>34.243400000000001</v>
          </cell>
        </row>
        <row r="19">
          <cell r="E19" t="str">
            <v>Казкова варена 1с.</v>
          </cell>
          <cell r="F19">
            <v>216.42</v>
          </cell>
          <cell r="K19">
            <v>303.60000000000002</v>
          </cell>
          <cell r="L19">
            <v>34.720100000000002</v>
          </cell>
        </row>
        <row r="20">
          <cell r="E20" t="str">
            <v>Шкільна варена 1.с.</v>
          </cell>
          <cell r="F20">
            <v>108.37</v>
          </cell>
          <cell r="K20">
            <v>170.6</v>
          </cell>
          <cell r="L20">
            <v>33.852200000000003</v>
          </cell>
        </row>
        <row r="21">
          <cell r="E21" t="str">
            <v>Дієтична 1с.</v>
          </cell>
          <cell r="F21">
            <v>108.23</v>
          </cell>
          <cell r="K21">
            <v>152.80000000000001</v>
          </cell>
          <cell r="L21">
            <v>36.997</v>
          </cell>
        </row>
        <row r="22">
          <cell r="E22" t="str">
            <v>Пряна п.к. 2с.</v>
          </cell>
          <cell r="F22">
            <v>1117.4000000000001</v>
          </cell>
          <cell r="K22">
            <v>1088.4000000000001</v>
          </cell>
          <cell r="L22">
            <v>32.955399999999997</v>
          </cell>
        </row>
        <row r="23">
          <cell r="E23" t="str">
            <v>Медова в.к. в.с.</v>
          </cell>
          <cell r="F23">
            <v>212.1</v>
          </cell>
          <cell r="K23">
            <v>203.4</v>
          </cell>
          <cell r="L23">
            <v>72.549700000000001</v>
          </cell>
        </row>
        <row r="24">
          <cell r="E24" t="str">
            <v>Одеська н.к. 1с</v>
          </cell>
          <cell r="F24">
            <v>103.4</v>
          </cell>
          <cell r="K24">
            <v>94.2</v>
          </cell>
          <cell r="L24">
            <v>56.570399999999999</v>
          </cell>
        </row>
        <row r="25">
          <cell r="E25" t="str">
            <v>Шашлик свинячий н.ф.</v>
          </cell>
          <cell r="F25">
            <v>15.375</v>
          </cell>
          <cell r="K25">
            <v>18</v>
          </cell>
          <cell r="L25">
            <v>62.383899999999997</v>
          </cell>
        </row>
        <row r="26">
          <cell r="E26" t="str">
            <v>Балик Ювілейний  в.с.</v>
          </cell>
          <cell r="F26">
            <v>154.72739999999999</v>
          </cell>
          <cell r="K26">
            <v>232.9</v>
          </cell>
          <cell r="L26">
            <v>49.001800000000003</v>
          </cell>
        </row>
        <row r="27">
          <cell r="E27" t="str">
            <v>Шпик копчений по угорськи</v>
          </cell>
          <cell r="F27">
            <v>75.590999999999994</v>
          </cell>
          <cell r="K27">
            <v>74.7</v>
          </cell>
          <cell r="L27">
            <v>29.406700000000001</v>
          </cell>
        </row>
        <row r="28">
          <cell r="E28" t="str">
            <v>Буженина домашня варена в.с.</v>
          </cell>
          <cell r="F28">
            <v>201.3905</v>
          </cell>
          <cell r="K28">
            <v>209.8</v>
          </cell>
          <cell r="L28">
            <v>67.803700000000006</v>
          </cell>
        </row>
        <row r="29">
          <cell r="E29" t="str">
            <v>Філейка особлива в.к.в.с.</v>
          </cell>
          <cell r="F29">
            <v>129.83850000000001</v>
          </cell>
          <cell r="K29">
            <v>116.7</v>
          </cell>
          <cell r="L29">
            <v>91.073700000000002</v>
          </cell>
        </row>
        <row r="30">
          <cell r="E30" t="str">
            <v>Варена з молоком 1с.</v>
          </cell>
          <cell r="F30">
            <v>108.64</v>
          </cell>
          <cell r="K30">
            <v>157.69999999999999</v>
          </cell>
          <cell r="L30">
            <v>31.064399999999999</v>
          </cell>
        </row>
        <row r="31">
          <cell r="E31" t="str">
            <v>Молодіжні"  1 с. Сосиски</v>
          </cell>
          <cell r="F31">
            <v>448.4</v>
          </cell>
          <cell r="K31">
            <v>514.1</v>
          </cell>
          <cell r="L31">
            <v>27.008099999999999</v>
          </cell>
        </row>
        <row r="32">
          <cell r="E32" t="str">
            <v>Подільські сардельки 2с.</v>
          </cell>
          <cell r="F32">
            <v>113.77</v>
          </cell>
          <cell r="K32">
            <v>154.9</v>
          </cell>
          <cell r="L32">
            <v>19.1723</v>
          </cell>
        </row>
        <row r="33">
          <cell r="E33" t="str">
            <v>Союзні 1с.сардельки.</v>
          </cell>
          <cell r="F33">
            <v>214.16</v>
          </cell>
          <cell r="K33">
            <v>291.7</v>
          </cell>
          <cell r="L33">
            <v>40.123600000000003</v>
          </cell>
        </row>
        <row r="34">
          <cell r="E34" t="str">
            <v>Молочна  варена в.с.</v>
          </cell>
          <cell r="F34">
            <v>433.52</v>
          </cell>
          <cell r="K34">
            <v>650.5</v>
          </cell>
          <cell r="L34">
            <v>43.438400000000001</v>
          </cell>
        </row>
        <row r="35">
          <cell r="E35" t="str">
            <v>Лікарська вар. в. с.</v>
          </cell>
          <cell r="F35">
            <v>108.62</v>
          </cell>
          <cell r="K35">
            <v>170.5</v>
          </cell>
          <cell r="L35">
            <v>39.362499999999997</v>
          </cell>
        </row>
        <row r="36">
          <cell r="E36" t="str">
            <v>Ковбаски мисливські н.к.1с.</v>
          </cell>
          <cell r="F36">
            <v>107.15</v>
          </cell>
          <cell r="K36">
            <v>90.5</v>
          </cell>
          <cell r="L36">
            <v>63.3583</v>
          </cell>
        </row>
        <row r="37">
          <cell r="E37" t="str">
            <v>Дрогобицька  в.к   в.с</v>
          </cell>
          <cell r="F37">
            <v>103.4</v>
          </cell>
          <cell r="K37">
            <v>104.8</v>
          </cell>
          <cell r="L37">
            <v>68.634900000000002</v>
          </cell>
        </row>
        <row r="38">
          <cell r="E38" t="str">
            <v>Баварськы ковбаски 1с. п.к.</v>
          </cell>
          <cell r="F38">
            <v>103.1</v>
          </cell>
          <cell r="K38">
            <v>97.8</v>
          </cell>
          <cell r="L38">
            <v>68.561599999999999</v>
          </cell>
        </row>
        <row r="39">
          <cell r="E39" t="str">
            <v>Баки свинні копчено-варені 2 с</v>
          </cell>
          <cell r="F39">
            <v>117.024</v>
          </cell>
          <cell r="K39">
            <v>117.3</v>
          </cell>
          <cell r="L39">
            <v>48.647100000000002</v>
          </cell>
        </row>
        <row r="40">
          <cell r="E40" t="str">
            <v>Грудинка жарена в.с.</v>
          </cell>
          <cell r="F40">
            <v>311.995</v>
          </cell>
          <cell r="K40">
            <v>280.89999999999998</v>
          </cell>
          <cell r="L40">
            <v>75.182599999999994</v>
          </cell>
        </row>
        <row r="41">
          <cell r="E41" t="str">
            <v>Телячі сардельки в.с.</v>
          </cell>
          <cell r="F41">
            <v>441.32</v>
          </cell>
          <cell r="K41">
            <v>626.79999999999995</v>
          </cell>
          <cell r="L41">
            <v>35.426600000000001</v>
          </cell>
        </row>
        <row r="42">
          <cell r="E42" t="str">
            <v>Крепиш" в.с. Сосиски</v>
          </cell>
          <cell r="F42">
            <v>108.53</v>
          </cell>
          <cell r="K42">
            <v>162.1</v>
          </cell>
          <cell r="L42">
            <v>43.134999999999998</v>
          </cell>
        </row>
        <row r="43">
          <cell r="E43" t="str">
            <v>Школярик"  в.с. Сосиски</v>
          </cell>
          <cell r="F43">
            <v>207.15</v>
          </cell>
          <cell r="K43">
            <v>247.5</v>
          </cell>
          <cell r="L43">
            <v>47.256</v>
          </cell>
        </row>
        <row r="44">
          <cell r="E44" t="str">
            <v>Харківські сосиски 1с.</v>
          </cell>
          <cell r="F44">
            <v>218.25</v>
          </cell>
          <cell r="K44">
            <v>268</v>
          </cell>
          <cell r="L44">
            <v>29.241800000000001</v>
          </cell>
        </row>
        <row r="45">
          <cell r="E45" t="str">
            <v>Панська рублена  н.к.1с.</v>
          </cell>
          <cell r="F45">
            <v>210.7</v>
          </cell>
          <cell r="K45">
            <v>218</v>
          </cell>
          <cell r="L45">
            <v>62.455599999999997</v>
          </cell>
        </row>
        <row r="46">
          <cell r="E46" t="str">
            <v>Варшавська н.к.1с.</v>
          </cell>
          <cell r="F46">
            <v>219.97</v>
          </cell>
          <cell r="K46">
            <v>197.1</v>
          </cell>
          <cell r="L46">
            <v>42.665999999999997</v>
          </cell>
        </row>
        <row r="47">
          <cell r="E47" t="str">
            <v>Сальтисон Домашній в.с.</v>
          </cell>
          <cell r="F47">
            <v>323.88</v>
          </cell>
          <cell r="K47">
            <v>267.39999999999998</v>
          </cell>
          <cell r="L47">
            <v>24.895299999999999</v>
          </cell>
        </row>
        <row r="48">
          <cell r="E48" t="str">
            <v>Свинні" 1с. Сардельки</v>
          </cell>
          <cell r="F48">
            <v>208.36</v>
          </cell>
          <cell r="K48">
            <v>302.10000000000002</v>
          </cell>
          <cell r="L48">
            <v>39.178699999999999</v>
          </cell>
        </row>
        <row r="49">
          <cell r="E49" t="str">
            <v>Дачні сардельки в.г.</v>
          </cell>
          <cell r="F49">
            <v>212.018</v>
          </cell>
          <cell r="K49">
            <v>323</v>
          </cell>
          <cell r="L49">
            <v>37.0655</v>
          </cell>
        </row>
        <row r="50">
          <cell r="E50" t="str">
            <v>Кроха"   в.с.Сосиски</v>
          </cell>
          <cell r="F50">
            <v>108.33</v>
          </cell>
          <cell r="K50">
            <v>161.6</v>
          </cell>
          <cell r="L50">
            <v>35.078800000000001</v>
          </cell>
        </row>
        <row r="51">
          <cell r="E51" t="str">
            <v>Молочні" в/с Сосиски</v>
          </cell>
          <cell r="F51">
            <v>211.95</v>
          </cell>
          <cell r="K51">
            <v>275.5</v>
          </cell>
          <cell r="L51">
            <v>41.665999999999997</v>
          </cell>
        </row>
        <row r="52">
          <cell r="E52" t="str">
            <v>Баликова п.к.1с.</v>
          </cell>
          <cell r="F52">
            <v>206.4</v>
          </cell>
          <cell r="K52">
            <v>200.6</v>
          </cell>
          <cell r="L52">
            <v>69.169200000000004</v>
          </cell>
        </row>
        <row r="53">
          <cell r="E53" t="str">
            <v>Карпатська н.к. в.с.</v>
          </cell>
          <cell r="F53">
            <v>206.4</v>
          </cell>
          <cell r="K53">
            <v>186.8</v>
          </cell>
          <cell r="L53">
            <v>66.099599999999995</v>
          </cell>
        </row>
        <row r="54">
          <cell r="E54" t="str">
            <v>Курина жарена 1с</v>
          </cell>
          <cell r="F54">
            <v>105</v>
          </cell>
          <cell r="K54">
            <v>95.1</v>
          </cell>
          <cell r="L54">
            <v>47.9377</v>
          </cell>
        </row>
        <row r="55">
          <cell r="E55" t="str">
            <v>Домашня жарена в.с.</v>
          </cell>
          <cell r="F55">
            <v>105.88</v>
          </cell>
          <cell r="K55">
            <v>90.3</v>
          </cell>
          <cell r="L55">
            <v>67.061700000000002</v>
          </cell>
        </row>
        <row r="56">
          <cell r="E56" t="str">
            <v>черкаські "2 с. Сардельки</v>
          </cell>
          <cell r="F56">
            <v>227.95</v>
          </cell>
          <cell r="K56">
            <v>279.7</v>
          </cell>
          <cell r="L56">
            <v>21.576000000000001</v>
          </cell>
        </row>
        <row r="57">
          <cell r="E57" t="str">
            <v>З сиром "  1.с.Сардельки</v>
          </cell>
          <cell r="F57">
            <v>214.84</v>
          </cell>
          <cell r="K57">
            <v>276.8</v>
          </cell>
          <cell r="L57">
            <v>40.913400000000003</v>
          </cell>
        </row>
        <row r="58">
          <cell r="E58" t="str">
            <v>З салом" 2с. Сардельки</v>
          </cell>
          <cell r="F58">
            <v>226.1</v>
          </cell>
          <cell r="K58">
            <v>274.10000000000002</v>
          </cell>
          <cell r="L58">
            <v>26.383800000000001</v>
          </cell>
        </row>
        <row r="59">
          <cell r="E59" t="str">
            <v>Віденська" 1.с. Сосиски</v>
          </cell>
          <cell r="F59">
            <v>107.72</v>
          </cell>
          <cell r="K59">
            <v>154.9</v>
          </cell>
          <cell r="L59">
            <v>53.121899999999997</v>
          </cell>
        </row>
        <row r="60">
          <cell r="E60" t="str">
            <v>Ковбаски Делікатесні н.к. 1 с.</v>
          </cell>
          <cell r="F60">
            <v>208.15</v>
          </cell>
          <cell r="K60">
            <v>194.5</v>
          </cell>
          <cell r="L60">
            <v>53.274700000000003</v>
          </cell>
        </row>
        <row r="61">
          <cell r="E61" t="str">
            <v>Спинкі вар. копчені</v>
          </cell>
          <cell r="F61">
            <v>585.04</v>
          </cell>
          <cell r="K61">
            <v>437</v>
          </cell>
          <cell r="L61">
            <v>17.770499999999998</v>
          </cell>
        </row>
        <row r="62">
          <cell r="E62" t="str">
            <v>Рулет "Апетитний"  в.с</v>
          </cell>
          <cell r="F62">
            <v>107.6</v>
          </cell>
          <cell r="K62">
            <v>127.9</v>
          </cell>
          <cell r="L62">
            <v>52.711500000000001</v>
          </cell>
        </row>
        <row r="63">
          <cell r="E63" t="str">
            <v>Ребро свиняче в.к.</v>
          </cell>
          <cell r="F63">
            <v>145.22999999999999</v>
          </cell>
          <cell r="K63">
            <v>124.9</v>
          </cell>
          <cell r="L63">
            <v>28.1309</v>
          </cell>
        </row>
        <row r="64">
          <cell r="E64" t="str">
            <v>Рулька по-домашньому</v>
          </cell>
          <cell r="F64">
            <v>167.66</v>
          </cell>
          <cell r="K64">
            <v>184.3</v>
          </cell>
          <cell r="L64">
            <v>52.749299999999998</v>
          </cell>
        </row>
        <row r="65">
          <cell r="E65" t="str">
            <v>Ліверна 1.с.</v>
          </cell>
          <cell r="F65">
            <v>746.41200000000003</v>
          </cell>
          <cell r="K65">
            <v>1036.5</v>
          </cell>
          <cell r="L65">
            <v>12.106199999999999</v>
          </cell>
        </row>
        <row r="66">
          <cell r="E66" t="str">
            <v>Уши свинячі в.к.</v>
          </cell>
          <cell r="F66">
            <v>117.42</v>
          </cell>
          <cell r="K66">
            <v>94.3</v>
          </cell>
          <cell r="L66">
            <v>48.162399999999998</v>
          </cell>
        </row>
        <row r="67">
          <cell r="E67" t="str">
            <v>Ошийок вар жарений в.с.</v>
          </cell>
          <cell r="F67">
            <v>169.779</v>
          </cell>
          <cell r="K67">
            <v>175.4</v>
          </cell>
          <cell r="L67">
            <v>71.044799999999995</v>
          </cell>
        </row>
      </sheetData>
      <sheetData sheetId="9">
        <row r="1">
          <cell r="E1" t="str">
            <v>Товар</v>
          </cell>
          <cell r="F1" t="str">
            <v>К-сть</v>
          </cell>
          <cell r="K1" t="str">
            <v>Вихід</v>
          </cell>
          <cell r="L1" t="str">
            <v>Собівартість</v>
          </cell>
        </row>
        <row r="2">
          <cell r="E2" t="str">
            <v>Паштет Домашній в.с.</v>
          </cell>
          <cell r="F2">
            <v>212</v>
          </cell>
          <cell r="K2">
            <v>280</v>
          </cell>
          <cell r="L2">
            <v>34.854399999999998</v>
          </cell>
        </row>
        <row r="3">
          <cell r="E3" t="str">
            <v>Кровяна з язиком</v>
          </cell>
          <cell r="F3">
            <v>117.800032</v>
          </cell>
          <cell r="K3">
            <v>133.1</v>
          </cell>
          <cell r="L3">
            <v>24.055399999999999</v>
          </cell>
        </row>
        <row r="4">
          <cell r="E4" t="str">
            <v>Святошинська н.к. 2с.</v>
          </cell>
          <cell r="F4">
            <v>51.32</v>
          </cell>
          <cell r="K4">
            <v>44.3</v>
          </cell>
          <cell r="L4">
            <v>52.5167</v>
          </cell>
        </row>
        <row r="5">
          <cell r="E5" t="str">
            <v>Гуцульська н.к.2с.</v>
          </cell>
          <cell r="F5">
            <v>108.5</v>
          </cell>
          <cell r="K5">
            <v>108.2</v>
          </cell>
          <cell r="L5">
            <v>31.2807</v>
          </cell>
        </row>
        <row r="6">
          <cell r="E6" t="str">
            <v>Салямі Королівська в.к.в.с.</v>
          </cell>
          <cell r="F6">
            <v>104.13</v>
          </cell>
          <cell r="K6">
            <v>107.8</v>
          </cell>
          <cell r="L6">
            <v>47.240499999999997</v>
          </cell>
        </row>
        <row r="7">
          <cell r="E7" t="str">
            <v>Делікатесна з сиром  н.к.  1с.</v>
          </cell>
          <cell r="F7">
            <v>104.87</v>
          </cell>
          <cell r="K7">
            <v>99.6</v>
          </cell>
          <cell r="L7">
            <v>67.407399999999996</v>
          </cell>
        </row>
        <row r="8">
          <cell r="E8" t="str">
            <v>Теляча вар. В.с.</v>
          </cell>
          <cell r="F8">
            <v>214.64</v>
          </cell>
          <cell r="K8">
            <v>301.5</v>
          </cell>
          <cell r="L8">
            <v>43.740200000000002</v>
          </cell>
        </row>
        <row r="9">
          <cell r="E9" t="str">
            <v>Мясний смалець в.с.</v>
          </cell>
          <cell r="F9">
            <v>267.89999999999998</v>
          </cell>
          <cell r="K9">
            <v>269.39999999999998</v>
          </cell>
          <cell r="L9">
            <v>38.234999999999999</v>
          </cell>
        </row>
        <row r="10">
          <cell r="E10" t="str">
            <v>Альпійська 1с.</v>
          </cell>
          <cell r="F10">
            <v>112.84</v>
          </cell>
          <cell r="K10">
            <v>110.4</v>
          </cell>
          <cell r="L10">
            <v>31.166599999999999</v>
          </cell>
        </row>
        <row r="11">
          <cell r="E11" t="str">
            <v>Селянська  н.к.2.с</v>
          </cell>
          <cell r="F11">
            <v>226.18</v>
          </cell>
          <cell r="K11">
            <v>238.9</v>
          </cell>
          <cell r="L11">
            <v>30.458100000000002</v>
          </cell>
        </row>
        <row r="12">
          <cell r="E12" t="str">
            <v>Козацька н.к. 2с.</v>
          </cell>
          <cell r="F12">
            <v>224.28</v>
          </cell>
          <cell r="K12">
            <v>240.5</v>
          </cell>
          <cell r="L12">
            <v>30.738099999999999</v>
          </cell>
        </row>
        <row r="13">
          <cell r="E13" t="str">
            <v>Часникова н/к.2с.</v>
          </cell>
          <cell r="F13">
            <v>110.35</v>
          </cell>
          <cell r="K13">
            <v>105.8</v>
          </cell>
          <cell r="L13">
            <v>25.753799999999998</v>
          </cell>
        </row>
        <row r="14">
          <cell r="E14" t="str">
            <v>Супродуктова п.к. 3сорт</v>
          </cell>
          <cell r="F14">
            <v>350.25</v>
          </cell>
          <cell r="K14">
            <v>354.2</v>
          </cell>
          <cell r="L14">
            <v>17.293199999999999</v>
          </cell>
        </row>
        <row r="15">
          <cell r="E15" t="str">
            <v>Кури-гриль в.с.</v>
          </cell>
          <cell r="F15">
            <v>38.57</v>
          </cell>
          <cell r="K15">
            <v>37.555</v>
          </cell>
          <cell r="L15">
            <v>34.016800000000003</v>
          </cell>
        </row>
        <row r="16">
          <cell r="E16" t="str">
            <v>Окорок київський в.с.</v>
          </cell>
          <cell r="F16">
            <v>137.55840000000001</v>
          </cell>
          <cell r="K16">
            <v>203.8</v>
          </cell>
          <cell r="L16">
            <v>47.267499999999998</v>
          </cell>
        </row>
        <row r="17">
          <cell r="E17" t="str">
            <v>Балик Ювілейний  в.с.</v>
          </cell>
          <cell r="F17">
            <v>137.77279999999999</v>
          </cell>
          <cell r="K17">
            <v>199.6</v>
          </cell>
          <cell r="L17">
            <v>50.910200000000003</v>
          </cell>
        </row>
        <row r="18">
          <cell r="E18" t="str">
            <v>Уши свинячі в.к.</v>
          </cell>
          <cell r="F18">
            <v>89.61</v>
          </cell>
          <cell r="K18">
            <v>67.2</v>
          </cell>
          <cell r="L18">
            <v>51.859499999999997</v>
          </cell>
        </row>
        <row r="19">
          <cell r="E19" t="str">
            <v>Любительська  варена в.с.</v>
          </cell>
          <cell r="F19">
            <v>108.43</v>
          </cell>
          <cell r="K19">
            <v>155.5</v>
          </cell>
          <cell r="L19">
            <v>38.215600000000002</v>
          </cell>
        </row>
        <row r="20">
          <cell r="E20" t="str">
            <v>Ніжні 1с. Сосиски</v>
          </cell>
          <cell r="F20">
            <v>216.1</v>
          </cell>
          <cell r="K20">
            <v>301.5</v>
          </cell>
          <cell r="L20">
            <v>32.214300000000001</v>
          </cell>
        </row>
        <row r="21">
          <cell r="E21" t="str">
            <v>Ситна варена 3с.</v>
          </cell>
          <cell r="F21">
            <v>227.14</v>
          </cell>
          <cell r="K21">
            <v>294.10000000000002</v>
          </cell>
          <cell r="L21">
            <v>19.730699999999999</v>
          </cell>
        </row>
        <row r="22">
          <cell r="E22" t="str">
            <v>Брестська  варена 1с.</v>
          </cell>
          <cell r="F22">
            <v>111.825</v>
          </cell>
          <cell r="K22">
            <v>148.4</v>
          </cell>
          <cell r="L22">
            <v>25.9453</v>
          </cell>
        </row>
        <row r="23">
          <cell r="E23" t="str">
            <v>Фарш Домашній</v>
          </cell>
          <cell r="F23">
            <v>200</v>
          </cell>
          <cell r="K23">
            <v>200</v>
          </cell>
          <cell r="L23">
            <v>51.28</v>
          </cell>
        </row>
        <row r="24">
          <cell r="E24" t="str">
            <v>Рулет Венський  1 с.</v>
          </cell>
          <cell r="F24">
            <v>213.61500000000001</v>
          </cell>
          <cell r="K24">
            <v>240.9</v>
          </cell>
          <cell r="L24">
            <v>52.745199999999997</v>
          </cell>
        </row>
        <row r="25">
          <cell r="E25" t="str">
            <v>Буженина домашня варена в.с.</v>
          </cell>
          <cell r="F25">
            <v>183.33009999999999</v>
          </cell>
          <cell r="K25">
            <v>196.2</v>
          </cell>
          <cell r="L25">
            <v>65.942899999999995</v>
          </cell>
        </row>
        <row r="26">
          <cell r="E26" t="str">
            <v>Ковбаса "Шварцвальдська"  н/к в.г</v>
          </cell>
          <cell r="F26">
            <v>206.5</v>
          </cell>
          <cell r="K26">
            <v>197.5</v>
          </cell>
          <cell r="L26">
            <v>78.543300000000002</v>
          </cell>
        </row>
        <row r="27">
          <cell r="E27" t="str">
            <v>Сервелат н.к  в.с.</v>
          </cell>
          <cell r="F27">
            <v>106.98</v>
          </cell>
          <cell r="K27">
            <v>105.5</v>
          </cell>
          <cell r="L27">
            <v>54.113100000000003</v>
          </cell>
        </row>
        <row r="28">
          <cell r="E28" t="str">
            <v>Шкільна варена 1.с.</v>
          </cell>
          <cell r="F28">
            <v>108.37</v>
          </cell>
          <cell r="K28">
            <v>177.8</v>
          </cell>
          <cell r="L28">
            <v>32.278199999999998</v>
          </cell>
        </row>
        <row r="29">
          <cell r="E29" t="str">
            <v>Казкова варена 1с.</v>
          </cell>
          <cell r="F29">
            <v>216.42</v>
          </cell>
          <cell r="K29">
            <v>307.7</v>
          </cell>
          <cell r="L29">
            <v>34.207299999999996</v>
          </cell>
        </row>
        <row r="30">
          <cell r="E30" t="str">
            <v>Дієтична 1с.</v>
          </cell>
          <cell r="F30">
            <v>108.23</v>
          </cell>
          <cell r="K30">
            <v>158</v>
          </cell>
          <cell r="L30">
            <v>35.664200000000001</v>
          </cell>
        </row>
        <row r="31">
          <cell r="E31" t="str">
            <v>Варена з молоком 1с.</v>
          </cell>
          <cell r="F31">
            <v>217.28</v>
          </cell>
          <cell r="K31">
            <v>311.89999999999998</v>
          </cell>
          <cell r="L31">
            <v>31.410599999999999</v>
          </cell>
        </row>
        <row r="32">
          <cell r="E32" t="str">
            <v>Молочна  варена в.с.</v>
          </cell>
          <cell r="F32">
            <v>433.52</v>
          </cell>
          <cell r="K32">
            <v>613.20000000000005</v>
          </cell>
          <cell r="L32">
            <v>46.414999999999999</v>
          </cell>
        </row>
        <row r="33">
          <cell r="E33" t="str">
            <v>Московська  в.к   в.с</v>
          </cell>
          <cell r="F33">
            <v>206.38</v>
          </cell>
          <cell r="K33">
            <v>189</v>
          </cell>
          <cell r="L33">
            <v>80.445800000000006</v>
          </cell>
        </row>
        <row r="34">
          <cell r="E34" t="str">
            <v>Салямі  н.к.в.с.</v>
          </cell>
          <cell r="F34">
            <v>210.94</v>
          </cell>
          <cell r="K34">
            <v>206.6</v>
          </cell>
          <cell r="L34">
            <v>65.001499999999993</v>
          </cell>
        </row>
        <row r="35">
          <cell r="E35" t="str">
            <v>Сорочинська п.к. 2сорту</v>
          </cell>
          <cell r="F35">
            <v>233.44</v>
          </cell>
          <cell r="K35">
            <v>239.2</v>
          </cell>
          <cell r="L35">
            <v>38.939500000000002</v>
          </cell>
        </row>
        <row r="36">
          <cell r="E36" t="str">
            <v>Телячі сардельки в.с.</v>
          </cell>
          <cell r="F36">
            <v>441.32</v>
          </cell>
          <cell r="K36">
            <v>644.29999999999995</v>
          </cell>
          <cell r="L36">
            <v>35.122799999999998</v>
          </cell>
        </row>
        <row r="37">
          <cell r="E37" t="str">
            <v>Молодіжні"  1 с. Сосиски</v>
          </cell>
          <cell r="F37">
            <v>448.4</v>
          </cell>
          <cell r="K37">
            <v>534.20000000000005</v>
          </cell>
          <cell r="L37">
            <v>26.054099999999998</v>
          </cell>
        </row>
        <row r="38">
          <cell r="E38" t="str">
            <v>Смачні сосиски 2с.</v>
          </cell>
          <cell r="F38">
            <v>113.57</v>
          </cell>
          <cell r="K38">
            <v>153.1</v>
          </cell>
          <cell r="L38">
            <v>21.136700000000001</v>
          </cell>
        </row>
        <row r="39">
          <cell r="E39" t="str">
            <v>Союзні 1с.сардельки.</v>
          </cell>
          <cell r="F39">
            <v>214.16</v>
          </cell>
          <cell r="K39">
            <v>299.60000000000002</v>
          </cell>
          <cell r="L39">
            <v>38.744500000000002</v>
          </cell>
        </row>
        <row r="40">
          <cell r="E40" t="str">
            <v>Лікарська вар. в. с.</v>
          </cell>
          <cell r="F40">
            <v>217.24</v>
          </cell>
          <cell r="K40">
            <v>339.1</v>
          </cell>
          <cell r="L40">
            <v>39.982100000000003</v>
          </cell>
        </row>
        <row r="41">
          <cell r="E41" t="str">
            <v>Імператорська   н.к.  1.с.</v>
          </cell>
          <cell r="F41">
            <v>103.35</v>
          </cell>
          <cell r="K41">
            <v>101.8</v>
          </cell>
          <cell r="L41">
            <v>62.124699999999997</v>
          </cell>
        </row>
        <row r="42">
          <cell r="E42" t="str">
            <v>Крильця курині в.к.</v>
          </cell>
          <cell r="F42">
            <v>167.923</v>
          </cell>
          <cell r="K42">
            <v>158</v>
          </cell>
          <cell r="L42">
            <v>34.535299999999999</v>
          </cell>
        </row>
        <row r="43">
          <cell r="E43" t="str">
            <v>Окорок запечений по Домашньому в.с.</v>
          </cell>
          <cell r="F43">
            <v>201.19399999999999</v>
          </cell>
          <cell r="K43">
            <v>143.6</v>
          </cell>
          <cell r="L43">
            <v>91.953199999999995</v>
          </cell>
        </row>
        <row r="44">
          <cell r="E44" t="str">
            <v>Ковбаски Тірольські  н.к.1с.</v>
          </cell>
          <cell r="F44">
            <v>219.97</v>
          </cell>
          <cell r="K44">
            <v>190.6</v>
          </cell>
          <cell r="L44">
            <v>38.265300000000003</v>
          </cell>
        </row>
        <row r="45">
          <cell r="E45" t="str">
            <v>Краківська п.к.в.с.</v>
          </cell>
          <cell r="F45">
            <v>203.75</v>
          </cell>
          <cell r="K45">
            <v>191.1</v>
          </cell>
          <cell r="L45">
            <v>50.121600000000001</v>
          </cell>
        </row>
        <row r="46">
          <cell r="E46" t="str">
            <v>Баликова п.к.1с.</v>
          </cell>
          <cell r="F46">
            <v>206.4</v>
          </cell>
          <cell r="K46">
            <v>205.2</v>
          </cell>
          <cell r="L46">
            <v>67.637299999999996</v>
          </cell>
        </row>
        <row r="47">
          <cell r="E47" t="str">
            <v>Грудка сочна в.к. в.с.</v>
          </cell>
          <cell r="F47">
            <v>200.256</v>
          </cell>
          <cell r="K47">
            <v>197.8</v>
          </cell>
          <cell r="L47">
            <v>45.512700000000002</v>
          </cell>
        </row>
        <row r="48">
          <cell r="E48" t="str">
            <v>Кістковий залишок куриний</v>
          </cell>
          <cell r="F48">
            <v>1476</v>
          </cell>
          <cell r="K48">
            <v>2006</v>
          </cell>
          <cell r="L48">
            <v>3.9007000000000001</v>
          </cell>
        </row>
        <row r="49">
          <cell r="E49" t="str">
            <v>Спинкі вар. копчені</v>
          </cell>
          <cell r="F49">
            <v>501.61</v>
          </cell>
          <cell r="K49">
            <v>348.3</v>
          </cell>
          <cell r="L49">
            <v>18.256599999999999</v>
          </cell>
        </row>
        <row r="50">
          <cell r="E50" t="str">
            <v>Салямі "Фірмова" п.к. 1с.</v>
          </cell>
          <cell r="F50">
            <v>52.215000000000003</v>
          </cell>
          <cell r="K50">
            <v>51.7</v>
          </cell>
          <cell r="L50">
            <v>64.963999999999999</v>
          </cell>
        </row>
        <row r="51">
          <cell r="E51" t="str">
            <v>Салямі Фінська в.к.1с.</v>
          </cell>
          <cell r="F51">
            <v>105.23</v>
          </cell>
          <cell r="K51">
            <v>110.3</v>
          </cell>
          <cell r="L51">
            <v>64.535700000000006</v>
          </cell>
        </row>
        <row r="52">
          <cell r="E52" t="str">
            <v>Салямі Мисливська в.к.1с.</v>
          </cell>
          <cell r="F52">
            <v>104.22</v>
          </cell>
          <cell r="K52">
            <v>103.4</v>
          </cell>
          <cell r="L52">
            <v>70.609700000000004</v>
          </cell>
        </row>
        <row r="53">
          <cell r="E53" t="str">
            <v>Ребро свиняче в.к.</v>
          </cell>
          <cell r="F53">
            <v>734.26639999999998</v>
          </cell>
          <cell r="K53">
            <v>600.20000000000005</v>
          </cell>
          <cell r="L53">
            <v>28.603999999999999</v>
          </cell>
        </row>
        <row r="54">
          <cell r="E54" t="str">
            <v>черкаські "2 с. Сардельки</v>
          </cell>
          <cell r="F54">
            <v>227.95</v>
          </cell>
          <cell r="K54">
            <v>270.8</v>
          </cell>
          <cell r="L54">
            <v>22.631499999999999</v>
          </cell>
        </row>
        <row r="55">
          <cell r="E55" t="str">
            <v>Крепиш" в.с. Сосиски</v>
          </cell>
          <cell r="F55">
            <v>217.06</v>
          </cell>
          <cell r="K55">
            <v>315.60000000000002</v>
          </cell>
          <cell r="L55">
            <v>44.866199999999999</v>
          </cell>
        </row>
        <row r="56">
          <cell r="E56" t="str">
            <v>Свинні" 1с. Сардельки</v>
          </cell>
          <cell r="F56">
            <v>208.36</v>
          </cell>
          <cell r="K56">
            <v>301.3</v>
          </cell>
          <cell r="L56">
            <v>39.414700000000003</v>
          </cell>
        </row>
        <row r="57">
          <cell r="E57" t="str">
            <v>Дачні сардельки в.г.</v>
          </cell>
          <cell r="F57">
            <v>212.018</v>
          </cell>
          <cell r="K57">
            <v>311.8</v>
          </cell>
          <cell r="L57">
            <v>38.178899999999999</v>
          </cell>
        </row>
        <row r="58">
          <cell r="E58" t="str">
            <v>Молочні" в.с. Сардельки</v>
          </cell>
          <cell r="F58">
            <v>108.184</v>
          </cell>
          <cell r="K58">
            <v>152.80000000000001</v>
          </cell>
          <cell r="L58">
            <v>35.546799999999998</v>
          </cell>
        </row>
        <row r="59">
          <cell r="E59" t="str">
            <v>Молочні" в/с Сосиски</v>
          </cell>
          <cell r="F59">
            <v>423.9</v>
          </cell>
          <cell r="K59">
            <v>560.79999999999995</v>
          </cell>
          <cell r="L59">
            <v>41.060099999999998</v>
          </cell>
        </row>
        <row r="60">
          <cell r="E60" t="str">
            <v>Віденська" 1.с. Сосиски</v>
          </cell>
          <cell r="F60">
            <v>107.72</v>
          </cell>
          <cell r="K60">
            <v>147.4</v>
          </cell>
          <cell r="L60">
            <v>55.851999999999997</v>
          </cell>
        </row>
        <row r="61">
          <cell r="E61" t="str">
            <v>Домашня жарена в.с.</v>
          </cell>
          <cell r="F61">
            <v>105.88</v>
          </cell>
          <cell r="K61">
            <v>95.2</v>
          </cell>
          <cell r="L61">
            <v>63.715000000000003</v>
          </cell>
        </row>
        <row r="62">
          <cell r="E62" t="str">
            <v>Шинка "Святкова" в.г.</v>
          </cell>
          <cell r="F62">
            <v>223.7</v>
          </cell>
          <cell r="K62">
            <v>333.7</v>
          </cell>
          <cell r="L62">
            <v>44.102499999999999</v>
          </cell>
        </row>
        <row r="63">
          <cell r="E63" t="str">
            <v>Вітчинна   н.к.  1с.</v>
          </cell>
          <cell r="F63">
            <v>215.04</v>
          </cell>
          <cell r="K63">
            <v>287.2</v>
          </cell>
          <cell r="L63">
            <v>58.218299999999999</v>
          </cell>
        </row>
        <row r="64">
          <cell r="E64" t="str">
            <v>З сиром "  1.с.Сардельки</v>
          </cell>
          <cell r="F64">
            <v>214.84</v>
          </cell>
          <cell r="K64">
            <v>272.89999999999998</v>
          </cell>
          <cell r="L64">
            <v>41.3964</v>
          </cell>
        </row>
        <row r="65">
          <cell r="E65" t="str">
            <v>З салом" 2с. Сардельки</v>
          </cell>
          <cell r="F65">
            <v>452.2</v>
          </cell>
          <cell r="K65">
            <v>527.79999999999995</v>
          </cell>
          <cell r="L65">
            <v>27.569600000000001</v>
          </cell>
        </row>
        <row r="66">
          <cell r="E66" t="str">
            <v>Сальтисон Домашній в.с.</v>
          </cell>
          <cell r="F66">
            <v>265.08</v>
          </cell>
          <cell r="K66">
            <v>230.4</v>
          </cell>
          <cell r="L66">
            <v>29.284199999999998</v>
          </cell>
        </row>
        <row r="67">
          <cell r="E67" t="str">
            <v>Ліверна 1.с.</v>
          </cell>
          <cell r="F67">
            <v>749.44799999999998</v>
          </cell>
          <cell r="K67">
            <v>1114.0999999999999</v>
          </cell>
          <cell r="L67">
            <v>11.763199999999999</v>
          </cell>
        </row>
      </sheetData>
      <sheetData sheetId="10">
        <row r="1">
          <cell r="E1" t="str">
            <v>Товар</v>
          </cell>
          <cell r="F1" t="str">
            <v>К-сть</v>
          </cell>
          <cell r="K1" t="str">
            <v>Вихід</v>
          </cell>
          <cell r="L1" t="str">
            <v>Собівартість</v>
          </cell>
        </row>
        <row r="2">
          <cell r="E2" t="str">
            <v>Альпійська 1с.</v>
          </cell>
          <cell r="F2">
            <v>169.26</v>
          </cell>
          <cell r="K2">
            <v>176.6</v>
          </cell>
          <cell r="L2">
            <v>28.496400000000001</v>
          </cell>
        </row>
        <row r="3">
          <cell r="E3" t="str">
            <v>Бекон Запечений в.с.</v>
          </cell>
          <cell r="F3">
            <v>133.70500000000001</v>
          </cell>
          <cell r="K3">
            <v>108.7</v>
          </cell>
          <cell r="L3">
            <v>80.938199999999995</v>
          </cell>
        </row>
        <row r="4">
          <cell r="E4" t="str">
            <v>Болгарська п.к. 1с.</v>
          </cell>
          <cell r="F4">
            <v>104.6</v>
          </cell>
          <cell r="K4">
            <v>104.8</v>
          </cell>
          <cell r="L4">
            <v>54.796900000000001</v>
          </cell>
        </row>
        <row r="5">
          <cell r="E5" t="str">
            <v>Брестська  варена 1с.</v>
          </cell>
          <cell r="F5">
            <v>111.825</v>
          </cell>
          <cell r="K5">
            <v>145.69999999999999</v>
          </cell>
          <cell r="L5">
            <v>26.285399999999999</v>
          </cell>
        </row>
        <row r="6">
          <cell r="E6" t="str">
            <v>Буженина домашня варена в.с.</v>
          </cell>
          <cell r="F6">
            <v>169.59200000000001</v>
          </cell>
          <cell r="K6">
            <v>186.9</v>
          </cell>
          <cell r="L6">
            <v>64.093800000000002</v>
          </cell>
        </row>
        <row r="7">
          <cell r="E7" t="str">
            <v>Варена з молоком 1с.</v>
          </cell>
          <cell r="F7">
            <v>217.28</v>
          </cell>
          <cell r="K7">
            <v>306</v>
          </cell>
          <cell r="L7">
            <v>36.488500000000002</v>
          </cell>
        </row>
        <row r="8">
          <cell r="E8" t="str">
            <v>Варшавська н.к.1с.</v>
          </cell>
          <cell r="F8">
            <v>219.97</v>
          </cell>
          <cell r="K8">
            <v>199.9</v>
          </cell>
          <cell r="L8">
            <v>44.801299999999998</v>
          </cell>
        </row>
        <row r="9">
          <cell r="E9" t="str">
            <v>Віденська" 1.с. Сосиски</v>
          </cell>
          <cell r="F9">
            <v>107.72</v>
          </cell>
          <cell r="K9">
            <v>147.1</v>
          </cell>
          <cell r="L9">
            <v>55.707599999999999</v>
          </cell>
        </row>
        <row r="10">
          <cell r="E10" t="str">
            <v>Грудинка вар. копчена в.с.</v>
          </cell>
          <cell r="F10">
            <v>229.26</v>
          </cell>
          <cell r="K10">
            <v>241.4</v>
          </cell>
          <cell r="L10">
            <v>63.533000000000001</v>
          </cell>
        </row>
        <row r="11">
          <cell r="E11" t="str">
            <v>Грудинка жарена в.с.</v>
          </cell>
          <cell r="F11">
            <v>249.285</v>
          </cell>
          <cell r="K11">
            <v>238.4</v>
          </cell>
          <cell r="L11">
            <v>70.875699999999995</v>
          </cell>
        </row>
        <row r="12">
          <cell r="E12" t="str">
            <v>Грудка сочна в.к. в.с.</v>
          </cell>
          <cell r="F12">
            <v>204.43199999999999</v>
          </cell>
          <cell r="K12">
            <v>194.1</v>
          </cell>
          <cell r="L12">
            <v>46.350200000000001</v>
          </cell>
        </row>
        <row r="13">
          <cell r="E13" t="str">
            <v>Дачні сардельки в.г.</v>
          </cell>
          <cell r="F13">
            <v>318.02699999999999</v>
          </cell>
          <cell r="K13">
            <v>473.6</v>
          </cell>
          <cell r="L13">
            <v>38.037700000000001</v>
          </cell>
        </row>
        <row r="14">
          <cell r="E14" t="str">
            <v>Домашня жарена в.с.</v>
          </cell>
          <cell r="F14">
            <v>105.88</v>
          </cell>
          <cell r="K14">
            <v>93</v>
          </cell>
          <cell r="L14">
            <v>66.082499999999996</v>
          </cell>
        </row>
        <row r="15">
          <cell r="E15" t="str">
            <v>Домашня напів-фабрикат(сира)</v>
          </cell>
          <cell r="F15">
            <v>50.72</v>
          </cell>
          <cell r="K15">
            <v>59.7</v>
          </cell>
          <cell r="L15">
            <v>48.302300000000002</v>
          </cell>
        </row>
        <row r="16">
          <cell r="E16" t="str">
            <v>З салом" 2с. Сардельки</v>
          </cell>
          <cell r="F16">
            <v>452.2</v>
          </cell>
          <cell r="K16">
            <v>543.6</v>
          </cell>
          <cell r="L16">
            <v>26.657900000000001</v>
          </cell>
        </row>
        <row r="17">
          <cell r="E17" t="str">
            <v>З сиром "  1.с.Сардельки</v>
          </cell>
          <cell r="F17">
            <v>214.84</v>
          </cell>
          <cell r="K17">
            <v>287.10000000000002</v>
          </cell>
          <cell r="L17">
            <v>39.235199999999999</v>
          </cell>
        </row>
        <row r="18">
          <cell r="E18" t="str">
            <v>Казкова варена 1с.</v>
          </cell>
          <cell r="F18">
            <v>216.42</v>
          </cell>
          <cell r="K18">
            <v>309.5</v>
          </cell>
          <cell r="L18">
            <v>33.685200000000002</v>
          </cell>
        </row>
        <row r="19">
          <cell r="E19" t="str">
            <v>Карпатська н.к. в.с.</v>
          </cell>
          <cell r="F19">
            <v>206.4</v>
          </cell>
          <cell r="K19">
            <v>194.6</v>
          </cell>
          <cell r="L19">
            <v>61.760399999999997</v>
          </cell>
        </row>
        <row r="20">
          <cell r="E20" t="str">
            <v>Ковбаски Делікатесні н.к. 1 с.</v>
          </cell>
          <cell r="F20">
            <v>208.15</v>
          </cell>
          <cell r="K20">
            <v>186.6</v>
          </cell>
          <cell r="L20">
            <v>58.519500000000001</v>
          </cell>
        </row>
        <row r="21">
          <cell r="E21" t="str">
            <v>Ковбаски мисливські н.к.1с.</v>
          </cell>
          <cell r="F21">
            <v>107.15</v>
          </cell>
          <cell r="K21">
            <v>89.5</v>
          </cell>
          <cell r="L21">
            <v>67.160200000000003</v>
          </cell>
        </row>
        <row r="22">
          <cell r="E22" t="str">
            <v>Краківська п.к.в.с.</v>
          </cell>
          <cell r="F22">
            <v>203.75</v>
          </cell>
          <cell r="K22">
            <v>193.2</v>
          </cell>
          <cell r="L22">
            <v>52.1905</v>
          </cell>
        </row>
        <row r="23">
          <cell r="E23" t="str">
            <v>Крепиш" в.с. Сосиски</v>
          </cell>
          <cell r="F23">
            <v>108.53</v>
          </cell>
          <cell r="K23">
            <v>152.9</v>
          </cell>
          <cell r="L23">
            <v>45.730400000000003</v>
          </cell>
        </row>
        <row r="24">
          <cell r="E24" t="str">
            <v>Крильця курині в.к.</v>
          </cell>
          <cell r="F24">
            <v>156.89599999999999</v>
          </cell>
          <cell r="K24">
            <v>146.19999999999999</v>
          </cell>
          <cell r="L24">
            <v>34.8003</v>
          </cell>
        </row>
        <row r="25">
          <cell r="E25" t="str">
            <v>Кровяна з язиком</v>
          </cell>
          <cell r="F25">
            <v>117.800032</v>
          </cell>
          <cell r="K25">
            <v>144.5</v>
          </cell>
          <cell r="L25">
            <v>21.835799999999999</v>
          </cell>
        </row>
        <row r="26">
          <cell r="E26" t="str">
            <v>Кроха"   в.с.Сосиски</v>
          </cell>
          <cell r="F26">
            <v>108.33</v>
          </cell>
          <cell r="K26">
            <v>166</v>
          </cell>
          <cell r="L26">
            <v>35.299399999999999</v>
          </cell>
        </row>
        <row r="27">
          <cell r="E27" t="str">
            <v>к-са паштетна по-домашньому 1с.</v>
          </cell>
          <cell r="F27">
            <v>211.9</v>
          </cell>
          <cell r="K27">
            <v>206.9</v>
          </cell>
          <cell r="L27">
            <v>19.7699</v>
          </cell>
        </row>
        <row r="28">
          <cell r="E28" t="str">
            <v>Кури копчені в.к.</v>
          </cell>
          <cell r="F28">
            <v>68.97</v>
          </cell>
          <cell r="K28">
            <v>64.2</v>
          </cell>
          <cell r="L28">
            <v>41.421500000000002</v>
          </cell>
        </row>
        <row r="29">
          <cell r="E29" t="str">
            <v>Курина жарена 1с</v>
          </cell>
          <cell r="F29">
            <v>105</v>
          </cell>
          <cell r="K29">
            <v>90.3</v>
          </cell>
          <cell r="L29">
            <v>51.6145</v>
          </cell>
        </row>
        <row r="30">
          <cell r="E30" t="str">
            <v>Курина П.к.в.с.</v>
          </cell>
          <cell r="F30">
            <v>108.8</v>
          </cell>
          <cell r="K30">
            <v>122.8</v>
          </cell>
          <cell r="L30">
            <v>47.497399999999999</v>
          </cell>
        </row>
        <row r="31">
          <cell r="E31" t="str">
            <v>Ліверна 1.с.</v>
          </cell>
          <cell r="F31">
            <v>746.41200000000003</v>
          </cell>
          <cell r="K31">
            <v>1053.4000000000001</v>
          </cell>
          <cell r="L31">
            <v>12.301</v>
          </cell>
        </row>
        <row r="32">
          <cell r="E32" t="str">
            <v>Лікарська вар. в. с.</v>
          </cell>
          <cell r="F32">
            <v>215.24</v>
          </cell>
          <cell r="K32">
            <v>326.10000000000002</v>
          </cell>
          <cell r="L32">
            <v>39.721699999999998</v>
          </cell>
        </row>
        <row r="33">
          <cell r="E33" t="str">
            <v>Лікарська вар. в/г. в белказіні.</v>
          </cell>
          <cell r="F33">
            <v>108.82</v>
          </cell>
          <cell r="K33">
            <v>165.8</v>
          </cell>
          <cell r="L33">
            <v>40.033499999999997</v>
          </cell>
        </row>
        <row r="34">
          <cell r="E34" t="str">
            <v>Любительська  варена в.с.</v>
          </cell>
          <cell r="F34">
            <v>108.43</v>
          </cell>
          <cell r="K34">
            <v>140.4</v>
          </cell>
          <cell r="L34">
            <v>41.6021</v>
          </cell>
        </row>
        <row r="35">
          <cell r="E35" t="str">
            <v>Медова в.к. в.с.</v>
          </cell>
          <cell r="F35">
            <v>212.1</v>
          </cell>
          <cell r="K35">
            <v>209.3</v>
          </cell>
          <cell r="L35">
            <v>67.361099999999993</v>
          </cell>
        </row>
        <row r="36">
          <cell r="E36" t="str">
            <v>Молодіжні"  1 с. Сосиски</v>
          </cell>
          <cell r="F36">
            <v>224.2</v>
          </cell>
          <cell r="K36">
            <v>265.8</v>
          </cell>
          <cell r="L36">
            <v>26.1251</v>
          </cell>
        </row>
        <row r="37">
          <cell r="E37" t="str">
            <v>Молочна  варена в.с.</v>
          </cell>
          <cell r="F37">
            <v>429.52</v>
          </cell>
          <cell r="K37">
            <v>598.5</v>
          </cell>
          <cell r="L37">
            <v>46.0122</v>
          </cell>
        </row>
        <row r="38">
          <cell r="E38" t="str">
            <v>Молочні" в/с Сосиски</v>
          </cell>
          <cell r="F38">
            <v>422.7</v>
          </cell>
          <cell r="K38">
            <v>565.9</v>
          </cell>
          <cell r="L38">
            <v>44.415900000000001</v>
          </cell>
        </row>
        <row r="39">
          <cell r="E39" t="str">
            <v>Ніжні 1с. Сосиски</v>
          </cell>
          <cell r="F39">
            <v>216.1</v>
          </cell>
          <cell r="K39">
            <v>305.3</v>
          </cell>
          <cell r="L39">
            <v>31.7151</v>
          </cell>
        </row>
        <row r="40">
          <cell r="E40" t="str">
            <v>Окорок запечений по Домашньому в.с.</v>
          </cell>
          <cell r="F40">
            <v>219.67099999999999</v>
          </cell>
          <cell r="K40">
            <v>159.5</v>
          </cell>
          <cell r="L40">
            <v>90.389600000000002</v>
          </cell>
        </row>
        <row r="41">
          <cell r="E41" t="str">
            <v>Окорочка курині вар. коп.в.с.</v>
          </cell>
          <cell r="F41">
            <v>186.697</v>
          </cell>
          <cell r="K41">
            <v>189.1</v>
          </cell>
          <cell r="L41">
            <v>39.654299999999999</v>
          </cell>
        </row>
        <row r="42">
          <cell r="E42" t="str">
            <v>Паштет Домашній в.с.</v>
          </cell>
          <cell r="F42">
            <v>212</v>
          </cell>
          <cell r="K42">
            <v>278.7</v>
          </cell>
          <cell r="L42">
            <v>34.722000000000001</v>
          </cell>
        </row>
        <row r="43">
          <cell r="E43" t="str">
            <v>Полтавська варена 2с.</v>
          </cell>
          <cell r="F43">
            <v>110.52500000000001</v>
          </cell>
          <cell r="K43">
            <v>133.69999999999999</v>
          </cell>
          <cell r="L43">
            <v>26.739100000000001</v>
          </cell>
        </row>
        <row r="44">
          <cell r="E44" t="str">
            <v>Пряна п.к. 2с.</v>
          </cell>
          <cell r="F44">
            <v>1117.4000000000001</v>
          </cell>
          <cell r="K44">
            <v>1117.4000000000001</v>
          </cell>
          <cell r="L44">
            <v>32.385599999999997</v>
          </cell>
        </row>
        <row r="45">
          <cell r="E45" t="str">
            <v>Ребро свиняче в.к.</v>
          </cell>
          <cell r="F45">
            <v>370.8</v>
          </cell>
          <cell r="K45">
            <v>305.89999999999998</v>
          </cell>
          <cell r="L45">
            <v>28.6189</v>
          </cell>
        </row>
        <row r="46">
          <cell r="E46" t="str">
            <v>Сальтисон Домашній в.с.</v>
          </cell>
          <cell r="F46">
            <v>50.41</v>
          </cell>
          <cell r="K46">
            <v>46.9</v>
          </cell>
          <cell r="L46">
            <v>26.293199999999999</v>
          </cell>
        </row>
        <row r="47">
          <cell r="E47" t="str">
            <v>Сальтисон Домашній в.с.</v>
          </cell>
          <cell r="F47">
            <v>332.86</v>
          </cell>
          <cell r="K47">
            <v>296.8</v>
          </cell>
        </row>
        <row r="48">
          <cell r="E48" t="str">
            <v>Сальтисон Почаївський 1с.</v>
          </cell>
          <cell r="F48">
            <v>112.35</v>
          </cell>
          <cell r="K48">
            <v>180.6</v>
          </cell>
          <cell r="L48">
            <v>31.215299999999999</v>
          </cell>
        </row>
        <row r="49">
          <cell r="E49" t="str">
            <v>Салямі  н.к.в.с.</v>
          </cell>
          <cell r="F49">
            <v>210.94</v>
          </cell>
          <cell r="K49">
            <v>206.5</v>
          </cell>
          <cell r="L49">
            <v>65.587800000000001</v>
          </cell>
        </row>
        <row r="50">
          <cell r="E50" t="str">
            <v>Салямі Мисливська в.к.1с.</v>
          </cell>
          <cell r="F50">
            <v>104.22</v>
          </cell>
          <cell r="K50">
            <v>101.5</v>
          </cell>
          <cell r="L50">
            <v>71.556299999999993</v>
          </cell>
        </row>
        <row r="51">
          <cell r="E51" t="str">
            <v>Салямі Фінська в.к.1с.</v>
          </cell>
          <cell r="F51">
            <v>105.23</v>
          </cell>
          <cell r="K51">
            <v>108.9</v>
          </cell>
          <cell r="L51">
            <v>64.596599999999995</v>
          </cell>
        </row>
        <row r="52">
          <cell r="E52" t="str">
            <v>Свинні" 1с. Сардельки</v>
          </cell>
          <cell r="F52">
            <v>208.36</v>
          </cell>
          <cell r="K52">
            <v>291.39999999999998</v>
          </cell>
          <cell r="L52">
            <v>40.290500000000002</v>
          </cell>
        </row>
        <row r="53">
          <cell r="E53" t="str">
            <v>Свиняча н/к 1 с.</v>
          </cell>
          <cell r="F53">
            <v>214.6</v>
          </cell>
          <cell r="K53">
            <v>226.5</v>
          </cell>
          <cell r="L53">
            <v>50.074399999999997</v>
          </cell>
        </row>
        <row r="54">
          <cell r="E54" t="str">
            <v>Сервелат н.к  в.с.</v>
          </cell>
          <cell r="F54">
            <v>106.98</v>
          </cell>
          <cell r="K54">
            <v>108.9</v>
          </cell>
          <cell r="L54">
            <v>51.329000000000001</v>
          </cell>
        </row>
        <row r="55">
          <cell r="E55" t="str">
            <v>Сорочинська п.к. 2сорту</v>
          </cell>
          <cell r="F55">
            <v>233.44</v>
          </cell>
          <cell r="K55">
            <v>240.3</v>
          </cell>
          <cell r="L55">
            <v>38.425800000000002</v>
          </cell>
        </row>
        <row r="56">
          <cell r="E56" t="str">
            <v>Союзні 1с.сардельки.</v>
          </cell>
          <cell r="F56">
            <v>214.16</v>
          </cell>
          <cell r="K56">
            <v>291.39999999999998</v>
          </cell>
          <cell r="L56">
            <v>39.5259</v>
          </cell>
        </row>
        <row r="57">
          <cell r="E57" t="str">
            <v>Спинкі вар. копчені</v>
          </cell>
          <cell r="F57">
            <v>772.5</v>
          </cell>
          <cell r="K57">
            <v>609.4</v>
          </cell>
          <cell r="L57">
            <v>16.491800000000001</v>
          </cell>
        </row>
        <row r="58">
          <cell r="E58" t="str">
            <v>Супродуктова п.к. 3сорт</v>
          </cell>
          <cell r="F58">
            <v>583.75</v>
          </cell>
          <cell r="K58">
            <v>590.1</v>
          </cell>
          <cell r="L58">
            <v>17.4193</v>
          </cell>
        </row>
        <row r="59">
          <cell r="E59" t="str">
            <v>Теляча вар. В.с.</v>
          </cell>
          <cell r="F59">
            <v>214.64</v>
          </cell>
          <cell r="K59">
            <v>285.2</v>
          </cell>
          <cell r="L59">
            <v>45.262300000000003</v>
          </cell>
        </row>
        <row r="60">
          <cell r="E60" t="str">
            <v>Телячі сардельки в.с.</v>
          </cell>
          <cell r="F60">
            <v>220.66</v>
          </cell>
          <cell r="K60">
            <v>317.2</v>
          </cell>
          <cell r="L60">
            <v>40.629899999999999</v>
          </cell>
        </row>
        <row r="61">
          <cell r="E61" t="str">
            <v>Уши свинячі в.к.</v>
          </cell>
          <cell r="F61">
            <v>138.02000000000001</v>
          </cell>
          <cell r="K61">
            <v>124</v>
          </cell>
          <cell r="L61">
            <v>43.287399999999998</v>
          </cell>
        </row>
        <row r="62">
          <cell r="E62" t="str">
            <v>Фарш Домашній</v>
          </cell>
          <cell r="F62">
            <v>250</v>
          </cell>
          <cell r="K62">
            <v>250</v>
          </cell>
          <cell r="L62">
            <v>50.35</v>
          </cell>
        </row>
        <row r="63">
          <cell r="E63" t="str">
            <v>Філейка особлива в.к.в.с.</v>
          </cell>
          <cell r="F63">
            <v>139.90350000000001</v>
          </cell>
          <cell r="K63">
            <v>132.5</v>
          </cell>
          <cell r="L63">
            <v>87.821100000000001</v>
          </cell>
        </row>
        <row r="64">
          <cell r="E64" t="str">
            <v>Часникова н/к.2с.</v>
          </cell>
          <cell r="F64">
            <v>115.3</v>
          </cell>
          <cell r="K64">
            <v>107.2</v>
          </cell>
          <cell r="L64">
            <v>26.9771</v>
          </cell>
        </row>
        <row r="65">
          <cell r="E65" t="str">
            <v>черкаські "2 с. Сардельки</v>
          </cell>
          <cell r="F65">
            <v>227.95</v>
          </cell>
          <cell r="K65">
            <v>269.5</v>
          </cell>
          <cell r="L65">
            <v>22.703600000000002</v>
          </cell>
        </row>
        <row r="66">
          <cell r="E66" t="str">
            <v>Шкільна варена 1.с.</v>
          </cell>
          <cell r="F66">
            <v>216.74</v>
          </cell>
          <cell r="K66">
            <v>335.1</v>
          </cell>
          <cell r="L66">
            <v>34.470199999999998</v>
          </cell>
        </row>
        <row r="67">
          <cell r="E67" t="str">
            <v>Школярик"  в.с. Сосиски</v>
          </cell>
          <cell r="F67">
            <v>207.15</v>
          </cell>
          <cell r="K67">
            <v>250.9</v>
          </cell>
          <cell r="L67">
            <v>47.4754</v>
          </cell>
        </row>
        <row r="68">
          <cell r="E68" t="str">
            <v>Ошийок вар жарений в.с.</v>
          </cell>
          <cell r="F68">
            <v>173.73500000000001</v>
          </cell>
          <cell r="K68">
            <v>184.8</v>
          </cell>
          <cell r="L68">
            <v>68.957700000000003</v>
          </cell>
        </row>
        <row r="69">
          <cell r="E69" t="str">
            <v>Рулька по-домашньому</v>
          </cell>
          <cell r="F69">
            <v>173.322</v>
          </cell>
          <cell r="K69">
            <v>191</v>
          </cell>
          <cell r="L69">
            <v>52.3874</v>
          </cell>
        </row>
      </sheetData>
      <sheetData sheetId="11">
        <row r="1">
          <cell r="E1" t="str">
            <v>Товар</v>
          </cell>
          <cell r="F1" t="str">
            <v>К-сть</v>
          </cell>
          <cell r="K1" t="str">
            <v>Вихід</v>
          </cell>
          <cell r="L1" t="str">
            <v>Собівартість</v>
          </cell>
        </row>
        <row r="2">
          <cell r="E2" t="str">
            <v>Альпійська 1с.</v>
          </cell>
          <cell r="F2">
            <v>112.84</v>
          </cell>
          <cell r="K2">
            <v>113</v>
          </cell>
          <cell r="L2">
            <v>29.624700000000001</v>
          </cell>
        </row>
        <row r="3">
          <cell r="E3" t="str">
            <v>Баварськы ковбаски 1с. п.к.</v>
          </cell>
          <cell r="F3">
            <v>103.1</v>
          </cell>
          <cell r="K3">
            <v>101</v>
          </cell>
          <cell r="L3">
            <v>64.931399999999996</v>
          </cell>
        </row>
        <row r="4">
          <cell r="E4" t="str">
            <v>Баки свинні копчено-варені 2 с</v>
          </cell>
          <cell r="F4">
            <v>121.13200000000001</v>
          </cell>
          <cell r="K4">
            <v>115</v>
          </cell>
          <cell r="L4">
            <v>50.499000000000002</v>
          </cell>
        </row>
        <row r="5">
          <cell r="E5" t="str">
            <v>Балик Ювілейний  в.с.</v>
          </cell>
          <cell r="F5">
            <v>107.3</v>
          </cell>
          <cell r="K5">
            <v>156.4</v>
          </cell>
          <cell r="L5">
            <v>50.602200000000003</v>
          </cell>
        </row>
        <row r="6">
          <cell r="E6" t="str">
            <v>Баликова п.к.1с.</v>
          </cell>
          <cell r="F6">
            <v>206.4</v>
          </cell>
          <cell r="K6">
            <v>207.4</v>
          </cell>
          <cell r="L6">
            <v>65.979600000000005</v>
          </cell>
        </row>
        <row r="7">
          <cell r="E7" t="str">
            <v>Брестська  варена 1с.</v>
          </cell>
          <cell r="F7">
            <v>111.825</v>
          </cell>
          <cell r="K7">
            <v>144.30000000000001</v>
          </cell>
          <cell r="L7">
            <v>26.645099999999999</v>
          </cell>
        </row>
        <row r="8">
          <cell r="E8" t="str">
            <v>Буженина домашня варена в.с.</v>
          </cell>
          <cell r="F8">
            <v>195.0308</v>
          </cell>
          <cell r="K8">
            <v>216.3</v>
          </cell>
          <cell r="L8">
            <v>63.689300000000003</v>
          </cell>
        </row>
        <row r="9">
          <cell r="E9" t="str">
            <v>Варена з молоком 1с.</v>
          </cell>
          <cell r="F9">
            <v>108.64</v>
          </cell>
          <cell r="K9">
            <v>152.9</v>
          </cell>
          <cell r="L9">
            <v>35.832799999999999</v>
          </cell>
        </row>
        <row r="10">
          <cell r="E10" t="str">
            <v>Віденська" 1.с. Сосиски</v>
          </cell>
          <cell r="F10">
            <v>107.72</v>
          </cell>
          <cell r="K10">
            <v>141</v>
          </cell>
          <cell r="L10">
            <v>59.238199999999999</v>
          </cell>
        </row>
        <row r="11">
          <cell r="E11" t="str">
            <v>Вітчинна   н.к.  1с.</v>
          </cell>
          <cell r="F11">
            <v>215.04</v>
          </cell>
          <cell r="K11">
            <v>284</v>
          </cell>
          <cell r="L11">
            <v>61.691200000000002</v>
          </cell>
        </row>
        <row r="12">
          <cell r="E12" t="str">
            <v>Грудинка вар. копчена в.с.</v>
          </cell>
          <cell r="F12">
            <v>296.95499999999998</v>
          </cell>
          <cell r="K12">
            <v>306.10000000000002</v>
          </cell>
          <cell r="L12">
            <v>64.8703</v>
          </cell>
        </row>
        <row r="13">
          <cell r="E13" t="str">
            <v>Грудинка жарена в.с.</v>
          </cell>
          <cell r="F13">
            <v>211.75700000000001</v>
          </cell>
          <cell r="K13">
            <v>199.4</v>
          </cell>
          <cell r="L13">
            <v>72.17</v>
          </cell>
        </row>
        <row r="14">
          <cell r="E14" t="str">
            <v>Грудка сочна в.к. в.с.</v>
          </cell>
          <cell r="F14">
            <v>104.5</v>
          </cell>
          <cell r="K14">
            <v>113.6</v>
          </cell>
          <cell r="L14">
            <v>41.890700000000002</v>
          </cell>
        </row>
        <row r="15">
          <cell r="E15" t="str">
            <v>Гуцульська н.к.2с.</v>
          </cell>
          <cell r="F15">
            <v>108.5</v>
          </cell>
          <cell r="K15">
            <v>108.2</v>
          </cell>
          <cell r="L15">
            <v>30.3565</v>
          </cell>
        </row>
        <row r="16">
          <cell r="E16" t="str">
            <v>Дачні сардельки в.г.</v>
          </cell>
          <cell r="F16">
            <v>212.018</v>
          </cell>
          <cell r="K16">
            <v>315.89999999999998</v>
          </cell>
          <cell r="L16">
            <v>42.849499999999999</v>
          </cell>
        </row>
        <row r="17">
          <cell r="E17" t="str">
            <v>Делікатесна з сиром  н.к.  1с.</v>
          </cell>
          <cell r="F17">
            <v>104.87</v>
          </cell>
          <cell r="K17">
            <v>95.5</v>
          </cell>
          <cell r="L17">
            <v>70.087500000000006</v>
          </cell>
        </row>
        <row r="18">
          <cell r="E18" t="str">
            <v>Дикий кабан" К-са Варена в.с.</v>
          </cell>
          <cell r="F18">
            <v>212.62</v>
          </cell>
          <cell r="K18">
            <v>267.2</v>
          </cell>
          <cell r="L18">
            <v>59.2789</v>
          </cell>
        </row>
        <row r="19">
          <cell r="E19" t="str">
            <v>Домашня жарена в.с.</v>
          </cell>
          <cell r="F19">
            <v>105.88</v>
          </cell>
          <cell r="K19">
            <v>91.1</v>
          </cell>
          <cell r="L19">
            <v>65.759299999999996</v>
          </cell>
        </row>
        <row r="20">
          <cell r="E20" t="str">
            <v>Дрогобицька  в.к   в.с</v>
          </cell>
          <cell r="F20">
            <v>103.4</v>
          </cell>
          <cell r="K20">
            <v>102.4</v>
          </cell>
          <cell r="L20">
            <v>68.485699999999994</v>
          </cell>
        </row>
        <row r="21">
          <cell r="E21" t="str">
            <v>Дієтична 1с.</v>
          </cell>
          <cell r="F21">
            <v>108.23</v>
          </cell>
          <cell r="K21">
            <v>141.9</v>
          </cell>
          <cell r="L21">
            <v>42.216799999999999</v>
          </cell>
        </row>
        <row r="22">
          <cell r="E22" t="str">
            <v>Емульсія свинної шкури</v>
          </cell>
          <cell r="F22">
            <v>911.7</v>
          </cell>
          <cell r="K22">
            <v>1800</v>
          </cell>
          <cell r="L22">
            <v>8.2081999999999997</v>
          </cell>
        </row>
        <row r="23">
          <cell r="E23" t="str">
            <v>З салом" 2с. Сардельки</v>
          </cell>
          <cell r="F23">
            <v>452.2</v>
          </cell>
          <cell r="K23">
            <v>543</v>
          </cell>
          <cell r="L23">
            <v>30.543600000000001</v>
          </cell>
        </row>
        <row r="24">
          <cell r="E24" t="str">
            <v>З сиром "  1.с.Сардельки</v>
          </cell>
          <cell r="F24">
            <v>214.84</v>
          </cell>
          <cell r="K24">
            <v>267.3</v>
          </cell>
          <cell r="L24">
            <v>49.0792</v>
          </cell>
        </row>
        <row r="25">
          <cell r="E25" t="str">
            <v>Казкова варена 1с.</v>
          </cell>
          <cell r="F25">
            <v>216.42</v>
          </cell>
          <cell r="K25">
            <v>298.2</v>
          </cell>
          <cell r="L25">
            <v>35.747399999999999</v>
          </cell>
        </row>
        <row r="26">
          <cell r="E26" t="str">
            <v>Ковбаса копчена " На дровах" 1с.</v>
          </cell>
          <cell r="F26">
            <v>108.05</v>
          </cell>
          <cell r="K26">
            <v>109.1</v>
          </cell>
          <cell r="L26">
            <v>55.496699999999997</v>
          </cell>
        </row>
        <row r="27">
          <cell r="E27" t="str">
            <v>Ковбаски Єгерські н/к.1с.</v>
          </cell>
          <cell r="F27">
            <v>104.2</v>
          </cell>
          <cell r="K27">
            <v>114.2</v>
          </cell>
          <cell r="L27">
            <v>59.188400000000001</v>
          </cell>
        </row>
        <row r="28">
          <cell r="E28" t="str">
            <v>Ковбаски Тірольські  н.к.1с.</v>
          </cell>
          <cell r="F28">
            <v>219.97</v>
          </cell>
          <cell r="K28">
            <v>202.3</v>
          </cell>
          <cell r="L28">
            <v>38.040100000000002</v>
          </cell>
        </row>
        <row r="29">
          <cell r="E29" t="str">
            <v>Колобок" 1.с. Сосиски</v>
          </cell>
          <cell r="F29">
            <v>108.33</v>
          </cell>
          <cell r="K29">
            <v>160.1</v>
          </cell>
          <cell r="L29">
            <v>43.277299999999997</v>
          </cell>
        </row>
        <row r="30">
          <cell r="E30" t="str">
            <v>Крепиш" в.с. Сосиски</v>
          </cell>
          <cell r="F30">
            <v>217.06</v>
          </cell>
          <cell r="K30">
            <v>311.39999999999998</v>
          </cell>
          <cell r="L30">
            <v>45.871499999999997</v>
          </cell>
        </row>
        <row r="31">
          <cell r="E31" t="str">
            <v>Крильця курині в.к.</v>
          </cell>
          <cell r="F31">
            <v>103.258</v>
          </cell>
          <cell r="K31">
            <v>93</v>
          </cell>
          <cell r="L31">
            <v>36.0822</v>
          </cell>
        </row>
        <row r="32">
          <cell r="E32" t="str">
            <v>Кровяна з язиком</v>
          </cell>
          <cell r="F32">
            <v>117.800032</v>
          </cell>
          <cell r="K32">
            <v>151</v>
          </cell>
          <cell r="L32">
            <v>20.9786</v>
          </cell>
        </row>
        <row r="33">
          <cell r="E33" t="str">
            <v>Кроха"   в.с.Сосиски</v>
          </cell>
          <cell r="F33">
            <v>108.33</v>
          </cell>
          <cell r="K33">
            <v>167</v>
          </cell>
          <cell r="L33">
            <v>34.075600000000001</v>
          </cell>
        </row>
        <row r="34">
          <cell r="E34" t="str">
            <v>Курина жарена 1с</v>
          </cell>
          <cell r="F34">
            <v>105</v>
          </cell>
          <cell r="K34">
            <v>96.5</v>
          </cell>
          <cell r="L34">
            <v>48.298299999999998</v>
          </cell>
        </row>
        <row r="35">
          <cell r="E35" t="str">
            <v>Ліверна 1.с.</v>
          </cell>
          <cell r="F35">
            <v>746.41200000000003</v>
          </cell>
          <cell r="K35">
            <v>1000.2</v>
          </cell>
          <cell r="L35">
            <v>12.9323</v>
          </cell>
        </row>
        <row r="36">
          <cell r="E36" t="str">
            <v>Лікарська вар. в. с.</v>
          </cell>
          <cell r="F36">
            <v>217.24</v>
          </cell>
          <cell r="K36">
            <v>333.8</v>
          </cell>
          <cell r="L36">
            <v>40.284599999999998</v>
          </cell>
        </row>
        <row r="37">
          <cell r="E37" t="str">
            <v>Молодіжні"  1 с. Сосиски</v>
          </cell>
          <cell r="F37">
            <v>448.4</v>
          </cell>
          <cell r="K37">
            <v>519.79999999999995</v>
          </cell>
          <cell r="L37">
            <v>26.6906</v>
          </cell>
        </row>
        <row r="38">
          <cell r="E38" t="str">
            <v>Молочна  варена в.с.</v>
          </cell>
          <cell r="F38">
            <v>433.52</v>
          </cell>
          <cell r="K38">
            <v>613.5</v>
          </cell>
          <cell r="L38">
            <v>45.505200000000002</v>
          </cell>
        </row>
        <row r="39">
          <cell r="E39" t="str">
            <v>Молочні" в.с. Сардельки</v>
          </cell>
          <cell r="F39">
            <v>108.184</v>
          </cell>
          <cell r="K39">
            <v>156.9</v>
          </cell>
          <cell r="L39">
            <v>40.705199999999998</v>
          </cell>
        </row>
        <row r="40">
          <cell r="E40" t="str">
            <v>Молочні" в/с Сосиски</v>
          </cell>
          <cell r="F40">
            <v>423.9</v>
          </cell>
          <cell r="K40">
            <v>536.1</v>
          </cell>
          <cell r="L40">
            <v>47.3461</v>
          </cell>
        </row>
        <row r="41">
          <cell r="E41" t="str">
            <v>Московська  в.к   в.с</v>
          </cell>
          <cell r="F41">
            <v>206.38</v>
          </cell>
          <cell r="K41">
            <v>191.9</v>
          </cell>
          <cell r="L41">
            <v>78.448400000000007</v>
          </cell>
        </row>
        <row r="42">
          <cell r="E42" t="str">
            <v>Ніжні 1с. Сосиски</v>
          </cell>
          <cell r="F42">
            <v>216.1</v>
          </cell>
          <cell r="K42">
            <v>285.3</v>
          </cell>
          <cell r="L42">
            <v>34.386499999999998</v>
          </cell>
        </row>
        <row r="43">
          <cell r="E43" t="str">
            <v>Окорок запечений по Домашньому в.с.</v>
          </cell>
          <cell r="F43">
            <v>209.40600000000001</v>
          </cell>
          <cell r="K43">
            <v>154.5</v>
          </cell>
          <cell r="L43">
            <v>88.954300000000003</v>
          </cell>
        </row>
        <row r="44">
          <cell r="E44" t="str">
            <v>Окорок київський в.с.</v>
          </cell>
          <cell r="F44">
            <v>110.7354</v>
          </cell>
          <cell r="K44">
            <v>162.69999999999999</v>
          </cell>
          <cell r="L44">
            <v>47.665999999999997</v>
          </cell>
        </row>
        <row r="45">
          <cell r="E45" t="str">
            <v>Окорочка курині вар. коп.в.с.</v>
          </cell>
          <cell r="F45">
            <v>104.2</v>
          </cell>
          <cell r="K45">
            <v>111</v>
          </cell>
          <cell r="L45">
            <v>37.424999999999997</v>
          </cell>
        </row>
        <row r="46">
          <cell r="E46" t="str">
            <v>Панська рублена  н.к.1с.</v>
          </cell>
          <cell r="F46">
            <v>210.7</v>
          </cell>
          <cell r="K46">
            <v>223.6</v>
          </cell>
          <cell r="L46">
            <v>59.6616</v>
          </cell>
        </row>
        <row r="47">
          <cell r="E47" t="str">
            <v>Паштет Домашній в.с.</v>
          </cell>
          <cell r="F47">
            <v>213</v>
          </cell>
          <cell r="K47">
            <v>282.60000000000002</v>
          </cell>
          <cell r="L47">
            <v>35.453000000000003</v>
          </cell>
        </row>
        <row r="48">
          <cell r="E48" t="str">
            <v>Паштет Печінковий в.с.</v>
          </cell>
          <cell r="F48">
            <v>111.9</v>
          </cell>
          <cell r="K48">
            <v>149.5</v>
          </cell>
          <cell r="L48">
            <v>19.987400000000001</v>
          </cell>
        </row>
        <row r="49">
          <cell r="E49" t="str">
            <v>Печінкова жарена в.с.</v>
          </cell>
          <cell r="F49">
            <v>227.1</v>
          </cell>
          <cell r="K49">
            <v>161.69999999999999</v>
          </cell>
          <cell r="L49">
            <v>37.583199999999998</v>
          </cell>
        </row>
        <row r="50">
          <cell r="E50" t="str">
            <v>Подільські сардельки 2с.</v>
          </cell>
          <cell r="F50">
            <v>113.77</v>
          </cell>
          <cell r="K50">
            <v>150.6</v>
          </cell>
          <cell r="L50">
            <v>19.564</v>
          </cell>
        </row>
        <row r="51">
          <cell r="E51" t="str">
            <v>Пряна п.к. 2с.</v>
          </cell>
          <cell r="F51">
            <v>1117.9000000000001</v>
          </cell>
          <cell r="K51">
            <v>1111.4000000000001</v>
          </cell>
          <cell r="L51">
            <v>32.363</v>
          </cell>
        </row>
        <row r="52">
          <cell r="E52" t="str">
            <v>Ребро свиняче в.к.</v>
          </cell>
          <cell r="F52">
            <v>229.69</v>
          </cell>
          <cell r="K52">
            <v>192.8</v>
          </cell>
          <cell r="L52">
            <v>32.451799999999999</v>
          </cell>
        </row>
        <row r="53">
          <cell r="E53" t="str">
            <v>Рулет "Апетитний"  в.с</v>
          </cell>
          <cell r="F53">
            <v>107.6</v>
          </cell>
          <cell r="K53">
            <v>126.8</v>
          </cell>
          <cell r="L53">
            <v>54.351700000000001</v>
          </cell>
        </row>
        <row r="54">
          <cell r="E54" t="str">
            <v>Рулет Асорті в.г.</v>
          </cell>
          <cell r="F54">
            <v>211.16</v>
          </cell>
          <cell r="K54">
            <v>240.3</v>
          </cell>
          <cell r="L54">
            <v>57.372199999999999</v>
          </cell>
        </row>
        <row r="55">
          <cell r="E55" t="str">
            <v>Сало з часником</v>
          </cell>
          <cell r="F55">
            <v>263.125</v>
          </cell>
          <cell r="K55">
            <v>266.5</v>
          </cell>
          <cell r="L55">
            <v>26.597200000000001</v>
          </cell>
        </row>
        <row r="56">
          <cell r="E56" t="str">
            <v>Сальтисон Домашній в.с.</v>
          </cell>
          <cell r="F56">
            <v>323.68</v>
          </cell>
          <cell r="K56">
            <v>275.60000000000002</v>
          </cell>
          <cell r="L56">
            <v>23.980899999999998</v>
          </cell>
        </row>
        <row r="57">
          <cell r="E57" t="str">
            <v>Салямі  н.к.в.с.</v>
          </cell>
          <cell r="F57">
            <v>210.94</v>
          </cell>
          <cell r="K57">
            <v>204.1</v>
          </cell>
          <cell r="L57">
            <v>66.140900000000002</v>
          </cell>
        </row>
        <row r="58">
          <cell r="E58" t="str">
            <v>Салямі "Фірмова" п.к. 1с.</v>
          </cell>
          <cell r="F58">
            <v>52.215000000000003</v>
          </cell>
          <cell r="K58">
            <v>54.4</v>
          </cell>
          <cell r="L58">
            <v>61.994900000000001</v>
          </cell>
        </row>
        <row r="59">
          <cell r="E59" t="str">
            <v>Салямі Королівська в.к.в.с.</v>
          </cell>
          <cell r="F59">
            <v>104.13</v>
          </cell>
          <cell r="K59">
            <v>108.4</v>
          </cell>
          <cell r="L59">
            <v>46.587299999999999</v>
          </cell>
        </row>
        <row r="60">
          <cell r="E60" t="str">
            <v>Салямі Мисливська в.к.1с.</v>
          </cell>
          <cell r="F60">
            <v>104.22</v>
          </cell>
          <cell r="K60">
            <v>103.2</v>
          </cell>
          <cell r="L60">
            <v>69.438400000000001</v>
          </cell>
        </row>
        <row r="61">
          <cell r="E61" t="str">
            <v>Салямі Фінська в.к.1с.</v>
          </cell>
          <cell r="F61">
            <v>105.23</v>
          </cell>
          <cell r="K61">
            <v>107.3</v>
          </cell>
          <cell r="L61">
            <v>65.641099999999994</v>
          </cell>
        </row>
        <row r="62">
          <cell r="E62" t="str">
            <v>Свинні" 1с. Сардельки</v>
          </cell>
          <cell r="F62">
            <v>208.36</v>
          </cell>
          <cell r="K62">
            <v>299.2</v>
          </cell>
          <cell r="L62">
            <v>39.642000000000003</v>
          </cell>
        </row>
        <row r="63">
          <cell r="E63" t="str">
            <v>Сервелат н.к  в.с.</v>
          </cell>
          <cell r="F63">
            <v>106.98</v>
          </cell>
          <cell r="K63">
            <v>102.6</v>
          </cell>
          <cell r="L63">
            <v>54.628100000000003</v>
          </cell>
        </row>
        <row r="64">
          <cell r="E64" t="str">
            <v>Ситна варена 3с.</v>
          </cell>
          <cell r="F64">
            <v>113.57</v>
          </cell>
          <cell r="K64">
            <v>148.1</v>
          </cell>
          <cell r="L64">
            <v>19.212199999999999</v>
          </cell>
        </row>
        <row r="65">
          <cell r="E65" t="str">
            <v>Смачні сосиски 2с.</v>
          </cell>
          <cell r="F65">
            <v>113.57</v>
          </cell>
          <cell r="K65">
            <v>152.69999999999999</v>
          </cell>
          <cell r="L65">
            <v>20.734500000000001</v>
          </cell>
        </row>
        <row r="66">
          <cell r="E66" t="str">
            <v>Спинкі вар. копчені</v>
          </cell>
          <cell r="F66">
            <v>766.32</v>
          </cell>
          <cell r="K66">
            <v>608.4</v>
          </cell>
          <cell r="L66">
            <v>16.578600000000002</v>
          </cell>
        </row>
        <row r="67">
          <cell r="E67" t="str">
            <v>Супродуктова п.к. 3сорт</v>
          </cell>
          <cell r="F67">
            <v>350.25</v>
          </cell>
          <cell r="K67">
            <v>345.4</v>
          </cell>
          <cell r="L67">
            <v>18.029699999999998</v>
          </cell>
        </row>
        <row r="68">
          <cell r="E68" t="str">
            <v>Теляча вар. В.с.</v>
          </cell>
          <cell r="F68">
            <v>107.32</v>
          </cell>
          <cell r="K68">
            <v>154.5</v>
          </cell>
          <cell r="L68">
            <v>42.441200000000002</v>
          </cell>
        </row>
        <row r="69">
          <cell r="E69" t="str">
            <v>Телячі сардельки в.с.</v>
          </cell>
          <cell r="F69">
            <v>441.32</v>
          </cell>
          <cell r="K69">
            <v>634.5</v>
          </cell>
          <cell r="L69">
            <v>44.207999999999998</v>
          </cell>
        </row>
        <row r="70">
          <cell r="E70" t="str">
            <v>Уши свинячі в.к.</v>
          </cell>
          <cell r="F70">
            <v>105.06</v>
          </cell>
          <cell r="K70">
            <v>91.3</v>
          </cell>
          <cell r="L70">
            <v>42.5916</v>
          </cell>
        </row>
        <row r="71">
          <cell r="E71" t="str">
            <v>Фарш Домашній</v>
          </cell>
          <cell r="F71">
            <v>250</v>
          </cell>
          <cell r="K71">
            <v>250</v>
          </cell>
          <cell r="L71">
            <v>50.2</v>
          </cell>
        </row>
        <row r="72">
          <cell r="E72" t="str">
            <v>Харківські сосиски 1с.</v>
          </cell>
          <cell r="F72">
            <v>654.75</v>
          </cell>
          <cell r="K72">
            <v>815.4</v>
          </cell>
          <cell r="L72">
            <v>33.838099999999997</v>
          </cell>
        </row>
        <row r="73">
          <cell r="E73" t="str">
            <v>Шахтарська п.к. 2с</v>
          </cell>
          <cell r="F73">
            <v>651</v>
          </cell>
          <cell r="K73">
            <v>625.1</v>
          </cell>
          <cell r="L73">
            <v>35.848799999999997</v>
          </cell>
        </row>
        <row r="74">
          <cell r="E74" t="str">
            <v>Шинка "Святкова" в.г.</v>
          </cell>
          <cell r="F74">
            <v>223.7</v>
          </cell>
          <cell r="K74">
            <v>338</v>
          </cell>
          <cell r="L74">
            <v>43.263300000000001</v>
          </cell>
        </row>
        <row r="75">
          <cell r="E75" t="str">
            <v>Шинково-рублена в.с.</v>
          </cell>
          <cell r="F75">
            <v>104.66</v>
          </cell>
          <cell r="K75">
            <v>134.69999999999999</v>
          </cell>
          <cell r="L75">
            <v>50.035899999999998</v>
          </cell>
        </row>
        <row r="76">
          <cell r="E76" t="str">
            <v>черкаські "2 с. Сардельки</v>
          </cell>
          <cell r="F76">
            <v>227.95</v>
          </cell>
          <cell r="K76">
            <v>267.39999999999998</v>
          </cell>
          <cell r="L76">
            <v>25.302499999999998</v>
          </cell>
        </row>
        <row r="77">
          <cell r="E77" t="str">
            <v>Салямі Прованс" с.к. в.с.</v>
          </cell>
          <cell r="F77">
            <v>210.02</v>
          </cell>
          <cell r="K77">
            <v>135</v>
          </cell>
          <cell r="L77">
            <v>105.39149999999999</v>
          </cell>
        </row>
      </sheetData>
      <sheetData sheetId="12">
        <row r="1">
          <cell r="E1" t="str">
            <v>Товар</v>
          </cell>
          <cell r="F1" t="str">
            <v>К-сть</v>
          </cell>
          <cell r="K1" t="str">
            <v>Вихід</v>
          </cell>
          <cell r="L1" t="str">
            <v>Собівартість</v>
          </cell>
        </row>
        <row r="2">
          <cell r="E2" t="str">
            <v>Імператорська   н.к.  1.с.</v>
          </cell>
          <cell r="F2">
            <v>103.35</v>
          </cell>
          <cell r="K2">
            <v>105.4</v>
          </cell>
          <cell r="L2">
            <v>60.916400000000003</v>
          </cell>
        </row>
        <row r="3">
          <cell r="E3" t="str">
            <v>Альпійська 1с.</v>
          </cell>
          <cell r="F3">
            <v>169.26</v>
          </cell>
          <cell r="K3">
            <v>165.3</v>
          </cell>
          <cell r="L3">
            <v>30.377400000000002</v>
          </cell>
        </row>
        <row r="4">
          <cell r="E4" t="str">
            <v>Балик Ювілейний  в.с.</v>
          </cell>
          <cell r="F4">
            <v>132.1934</v>
          </cell>
          <cell r="K4">
            <v>194.9</v>
          </cell>
          <cell r="L4">
            <v>50.485999999999997</v>
          </cell>
        </row>
        <row r="5">
          <cell r="E5" t="str">
            <v>Баликова п.к.1с.</v>
          </cell>
          <cell r="F5">
            <v>206.4</v>
          </cell>
          <cell r="K5">
            <v>204.4</v>
          </cell>
          <cell r="L5">
            <v>67.608500000000006</v>
          </cell>
        </row>
        <row r="6">
          <cell r="E6" t="str">
            <v>Бекон Запечений в.с.</v>
          </cell>
          <cell r="F6">
            <v>186.1585</v>
          </cell>
          <cell r="K6">
            <v>147.19999999999999</v>
          </cell>
          <cell r="L6">
            <v>84.384600000000006</v>
          </cell>
        </row>
        <row r="7">
          <cell r="E7" t="str">
            <v>Брестська  варена 1с.</v>
          </cell>
          <cell r="F7">
            <v>111.825</v>
          </cell>
          <cell r="K7">
            <v>146.69999999999999</v>
          </cell>
          <cell r="L7">
            <v>26.7743</v>
          </cell>
        </row>
        <row r="8">
          <cell r="E8" t="str">
            <v>Буженина домашня варена в.с.</v>
          </cell>
          <cell r="F8">
            <v>182.31139999999999</v>
          </cell>
          <cell r="K8">
            <v>192.1</v>
          </cell>
          <cell r="L8">
            <v>67.035799999999995</v>
          </cell>
        </row>
        <row r="9">
          <cell r="E9" t="str">
            <v>Варена з молоком 1с.</v>
          </cell>
          <cell r="F9">
            <v>217.28</v>
          </cell>
          <cell r="K9">
            <v>305.39999999999998</v>
          </cell>
          <cell r="L9">
            <v>38.041400000000003</v>
          </cell>
        </row>
        <row r="10">
          <cell r="E10" t="str">
            <v>Варшавська н.к.1с.</v>
          </cell>
          <cell r="F10">
            <v>219.97</v>
          </cell>
          <cell r="K10">
            <v>197.3</v>
          </cell>
          <cell r="L10">
            <v>44.746600000000001</v>
          </cell>
        </row>
        <row r="11">
          <cell r="E11" t="str">
            <v>Віденська" 1.с. Сосиски</v>
          </cell>
          <cell r="F11">
            <v>107.72</v>
          </cell>
          <cell r="K11">
            <v>145.1</v>
          </cell>
          <cell r="L11">
            <v>57.357599999999998</v>
          </cell>
        </row>
        <row r="12">
          <cell r="E12" t="str">
            <v>Вітчинна   н.к.  1с.</v>
          </cell>
          <cell r="F12">
            <v>215.04</v>
          </cell>
          <cell r="K12">
            <v>285.89999999999998</v>
          </cell>
          <cell r="L12">
            <v>57.783499999999997</v>
          </cell>
        </row>
        <row r="13">
          <cell r="E13" t="str">
            <v>Грудинка вар. копчена в.с.</v>
          </cell>
          <cell r="F13">
            <v>229.06</v>
          </cell>
          <cell r="K13">
            <v>235.3</v>
          </cell>
          <cell r="L13">
            <v>64.943100000000001</v>
          </cell>
        </row>
        <row r="14">
          <cell r="E14" t="str">
            <v>Грудинка жарена в.с.</v>
          </cell>
          <cell r="F14">
            <v>293.18</v>
          </cell>
          <cell r="K14">
            <v>276.10000000000002</v>
          </cell>
          <cell r="L14">
            <v>71.899600000000007</v>
          </cell>
        </row>
        <row r="15">
          <cell r="E15" t="str">
            <v>Дачні сардельки в.г.</v>
          </cell>
          <cell r="F15">
            <v>318.02699999999999</v>
          </cell>
          <cell r="K15">
            <v>445.1</v>
          </cell>
          <cell r="L15">
            <v>47.616700000000002</v>
          </cell>
        </row>
        <row r="16">
          <cell r="E16" t="str">
            <v>Делікатесна з сиром  н.к.  1с.</v>
          </cell>
          <cell r="F16">
            <v>104.87</v>
          </cell>
          <cell r="K16">
            <v>102</v>
          </cell>
          <cell r="L16">
            <v>65.817300000000003</v>
          </cell>
        </row>
        <row r="17">
          <cell r="E17" t="str">
            <v>Домашня жарена в.с.</v>
          </cell>
          <cell r="F17">
            <v>105.88</v>
          </cell>
          <cell r="K17">
            <v>93.8</v>
          </cell>
          <cell r="L17">
            <v>64.665999999999997</v>
          </cell>
        </row>
        <row r="18">
          <cell r="E18" t="str">
            <v>З салом" 2с. Сардельки</v>
          </cell>
          <cell r="F18">
            <v>452.2</v>
          </cell>
          <cell r="K18">
            <v>553.29999999999995</v>
          </cell>
          <cell r="L18">
            <v>31.087</v>
          </cell>
        </row>
        <row r="19">
          <cell r="E19" t="str">
            <v>З сиром "  1.с.Сардельки</v>
          </cell>
          <cell r="F19">
            <v>107.42</v>
          </cell>
          <cell r="K19">
            <v>133.1</v>
          </cell>
          <cell r="L19">
            <v>49.0792</v>
          </cell>
        </row>
        <row r="20">
          <cell r="E20" t="str">
            <v>Казкова варена 1с.</v>
          </cell>
          <cell r="F20">
            <v>216.42</v>
          </cell>
          <cell r="K20">
            <v>288</v>
          </cell>
          <cell r="L20">
            <v>38.126199999999997</v>
          </cell>
        </row>
        <row r="21">
          <cell r="E21" t="str">
            <v>Карпатська н.к. в.с.</v>
          </cell>
          <cell r="F21">
            <v>206.4</v>
          </cell>
          <cell r="K21">
            <v>203.1</v>
          </cell>
          <cell r="L21">
            <v>60.8932</v>
          </cell>
        </row>
        <row r="22">
          <cell r="E22" t="str">
            <v>Ковбаски Делікатесні н.к. 1 с.</v>
          </cell>
          <cell r="F22">
            <v>208.15</v>
          </cell>
          <cell r="K22">
            <v>180.4</v>
          </cell>
          <cell r="L22">
            <v>59.7836</v>
          </cell>
        </row>
        <row r="23">
          <cell r="E23" t="str">
            <v>Ковбаски мисливські н.к.1с.</v>
          </cell>
          <cell r="F23">
            <v>107.15</v>
          </cell>
          <cell r="K23">
            <v>91.8</v>
          </cell>
          <cell r="L23">
            <v>64.743499999999997</v>
          </cell>
        </row>
        <row r="24">
          <cell r="E24" t="str">
            <v>Козацька н.к. 2с.</v>
          </cell>
          <cell r="F24">
            <v>224.28</v>
          </cell>
          <cell r="K24">
            <v>231.3</v>
          </cell>
          <cell r="L24">
            <v>31.2194</v>
          </cell>
        </row>
        <row r="25">
          <cell r="E25" t="str">
            <v>Краківська п.к.в.с.</v>
          </cell>
          <cell r="F25">
            <v>203.75</v>
          </cell>
          <cell r="K25">
            <v>194.9</v>
          </cell>
          <cell r="L25">
            <v>53.6629</v>
          </cell>
        </row>
        <row r="26">
          <cell r="E26" t="str">
            <v>Крепиш" в.с. Сосиски</v>
          </cell>
          <cell r="F26">
            <v>217.06</v>
          </cell>
          <cell r="K26">
            <v>296.60000000000002</v>
          </cell>
          <cell r="L26">
            <v>51.6965</v>
          </cell>
        </row>
        <row r="27">
          <cell r="E27" t="str">
            <v>Кровяна з язиком</v>
          </cell>
          <cell r="F27">
            <v>235.600064</v>
          </cell>
          <cell r="K27">
            <v>290.10000000000002</v>
          </cell>
          <cell r="L27">
            <v>23.700600000000001</v>
          </cell>
        </row>
        <row r="28">
          <cell r="E28" t="str">
            <v>Кроха"   в.с.Сосиски</v>
          </cell>
          <cell r="F28">
            <v>108.33</v>
          </cell>
          <cell r="K28">
            <v>153.5</v>
          </cell>
          <cell r="L28">
            <v>39.4178</v>
          </cell>
        </row>
        <row r="29">
          <cell r="E29" t="str">
            <v>Кури копчені в.к.</v>
          </cell>
          <cell r="F29">
            <v>52.25</v>
          </cell>
          <cell r="K29">
            <v>44.7</v>
          </cell>
          <cell r="L29">
            <v>43.055700000000002</v>
          </cell>
        </row>
        <row r="30">
          <cell r="E30" t="str">
            <v>Курина П.к.в.с.</v>
          </cell>
          <cell r="F30">
            <v>108.8</v>
          </cell>
          <cell r="K30">
            <v>129.80000000000001</v>
          </cell>
          <cell r="L30">
            <v>47.772300000000001</v>
          </cell>
        </row>
        <row r="31">
          <cell r="E31" t="str">
            <v>Курина жарена 1с</v>
          </cell>
          <cell r="F31">
            <v>105</v>
          </cell>
          <cell r="K31">
            <v>87.9</v>
          </cell>
          <cell r="L31">
            <v>54.987499999999997</v>
          </cell>
        </row>
        <row r="32">
          <cell r="E32" t="str">
            <v>Кістковий залишок куриний</v>
          </cell>
          <cell r="F32">
            <v>2326</v>
          </cell>
          <cell r="K32">
            <v>3100</v>
          </cell>
          <cell r="L32">
            <v>3.7361</v>
          </cell>
        </row>
        <row r="33">
          <cell r="E33" t="str">
            <v>Любительська  варена в.с.</v>
          </cell>
          <cell r="F33">
            <v>108.43</v>
          </cell>
          <cell r="K33">
            <v>139.6</v>
          </cell>
          <cell r="L33">
            <v>43.929499999999997</v>
          </cell>
        </row>
        <row r="34">
          <cell r="E34" t="str">
            <v>Ліверна 1.с.</v>
          </cell>
          <cell r="F34">
            <v>748.43600000000004</v>
          </cell>
          <cell r="K34">
            <v>1095.5</v>
          </cell>
          <cell r="L34">
            <v>13.241</v>
          </cell>
        </row>
        <row r="35">
          <cell r="E35" t="str">
            <v>Лікарська вар. в. с.</v>
          </cell>
          <cell r="F35">
            <v>108.62</v>
          </cell>
          <cell r="K35">
            <v>155.80000000000001</v>
          </cell>
          <cell r="L35">
            <v>46.172899999999998</v>
          </cell>
        </row>
        <row r="36">
          <cell r="E36" t="str">
            <v>Медова в.к. в.с.</v>
          </cell>
          <cell r="F36">
            <v>212.1</v>
          </cell>
          <cell r="K36">
            <v>213.4</v>
          </cell>
          <cell r="L36">
            <v>69.487700000000004</v>
          </cell>
        </row>
        <row r="37">
          <cell r="E37" t="str">
            <v>Молодіжні"  1 с. Сосиски</v>
          </cell>
          <cell r="F37">
            <v>448.4</v>
          </cell>
          <cell r="K37">
            <v>496.8</v>
          </cell>
          <cell r="L37">
            <v>27.867000000000001</v>
          </cell>
        </row>
        <row r="38">
          <cell r="E38" t="str">
            <v>Молочна  варена в.с.</v>
          </cell>
          <cell r="F38">
            <v>433.52</v>
          </cell>
          <cell r="K38">
            <v>593.4</v>
          </cell>
          <cell r="L38">
            <v>51.930100000000003</v>
          </cell>
        </row>
        <row r="39">
          <cell r="E39" t="str">
            <v>Молочні" в.с. Сардельки</v>
          </cell>
          <cell r="F39">
            <v>108.184</v>
          </cell>
          <cell r="K39">
            <v>153.5</v>
          </cell>
          <cell r="L39">
            <v>43.318800000000003</v>
          </cell>
        </row>
        <row r="40">
          <cell r="E40" t="str">
            <v>Молочні" в/с Сосиски</v>
          </cell>
          <cell r="F40">
            <v>423.9</v>
          </cell>
          <cell r="K40">
            <v>516.1</v>
          </cell>
          <cell r="L40">
            <v>51.137900000000002</v>
          </cell>
        </row>
        <row r="41">
          <cell r="E41" t="str">
            <v>Ніжні 1с. Сосиски</v>
          </cell>
          <cell r="F41">
            <v>216.1</v>
          </cell>
          <cell r="K41">
            <v>284.56</v>
          </cell>
          <cell r="L41">
            <v>34.366199999999999</v>
          </cell>
        </row>
        <row r="42">
          <cell r="E42" t="str">
            <v>Одеська н.к. 1с</v>
          </cell>
          <cell r="F42">
            <v>103.4</v>
          </cell>
          <cell r="K42">
            <v>95.2</v>
          </cell>
          <cell r="L42">
            <v>60.046500000000002</v>
          </cell>
        </row>
        <row r="43">
          <cell r="E43" t="str">
            <v>Паштет Домашній в.с.</v>
          </cell>
          <cell r="F43">
            <v>212</v>
          </cell>
          <cell r="K43">
            <v>273.89999999999998</v>
          </cell>
          <cell r="L43">
            <v>38.048999999999999</v>
          </cell>
        </row>
        <row r="44">
          <cell r="E44" t="str">
            <v>Полтавська варена 2с.</v>
          </cell>
          <cell r="F44">
            <v>110.52500000000001</v>
          </cell>
          <cell r="K44">
            <v>130.69999999999999</v>
          </cell>
          <cell r="L44">
            <v>28.1173</v>
          </cell>
        </row>
        <row r="45">
          <cell r="E45" t="str">
            <v>Реберця до пива в.с.</v>
          </cell>
          <cell r="F45">
            <v>71.069999999999993</v>
          </cell>
          <cell r="K45">
            <v>60.6</v>
          </cell>
          <cell r="L45">
            <v>20.559899999999999</v>
          </cell>
        </row>
        <row r="46">
          <cell r="E46" t="str">
            <v>Ребро свиняче в.к.</v>
          </cell>
          <cell r="F46">
            <v>116.39</v>
          </cell>
          <cell r="K46">
            <v>100.3</v>
          </cell>
          <cell r="L46">
            <v>32.792499999999997</v>
          </cell>
        </row>
        <row r="47">
          <cell r="E47" t="str">
            <v>Рулька по-домашньому</v>
          </cell>
          <cell r="F47">
            <v>170.249</v>
          </cell>
          <cell r="K47">
            <v>170.4</v>
          </cell>
          <cell r="L47">
            <v>57.754800000000003</v>
          </cell>
        </row>
        <row r="48">
          <cell r="E48" t="str">
            <v>Сальтисон Домашній в.с.</v>
          </cell>
          <cell r="F48">
            <v>240.4</v>
          </cell>
          <cell r="K48">
            <v>208.7</v>
          </cell>
          <cell r="L48">
            <v>25.759899999999998</v>
          </cell>
        </row>
        <row r="49">
          <cell r="E49" t="str">
            <v>Салямі "Фірмова" п.к. 1с.</v>
          </cell>
          <cell r="F49">
            <v>52.215000000000003</v>
          </cell>
          <cell r="K49">
            <v>52.6</v>
          </cell>
          <cell r="L49">
            <v>66.131600000000006</v>
          </cell>
        </row>
        <row r="50">
          <cell r="E50" t="str">
            <v>Салямі Мисливська в.к.1с.</v>
          </cell>
          <cell r="F50">
            <v>104.22</v>
          </cell>
          <cell r="K50">
            <v>103.9</v>
          </cell>
          <cell r="L50">
            <v>68.970500000000001</v>
          </cell>
        </row>
        <row r="51">
          <cell r="E51" t="str">
            <v>Салямі Фінська в.к.1с.</v>
          </cell>
          <cell r="F51">
            <v>105.23</v>
          </cell>
          <cell r="K51">
            <v>111.4</v>
          </cell>
          <cell r="L51">
            <v>65.648899999999998</v>
          </cell>
        </row>
        <row r="52">
          <cell r="E52" t="str">
            <v>Свинні" 1с. Сардельки</v>
          </cell>
          <cell r="F52">
            <v>208.36</v>
          </cell>
          <cell r="K52">
            <v>273.8</v>
          </cell>
          <cell r="L52">
            <v>49.2363</v>
          </cell>
        </row>
        <row r="53">
          <cell r="E53" t="str">
            <v>Свиняча н/к 1 с.</v>
          </cell>
          <cell r="F53">
            <v>214.6</v>
          </cell>
          <cell r="K53">
            <v>229.1</v>
          </cell>
          <cell r="L53">
            <v>53.736699999999999</v>
          </cell>
        </row>
        <row r="54">
          <cell r="E54" t="str">
            <v>Селянська  н.к.2.с</v>
          </cell>
          <cell r="F54">
            <v>226.18</v>
          </cell>
          <cell r="K54">
            <v>236.3</v>
          </cell>
          <cell r="L54">
            <v>31.356999999999999</v>
          </cell>
        </row>
        <row r="55">
          <cell r="E55" t="str">
            <v>Ситна варена 3с.</v>
          </cell>
          <cell r="F55">
            <v>113.57</v>
          </cell>
          <cell r="K55">
            <v>145</v>
          </cell>
          <cell r="L55">
            <v>19.622900000000001</v>
          </cell>
        </row>
        <row r="56">
          <cell r="E56" t="str">
            <v>Сорочинська п.к. 2сорту</v>
          </cell>
          <cell r="F56">
            <v>233.44</v>
          </cell>
          <cell r="K56">
            <v>236.3</v>
          </cell>
          <cell r="L56">
            <v>40.584200000000003</v>
          </cell>
        </row>
        <row r="57">
          <cell r="E57" t="str">
            <v>Союзні 1с.сардельки.</v>
          </cell>
          <cell r="F57">
            <v>214.16</v>
          </cell>
          <cell r="K57">
            <v>273.7</v>
          </cell>
          <cell r="L57">
            <v>46.302799999999998</v>
          </cell>
        </row>
        <row r="58">
          <cell r="E58" t="str">
            <v>Спинкі вар. копчені</v>
          </cell>
          <cell r="F58">
            <v>724.09</v>
          </cell>
          <cell r="K58">
            <v>523.9</v>
          </cell>
          <cell r="L58">
            <v>18.594100000000001</v>
          </cell>
        </row>
        <row r="59">
          <cell r="E59" t="str">
            <v>Столова варена 2с.</v>
          </cell>
          <cell r="F59">
            <v>109.675</v>
          </cell>
          <cell r="K59">
            <v>137.19999999999999</v>
          </cell>
          <cell r="L59">
            <v>22.962199999999999</v>
          </cell>
        </row>
        <row r="60">
          <cell r="E60" t="str">
            <v>Супродуктова п.к. 3сорт</v>
          </cell>
          <cell r="F60">
            <v>350.25</v>
          </cell>
          <cell r="K60">
            <v>345</v>
          </cell>
          <cell r="L60">
            <v>18.050599999999999</v>
          </cell>
        </row>
        <row r="61">
          <cell r="E61" t="str">
            <v>Теляча вар. В.с.</v>
          </cell>
          <cell r="F61">
            <v>214.64</v>
          </cell>
          <cell r="K61">
            <v>294.44</v>
          </cell>
          <cell r="L61">
            <v>47.397799999999997</v>
          </cell>
        </row>
        <row r="62">
          <cell r="E62" t="str">
            <v>Телячі сардельки в.с.</v>
          </cell>
          <cell r="F62">
            <v>441.32</v>
          </cell>
          <cell r="K62">
            <v>587.6</v>
          </cell>
          <cell r="L62">
            <v>46.817599999999999</v>
          </cell>
        </row>
        <row r="63">
          <cell r="E63" t="str">
            <v>Уши свинячі в.к.</v>
          </cell>
          <cell r="F63">
            <v>89.61</v>
          </cell>
          <cell r="K63">
            <v>64.099999999999994</v>
          </cell>
          <cell r="L63">
            <v>51.652999999999999</v>
          </cell>
        </row>
        <row r="64">
          <cell r="E64" t="str">
            <v>Фарш Домашній</v>
          </cell>
          <cell r="F64">
            <v>350</v>
          </cell>
          <cell r="K64">
            <v>350</v>
          </cell>
          <cell r="L64">
            <v>50.2</v>
          </cell>
        </row>
        <row r="65">
          <cell r="E65" t="str">
            <v>Філейка особлива в.к.в.с.</v>
          </cell>
          <cell r="F65">
            <v>117.58799999999999</v>
          </cell>
          <cell r="K65">
            <v>106.4</v>
          </cell>
          <cell r="L65">
            <v>92.811099999999996</v>
          </cell>
        </row>
        <row r="66">
          <cell r="E66" t="str">
            <v>Харківські сосиски 1с.</v>
          </cell>
          <cell r="F66">
            <v>436.5</v>
          </cell>
          <cell r="K66">
            <v>533.79999999999995</v>
          </cell>
          <cell r="L66">
            <v>34.303400000000003</v>
          </cell>
        </row>
        <row r="67">
          <cell r="E67" t="str">
            <v>Часникова н/к.2с.</v>
          </cell>
          <cell r="F67">
            <v>230.7</v>
          </cell>
          <cell r="K67">
            <v>210.1</v>
          </cell>
          <cell r="L67">
            <v>26.9269</v>
          </cell>
        </row>
        <row r="68">
          <cell r="E68" t="str">
            <v>Шашлик свинячий н.ф.</v>
          </cell>
          <cell r="F68">
            <v>66.215000000000003</v>
          </cell>
          <cell r="K68">
            <v>77.400000000000006</v>
          </cell>
          <cell r="L68">
            <v>60.811100000000003</v>
          </cell>
        </row>
        <row r="69">
          <cell r="E69" t="str">
            <v>Шинково-рублена в.с.</v>
          </cell>
          <cell r="F69">
            <v>104.66</v>
          </cell>
          <cell r="K69">
            <v>118.3</v>
          </cell>
          <cell r="L69">
            <v>62.433300000000003</v>
          </cell>
        </row>
        <row r="70">
          <cell r="E70" t="str">
            <v>Школярик"  в.с. Сосиски</v>
          </cell>
          <cell r="F70">
            <v>207.15</v>
          </cell>
          <cell r="K70">
            <v>247.7</v>
          </cell>
          <cell r="L70">
            <v>49.321899999999999</v>
          </cell>
        </row>
        <row r="71">
          <cell r="E71" t="str">
            <v>Шкільна варена 1.с.</v>
          </cell>
          <cell r="F71">
            <v>108.37</v>
          </cell>
          <cell r="K71">
            <v>144.5</v>
          </cell>
          <cell r="L71">
            <v>44.934699999999999</v>
          </cell>
        </row>
        <row r="72">
          <cell r="E72" t="str">
            <v>к-са паштетна по-домашньому 1с.</v>
          </cell>
          <cell r="F72">
            <v>211.9</v>
          </cell>
          <cell r="K72">
            <v>207.7</v>
          </cell>
          <cell r="L72">
            <v>19.6937</v>
          </cell>
        </row>
        <row r="73">
          <cell r="E73" t="str">
            <v>черкаські "2 с. Сардельки</v>
          </cell>
          <cell r="F73">
            <v>227.95</v>
          </cell>
          <cell r="K73">
            <v>261.89999999999998</v>
          </cell>
          <cell r="L73">
            <v>25.335899999999999</v>
          </cell>
        </row>
        <row r="74">
          <cell r="E74" t="str">
            <v>Ошийок вар жарений в.с.</v>
          </cell>
          <cell r="F74">
            <v>191.2225</v>
          </cell>
          <cell r="K74">
            <v>200.7</v>
          </cell>
          <cell r="L74">
            <v>68.443100000000001</v>
          </cell>
        </row>
      </sheetData>
      <sheetData sheetId="13">
        <row r="1">
          <cell r="E1" t="str">
            <v>Товар</v>
          </cell>
          <cell r="F1" t="str">
            <v>К-сть</v>
          </cell>
          <cell r="K1" t="str">
            <v>Вихід</v>
          </cell>
          <cell r="L1" t="str">
            <v>Собівартість</v>
          </cell>
        </row>
        <row r="2">
          <cell r="E2" t="str">
            <v>Альпійська 1с.</v>
          </cell>
          <cell r="F2">
            <v>112.84</v>
          </cell>
          <cell r="K2">
            <v>112.1</v>
          </cell>
          <cell r="L2">
            <v>29.898499999999999</v>
          </cell>
        </row>
        <row r="3">
          <cell r="E3" t="str">
            <v>Баварськы ковбаски 1с. п.к.</v>
          </cell>
          <cell r="F3">
            <v>103.1</v>
          </cell>
          <cell r="K3">
            <v>98.2</v>
          </cell>
          <cell r="L3">
            <v>65.255300000000005</v>
          </cell>
        </row>
        <row r="4">
          <cell r="E4" t="str">
            <v>Баки свинні копчено-варені 2 с</v>
          </cell>
          <cell r="F4">
            <v>109.929</v>
          </cell>
          <cell r="K4">
            <v>114.5</v>
          </cell>
          <cell r="L4">
            <v>46.868600000000001</v>
          </cell>
        </row>
        <row r="5">
          <cell r="E5" t="str">
            <v>Балик Ювілейний  в.с.</v>
          </cell>
          <cell r="F5">
            <v>130.04740000000001</v>
          </cell>
          <cell r="K5">
            <v>194.5</v>
          </cell>
          <cell r="L5">
            <v>49.938899999999997</v>
          </cell>
        </row>
        <row r="6">
          <cell r="E6" t="str">
            <v>Баликова п.к.1с.</v>
          </cell>
          <cell r="F6">
            <v>206.4</v>
          </cell>
          <cell r="K6">
            <v>210.4</v>
          </cell>
          <cell r="L6">
            <v>72.410499999999999</v>
          </cell>
        </row>
        <row r="7">
          <cell r="E7" t="str">
            <v>Брестська  варена 1с.</v>
          </cell>
          <cell r="F7">
            <v>111.825</v>
          </cell>
          <cell r="K7">
            <v>147.5</v>
          </cell>
          <cell r="L7">
            <v>26.296299999999999</v>
          </cell>
        </row>
        <row r="8">
          <cell r="E8" t="str">
            <v>Буженина домашня варена в.с.</v>
          </cell>
          <cell r="F8">
            <v>204.5703</v>
          </cell>
          <cell r="K8">
            <v>217.8</v>
          </cell>
          <cell r="L8">
            <v>66.344399999999993</v>
          </cell>
        </row>
        <row r="9">
          <cell r="E9" t="str">
            <v>Варена з молоком 1с.</v>
          </cell>
          <cell r="F9">
            <v>217.28</v>
          </cell>
          <cell r="K9">
            <v>303.89999999999998</v>
          </cell>
          <cell r="L9">
            <v>37.856299999999997</v>
          </cell>
        </row>
        <row r="10">
          <cell r="E10" t="str">
            <v>Варшавська н.к.1с.</v>
          </cell>
          <cell r="F10">
            <v>219.97</v>
          </cell>
          <cell r="K10">
            <v>194.7</v>
          </cell>
          <cell r="L10">
            <v>48.168999999999997</v>
          </cell>
        </row>
        <row r="11">
          <cell r="E11" t="str">
            <v>Віденська" 1.с. Сосиски</v>
          </cell>
          <cell r="F11">
            <v>107.72</v>
          </cell>
          <cell r="K11">
            <v>146.1</v>
          </cell>
          <cell r="L11">
            <v>59.419899999999998</v>
          </cell>
        </row>
        <row r="12">
          <cell r="E12" t="str">
            <v>Вітчинна   н.к.  1с.</v>
          </cell>
          <cell r="F12">
            <v>215.04</v>
          </cell>
          <cell r="K12">
            <v>288</v>
          </cell>
          <cell r="L12">
            <v>62.223300000000002</v>
          </cell>
        </row>
        <row r="13">
          <cell r="E13" t="str">
            <v>Грудка сочна в.к. в.с.</v>
          </cell>
          <cell r="F13">
            <v>156.44999999999999</v>
          </cell>
          <cell r="K13">
            <v>146.69999999999999</v>
          </cell>
          <cell r="L13">
            <v>47.581299999999999</v>
          </cell>
        </row>
        <row r="14">
          <cell r="E14" t="str">
            <v>Гуцульська н.к.2с.</v>
          </cell>
          <cell r="F14">
            <v>108.5</v>
          </cell>
          <cell r="K14">
            <v>107.1</v>
          </cell>
          <cell r="L14">
            <v>30.668299999999999</v>
          </cell>
        </row>
        <row r="15">
          <cell r="E15" t="str">
            <v>Дачні сардельки в.г.</v>
          </cell>
          <cell r="F15">
            <v>318.02699999999999</v>
          </cell>
          <cell r="K15">
            <v>453.3</v>
          </cell>
          <cell r="L15">
            <v>51.335099999999997</v>
          </cell>
        </row>
        <row r="16">
          <cell r="E16" t="str">
            <v>Дикий кабан" К-са Варена в.с.</v>
          </cell>
          <cell r="F16">
            <v>212.62</v>
          </cell>
          <cell r="K16">
            <v>270.2</v>
          </cell>
          <cell r="L16">
            <v>64.498599999999996</v>
          </cell>
        </row>
        <row r="17">
          <cell r="E17" t="str">
            <v>Домашня жарена в.с.</v>
          </cell>
          <cell r="F17">
            <v>105.88</v>
          </cell>
          <cell r="K17">
            <v>89.1</v>
          </cell>
          <cell r="L17">
            <v>78.178100000000001</v>
          </cell>
        </row>
        <row r="18">
          <cell r="E18" t="str">
            <v>Дрогобицька  в.к   в.с</v>
          </cell>
          <cell r="F18">
            <v>103.4</v>
          </cell>
          <cell r="K18">
            <v>101.8</v>
          </cell>
          <cell r="L18">
            <v>78.4572</v>
          </cell>
        </row>
        <row r="19">
          <cell r="E19" t="str">
            <v>Дієтична 1с.</v>
          </cell>
          <cell r="F19">
            <v>108.23</v>
          </cell>
          <cell r="K19">
            <v>150.6</v>
          </cell>
          <cell r="L19">
            <v>39.705100000000002</v>
          </cell>
        </row>
        <row r="20">
          <cell r="E20" t="str">
            <v>Емульсія свинної шкури</v>
          </cell>
          <cell r="F20">
            <v>911.70003999999994</v>
          </cell>
          <cell r="K20">
            <v>1800</v>
          </cell>
          <cell r="L20">
            <v>8.6105</v>
          </cell>
        </row>
        <row r="21">
          <cell r="E21" t="str">
            <v>З салом" 2с. Сардельки</v>
          </cell>
          <cell r="F21">
            <v>452.2</v>
          </cell>
          <cell r="K21">
            <v>539</v>
          </cell>
          <cell r="L21">
            <v>31.900200000000002</v>
          </cell>
        </row>
        <row r="22">
          <cell r="E22" t="str">
            <v>З сиром "  1.с.Сардельки</v>
          </cell>
          <cell r="F22">
            <v>107.42</v>
          </cell>
          <cell r="K22">
            <v>141.9</v>
          </cell>
          <cell r="L22">
            <v>47.825499999999998</v>
          </cell>
        </row>
        <row r="23">
          <cell r="E23" t="str">
            <v>Казкова варена 1с.</v>
          </cell>
          <cell r="F23">
            <v>216.42</v>
          </cell>
          <cell r="K23">
            <v>309.10000000000002</v>
          </cell>
          <cell r="L23">
            <v>34.466200000000001</v>
          </cell>
        </row>
        <row r="24">
          <cell r="E24" t="str">
            <v>Карпатська н.к. в.с.</v>
          </cell>
          <cell r="F24">
            <v>206.4</v>
          </cell>
          <cell r="K24">
            <v>190.7</v>
          </cell>
          <cell r="L24">
            <v>74.291600000000003</v>
          </cell>
        </row>
        <row r="25">
          <cell r="E25" t="str">
            <v>Ковбаски Тірольські  н.к.1с.</v>
          </cell>
          <cell r="F25">
            <v>109.985</v>
          </cell>
          <cell r="K25">
            <v>93.7</v>
          </cell>
          <cell r="L25">
            <v>43.355699999999999</v>
          </cell>
        </row>
        <row r="26">
          <cell r="E26" t="str">
            <v>Краківська п.к.в.с.</v>
          </cell>
          <cell r="F26">
            <v>203.75</v>
          </cell>
          <cell r="K26">
            <v>188.9</v>
          </cell>
          <cell r="L26">
            <v>61.1905</v>
          </cell>
        </row>
        <row r="27">
          <cell r="E27" t="str">
            <v>Крепиш" в.с. Сосиски</v>
          </cell>
          <cell r="F27">
            <v>217.06</v>
          </cell>
          <cell r="K27">
            <v>317.39999999999998</v>
          </cell>
          <cell r="L27">
            <v>48.811</v>
          </cell>
        </row>
        <row r="28">
          <cell r="E28" t="str">
            <v>Крильця курині в.к.</v>
          </cell>
          <cell r="F28">
            <v>156.44999999999999</v>
          </cell>
          <cell r="K28">
            <v>130.30000000000001</v>
          </cell>
          <cell r="L28">
            <v>38.661200000000001</v>
          </cell>
        </row>
        <row r="29">
          <cell r="E29" t="str">
            <v>Кровяна з язиком</v>
          </cell>
          <cell r="F29">
            <v>117.800032</v>
          </cell>
          <cell r="K29">
            <v>141.19999999999999</v>
          </cell>
          <cell r="L29">
            <v>24.700900000000001</v>
          </cell>
        </row>
        <row r="30">
          <cell r="E30" t="str">
            <v>Кроха"   в.с.Сосиски</v>
          </cell>
          <cell r="F30">
            <v>108.33</v>
          </cell>
          <cell r="K30">
            <v>162.69999999999999</v>
          </cell>
          <cell r="L30">
            <v>37.8035</v>
          </cell>
        </row>
        <row r="31">
          <cell r="E31" t="str">
            <v>Кури копчені в.к.</v>
          </cell>
          <cell r="F31">
            <v>41.8</v>
          </cell>
          <cell r="K31">
            <v>35.9</v>
          </cell>
          <cell r="L31">
            <v>43.744799999999998</v>
          </cell>
        </row>
        <row r="32">
          <cell r="E32" t="str">
            <v>Курина жарена 1с</v>
          </cell>
          <cell r="F32">
            <v>105</v>
          </cell>
          <cell r="K32">
            <v>97.2</v>
          </cell>
          <cell r="L32">
            <v>49.405299999999997</v>
          </cell>
        </row>
        <row r="33">
          <cell r="E33" t="str">
            <v>Ліверна 1.с.</v>
          </cell>
          <cell r="F33">
            <v>747.42399999999998</v>
          </cell>
          <cell r="K33">
            <v>1068.9000000000001</v>
          </cell>
          <cell r="L33">
            <v>13.973800000000001</v>
          </cell>
        </row>
        <row r="34">
          <cell r="E34" t="str">
            <v>Лікарська вар. в. с.</v>
          </cell>
          <cell r="F34">
            <v>217.24</v>
          </cell>
          <cell r="K34">
            <v>336.5</v>
          </cell>
          <cell r="L34">
            <v>47.249699999999997</v>
          </cell>
        </row>
        <row r="35">
          <cell r="E35" t="str">
            <v>Медова в.к. в.с.</v>
          </cell>
          <cell r="F35">
            <v>212.1</v>
          </cell>
          <cell r="K35">
            <v>205.5</v>
          </cell>
          <cell r="L35">
            <v>72.159000000000006</v>
          </cell>
        </row>
        <row r="36">
          <cell r="E36" t="str">
            <v>Молодіжні"  1 с. Сосиски</v>
          </cell>
          <cell r="F36">
            <v>448.4</v>
          </cell>
          <cell r="K36">
            <v>504.3</v>
          </cell>
          <cell r="L36">
            <v>26.849399999999999</v>
          </cell>
        </row>
        <row r="37">
          <cell r="E37" t="str">
            <v>Молочна  варена в.с.</v>
          </cell>
          <cell r="F37">
            <v>433.52</v>
          </cell>
          <cell r="K37">
            <v>606.9</v>
          </cell>
          <cell r="L37">
            <v>54.614100000000001</v>
          </cell>
        </row>
        <row r="38">
          <cell r="E38" t="str">
            <v>Молочні" в.с. Сардельки</v>
          </cell>
          <cell r="F38">
            <v>108.184</v>
          </cell>
          <cell r="K38">
            <v>157.69999999999999</v>
          </cell>
          <cell r="L38">
            <v>45.399099999999997</v>
          </cell>
        </row>
        <row r="39">
          <cell r="E39" t="str">
            <v>Молочні" в/с Сосиски</v>
          </cell>
          <cell r="F39">
            <v>423.9</v>
          </cell>
          <cell r="K39">
            <v>553.6</v>
          </cell>
          <cell r="L39">
            <v>49.614199999999997</v>
          </cell>
        </row>
        <row r="40">
          <cell r="E40" t="str">
            <v>Московська  в.к   в.с</v>
          </cell>
          <cell r="F40">
            <v>206.38</v>
          </cell>
          <cell r="K40">
            <v>186.4</v>
          </cell>
          <cell r="L40">
            <v>80.763099999999994</v>
          </cell>
        </row>
        <row r="41">
          <cell r="E41" t="str">
            <v>Ніжні 1с. Сосиски</v>
          </cell>
          <cell r="F41">
            <v>216.1</v>
          </cell>
          <cell r="K41">
            <v>295.39999999999998</v>
          </cell>
          <cell r="L41">
            <v>31.9788</v>
          </cell>
        </row>
        <row r="42">
          <cell r="E42" t="str">
            <v>Окорок запечений по Домашньому в.с.</v>
          </cell>
          <cell r="F42">
            <v>168.346</v>
          </cell>
          <cell r="K42">
            <v>124.2</v>
          </cell>
          <cell r="L42">
            <v>91.447800000000001</v>
          </cell>
        </row>
        <row r="43">
          <cell r="E43" t="str">
            <v>Окорок запечений по Домашньому в.с.</v>
          </cell>
          <cell r="F43">
            <v>217.61799999999999</v>
          </cell>
          <cell r="K43">
            <v>152.80000000000001</v>
          </cell>
        </row>
        <row r="44">
          <cell r="E44" t="str">
            <v>Окорок київський в.с.</v>
          </cell>
          <cell r="F44">
            <v>135.6268</v>
          </cell>
          <cell r="K44">
            <v>200.8</v>
          </cell>
          <cell r="L44">
            <v>47.299700000000001</v>
          </cell>
        </row>
        <row r="45">
          <cell r="E45" t="str">
            <v>Окорочка курині вар. коп.в.с.</v>
          </cell>
          <cell r="F45">
            <v>173.47</v>
          </cell>
          <cell r="K45">
            <v>168.6</v>
          </cell>
          <cell r="L45">
            <v>42.585299999999997</v>
          </cell>
        </row>
        <row r="46">
          <cell r="E46" t="str">
            <v>Панська рублена  н.к.1с.</v>
          </cell>
          <cell r="F46">
            <v>210.7</v>
          </cell>
          <cell r="K46">
            <v>216.6</v>
          </cell>
          <cell r="L46">
            <v>71.446600000000004</v>
          </cell>
        </row>
        <row r="47">
          <cell r="E47" t="str">
            <v>Паштет Домашній в.с.</v>
          </cell>
          <cell r="F47">
            <v>211.6</v>
          </cell>
          <cell r="K47">
            <v>272.2</v>
          </cell>
          <cell r="L47">
            <v>38.485599999999998</v>
          </cell>
        </row>
        <row r="48">
          <cell r="E48" t="str">
            <v>Подільські сардельки 2с.</v>
          </cell>
          <cell r="F48">
            <v>113.77</v>
          </cell>
          <cell r="K48">
            <v>149.5</v>
          </cell>
          <cell r="L48">
            <v>19.703199999999999</v>
          </cell>
        </row>
        <row r="49">
          <cell r="E49" t="str">
            <v>Пряна п.к. 2с.</v>
          </cell>
          <cell r="F49">
            <v>1117.4000000000001</v>
          </cell>
          <cell r="K49">
            <v>1077.9000000000001</v>
          </cell>
          <cell r="L49">
            <v>34.570799999999998</v>
          </cell>
        </row>
        <row r="50">
          <cell r="E50" t="str">
            <v>Реберця до пива в.с.</v>
          </cell>
          <cell r="F50">
            <v>197.76</v>
          </cell>
          <cell r="K50">
            <v>209</v>
          </cell>
          <cell r="L50">
            <v>16.588200000000001</v>
          </cell>
        </row>
        <row r="51">
          <cell r="E51" t="str">
            <v>Ребро свиняче в.к.</v>
          </cell>
          <cell r="F51">
            <v>149.35</v>
          </cell>
          <cell r="K51">
            <v>129.9</v>
          </cell>
          <cell r="L51">
            <v>32.490499999999997</v>
          </cell>
        </row>
        <row r="52">
          <cell r="E52" t="str">
            <v>Рулет "Апетитний"  в.с</v>
          </cell>
          <cell r="F52">
            <v>107.6</v>
          </cell>
          <cell r="K52">
            <v>132.1</v>
          </cell>
          <cell r="L52">
            <v>55.183999999999997</v>
          </cell>
        </row>
        <row r="53">
          <cell r="E53" t="str">
            <v>Сальтисон Домашній в.с.</v>
          </cell>
          <cell r="F53">
            <v>345.3</v>
          </cell>
          <cell r="K53">
            <v>290.10000000000002</v>
          </cell>
          <cell r="L53">
            <v>23.2974</v>
          </cell>
        </row>
        <row r="54">
          <cell r="E54" t="str">
            <v>Салямі  н.к.в.с.</v>
          </cell>
          <cell r="F54">
            <v>210.94</v>
          </cell>
          <cell r="K54">
            <v>206.7</v>
          </cell>
          <cell r="L54">
            <v>67.348600000000005</v>
          </cell>
        </row>
        <row r="55">
          <cell r="E55" t="str">
            <v>Салямі Королівська в.к.в.с.</v>
          </cell>
          <cell r="F55">
            <v>104.13</v>
          </cell>
          <cell r="K55">
            <v>104.7</v>
          </cell>
          <cell r="L55">
            <v>51.452599999999997</v>
          </cell>
        </row>
        <row r="56">
          <cell r="E56" t="str">
            <v>Салямі Фінська в.к.1с.</v>
          </cell>
          <cell r="F56">
            <v>105.23</v>
          </cell>
          <cell r="K56">
            <v>106.8</v>
          </cell>
          <cell r="L56">
            <v>68.757400000000004</v>
          </cell>
        </row>
        <row r="57">
          <cell r="E57" t="str">
            <v>Свинні" 1с. Сардельки</v>
          </cell>
          <cell r="F57">
            <v>208.36</v>
          </cell>
          <cell r="K57">
            <v>290</v>
          </cell>
          <cell r="L57">
            <v>47.727200000000003</v>
          </cell>
        </row>
        <row r="58">
          <cell r="E58" t="str">
            <v>Селянська  н.к.2.с</v>
          </cell>
          <cell r="F58">
            <v>226.18</v>
          </cell>
          <cell r="K58">
            <v>234.4</v>
          </cell>
          <cell r="L58">
            <v>31.816199999999998</v>
          </cell>
        </row>
        <row r="59">
          <cell r="E59" t="str">
            <v>Сервелат н.к  в.с.</v>
          </cell>
          <cell r="F59">
            <v>213.96</v>
          </cell>
          <cell r="K59">
            <v>218.6</v>
          </cell>
          <cell r="L59">
            <v>54.061</v>
          </cell>
        </row>
        <row r="60">
          <cell r="E60" t="str">
            <v>Ситна варена 3с.</v>
          </cell>
          <cell r="F60">
            <v>227.14</v>
          </cell>
          <cell r="K60">
            <v>291.5</v>
          </cell>
          <cell r="L60">
            <v>19.5335</v>
          </cell>
        </row>
        <row r="61">
          <cell r="E61" t="str">
            <v>Смачні сосиски 2с.</v>
          </cell>
          <cell r="F61">
            <v>113.57</v>
          </cell>
          <cell r="K61">
            <v>148.6</v>
          </cell>
          <cell r="L61">
            <v>21.266200000000001</v>
          </cell>
        </row>
        <row r="62">
          <cell r="E62" t="str">
            <v>Сорочинська п.к. 2сорту</v>
          </cell>
          <cell r="F62">
            <v>233.44</v>
          </cell>
          <cell r="K62">
            <v>242</v>
          </cell>
          <cell r="L62">
            <v>39.805700000000002</v>
          </cell>
        </row>
        <row r="63">
          <cell r="E63" t="str">
            <v>Союзні 1с.сардельки.</v>
          </cell>
          <cell r="F63">
            <v>214.16</v>
          </cell>
          <cell r="K63">
            <v>300.60000000000002</v>
          </cell>
          <cell r="L63">
            <v>42.957700000000003</v>
          </cell>
        </row>
        <row r="64">
          <cell r="E64" t="str">
            <v>Спинкі вар. копчені</v>
          </cell>
          <cell r="F64">
            <v>190.55</v>
          </cell>
          <cell r="K64">
            <v>134.5</v>
          </cell>
          <cell r="L64">
            <v>18.6707</v>
          </cell>
        </row>
        <row r="65">
          <cell r="E65" t="str">
            <v>Супродуктова п.к. 3сорт</v>
          </cell>
          <cell r="F65">
            <v>350.25</v>
          </cell>
          <cell r="K65">
            <v>351.2</v>
          </cell>
          <cell r="L65">
            <v>18.116299999999999</v>
          </cell>
        </row>
        <row r="66">
          <cell r="E66" t="str">
            <v>Теляча вар. В.с.</v>
          </cell>
          <cell r="F66">
            <v>214.64</v>
          </cell>
          <cell r="K66">
            <v>293.39999999999998</v>
          </cell>
          <cell r="L66">
            <v>51.497300000000003</v>
          </cell>
        </row>
        <row r="67">
          <cell r="E67" t="str">
            <v>Телячі сардельки в.с.</v>
          </cell>
          <cell r="F67">
            <v>441.32</v>
          </cell>
          <cell r="K67">
            <v>620</v>
          </cell>
          <cell r="L67">
            <v>47.016100000000002</v>
          </cell>
        </row>
        <row r="68">
          <cell r="E68" t="str">
            <v>Уши свинячі в.к.</v>
          </cell>
          <cell r="F68">
            <v>103</v>
          </cell>
          <cell r="K68">
            <v>84.7</v>
          </cell>
          <cell r="L68">
            <v>44.9315</v>
          </cell>
        </row>
        <row r="69">
          <cell r="E69" t="str">
            <v>Фарш Домашній</v>
          </cell>
          <cell r="F69">
            <v>400</v>
          </cell>
          <cell r="K69">
            <v>400</v>
          </cell>
          <cell r="L69">
            <v>56</v>
          </cell>
        </row>
        <row r="70">
          <cell r="E70" t="str">
            <v>Харківські сосиски 1с.</v>
          </cell>
          <cell r="F70">
            <v>654.75</v>
          </cell>
          <cell r="K70">
            <v>816</v>
          </cell>
          <cell r="L70">
            <v>35.872100000000003</v>
          </cell>
        </row>
        <row r="71">
          <cell r="E71" t="str">
            <v>Шашлик свинячий н.ф.</v>
          </cell>
          <cell r="F71">
            <v>11.275</v>
          </cell>
          <cell r="K71">
            <v>13.2</v>
          </cell>
          <cell r="L71">
            <v>60.717399999999998</v>
          </cell>
        </row>
        <row r="72">
          <cell r="E72" t="str">
            <v>Шинка "Святкова" в.г.</v>
          </cell>
          <cell r="F72">
            <v>223.7</v>
          </cell>
          <cell r="K72">
            <v>341.5</v>
          </cell>
          <cell r="L72">
            <v>48.811</v>
          </cell>
        </row>
        <row r="73">
          <cell r="E73" t="str">
            <v>Шкільна варена 1.с.</v>
          </cell>
          <cell r="F73">
            <v>216.74</v>
          </cell>
          <cell r="K73">
            <v>320.2</v>
          </cell>
          <cell r="L73">
            <v>42.209299999999999</v>
          </cell>
        </row>
        <row r="74">
          <cell r="E74" t="str">
            <v>черкаські "2 с. Сардельки</v>
          </cell>
          <cell r="F74">
            <v>227.95</v>
          </cell>
          <cell r="K74">
            <v>276.89999999999998</v>
          </cell>
          <cell r="L74">
            <v>23.9635</v>
          </cell>
        </row>
        <row r="75">
          <cell r="E75" t="str">
            <v>Балик "Королівський" с.к. в.с.</v>
          </cell>
          <cell r="F75">
            <v>210.04499999999999</v>
          </cell>
          <cell r="K75">
            <v>152.69999999999999</v>
          </cell>
          <cell r="L75">
            <v>99.971299999999999</v>
          </cell>
        </row>
        <row r="76">
          <cell r="E76" t="str">
            <v>Грудинка "Українська" с.к. в.с.</v>
          </cell>
          <cell r="F76">
            <v>125.545</v>
          </cell>
          <cell r="K76">
            <v>89.7</v>
          </cell>
          <cell r="L76">
            <v>91.729200000000006</v>
          </cell>
        </row>
        <row r="77">
          <cell r="E77" t="str">
            <v>Шийка "Любима" с/к. в.г.</v>
          </cell>
          <cell r="F77">
            <v>160.36000000000001</v>
          </cell>
          <cell r="K77">
            <v>102.2</v>
          </cell>
          <cell r="L77">
            <v>108.5228</v>
          </cell>
        </row>
      </sheetData>
      <sheetData sheetId="14"/>
      <sheetData sheetId="15">
        <row r="1">
          <cell r="E1" t="str">
            <v>Товар</v>
          </cell>
          <cell r="F1" t="str">
            <v>К-сть</v>
          </cell>
          <cell r="K1" t="str">
            <v>Вихід</v>
          </cell>
          <cell r="L1" t="str">
            <v>Собівартість</v>
          </cell>
        </row>
        <row r="2">
          <cell r="E2" t="str">
            <v>Альпійська 1с.</v>
          </cell>
          <cell r="F2">
            <v>112.84</v>
          </cell>
          <cell r="K2">
            <v>110.7</v>
          </cell>
          <cell r="L2">
            <v>31.225100000000001</v>
          </cell>
        </row>
        <row r="3">
          <cell r="E3" t="str">
            <v>Балик Ювілейний  в.с.</v>
          </cell>
          <cell r="F3">
            <v>132.99</v>
          </cell>
          <cell r="K3">
            <v>170.2</v>
          </cell>
          <cell r="L3">
            <v>53.953699999999998</v>
          </cell>
        </row>
        <row r="4">
          <cell r="E4" t="str">
            <v>Баликова п.к.1с.</v>
          </cell>
          <cell r="F4">
            <v>206.4</v>
          </cell>
          <cell r="K4">
            <v>204.7</v>
          </cell>
          <cell r="L4">
            <v>75.501599999999996</v>
          </cell>
        </row>
        <row r="5">
          <cell r="E5" t="str">
            <v>Болгарська п.к. 1с.</v>
          </cell>
          <cell r="F5">
            <v>104.5</v>
          </cell>
          <cell r="K5">
            <v>106.7</v>
          </cell>
          <cell r="L5">
            <v>59.656300000000002</v>
          </cell>
        </row>
        <row r="6">
          <cell r="E6" t="str">
            <v>Брестська  варена 1с.</v>
          </cell>
          <cell r="F6">
            <v>111.825</v>
          </cell>
          <cell r="K6">
            <v>150.1</v>
          </cell>
          <cell r="L6">
            <v>24.947500000000002</v>
          </cell>
        </row>
        <row r="7">
          <cell r="E7" t="str">
            <v>Буженина домашня варена в.с.</v>
          </cell>
          <cell r="F7">
            <v>169.59200000000001</v>
          </cell>
          <cell r="K7">
            <v>173.9</v>
          </cell>
          <cell r="L7">
            <v>68.885199999999998</v>
          </cell>
        </row>
        <row r="8">
          <cell r="E8" t="str">
            <v>Варена з молоком 1с.</v>
          </cell>
          <cell r="F8">
            <v>108.64</v>
          </cell>
          <cell r="K8">
            <v>147.69999999999999</v>
          </cell>
          <cell r="L8">
            <v>37.506599999999999</v>
          </cell>
        </row>
        <row r="9">
          <cell r="E9" t="str">
            <v>Віденська" 1.с. Сосиски</v>
          </cell>
          <cell r="F9">
            <v>107.72</v>
          </cell>
          <cell r="K9">
            <v>147.6</v>
          </cell>
          <cell r="L9">
            <v>51.9741</v>
          </cell>
        </row>
        <row r="10">
          <cell r="E10" t="str">
            <v>Грудинка вар. копчена в.с.</v>
          </cell>
          <cell r="F10">
            <v>239.69</v>
          </cell>
          <cell r="K10">
            <v>248.8</v>
          </cell>
          <cell r="L10">
            <v>66.304299999999998</v>
          </cell>
        </row>
        <row r="11">
          <cell r="E11" t="str">
            <v>Грудинка жарена в.с.</v>
          </cell>
          <cell r="F11">
            <v>197.88650000000001</v>
          </cell>
          <cell r="K11">
            <v>194.3</v>
          </cell>
          <cell r="L11">
            <v>70.895300000000006</v>
          </cell>
        </row>
        <row r="12">
          <cell r="E12" t="str">
            <v>Грудка сочна в.к. в.с.</v>
          </cell>
          <cell r="F12">
            <v>156.44999999999999</v>
          </cell>
          <cell r="K12">
            <v>147.4</v>
          </cell>
          <cell r="L12">
            <v>46.868200000000002</v>
          </cell>
        </row>
        <row r="13">
          <cell r="E13" t="str">
            <v>Дачні сардельки в.г.</v>
          </cell>
          <cell r="F13">
            <v>318.02699999999999</v>
          </cell>
          <cell r="K13">
            <v>474.2</v>
          </cell>
          <cell r="L13">
            <v>43.805199999999999</v>
          </cell>
        </row>
        <row r="14">
          <cell r="E14" t="str">
            <v>Делікатесна з сиром  н.к.  1с.</v>
          </cell>
          <cell r="F14">
            <v>104.87</v>
          </cell>
          <cell r="K14">
            <v>100.4</v>
          </cell>
          <cell r="L14">
            <v>71.667699999999996</v>
          </cell>
        </row>
        <row r="15">
          <cell r="E15" t="str">
            <v>Домашня жарена в.с.</v>
          </cell>
          <cell r="F15">
            <v>158.82</v>
          </cell>
          <cell r="K15">
            <v>138.69999999999999</v>
          </cell>
          <cell r="L15">
            <v>76.413200000000003</v>
          </cell>
        </row>
        <row r="16">
          <cell r="E16" t="str">
            <v>Домашня напів-фабрикат(сира)</v>
          </cell>
          <cell r="F16">
            <v>152.16</v>
          </cell>
          <cell r="K16">
            <v>180.4</v>
          </cell>
          <cell r="L16">
            <v>46.806699999999999</v>
          </cell>
        </row>
        <row r="17">
          <cell r="E17" t="str">
            <v>З салом" 2с. Сардельки</v>
          </cell>
          <cell r="F17">
            <v>452.2</v>
          </cell>
          <cell r="K17">
            <v>540.20000000000005</v>
          </cell>
          <cell r="L17">
            <v>31.453299999999999</v>
          </cell>
        </row>
        <row r="18">
          <cell r="E18" t="str">
            <v>З сиром "  1.с.Сардельки</v>
          </cell>
          <cell r="F18">
            <v>214.84</v>
          </cell>
          <cell r="K18">
            <v>290.2</v>
          </cell>
          <cell r="L18">
            <v>48.454999999999998</v>
          </cell>
        </row>
        <row r="19">
          <cell r="E19" t="str">
            <v>Казкова варена 1с.</v>
          </cell>
          <cell r="F19">
            <v>216.42</v>
          </cell>
          <cell r="K19">
            <v>302.2</v>
          </cell>
          <cell r="L19">
            <v>34.220700000000001</v>
          </cell>
        </row>
        <row r="20">
          <cell r="E20" t="str">
            <v>Карпатська н.к. в.с.</v>
          </cell>
          <cell r="F20">
            <v>206.4</v>
          </cell>
          <cell r="K20">
            <v>202.7</v>
          </cell>
          <cell r="L20">
            <v>70.880200000000002</v>
          </cell>
        </row>
        <row r="21">
          <cell r="E21" t="str">
            <v>Ковбаски Єгерські н/к.1с.</v>
          </cell>
          <cell r="F21">
            <v>104.2</v>
          </cell>
          <cell r="K21">
            <v>113.7</v>
          </cell>
          <cell r="L21">
            <v>68.903400000000005</v>
          </cell>
        </row>
        <row r="22">
          <cell r="E22" t="str">
            <v>Ковбаски Делікатесні н.к. 1 с.</v>
          </cell>
          <cell r="F22">
            <v>208.15</v>
          </cell>
          <cell r="K22">
            <v>184.5</v>
          </cell>
          <cell r="L22">
            <v>56.493299999999998</v>
          </cell>
        </row>
        <row r="23">
          <cell r="E23" t="str">
            <v>Ковбаски Тірольські  н.к.1с.</v>
          </cell>
          <cell r="F23">
            <v>219.97</v>
          </cell>
          <cell r="K23">
            <v>203.8</v>
          </cell>
          <cell r="L23">
            <v>37.329300000000003</v>
          </cell>
        </row>
        <row r="24">
          <cell r="E24" t="str">
            <v>Козацька н.к. 2с.</v>
          </cell>
          <cell r="F24">
            <v>224.28</v>
          </cell>
          <cell r="K24">
            <v>230.7</v>
          </cell>
          <cell r="L24">
            <v>31.846900000000002</v>
          </cell>
        </row>
        <row r="25">
          <cell r="E25" t="str">
            <v>Крепиш" в.с. Сосиски</v>
          </cell>
          <cell r="F25">
            <v>108.53</v>
          </cell>
          <cell r="K25">
            <v>160.4</v>
          </cell>
          <cell r="L25">
            <v>42.421300000000002</v>
          </cell>
        </row>
        <row r="26">
          <cell r="E26" t="str">
            <v>Крильця курині в.к.</v>
          </cell>
          <cell r="F26">
            <v>144.97800000000001</v>
          </cell>
          <cell r="K26">
            <v>124.8</v>
          </cell>
          <cell r="L26">
            <v>36.637099999999997</v>
          </cell>
        </row>
        <row r="27">
          <cell r="E27" t="str">
            <v>Кровяна з язиком</v>
          </cell>
          <cell r="F27">
            <v>117.499984</v>
          </cell>
          <cell r="K27">
            <v>149.9</v>
          </cell>
          <cell r="L27">
            <v>19.474599999999999</v>
          </cell>
        </row>
        <row r="28">
          <cell r="E28" t="str">
            <v>Курина П.к.в.с.</v>
          </cell>
          <cell r="F28">
            <v>108.8</v>
          </cell>
          <cell r="K28">
            <v>132.1</v>
          </cell>
          <cell r="L28">
            <v>43.125599999999999</v>
          </cell>
        </row>
        <row r="29">
          <cell r="E29" t="str">
            <v>Кістковий залишок куриний</v>
          </cell>
          <cell r="F29">
            <v>1065</v>
          </cell>
          <cell r="K29">
            <v>1350</v>
          </cell>
          <cell r="L29">
            <v>3.9499</v>
          </cell>
        </row>
        <row r="30">
          <cell r="E30" t="str">
            <v>Любительська  варена в.с.</v>
          </cell>
          <cell r="F30">
            <v>108.43</v>
          </cell>
          <cell r="K30">
            <v>150.80000000000001</v>
          </cell>
          <cell r="L30">
            <v>38.643799999999999</v>
          </cell>
        </row>
        <row r="31">
          <cell r="E31" t="str">
            <v>Ліверна 1.с.</v>
          </cell>
          <cell r="F31">
            <v>742.36400000000003</v>
          </cell>
          <cell r="K31">
            <v>1057.0999999999999</v>
          </cell>
          <cell r="L31">
            <v>13.9413</v>
          </cell>
        </row>
        <row r="32">
          <cell r="E32" t="str">
            <v>Лікарська вар. в. с.</v>
          </cell>
          <cell r="F32">
            <v>217.24</v>
          </cell>
          <cell r="K32">
            <v>333.4</v>
          </cell>
          <cell r="L32">
            <v>44.4497</v>
          </cell>
        </row>
        <row r="33">
          <cell r="E33" t="str">
            <v>Молодіжні"  1 с. Сосиски</v>
          </cell>
          <cell r="F33">
            <v>448.4</v>
          </cell>
          <cell r="K33">
            <v>507.8</v>
          </cell>
          <cell r="L33">
            <v>26.593699999999998</v>
          </cell>
        </row>
        <row r="34">
          <cell r="E34" t="str">
            <v>Молочна  варена в.с.</v>
          </cell>
          <cell r="F34">
            <v>650.28</v>
          </cell>
          <cell r="K34">
            <v>917.5</v>
          </cell>
          <cell r="L34">
            <v>47.260100000000001</v>
          </cell>
        </row>
        <row r="35">
          <cell r="E35" t="str">
            <v>Молочні" в/с Сосиски</v>
          </cell>
          <cell r="F35">
            <v>211.95</v>
          </cell>
          <cell r="K35">
            <v>284.3</v>
          </cell>
          <cell r="L35">
            <v>43.783200000000001</v>
          </cell>
        </row>
        <row r="36">
          <cell r="E36" t="str">
            <v>Ніжні 1с. Сосиски</v>
          </cell>
          <cell r="F36">
            <v>216.1</v>
          </cell>
          <cell r="K36">
            <v>292.7</v>
          </cell>
          <cell r="L36">
            <v>31.789100000000001</v>
          </cell>
        </row>
        <row r="37">
          <cell r="E37" t="str">
            <v>Ніжні 1с. Сосиски</v>
          </cell>
          <cell r="F37">
            <v>216.1</v>
          </cell>
          <cell r="K37">
            <v>295.39999999999998</v>
          </cell>
          <cell r="L37">
            <v>31.775700000000001</v>
          </cell>
        </row>
        <row r="38">
          <cell r="E38" t="str">
            <v>Окорок запечений по Домашньому в.с.</v>
          </cell>
          <cell r="F38">
            <v>225.83</v>
          </cell>
          <cell r="K38">
            <v>159.4</v>
          </cell>
          <cell r="L38">
            <v>92.982200000000006</v>
          </cell>
        </row>
        <row r="39">
          <cell r="E39" t="str">
            <v>Окорок київський в.с.</v>
          </cell>
          <cell r="F39">
            <v>132.99</v>
          </cell>
          <cell r="K39">
            <v>167.4</v>
          </cell>
          <cell r="L39">
            <v>51.558700000000002</v>
          </cell>
        </row>
        <row r="40">
          <cell r="E40" t="str">
            <v>Ошийок вар жарений в.с.</v>
          </cell>
          <cell r="F40">
            <v>161.54900000000001</v>
          </cell>
          <cell r="K40">
            <v>183.2</v>
          </cell>
          <cell r="L40">
            <v>63.355400000000003</v>
          </cell>
        </row>
        <row r="41">
          <cell r="E41" t="str">
            <v>Печінкова жарена в.с.</v>
          </cell>
          <cell r="F41">
            <v>227.0881</v>
          </cell>
          <cell r="K41">
            <v>168</v>
          </cell>
          <cell r="L41">
            <v>35.023499999999999</v>
          </cell>
        </row>
        <row r="42">
          <cell r="E42" t="str">
            <v>Пряна п.к. 2с.</v>
          </cell>
          <cell r="F42">
            <v>1117.4000000000001</v>
          </cell>
          <cell r="K42">
            <v>1076.5999999999999</v>
          </cell>
          <cell r="L42">
            <v>32.065300000000001</v>
          </cell>
        </row>
        <row r="43">
          <cell r="E43" t="str">
            <v>Реберця до пива в.с.</v>
          </cell>
          <cell r="F43">
            <v>104.03</v>
          </cell>
          <cell r="K43">
            <v>89</v>
          </cell>
          <cell r="L43">
            <v>20.491700000000002</v>
          </cell>
        </row>
        <row r="44">
          <cell r="E44" t="str">
            <v>Ребро свиняче в.к.</v>
          </cell>
          <cell r="F44">
            <v>107.12</v>
          </cell>
          <cell r="K44">
            <v>93.9</v>
          </cell>
          <cell r="L44">
            <v>32.2378</v>
          </cell>
        </row>
        <row r="45">
          <cell r="E45" t="str">
            <v>Рулет Венський  1 с.</v>
          </cell>
          <cell r="F45">
            <v>211.5</v>
          </cell>
          <cell r="K45">
            <v>239.7</v>
          </cell>
          <cell r="L45">
            <v>50.2378</v>
          </cell>
        </row>
        <row r="46">
          <cell r="E46" t="str">
            <v>Рулька по-домашньому</v>
          </cell>
          <cell r="F46">
            <v>170.49350000000001</v>
          </cell>
          <cell r="K46">
            <v>193.7</v>
          </cell>
          <cell r="L46">
            <v>51.249400000000001</v>
          </cell>
        </row>
        <row r="47">
          <cell r="E47" t="str">
            <v>Сало з часником</v>
          </cell>
          <cell r="F47">
            <v>263.125</v>
          </cell>
          <cell r="K47">
            <v>270.2</v>
          </cell>
          <cell r="L47">
            <v>26.233000000000001</v>
          </cell>
        </row>
        <row r="48">
          <cell r="E48" t="str">
            <v>Сальтисон Домашній в.с.</v>
          </cell>
          <cell r="F48">
            <v>94.45</v>
          </cell>
          <cell r="K48">
            <v>89</v>
          </cell>
          <cell r="L48">
            <v>21.7636</v>
          </cell>
        </row>
        <row r="49">
          <cell r="E49" t="str">
            <v>Сальтисон Домашній в.с.</v>
          </cell>
          <cell r="F49">
            <v>295.83999999999997</v>
          </cell>
          <cell r="K49">
            <v>262.3</v>
          </cell>
          <cell r="L49">
            <v>26.829599999999999</v>
          </cell>
        </row>
        <row r="50">
          <cell r="E50" t="str">
            <v>Сальтисон Почаївський 1с.</v>
          </cell>
          <cell r="F50">
            <v>112</v>
          </cell>
          <cell r="K50">
            <v>183.6</v>
          </cell>
          <cell r="L50">
            <v>26.3552</v>
          </cell>
        </row>
        <row r="51">
          <cell r="E51" t="str">
            <v>Салямі  н.к.в.с.</v>
          </cell>
          <cell r="F51">
            <v>210.94</v>
          </cell>
          <cell r="K51">
            <v>206.3</v>
          </cell>
          <cell r="L51">
            <v>69.4405</v>
          </cell>
        </row>
        <row r="52">
          <cell r="E52" t="str">
            <v>Салямі "Фірмова" п.к. 1с.</v>
          </cell>
          <cell r="F52">
            <v>52.215000000000003</v>
          </cell>
          <cell r="K52">
            <v>51.1</v>
          </cell>
          <cell r="L52">
            <v>65.379499999999993</v>
          </cell>
        </row>
        <row r="53">
          <cell r="E53" t="str">
            <v>Салямі Королівська в.к.в.с.</v>
          </cell>
          <cell r="F53">
            <v>104.13</v>
          </cell>
          <cell r="K53">
            <v>106.7</v>
          </cell>
          <cell r="L53">
            <v>46.218400000000003</v>
          </cell>
        </row>
        <row r="54">
          <cell r="E54" t="str">
            <v>Салямі Мисливська в.к.1с.</v>
          </cell>
          <cell r="F54">
            <v>104.22</v>
          </cell>
          <cell r="K54">
            <v>104.74</v>
          </cell>
          <cell r="L54">
            <v>73.027699999999996</v>
          </cell>
        </row>
        <row r="55">
          <cell r="E55" t="str">
            <v>Салямі Фінська в.к.1с.</v>
          </cell>
          <cell r="F55">
            <v>105.23</v>
          </cell>
          <cell r="K55">
            <v>109.7</v>
          </cell>
          <cell r="L55">
            <v>65.397800000000004</v>
          </cell>
        </row>
        <row r="56">
          <cell r="E56" t="str">
            <v>Свинина напівжирна 80/20</v>
          </cell>
          <cell r="F56">
            <v>4182.5500959999999</v>
          </cell>
          <cell r="K56">
            <v>4182.5500959999999</v>
          </cell>
          <cell r="L56">
            <v>51.869799999999998</v>
          </cell>
        </row>
        <row r="57">
          <cell r="E57" t="str">
            <v>Свинні" 1с. Сардельки</v>
          </cell>
          <cell r="F57">
            <v>208.36</v>
          </cell>
          <cell r="K57">
            <v>291</v>
          </cell>
          <cell r="L57">
            <v>39.469099999999997</v>
          </cell>
        </row>
        <row r="58">
          <cell r="E58" t="str">
            <v>Свиняча н/к 1 с.</v>
          </cell>
          <cell r="F58">
            <v>214.6</v>
          </cell>
          <cell r="K58">
            <v>226.9</v>
          </cell>
          <cell r="L58">
            <v>54.822099999999999</v>
          </cell>
        </row>
        <row r="59">
          <cell r="E59" t="str">
            <v>Сервелат н.к  в.с.</v>
          </cell>
          <cell r="F59">
            <v>213.96</v>
          </cell>
          <cell r="K59">
            <v>212.5</v>
          </cell>
          <cell r="L59">
            <v>53.7408</v>
          </cell>
        </row>
        <row r="60">
          <cell r="E60" t="str">
            <v>Ситна варена 3с.</v>
          </cell>
          <cell r="F60">
            <v>113.57</v>
          </cell>
          <cell r="K60">
            <v>141.19999999999999</v>
          </cell>
          <cell r="L60">
            <v>20.169</v>
          </cell>
        </row>
        <row r="61">
          <cell r="E61" t="str">
            <v>Сорочинська п.к. 2сорту</v>
          </cell>
          <cell r="F61">
            <v>233.44</v>
          </cell>
          <cell r="K61">
            <v>234.7</v>
          </cell>
          <cell r="L61">
            <v>38.819400000000002</v>
          </cell>
        </row>
        <row r="62">
          <cell r="E62" t="str">
            <v>Союзні 1с.сардельки.</v>
          </cell>
          <cell r="F62">
            <v>214.16</v>
          </cell>
          <cell r="K62">
            <v>287.60000000000002</v>
          </cell>
          <cell r="L62">
            <v>38.877400000000002</v>
          </cell>
        </row>
        <row r="63">
          <cell r="E63" t="str">
            <v>Спинкі вар. копчені</v>
          </cell>
          <cell r="F63">
            <v>374.92</v>
          </cell>
          <cell r="K63">
            <v>284.7</v>
          </cell>
          <cell r="L63">
            <v>17.333200000000001</v>
          </cell>
        </row>
        <row r="64">
          <cell r="E64" t="str">
            <v>Столова варена 2с.</v>
          </cell>
          <cell r="F64">
            <v>109.675</v>
          </cell>
          <cell r="K64">
            <v>156.30000000000001</v>
          </cell>
          <cell r="L64">
            <v>20.642700000000001</v>
          </cell>
        </row>
        <row r="65">
          <cell r="E65" t="str">
            <v>Супродуктова п.к. 3сорт</v>
          </cell>
          <cell r="F65">
            <v>350.25</v>
          </cell>
          <cell r="K65">
            <v>357.4</v>
          </cell>
          <cell r="L65">
            <v>16.145700000000001</v>
          </cell>
        </row>
        <row r="66">
          <cell r="E66" t="str">
            <v>Теляча вар. В.с.</v>
          </cell>
          <cell r="F66">
            <v>214.64</v>
          </cell>
          <cell r="K66">
            <v>311.39999999999998</v>
          </cell>
          <cell r="L66">
            <v>46.371499999999997</v>
          </cell>
        </row>
        <row r="67">
          <cell r="E67" t="str">
            <v>Телячі сардельки в.с.</v>
          </cell>
          <cell r="F67">
            <v>220.66</v>
          </cell>
          <cell r="K67">
            <v>314.89999999999998</v>
          </cell>
          <cell r="L67">
            <v>42.537300000000002</v>
          </cell>
        </row>
        <row r="68">
          <cell r="E68" t="str">
            <v>Уши свинячі в.к.</v>
          </cell>
          <cell r="F68">
            <v>118.45</v>
          </cell>
          <cell r="K68">
            <v>82.1</v>
          </cell>
          <cell r="L68">
            <v>55.417299999999997</v>
          </cell>
        </row>
        <row r="69">
          <cell r="E69" t="str">
            <v>Фарш Домашній</v>
          </cell>
          <cell r="F69">
            <v>250</v>
          </cell>
          <cell r="K69">
            <v>250</v>
          </cell>
          <cell r="L69">
            <v>48.921900000000001</v>
          </cell>
        </row>
        <row r="70">
          <cell r="E70" t="str">
            <v>Філейка особлива в.к.в.с.</v>
          </cell>
          <cell r="F70">
            <v>120.78</v>
          </cell>
          <cell r="K70">
            <v>115.1</v>
          </cell>
          <cell r="L70">
            <v>88.176500000000004</v>
          </cell>
        </row>
        <row r="71">
          <cell r="E71" t="str">
            <v>Харківські сосиски 1с.</v>
          </cell>
          <cell r="F71">
            <v>654.75</v>
          </cell>
          <cell r="K71">
            <v>819.7</v>
          </cell>
          <cell r="L71">
            <v>31.939</v>
          </cell>
        </row>
        <row r="72">
          <cell r="E72" t="str">
            <v>Шашлик свинячий н.ф.</v>
          </cell>
          <cell r="F72">
            <v>33.825000000000003</v>
          </cell>
          <cell r="K72">
            <v>39.4</v>
          </cell>
          <cell r="L72">
            <v>61.862900000000003</v>
          </cell>
        </row>
        <row r="73">
          <cell r="E73" t="str">
            <v>Шинково-рублена в.с.</v>
          </cell>
          <cell r="F73">
            <v>104.66</v>
          </cell>
          <cell r="K73">
            <v>126.7</v>
          </cell>
          <cell r="L73">
            <v>53.996299999999998</v>
          </cell>
        </row>
        <row r="74">
          <cell r="E74" t="str">
            <v>Школярик"  в.с. Сосиски</v>
          </cell>
          <cell r="F74">
            <v>207.15</v>
          </cell>
          <cell r="K74">
            <v>258.5</v>
          </cell>
          <cell r="L74">
            <v>44.299799999999998</v>
          </cell>
        </row>
        <row r="75">
          <cell r="E75" t="str">
            <v>Шкільна варена 1.с.</v>
          </cell>
          <cell r="F75">
            <v>108.37</v>
          </cell>
          <cell r="K75">
            <v>166.4</v>
          </cell>
          <cell r="L75">
            <v>35.127899999999997</v>
          </cell>
        </row>
        <row r="76">
          <cell r="E76" t="str">
            <v>к-са паштетна по-домашньому 1с.</v>
          </cell>
          <cell r="F76">
            <v>211.4</v>
          </cell>
          <cell r="K76">
            <v>204.1</v>
          </cell>
          <cell r="L76">
            <v>18.697099999999999</v>
          </cell>
        </row>
        <row r="77">
          <cell r="E77" t="str">
            <v>черкаські "2 с. Сардельки</v>
          </cell>
          <cell r="F77">
            <v>227.95</v>
          </cell>
          <cell r="K77">
            <v>268.10000000000002</v>
          </cell>
          <cell r="L77">
            <v>24.326599999999999</v>
          </cell>
        </row>
      </sheetData>
      <sheetData sheetId="16">
        <row r="1">
          <cell r="E1" t="str">
            <v>Товар</v>
          </cell>
          <cell r="F1" t="str">
            <v>К-сть</v>
          </cell>
          <cell r="K1" t="str">
            <v>Вихід</v>
          </cell>
          <cell r="L1" t="str">
            <v>Собівартість</v>
          </cell>
        </row>
        <row r="2">
          <cell r="E2" t="str">
            <v>Імператорська   н.к.  1.с.</v>
          </cell>
          <cell r="F2">
            <v>103.35</v>
          </cell>
          <cell r="K2">
            <v>102.1</v>
          </cell>
          <cell r="L2">
            <v>63.228099999999998</v>
          </cell>
        </row>
        <row r="3">
          <cell r="E3" t="str">
            <v>Альпійська 1с.</v>
          </cell>
          <cell r="F3">
            <v>169.26</v>
          </cell>
          <cell r="K3">
            <v>167.9</v>
          </cell>
          <cell r="L3">
            <v>30.807099999999998</v>
          </cell>
        </row>
        <row r="4">
          <cell r="E4" t="str">
            <v>Баварськы ковбаски 1с. п.к.</v>
          </cell>
          <cell r="F4">
            <v>103.1</v>
          </cell>
          <cell r="K4">
            <v>97.8</v>
          </cell>
          <cell r="L4">
            <v>68.589699999999993</v>
          </cell>
        </row>
        <row r="5">
          <cell r="E5" t="str">
            <v>Баки свинні копчено-варені 2 с</v>
          </cell>
          <cell r="F5">
            <v>110.866</v>
          </cell>
          <cell r="K5">
            <v>112.7</v>
          </cell>
          <cell r="L5">
            <v>34.089399999999998</v>
          </cell>
        </row>
        <row r="6">
          <cell r="E6" t="str">
            <v>Балик Ювілейний  в.с.</v>
          </cell>
          <cell r="F6">
            <v>123.82380000000001</v>
          </cell>
          <cell r="K6">
            <v>186</v>
          </cell>
          <cell r="L6">
            <v>49.101199999999999</v>
          </cell>
        </row>
        <row r="7">
          <cell r="E7" t="str">
            <v>Баликова п.к.1с.</v>
          </cell>
          <cell r="F7">
            <v>206.4</v>
          </cell>
          <cell r="K7">
            <v>201.8</v>
          </cell>
          <cell r="L7">
            <v>68.387799999999999</v>
          </cell>
        </row>
        <row r="8">
          <cell r="E8" t="str">
            <v>Брестська  варена 1с.</v>
          </cell>
          <cell r="F8">
            <v>111.825</v>
          </cell>
          <cell r="K8">
            <v>150.9</v>
          </cell>
          <cell r="L8">
            <v>25.895600000000002</v>
          </cell>
        </row>
        <row r="9">
          <cell r="E9" t="str">
            <v>Буженина домашня варена в.с.</v>
          </cell>
          <cell r="F9">
            <v>169.59201200000001</v>
          </cell>
          <cell r="K9">
            <v>166.5</v>
          </cell>
          <cell r="L9">
            <v>72.772199999999998</v>
          </cell>
        </row>
        <row r="10">
          <cell r="E10" t="str">
            <v>Варена з молоком 1с.</v>
          </cell>
          <cell r="F10">
            <v>217.28</v>
          </cell>
          <cell r="K10">
            <v>285.39999999999998</v>
          </cell>
          <cell r="L10">
            <v>38.640900000000002</v>
          </cell>
        </row>
        <row r="11">
          <cell r="E11" t="str">
            <v>Варшавська н.к.1с.</v>
          </cell>
          <cell r="F11">
            <v>220.97</v>
          </cell>
          <cell r="K11">
            <v>201</v>
          </cell>
          <cell r="L11">
            <v>49.918199999999999</v>
          </cell>
        </row>
        <row r="12">
          <cell r="E12" t="str">
            <v>Віденська" 1.с. Сосиски</v>
          </cell>
          <cell r="F12">
            <v>161.58000000000001</v>
          </cell>
          <cell r="K12">
            <v>203.3</v>
          </cell>
          <cell r="L12">
            <v>58.968400000000003</v>
          </cell>
        </row>
        <row r="13">
          <cell r="E13" t="str">
            <v>Вітчинна   н.к.  1с.</v>
          </cell>
          <cell r="F13">
            <v>215.04</v>
          </cell>
          <cell r="K13">
            <v>291.3</v>
          </cell>
          <cell r="L13">
            <v>57.673400000000001</v>
          </cell>
        </row>
        <row r="14">
          <cell r="E14" t="str">
            <v>Грудинка вар. копчена в.с.</v>
          </cell>
          <cell r="F14">
            <v>234.375</v>
          </cell>
          <cell r="K14">
            <v>245.1</v>
          </cell>
          <cell r="L14">
            <v>65.723500000000001</v>
          </cell>
        </row>
        <row r="15">
          <cell r="E15" t="str">
            <v>Грудинка жарена в.с.</v>
          </cell>
          <cell r="F15">
            <v>204.35749999999999</v>
          </cell>
          <cell r="K15">
            <v>197.7</v>
          </cell>
          <cell r="L15">
            <v>72.154300000000006</v>
          </cell>
        </row>
        <row r="16">
          <cell r="E16" t="str">
            <v>Грудка сочна в.к. в.с.</v>
          </cell>
          <cell r="F16">
            <v>186.697</v>
          </cell>
          <cell r="K16">
            <v>179.5</v>
          </cell>
          <cell r="L16">
            <v>46.761200000000002</v>
          </cell>
        </row>
        <row r="17">
          <cell r="E17" t="str">
            <v>Гуцульська н.к.2с.</v>
          </cell>
          <cell r="F17">
            <v>108.5</v>
          </cell>
          <cell r="K17">
            <v>104</v>
          </cell>
          <cell r="L17">
            <v>32.928600000000003</v>
          </cell>
        </row>
        <row r="18">
          <cell r="E18" t="str">
            <v>Дачні сардельки в.г.</v>
          </cell>
          <cell r="F18">
            <v>212.018</v>
          </cell>
          <cell r="K18">
            <v>293.8</v>
          </cell>
          <cell r="L18">
            <v>47.471499999999999</v>
          </cell>
        </row>
        <row r="19">
          <cell r="E19" t="str">
            <v>Делікатесна з сиром  н.к.  1с.</v>
          </cell>
          <cell r="F19">
            <v>104.87</v>
          </cell>
          <cell r="K19">
            <v>101.8</v>
          </cell>
          <cell r="L19">
            <v>71.036100000000005</v>
          </cell>
        </row>
        <row r="20">
          <cell r="E20" t="str">
            <v>Дикий кабан" К-са Варена в.с.</v>
          </cell>
          <cell r="F20">
            <v>212.62</v>
          </cell>
          <cell r="K20">
            <v>271.2</v>
          </cell>
          <cell r="L20">
            <v>66.561599999999999</v>
          </cell>
        </row>
        <row r="21">
          <cell r="E21" t="str">
            <v>Домашня жарена в.с.</v>
          </cell>
          <cell r="F21">
            <v>105.8</v>
          </cell>
          <cell r="K21">
            <v>94.9</v>
          </cell>
          <cell r="L21">
            <v>61.209299999999999</v>
          </cell>
        </row>
        <row r="22">
          <cell r="E22" t="str">
            <v>Дієтична 1с.</v>
          </cell>
          <cell r="F22">
            <v>108.23</v>
          </cell>
          <cell r="K22">
            <v>148.69999999999999</v>
          </cell>
          <cell r="L22">
            <v>40.6342</v>
          </cell>
        </row>
        <row r="23">
          <cell r="E23" t="str">
            <v>Емульсія свинної шкури</v>
          </cell>
          <cell r="F23">
            <v>1012.999996</v>
          </cell>
          <cell r="K23">
            <v>2000</v>
          </cell>
          <cell r="L23">
            <v>7.7830000000000004</v>
          </cell>
        </row>
        <row r="24">
          <cell r="E24" t="str">
            <v>З салом" 2с. Сардельки</v>
          </cell>
          <cell r="F24">
            <v>452.2</v>
          </cell>
          <cell r="K24">
            <v>522.4</v>
          </cell>
          <cell r="L24">
            <v>33.288600000000002</v>
          </cell>
        </row>
        <row r="25">
          <cell r="E25" t="str">
            <v>З сиром "  1.с.Сардельки</v>
          </cell>
          <cell r="F25">
            <v>214.84</v>
          </cell>
          <cell r="K25">
            <v>265.2</v>
          </cell>
          <cell r="L25">
            <v>49.226700000000001</v>
          </cell>
        </row>
        <row r="26">
          <cell r="E26" t="str">
            <v>Казкова варена 1с.</v>
          </cell>
          <cell r="F26">
            <v>216.42</v>
          </cell>
          <cell r="K26">
            <v>293.89999999999998</v>
          </cell>
          <cell r="L26">
            <v>36.6785</v>
          </cell>
        </row>
        <row r="27">
          <cell r="E27" t="str">
            <v>Карпатська н.к. в.с.</v>
          </cell>
          <cell r="F27">
            <v>206.4</v>
          </cell>
          <cell r="K27">
            <v>193.5</v>
          </cell>
          <cell r="L27">
            <v>61.712499999999999</v>
          </cell>
        </row>
        <row r="28">
          <cell r="E28" t="str">
            <v>Ковбаса "Шварцвальдська"  н/к в.г</v>
          </cell>
          <cell r="F28">
            <v>206.5</v>
          </cell>
          <cell r="K28">
            <v>197.9</v>
          </cell>
          <cell r="L28">
            <v>82.454800000000006</v>
          </cell>
        </row>
        <row r="29">
          <cell r="E29" t="str">
            <v>Ковбаски мисливські н.к.1с.</v>
          </cell>
          <cell r="F29">
            <v>107</v>
          </cell>
          <cell r="K29">
            <v>85.8</v>
          </cell>
          <cell r="L29">
            <v>72.030100000000004</v>
          </cell>
        </row>
        <row r="30">
          <cell r="E30" t="str">
            <v>Козацька н.к. 2с.</v>
          </cell>
          <cell r="F30">
            <v>229.28</v>
          </cell>
          <cell r="K30">
            <v>227.9</v>
          </cell>
          <cell r="L30">
            <v>34.770000000000003</v>
          </cell>
        </row>
        <row r="31">
          <cell r="E31" t="str">
            <v>Колобок" 1.с. Сосиски</v>
          </cell>
          <cell r="F31">
            <v>108.33</v>
          </cell>
          <cell r="K31">
            <v>149.4</v>
          </cell>
          <cell r="L31">
            <v>50.8215</v>
          </cell>
        </row>
        <row r="32">
          <cell r="E32" t="str">
            <v>Краківська п.к.в.с.</v>
          </cell>
          <cell r="F32">
            <v>203.75</v>
          </cell>
          <cell r="K32">
            <v>193.1</v>
          </cell>
          <cell r="L32">
            <v>60.930500000000002</v>
          </cell>
        </row>
        <row r="33">
          <cell r="E33" t="str">
            <v>Крепиш" в.с. Сосиски</v>
          </cell>
          <cell r="F33">
            <v>217.06</v>
          </cell>
          <cell r="K33">
            <v>303.39999999999998</v>
          </cell>
          <cell r="L33">
            <v>50.8384</v>
          </cell>
        </row>
        <row r="34">
          <cell r="E34" t="str">
            <v>Крильця курині в.к.</v>
          </cell>
          <cell r="F34">
            <v>156.44999999999999</v>
          </cell>
          <cell r="K34">
            <v>130.4</v>
          </cell>
          <cell r="L34">
            <v>38.985999999999997</v>
          </cell>
        </row>
        <row r="35">
          <cell r="E35" t="str">
            <v>Кровяна з язиком</v>
          </cell>
          <cell r="F35">
            <v>117.800032</v>
          </cell>
          <cell r="K35">
            <v>144.9</v>
          </cell>
          <cell r="L35">
            <v>24.1524</v>
          </cell>
        </row>
        <row r="36">
          <cell r="E36" t="str">
            <v>Кроха"   в.с.Сосиски</v>
          </cell>
          <cell r="F36">
            <v>108.33</v>
          </cell>
          <cell r="K36">
            <v>158</v>
          </cell>
          <cell r="L36">
            <v>34.7729</v>
          </cell>
        </row>
        <row r="37">
          <cell r="E37" t="str">
            <v>Кури-гриль в.с.</v>
          </cell>
          <cell r="F37">
            <v>30.45</v>
          </cell>
          <cell r="K37">
            <v>30.45</v>
          </cell>
          <cell r="L37">
            <v>36.077199999999998</v>
          </cell>
        </row>
        <row r="38">
          <cell r="E38" t="str">
            <v>Курина жарена 1с</v>
          </cell>
          <cell r="F38">
            <v>105</v>
          </cell>
          <cell r="K38">
            <v>92.5</v>
          </cell>
          <cell r="L38">
            <v>50.3506</v>
          </cell>
        </row>
        <row r="39">
          <cell r="E39" t="str">
            <v>Ліверна 1.с.</v>
          </cell>
          <cell r="F39">
            <v>748.43600000000004</v>
          </cell>
          <cell r="K39">
            <v>1034.5999999999999</v>
          </cell>
          <cell r="L39">
            <v>14.7386</v>
          </cell>
        </row>
        <row r="40">
          <cell r="E40" t="str">
            <v>Ліверна 1.с.</v>
          </cell>
          <cell r="F40">
            <v>752.48400000000004</v>
          </cell>
          <cell r="K40">
            <v>1112.0999999999999</v>
          </cell>
          <cell r="L40">
            <v>13.7667</v>
          </cell>
        </row>
        <row r="41">
          <cell r="E41" t="str">
            <v>Лікарська вар. в. с.</v>
          </cell>
          <cell r="F41">
            <v>217.78998000000001</v>
          </cell>
          <cell r="K41">
            <v>318.3</v>
          </cell>
          <cell r="L41">
            <v>50.201099999999997</v>
          </cell>
        </row>
        <row r="42">
          <cell r="E42" t="str">
            <v>Медова в.к. в.с.</v>
          </cell>
          <cell r="F42">
            <v>212.1</v>
          </cell>
          <cell r="K42">
            <v>208.6</v>
          </cell>
          <cell r="L42">
            <v>73.912400000000005</v>
          </cell>
        </row>
        <row r="43">
          <cell r="E43" t="str">
            <v>Молодіжні"  1 с. Сосиски</v>
          </cell>
          <cell r="F43">
            <v>448.4</v>
          </cell>
          <cell r="K43">
            <v>502.4</v>
          </cell>
          <cell r="L43">
            <v>27.357199999999999</v>
          </cell>
        </row>
        <row r="44">
          <cell r="E44" t="str">
            <v>Молочна  варена в.с.</v>
          </cell>
          <cell r="F44">
            <v>433.52</v>
          </cell>
          <cell r="K44">
            <v>588.1</v>
          </cell>
          <cell r="L44">
            <v>53.061599999999999</v>
          </cell>
        </row>
        <row r="45">
          <cell r="E45" t="str">
            <v>Молочні" в.с. Сардельки</v>
          </cell>
          <cell r="F45">
            <v>108.184</v>
          </cell>
          <cell r="K45">
            <v>156.69999999999999</v>
          </cell>
          <cell r="L45">
            <v>39.762300000000003</v>
          </cell>
        </row>
        <row r="46">
          <cell r="E46" t="str">
            <v>Московська  в.к   в.с</v>
          </cell>
          <cell r="F46">
            <v>206.38</v>
          </cell>
          <cell r="K46">
            <v>188.2</v>
          </cell>
          <cell r="L46">
            <v>82.594300000000004</v>
          </cell>
        </row>
        <row r="47">
          <cell r="E47" t="str">
            <v>Ніжні 1с. Сосиски</v>
          </cell>
          <cell r="F47">
            <v>218.1</v>
          </cell>
          <cell r="K47">
            <v>294.2</v>
          </cell>
          <cell r="L47">
            <v>34.904800000000002</v>
          </cell>
        </row>
        <row r="48">
          <cell r="E48" t="str">
            <v>Одеська н.к. 1с</v>
          </cell>
          <cell r="F48">
            <v>103.4</v>
          </cell>
          <cell r="K48">
            <v>92.5</v>
          </cell>
          <cell r="L48">
            <v>62.529000000000003</v>
          </cell>
        </row>
        <row r="49">
          <cell r="E49" t="str">
            <v>Окорок запечений по Домашньому в.с.</v>
          </cell>
          <cell r="F49">
            <v>225.83</v>
          </cell>
          <cell r="K49">
            <v>163.30000000000001</v>
          </cell>
          <cell r="L49">
            <v>92.108800000000002</v>
          </cell>
        </row>
        <row r="50">
          <cell r="E50" t="str">
            <v>Окорок київський в.с.</v>
          </cell>
          <cell r="F50">
            <v>112.45059999999999</v>
          </cell>
          <cell r="K50">
            <v>165.4</v>
          </cell>
          <cell r="L50">
            <v>48.244999999999997</v>
          </cell>
        </row>
        <row r="51">
          <cell r="E51" t="str">
            <v>Окорочка курині вар. коп.в.с.</v>
          </cell>
          <cell r="F51">
            <v>156.75</v>
          </cell>
          <cell r="K51">
            <v>149.1</v>
          </cell>
          <cell r="L51">
            <v>43.854900000000001</v>
          </cell>
        </row>
        <row r="52">
          <cell r="E52" t="str">
            <v>Ошийок вар жарений в.с.</v>
          </cell>
          <cell r="F52">
            <v>161.74940000000001</v>
          </cell>
          <cell r="K52">
            <v>160.5</v>
          </cell>
          <cell r="L52">
            <v>72.746600000000001</v>
          </cell>
        </row>
        <row r="53">
          <cell r="E53" t="str">
            <v>Паштет Домашній в.с.</v>
          </cell>
          <cell r="F53">
            <v>212</v>
          </cell>
          <cell r="K53">
            <v>281.5</v>
          </cell>
          <cell r="L53">
            <v>37.690899999999999</v>
          </cell>
        </row>
        <row r="54">
          <cell r="E54" t="str">
            <v>Подільські сардельки 2с.</v>
          </cell>
          <cell r="F54">
            <v>113.77</v>
          </cell>
          <cell r="K54">
            <v>153.19999999999999</v>
          </cell>
          <cell r="L54">
            <v>19.2879</v>
          </cell>
        </row>
        <row r="55">
          <cell r="E55" t="str">
            <v>Полтавська варена 2с.</v>
          </cell>
          <cell r="F55">
            <v>110.52500000000001</v>
          </cell>
          <cell r="K55">
            <v>133.9</v>
          </cell>
          <cell r="L55">
            <v>27.2807</v>
          </cell>
        </row>
        <row r="56">
          <cell r="E56" t="str">
            <v>Пряна п.к. 2с.</v>
          </cell>
          <cell r="F56">
            <v>1117.4000000000001</v>
          </cell>
          <cell r="K56">
            <v>1082.1199999999999</v>
          </cell>
          <cell r="L56">
            <v>34.935200000000002</v>
          </cell>
        </row>
        <row r="57">
          <cell r="E57" t="str">
            <v>Реберця до пива в.с.</v>
          </cell>
          <cell r="F57">
            <v>196.73</v>
          </cell>
          <cell r="K57">
            <v>166.7</v>
          </cell>
          <cell r="L57">
            <v>20.6892</v>
          </cell>
        </row>
        <row r="58">
          <cell r="E58" t="str">
            <v>Ребро свиняче в.к.</v>
          </cell>
          <cell r="F58">
            <v>255.44</v>
          </cell>
          <cell r="K58">
            <v>218.9</v>
          </cell>
          <cell r="L58">
            <v>32.944800000000001</v>
          </cell>
        </row>
        <row r="59">
          <cell r="E59" t="str">
            <v>Рулет "Апетитний"  в.с</v>
          </cell>
          <cell r="F59">
            <v>107.6</v>
          </cell>
          <cell r="K59">
            <v>141.80000000000001</v>
          </cell>
          <cell r="L59">
            <v>49.6601</v>
          </cell>
        </row>
        <row r="60">
          <cell r="E60" t="str">
            <v>Рулька по-домашньому</v>
          </cell>
          <cell r="F60">
            <v>160.01900000000001</v>
          </cell>
          <cell r="K60">
            <v>149.69999999999999</v>
          </cell>
          <cell r="L60">
            <v>62.107599999999998</v>
          </cell>
        </row>
        <row r="61">
          <cell r="E61" t="str">
            <v>Сальтисон Домашній в.с.</v>
          </cell>
          <cell r="F61">
            <v>285.45999999999998</v>
          </cell>
          <cell r="K61">
            <v>247</v>
          </cell>
          <cell r="L61">
            <v>23.2729</v>
          </cell>
        </row>
        <row r="62">
          <cell r="E62" t="str">
            <v>Салямі  н.к.в.с.</v>
          </cell>
          <cell r="F62">
            <v>210.94</v>
          </cell>
          <cell r="K62">
            <v>205.6</v>
          </cell>
          <cell r="L62">
            <v>61.194400000000002</v>
          </cell>
        </row>
        <row r="63">
          <cell r="E63" t="str">
            <v>Салямі "Фірмова" п.к. 1с.</v>
          </cell>
          <cell r="F63">
            <v>52.215000000000003</v>
          </cell>
          <cell r="K63">
            <v>51.1</v>
          </cell>
          <cell r="L63">
            <v>69.374200000000002</v>
          </cell>
        </row>
        <row r="64">
          <cell r="E64" t="str">
            <v>Салямі Мисливська в.к.1с.</v>
          </cell>
          <cell r="F64">
            <v>104.22</v>
          </cell>
          <cell r="K64">
            <v>102.6</v>
          </cell>
          <cell r="L64">
            <v>74.732600000000005</v>
          </cell>
        </row>
        <row r="65">
          <cell r="E65" t="str">
            <v>Салямі Фінська в.к.1с.</v>
          </cell>
          <cell r="F65">
            <v>105.23</v>
          </cell>
          <cell r="K65">
            <v>105</v>
          </cell>
          <cell r="L65">
            <v>71.981399999999994</v>
          </cell>
        </row>
        <row r="66">
          <cell r="E66" t="str">
            <v>Свинні" 1с. Сардельки</v>
          </cell>
          <cell r="F66">
            <v>208.36</v>
          </cell>
          <cell r="K66">
            <v>276.10000000000002</v>
          </cell>
          <cell r="L66">
            <v>43.403799999999997</v>
          </cell>
        </row>
        <row r="67">
          <cell r="E67" t="str">
            <v>Свиняча н/к 1 с.</v>
          </cell>
          <cell r="F67">
            <v>214.6</v>
          </cell>
          <cell r="K67">
            <v>225.2</v>
          </cell>
          <cell r="L67">
            <v>48.505800000000001</v>
          </cell>
        </row>
        <row r="68">
          <cell r="E68" t="str">
            <v>Селянська  н.к.2.с</v>
          </cell>
          <cell r="F68">
            <v>231.18</v>
          </cell>
          <cell r="K68">
            <v>235.3</v>
          </cell>
          <cell r="L68">
            <v>34.316699999999997</v>
          </cell>
        </row>
        <row r="69">
          <cell r="E69" t="str">
            <v>Сервелат н.к  в.с.</v>
          </cell>
          <cell r="F69">
            <v>106.98</v>
          </cell>
          <cell r="K69">
            <v>104.8</v>
          </cell>
          <cell r="L69">
            <v>58.545699999999997</v>
          </cell>
        </row>
        <row r="70">
          <cell r="E70" t="str">
            <v>Ситна варена 3с.</v>
          </cell>
          <cell r="F70">
            <v>113.57</v>
          </cell>
          <cell r="K70">
            <v>147.1</v>
          </cell>
          <cell r="L70">
            <v>20.189299999999999</v>
          </cell>
        </row>
        <row r="71">
          <cell r="E71" t="str">
            <v>Смачні сосиски 2с.</v>
          </cell>
          <cell r="F71">
            <v>113.57</v>
          </cell>
          <cell r="K71">
            <v>141.1</v>
          </cell>
          <cell r="L71">
            <v>22.4621</v>
          </cell>
        </row>
        <row r="72">
          <cell r="E72" t="str">
            <v>Сорочинська п.к. 2сорту</v>
          </cell>
          <cell r="F72">
            <v>233.44</v>
          </cell>
          <cell r="K72">
            <v>242.5</v>
          </cell>
          <cell r="L72">
            <v>40.613500000000002</v>
          </cell>
        </row>
        <row r="73">
          <cell r="E73" t="str">
            <v>Сорочинські сосиски 1с.</v>
          </cell>
          <cell r="F73">
            <v>421.1</v>
          </cell>
          <cell r="K73">
            <v>502.75</v>
          </cell>
          <cell r="L73">
            <v>43.898800000000001</v>
          </cell>
        </row>
        <row r="74">
          <cell r="E74" t="str">
            <v>Союзні 1с.сардельки.</v>
          </cell>
          <cell r="F74">
            <v>214.16</v>
          </cell>
          <cell r="K74">
            <v>286.10000000000002</v>
          </cell>
          <cell r="L74">
            <v>44.953299999999999</v>
          </cell>
        </row>
        <row r="75">
          <cell r="E75" t="str">
            <v>Спинкі вар. копчені</v>
          </cell>
          <cell r="F75">
            <v>594.30999999999995</v>
          </cell>
          <cell r="K75">
            <v>454.4</v>
          </cell>
          <cell r="L75">
            <v>15.6913</v>
          </cell>
        </row>
        <row r="76">
          <cell r="E76" t="str">
            <v>Супродуктова п.к. 3сорт</v>
          </cell>
          <cell r="F76">
            <v>351.75</v>
          </cell>
          <cell r="K76">
            <v>348.6</v>
          </cell>
          <cell r="L76">
            <v>18.212700000000002</v>
          </cell>
        </row>
        <row r="77">
          <cell r="E77" t="str">
            <v>Теляча вар. В.с.</v>
          </cell>
          <cell r="F77">
            <v>214.64</v>
          </cell>
          <cell r="K77">
            <v>292.5</v>
          </cell>
          <cell r="L77">
            <v>53.942999999999998</v>
          </cell>
        </row>
        <row r="78">
          <cell r="E78" t="str">
            <v>Телячі сардельки в.с.</v>
          </cell>
          <cell r="F78">
            <v>441.32</v>
          </cell>
          <cell r="K78">
            <v>616</v>
          </cell>
          <cell r="L78">
            <v>47.837499999999999</v>
          </cell>
        </row>
        <row r="79">
          <cell r="E79" t="str">
            <v>Уши свинячі в.к.</v>
          </cell>
          <cell r="F79">
            <v>113.3</v>
          </cell>
          <cell r="K79">
            <v>90.4</v>
          </cell>
          <cell r="L79">
            <v>48.064900000000002</v>
          </cell>
        </row>
        <row r="80">
          <cell r="E80" t="str">
            <v>Фарш Домашній</v>
          </cell>
          <cell r="F80">
            <v>300</v>
          </cell>
          <cell r="K80">
            <v>300</v>
          </cell>
          <cell r="L80">
            <v>56.8</v>
          </cell>
        </row>
        <row r="81">
          <cell r="E81" t="str">
            <v>Харківські сосиски 1с.</v>
          </cell>
          <cell r="F81">
            <v>436.5</v>
          </cell>
          <cell r="K81">
            <v>529.29999999999995</v>
          </cell>
          <cell r="L81">
            <v>36.959299999999999</v>
          </cell>
        </row>
        <row r="82">
          <cell r="E82" t="str">
            <v>Часникова н/к.2с.</v>
          </cell>
          <cell r="F82">
            <v>115.35</v>
          </cell>
          <cell r="K82">
            <v>106.7</v>
          </cell>
          <cell r="L82">
            <v>27.434899999999999</v>
          </cell>
        </row>
        <row r="83">
          <cell r="E83" t="str">
            <v>Шахтарська п.к. 2с</v>
          </cell>
          <cell r="F83">
            <v>651</v>
          </cell>
          <cell r="K83">
            <v>605.29999999999995</v>
          </cell>
          <cell r="L83">
            <v>35.721400000000003</v>
          </cell>
        </row>
        <row r="84">
          <cell r="E84" t="str">
            <v>Шашлик свинячий н.ф.</v>
          </cell>
          <cell r="F84">
            <v>14.862500000000001</v>
          </cell>
          <cell r="K84">
            <v>17</v>
          </cell>
          <cell r="L84">
            <v>62.145899999999997</v>
          </cell>
        </row>
        <row r="85">
          <cell r="E85" t="str">
            <v>Шинка "Святкова" в.г.</v>
          </cell>
          <cell r="F85">
            <v>223.7</v>
          </cell>
          <cell r="K85">
            <v>326.10000000000002</v>
          </cell>
          <cell r="L85">
            <v>44.179600000000001</v>
          </cell>
        </row>
        <row r="86">
          <cell r="E86" t="str">
            <v>Шинка яловича в/с.</v>
          </cell>
          <cell r="F86">
            <v>214.2</v>
          </cell>
          <cell r="K86">
            <v>347.8</v>
          </cell>
          <cell r="L86">
            <v>56.6614</v>
          </cell>
        </row>
        <row r="87">
          <cell r="E87" t="str">
            <v>Шкільна варена 1.с.</v>
          </cell>
          <cell r="F87">
            <v>216.74</v>
          </cell>
          <cell r="K87">
            <v>329.3</v>
          </cell>
          <cell r="L87">
            <v>39.9602</v>
          </cell>
        </row>
        <row r="88">
          <cell r="E88" t="str">
            <v>черкаські "2 с. Сардельки</v>
          </cell>
          <cell r="F88">
            <v>227.95</v>
          </cell>
          <cell r="K88">
            <v>258.60000000000002</v>
          </cell>
          <cell r="L88">
            <v>25.907800000000002</v>
          </cell>
        </row>
      </sheetData>
      <sheetData sheetId="17">
        <row r="1">
          <cell r="E1" t="str">
            <v>Товар</v>
          </cell>
          <cell r="F1" t="str">
            <v>К-сть</v>
          </cell>
          <cell r="K1" t="str">
            <v>Вихід</v>
          </cell>
          <cell r="L1" t="str">
            <v>Собівартість</v>
          </cell>
        </row>
        <row r="2">
          <cell r="E2" t="str">
            <v>Альпійська 1с.</v>
          </cell>
          <cell r="F2">
            <v>169.26</v>
          </cell>
          <cell r="K2">
            <v>166.2</v>
          </cell>
          <cell r="L2">
            <v>32.205300000000001</v>
          </cell>
        </row>
        <row r="3">
          <cell r="E3" t="str">
            <v>Балик Ювілейний  в.с.</v>
          </cell>
          <cell r="F3">
            <v>154.72739999999999</v>
          </cell>
          <cell r="K3">
            <v>234.4</v>
          </cell>
          <cell r="L3">
            <v>48.688299999999998</v>
          </cell>
        </row>
        <row r="4">
          <cell r="E4" t="str">
            <v>Баликова п.к.1с.</v>
          </cell>
          <cell r="F4">
            <v>206.4</v>
          </cell>
          <cell r="K4">
            <v>199.7</v>
          </cell>
          <cell r="L4">
            <v>78.558800000000005</v>
          </cell>
        </row>
        <row r="5">
          <cell r="E5" t="str">
            <v>Бекон Запечений в.с.</v>
          </cell>
          <cell r="F5">
            <v>155.30350000000001</v>
          </cell>
          <cell r="K5">
            <v>127.2</v>
          </cell>
          <cell r="L5">
            <v>92.352800000000002</v>
          </cell>
        </row>
        <row r="6">
          <cell r="E6" t="str">
            <v>Брестська  варена 1с.</v>
          </cell>
          <cell r="F6">
            <v>111.825</v>
          </cell>
          <cell r="K6">
            <v>141.4</v>
          </cell>
          <cell r="L6">
            <v>27.909099999999999</v>
          </cell>
        </row>
        <row r="7">
          <cell r="E7" t="str">
            <v>Буженина домашня варена в.с.</v>
          </cell>
          <cell r="F7">
            <v>158.99250000000001</v>
          </cell>
          <cell r="K7">
            <v>168.9</v>
          </cell>
          <cell r="L7">
            <v>67.254499999999993</v>
          </cell>
        </row>
        <row r="8">
          <cell r="E8" t="str">
            <v>Варена з молоком 1с.</v>
          </cell>
          <cell r="F8">
            <v>108.64</v>
          </cell>
          <cell r="K8">
            <v>154.19999999999999</v>
          </cell>
          <cell r="L8">
            <v>34.334200000000003</v>
          </cell>
        </row>
        <row r="9">
          <cell r="E9" t="str">
            <v>Варшавська н.к.1с.</v>
          </cell>
          <cell r="F9">
            <v>224.97</v>
          </cell>
          <cell r="K9">
            <v>201.1</v>
          </cell>
          <cell r="L9">
            <v>50.507300000000001</v>
          </cell>
        </row>
        <row r="10">
          <cell r="E10" t="str">
            <v>Віденська" 1.с. Сосиски</v>
          </cell>
          <cell r="F10">
            <v>161.58000000000001</v>
          </cell>
          <cell r="K10">
            <v>207.1</v>
          </cell>
          <cell r="L10">
            <v>62.669699999999999</v>
          </cell>
        </row>
        <row r="11">
          <cell r="E11" t="str">
            <v>Вітчинна   н.к.  1с.</v>
          </cell>
          <cell r="F11">
            <v>215.04</v>
          </cell>
          <cell r="K11">
            <v>287</v>
          </cell>
          <cell r="L11">
            <v>64.431399999999996</v>
          </cell>
        </row>
        <row r="12">
          <cell r="E12" t="str">
            <v>Грудинка вар. копчена в.с.</v>
          </cell>
          <cell r="F12">
            <v>239.49</v>
          </cell>
          <cell r="K12">
            <v>244.7</v>
          </cell>
          <cell r="L12">
            <v>67.1875</v>
          </cell>
        </row>
        <row r="13">
          <cell r="E13" t="str">
            <v>Грудинка жарена в.с.</v>
          </cell>
          <cell r="F13">
            <v>296.26549999999997</v>
          </cell>
          <cell r="K13">
            <v>274.2</v>
          </cell>
          <cell r="L13">
            <v>74.7971</v>
          </cell>
        </row>
        <row r="14">
          <cell r="E14" t="str">
            <v>Грудка сочна в.к. в.с.</v>
          </cell>
          <cell r="F14">
            <v>156.44999999999999</v>
          </cell>
          <cell r="K14">
            <v>156.1</v>
          </cell>
          <cell r="L14">
            <v>44.101100000000002</v>
          </cell>
        </row>
        <row r="15">
          <cell r="E15" t="str">
            <v>Дачні сардельки в.г.</v>
          </cell>
          <cell r="F15">
            <v>212.018</v>
          </cell>
          <cell r="K15">
            <v>304.2</v>
          </cell>
          <cell r="L15">
            <v>51.359099999999998</v>
          </cell>
        </row>
        <row r="16">
          <cell r="E16" t="str">
            <v>Делікатесна з сиром  н.к.  1с.</v>
          </cell>
          <cell r="F16">
            <v>104.87</v>
          </cell>
          <cell r="K16">
            <v>102.9</v>
          </cell>
          <cell r="L16">
            <v>70.3125</v>
          </cell>
        </row>
        <row r="17">
          <cell r="E17" t="str">
            <v>Домашня жарена в.с.</v>
          </cell>
          <cell r="F17">
            <v>105.88</v>
          </cell>
          <cell r="K17">
            <v>94.5</v>
          </cell>
          <cell r="L17">
            <v>75.798699999999997</v>
          </cell>
        </row>
        <row r="18">
          <cell r="E18" t="str">
            <v>Дрогобицька  в.к   в.с</v>
          </cell>
          <cell r="F18">
            <v>103.4</v>
          </cell>
          <cell r="K18">
            <v>103.7</v>
          </cell>
          <cell r="L18">
            <v>77.366799999999998</v>
          </cell>
        </row>
        <row r="19">
          <cell r="E19" t="str">
            <v>З салом" 2с. Сардельки</v>
          </cell>
          <cell r="F19">
            <v>452.2</v>
          </cell>
          <cell r="K19">
            <v>544.70000000000005</v>
          </cell>
          <cell r="L19">
            <v>32.268900000000002</v>
          </cell>
        </row>
        <row r="20">
          <cell r="E20" t="str">
            <v>З сиром "  1.с.Сардельки</v>
          </cell>
          <cell r="F20">
            <v>214.84</v>
          </cell>
          <cell r="K20">
            <v>279.8</v>
          </cell>
          <cell r="L20">
            <v>50.974299999999999</v>
          </cell>
        </row>
        <row r="21">
          <cell r="E21" t="str">
            <v>Казкова варена 1с.</v>
          </cell>
          <cell r="F21">
            <v>216.42</v>
          </cell>
          <cell r="K21">
            <v>295.8</v>
          </cell>
          <cell r="L21">
            <v>34.694400000000002</v>
          </cell>
        </row>
        <row r="22">
          <cell r="E22" t="str">
            <v>Ковбаса копчена " На дровах" 1с.</v>
          </cell>
          <cell r="F22">
            <v>108.05</v>
          </cell>
          <cell r="K22">
            <v>106.5</v>
          </cell>
          <cell r="L22">
            <v>55.417700000000004</v>
          </cell>
        </row>
        <row r="23">
          <cell r="E23" t="str">
            <v>Ковбаски Делікатесні н.к. 1 с.</v>
          </cell>
          <cell r="F23">
            <v>208.15</v>
          </cell>
          <cell r="K23">
            <v>184.4</v>
          </cell>
          <cell r="L23">
            <v>61.965600000000002</v>
          </cell>
        </row>
        <row r="24">
          <cell r="E24" t="str">
            <v>Ковбаски Тірольські  н.к.1с.</v>
          </cell>
          <cell r="F24">
            <v>223.97</v>
          </cell>
          <cell r="K24">
            <v>197.1</v>
          </cell>
          <cell r="L24">
            <v>42.650300000000001</v>
          </cell>
        </row>
        <row r="25">
          <cell r="E25" t="str">
            <v>Краківська п.к.в.с.</v>
          </cell>
          <cell r="F25">
            <v>203.75</v>
          </cell>
          <cell r="K25">
            <v>198</v>
          </cell>
          <cell r="L25">
            <v>59.422600000000003</v>
          </cell>
        </row>
        <row r="26">
          <cell r="E26" t="str">
            <v>Крепиш" в.с. Сосиски</v>
          </cell>
          <cell r="F26">
            <v>108.53</v>
          </cell>
          <cell r="K26">
            <v>152.9</v>
          </cell>
          <cell r="L26">
            <v>50.243200000000002</v>
          </cell>
        </row>
        <row r="27">
          <cell r="E27" t="str">
            <v>Крильця курині в.к.</v>
          </cell>
          <cell r="F27">
            <v>156.44999999999999</v>
          </cell>
          <cell r="K27">
            <v>139.30000000000001</v>
          </cell>
          <cell r="L27">
            <v>35.773600000000002</v>
          </cell>
        </row>
        <row r="28">
          <cell r="E28" t="str">
            <v>Кровяна з язиком</v>
          </cell>
          <cell r="F28">
            <v>117.800032</v>
          </cell>
          <cell r="K28">
            <v>151.30000000000001</v>
          </cell>
          <cell r="L28">
            <v>23.141400000000001</v>
          </cell>
        </row>
        <row r="29">
          <cell r="E29" t="str">
            <v>Кроха"   в.с.Сосиски</v>
          </cell>
          <cell r="F29">
            <v>108.33</v>
          </cell>
          <cell r="K29">
            <v>157.80000000000001</v>
          </cell>
          <cell r="L29">
            <v>39.547699999999999</v>
          </cell>
        </row>
        <row r="30">
          <cell r="E30" t="str">
            <v>Кури копчені в.к.</v>
          </cell>
          <cell r="F30">
            <v>104.3</v>
          </cell>
          <cell r="K30">
            <v>95.4</v>
          </cell>
          <cell r="L30">
            <v>40.911900000000003</v>
          </cell>
        </row>
        <row r="31">
          <cell r="E31" t="str">
            <v>Курина жарена 1с</v>
          </cell>
          <cell r="F31">
            <v>105</v>
          </cell>
          <cell r="K31">
            <v>90.6</v>
          </cell>
          <cell r="L31">
            <v>50.984000000000002</v>
          </cell>
        </row>
        <row r="32">
          <cell r="E32" t="str">
            <v>Кістковий залишок куриний</v>
          </cell>
          <cell r="F32">
            <v>1461</v>
          </cell>
          <cell r="K32">
            <v>1940</v>
          </cell>
          <cell r="L32">
            <v>3.9453999999999998</v>
          </cell>
        </row>
        <row r="33">
          <cell r="E33" t="str">
            <v>Любительська  варена в.с.</v>
          </cell>
          <cell r="F33">
            <v>108.43</v>
          </cell>
          <cell r="K33">
            <v>145.30000000000001</v>
          </cell>
          <cell r="L33">
            <v>41.365499999999997</v>
          </cell>
        </row>
        <row r="34">
          <cell r="E34" t="str">
            <v>Ліверна 1.с.</v>
          </cell>
          <cell r="F34">
            <v>752.48400000000004</v>
          </cell>
          <cell r="K34">
            <v>1111.5</v>
          </cell>
          <cell r="L34">
            <v>13.1153</v>
          </cell>
        </row>
        <row r="35">
          <cell r="E35" t="str">
            <v>Лікарська вар. в. с.</v>
          </cell>
          <cell r="F35">
            <v>108.62</v>
          </cell>
          <cell r="K35">
            <v>162.6</v>
          </cell>
          <cell r="L35">
            <v>43.987400000000001</v>
          </cell>
        </row>
        <row r="36">
          <cell r="E36" t="str">
            <v>Медова в.к. в.с.</v>
          </cell>
          <cell r="F36">
            <v>212.1</v>
          </cell>
          <cell r="K36">
            <v>213</v>
          </cell>
          <cell r="L36">
            <v>73.009699999999995</v>
          </cell>
        </row>
        <row r="37">
          <cell r="E37" t="str">
            <v>Молодіжні"  1 с. Сосиски</v>
          </cell>
          <cell r="F37">
            <v>896.8</v>
          </cell>
          <cell r="K37">
            <v>1012.4</v>
          </cell>
          <cell r="L37">
            <v>29.503399999999999</v>
          </cell>
        </row>
        <row r="38">
          <cell r="E38" t="str">
            <v>Молочна  варена в.с.</v>
          </cell>
          <cell r="F38">
            <v>433.52</v>
          </cell>
          <cell r="K38">
            <v>592.4</v>
          </cell>
          <cell r="L38">
            <v>53.319299999999998</v>
          </cell>
        </row>
        <row r="39">
          <cell r="E39" t="str">
            <v>Молочні" в/с Сосиски</v>
          </cell>
          <cell r="F39">
            <v>423.9</v>
          </cell>
          <cell r="K39">
            <v>523.4</v>
          </cell>
          <cell r="L39">
            <v>53.490099999999998</v>
          </cell>
        </row>
        <row r="40">
          <cell r="E40" t="str">
            <v>Ніжні 1с. Сосиски</v>
          </cell>
          <cell r="F40">
            <v>216.9</v>
          </cell>
          <cell r="K40">
            <v>292.10000000000002</v>
          </cell>
          <cell r="L40">
            <v>34.062600000000003</v>
          </cell>
        </row>
        <row r="41">
          <cell r="E41" t="str">
            <v>Окорок запечений по Домашньому в.с.</v>
          </cell>
          <cell r="F41">
            <v>153.80449999999999</v>
          </cell>
          <cell r="K41">
            <v>110.7</v>
          </cell>
          <cell r="L41">
            <v>92.263099999999994</v>
          </cell>
        </row>
        <row r="42">
          <cell r="E42" t="str">
            <v>Ошийок вар жарений в.с.</v>
          </cell>
          <cell r="F42">
            <v>157.47499999999999</v>
          </cell>
          <cell r="K42">
            <v>164.2</v>
          </cell>
          <cell r="L42">
            <v>68.421000000000006</v>
          </cell>
        </row>
        <row r="43">
          <cell r="E43" t="str">
            <v>Панська рублена  н.к.1с.</v>
          </cell>
          <cell r="F43">
            <v>210.7</v>
          </cell>
          <cell r="K43">
            <v>222.4</v>
          </cell>
          <cell r="L43">
            <v>69.763199999999998</v>
          </cell>
        </row>
        <row r="44">
          <cell r="E44" t="str">
            <v>Паштет Домашній в.с.</v>
          </cell>
          <cell r="F44">
            <v>212</v>
          </cell>
          <cell r="K44">
            <v>291.5</v>
          </cell>
          <cell r="L44">
            <v>36.142000000000003</v>
          </cell>
        </row>
        <row r="45">
          <cell r="E45" t="str">
            <v>Пряна п.к. 2с.</v>
          </cell>
          <cell r="F45">
            <v>1137.4000000000001</v>
          </cell>
          <cell r="K45">
            <v>1115.0999999999999</v>
          </cell>
          <cell r="L45">
            <v>33.3506</v>
          </cell>
        </row>
        <row r="46">
          <cell r="E46" t="str">
            <v>Реберця до пива в.с.</v>
          </cell>
          <cell r="F46">
            <v>108.15</v>
          </cell>
          <cell r="K46">
            <v>96.8</v>
          </cell>
          <cell r="L46">
            <v>19.5867</v>
          </cell>
        </row>
        <row r="47">
          <cell r="E47" t="str">
            <v>Ребро свиняче в.к.</v>
          </cell>
          <cell r="F47">
            <v>153.47</v>
          </cell>
          <cell r="K47">
            <v>124.6</v>
          </cell>
          <cell r="L47">
            <v>33.551299999999998</v>
          </cell>
        </row>
        <row r="48">
          <cell r="E48" t="str">
            <v>Рулька по-домашньому</v>
          </cell>
          <cell r="F48">
            <v>159.048</v>
          </cell>
          <cell r="K48">
            <v>170.1</v>
          </cell>
          <cell r="L48">
            <v>55.526200000000003</v>
          </cell>
        </row>
        <row r="49">
          <cell r="E49" t="str">
            <v>Сальтисон Домашній в.с.</v>
          </cell>
          <cell r="F49">
            <v>343.26</v>
          </cell>
          <cell r="K49">
            <v>281.60000000000002</v>
          </cell>
          <cell r="L49">
            <v>24.219100000000001</v>
          </cell>
        </row>
        <row r="50">
          <cell r="E50" t="str">
            <v>Салямі  н.к.в.с.</v>
          </cell>
          <cell r="F50">
            <v>210.94</v>
          </cell>
          <cell r="K50">
            <v>212.2</v>
          </cell>
          <cell r="L50">
            <v>68.072699999999998</v>
          </cell>
        </row>
        <row r="51">
          <cell r="E51" t="str">
            <v>Салямі Королівська в.к.в.с.</v>
          </cell>
          <cell r="F51">
            <v>104.13</v>
          </cell>
          <cell r="K51">
            <v>107</v>
          </cell>
          <cell r="L51">
            <v>48.170999999999999</v>
          </cell>
        </row>
        <row r="52">
          <cell r="E52" t="str">
            <v>Салямі Мисливська в.к.1с.</v>
          </cell>
          <cell r="F52">
            <v>104.22</v>
          </cell>
          <cell r="K52">
            <v>100.8</v>
          </cell>
          <cell r="L52">
            <v>77.090900000000005</v>
          </cell>
        </row>
        <row r="53">
          <cell r="E53" t="str">
            <v>Салямі Фінська в.к.1с.</v>
          </cell>
          <cell r="F53">
            <v>105.23</v>
          </cell>
          <cell r="K53">
            <v>106.5</v>
          </cell>
          <cell r="L53">
            <v>72.094399999999993</v>
          </cell>
        </row>
        <row r="54">
          <cell r="E54" t="str">
            <v>Свинина напівжирна 80/20</v>
          </cell>
          <cell r="F54">
            <v>303</v>
          </cell>
          <cell r="K54">
            <v>303</v>
          </cell>
          <cell r="L54">
            <v>56.278100000000002</v>
          </cell>
        </row>
        <row r="55">
          <cell r="E55" t="str">
            <v>Свинні" 1с. Сардельки</v>
          </cell>
          <cell r="F55">
            <v>208.36</v>
          </cell>
          <cell r="K55">
            <v>273.60000000000002</v>
          </cell>
          <cell r="L55">
            <v>50.356200000000001</v>
          </cell>
        </row>
        <row r="56">
          <cell r="E56" t="str">
            <v>Святошинська н.к. 2с.</v>
          </cell>
          <cell r="F56">
            <v>51.32</v>
          </cell>
          <cell r="K56">
            <v>44.8</v>
          </cell>
          <cell r="L56">
            <v>51.821399999999997</v>
          </cell>
        </row>
        <row r="57">
          <cell r="E57" t="str">
            <v>Селянська  н.к.2.с</v>
          </cell>
          <cell r="F57">
            <v>231.18</v>
          </cell>
          <cell r="K57">
            <v>237.9</v>
          </cell>
          <cell r="L57">
            <v>35.301200000000001</v>
          </cell>
        </row>
        <row r="58">
          <cell r="E58" t="str">
            <v>Сервелат н.к  в.с.</v>
          </cell>
          <cell r="F58">
            <v>106.98</v>
          </cell>
          <cell r="K58">
            <v>104.6</v>
          </cell>
          <cell r="L58">
            <v>58.8489</v>
          </cell>
        </row>
        <row r="59">
          <cell r="E59" t="str">
            <v>Ситна варена 3с.</v>
          </cell>
          <cell r="F59">
            <v>113.57</v>
          </cell>
          <cell r="K59">
            <v>144.4</v>
          </cell>
          <cell r="L59">
            <v>19.6707</v>
          </cell>
        </row>
        <row r="60">
          <cell r="E60" t="str">
            <v>Спинкі вар. копчені</v>
          </cell>
          <cell r="F60">
            <v>586.07000000000005</v>
          </cell>
          <cell r="K60">
            <v>533.5</v>
          </cell>
          <cell r="L60">
            <v>13.764799999999999</v>
          </cell>
        </row>
        <row r="61">
          <cell r="E61" t="str">
            <v>Супродуктова п.к. 3сорт</v>
          </cell>
          <cell r="F61">
            <v>348.75</v>
          </cell>
          <cell r="K61">
            <v>357.8</v>
          </cell>
          <cell r="L61">
            <v>19.452100000000002</v>
          </cell>
        </row>
        <row r="62">
          <cell r="E62" t="str">
            <v>Теляча вар. В.с.</v>
          </cell>
          <cell r="F62">
            <v>214.64</v>
          </cell>
          <cell r="K62">
            <v>288.39999999999998</v>
          </cell>
          <cell r="L62">
            <v>46.230800000000002</v>
          </cell>
        </row>
        <row r="63">
          <cell r="E63" t="str">
            <v>Телячі сардельки в.с.</v>
          </cell>
          <cell r="F63">
            <v>441.32</v>
          </cell>
          <cell r="K63">
            <v>609.9</v>
          </cell>
          <cell r="L63">
            <v>48.206899999999997</v>
          </cell>
        </row>
        <row r="64">
          <cell r="E64" t="str">
            <v>Уши свинячі в.к.</v>
          </cell>
          <cell r="F64">
            <v>114.33</v>
          </cell>
          <cell r="K64">
            <v>94.7</v>
          </cell>
          <cell r="L64">
            <v>44.607500000000002</v>
          </cell>
        </row>
        <row r="65">
          <cell r="E65" t="str">
            <v>Фарш Домашній</v>
          </cell>
          <cell r="F65">
            <v>250</v>
          </cell>
          <cell r="K65">
            <v>250</v>
          </cell>
          <cell r="L65">
            <v>55.6</v>
          </cell>
        </row>
        <row r="66">
          <cell r="E66" t="str">
            <v>Філейка особлива в.к.в.с.</v>
          </cell>
          <cell r="F66">
            <v>146.94900000000001</v>
          </cell>
          <cell r="K66">
            <v>135.4</v>
          </cell>
          <cell r="L66">
            <v>92.767600000000002</v>
          </cell>
        </row>
        <row r="67">
          <cell r="E67" t="str">
            <v>Харківські сосиски 1с.</v>
          </cell>
          <cell r="F67">
            <v>436.5</v>
          </cell>
          <cell r="K67">
            <v>537.9</v>
          </cell>
          <cell r="L67">
            <v>33.218499999999999</v>
          </cell>
        </row>
        <row r="68">
          <cell r="E68" t="str">
            <v>Часникова н/к.2с.</v>
          </cell>
          <cell r="F68">
            <v>115.35</v>
          </cell>
          <cell r="K68">
            <v>108.1</v>
          </cell>
          <cell r="L68">
            <v>27.634599999999999</v>
          </cell>
        </row>
        <row r="69">
          <cell r="E69" t="str">
            <v>Шашлик свинячий н.ф.</v>
          </cell>
          <cell r="F69">
            <v>23.164999999999999</v>
          </cell>
          <cell r="K69">
            <v>27</v>
          </cell>
          <cell r="L69">
            <v>60.1496</v>
          </cell>
        </row>
        <row r="70">
          <cell r="E70" t="str">
            <v>Шинка "Святкова" в.г.</v>
          </cell>
          <cell r="F70">
            <v>223.7</v>
          </cell>
          <cell r="K70">
            <v>341.9</v>
          </cell>
          <cell r="L70">
            <v>49.200099999999999</v>
          </cell>
        </row>
        <row r="71">
          <cell r="E71" t="str">
            <v>Шинково-рублена в.с.</v>
          </cell>
          <cell r="F71">
            <v>104.66</v>
          </cell>
          <cell r="K71">
            <v>129.6</v>
          </cell>
          <cell r="L71">
            <v>54.257399999999997</v>
          </cell>
        </row>
        <row r="72">
          <cell r="E72" t="str">
            <v>Школярик"  в.с. Сосиски</v>
          </cell>
          <cell r="F72">
            <v>207.15</v>
          </cell>
          <cell r="K72">
            <v>234.2</v>
          </cell>
          <cell r="L72">
            <v>50.2774</v>
          </cell>
        </row>
        <row r="73">
          <cell r="E73" t="str">
            <v>Шкільна варена 1.с.</v>
          </cell>
          <cell r="F73">
            <v>108.37</v>
          </cell>
          <cell r="K73">
            <v>160.80000000000001</v>
          </cell>
          <cell r="L73">
            <v>39.601300000000002</v>
          </cell>
        </row>
        <row r="74">
          <cell r="E74" t="str">
            <v>к-са паштетна по-домашньому 1с.</v>
          </cell>
          <cell r="F74">
            <v>211.9</v>
          </cell>
          <cell r="K74">
            <v>199.5</v>
          </cell>
          <cell r="L74">
            <v>20.419</v>
          </cell>
        </row>
        <row r="75">
          <cell r="E75" t="str">
            <v>черкаські "2 с. Сардельки</v>
          </cell>
          <cell r="F75">
            <v>228.42</v>
          </cell>
          <cell r="K75">
            <v>264.8</v>
          </cell>
          <cell r="L75">
            <v>25.540500000000002</v>
          </cell>
        </row>
      </sheetData>
      <sheetData sheetId="18">
        <row r="1">
          <cell r="E1" t="str">
            <v>Товар</v>
          </cell>
          <cell r="F1" t="str">
            <v>К-сть</v>
          </cell>
          <cell r="K1" t="str">
            <v>Вихід</v>
          </cell>
          <cell r="L1" t="str">
            <v>Собівартість</v>
          </cell>
        </row>
        <row r="2">
          <cell r="E2" t="str">
            <v>Імператорська   н.к.  1.с.</v>
          </cell>
          <cell r="F2">
            <v>103.35</v>
          </cell>
          <cell r="K2">
            <v>100.3</v>
          </cell>
          <cell r="L2">
            <v>58.879300000000001</v>
          </cell>
        </row>
        <row r="3">
          <cell r="E3" t="str">
            <v>Альпійська 1с.</v>
          </cell>
          <cell r="F3">
            <v>178.26</v>
          </cell>
          <cell r="K3">
            <v>161.9</v>
          </cell>
          <cell r="L3">
            <v>33.894500000000001</v>
          </cell>
        </row>
        <row r="4">
          <cell r="E4" t="str">
            <v>Баки свинні копчено-варені 2 с</v>
          </cell>
          <cell r="F4">
            <v>130.57499999999999</v>
          </cell>
          <cell r="K4">
            <v>135.9</v>
          </cell>
          <cell r="L4">
            <v>47.7166</v>
          </cell>
        </row>
        <row r="5">
          <cell r="E5" t="str">
            <v>Балик Ювілейний  в.с.</v>
          </cell>
          <cell r="F5">
            <v>116.0986</v>
          </cell>
          <cell r="K5">
            <v>173</v>
          </cell>
          <cell r="L5">
            <v>49.523899999999998</v>
          </cell>
        </row>
        <row r="6">
          <cell r="E6" t="str">
            <v>Баликова п.к.1с.</v>
          </cell>
          <cell r="F6">
            <v>206.4</v>
          </cell>
          <cell r="K6">
            <v>205.4</v>
          </cell>
          <cell r="L6">
            <v>71.120699999999999</v>
          </cell>
        </row>
        <row r="7">
          <cell r="E7" t="str">
            <v>Брестська  варена 1с.</v>
          </cell>
          <cell r="F7">
            <v>111.825</v>
          </cell>
          <cell r="K7">
            <v>146.6</v>
          </cell>
          <cell r="L7">
            <v>26.9802</v>
          </cell>
        </row>
        <row r="8">
          <cell r="E8" t="str">
            <v>Буженина домашня варена в.с.</v>
          </cell>
          <cell r="F8">
            <v>169.59200000000001</v>
          </cell>
          <cell r="K8">
            <v>179.5</v>
          </cell>
          <cell r="L8">
            <v>66.779700000000005</v>
          </cell>
        </row>
        <row r="9">
          <cell r="E9" t="str">
            <v>Варена з молоком 1с.</v>
          </cell>
          <cell r="F9">
            <v>217.28</v>
          </cell>
          <cell r="K9">
            <v>300.39999999999998</v>
          </cell>
          <cell r="L9">
            <v>35.656100000000002</v>
          </cell>
        </row>
        <row r="10">
          <cell r="E10" t="str">
            <v>Варшавська н.к.1с.</v>
          </cell>
          <cell r="F10">
            <v>220.97</v>
          </cell>
          <cell r="K10">
            <v>195.7</v>
          </cell>
          <cell r="L10">
            <v>50.804900000000004</v>
          </cell>
        </row>
        <row r="11">
          <cell r="E11" t="str">
            <v>Віденська" 1.с. Сосиски</v>
          </cell>
          <cell r="F11">
            <v>161.58000000000001</v>
          </cell>
          <cell r="K11">
            <v>204.4</v>
          </cell>
          <cell r="L11">
            <v>62.543500000000002</v>
          </cell>
        </row>
        <row r="12">
          <cell r="E12" t="str">
            <v>Гранули тваринний білок</v>
          </cell>
          <cell r="F12">
            <v>6.024</v>
          </cell>
          <cell r="K12">
            <v>60</v>
          </cell>
          <cell r="L12">
            <v>19.032</v>
          </cell>
        </row>
        <row r="13">
          <cell r="E13" t="str">
            <v>Грудинка вар. копчена в.с.</v>
          </cell>
          <cell r="F13">
            <v>231.30600000000001</v>
          </cell>
          <cell r="K13">
            <v>244.6</v>
          </cell>
          <cell r="L13">
            <v>64.656999999999996</v>
          </cell>
        </row>
        <row r="14">
          <cell r="E14" t="str">
            <v>Грудинка жарена в.с.</v>
          </cell>
          <cell r="F14">
            <v>243.06200000000001</v>
          </cell>
          <cell r="K14">
            <v>239.4</v>
          </cell>
          <cell r="L14">
            <v>69.479900000000001</v>
          </cell>
        </row>
        <row r="15">
          <cell r="E15" t="str">
            <v>Грудка сочна в.к. в.с.</v>
          </cell>
          <cell r="F15">
            <v>233.0078</v>
          </cell>
          <cell r="K15">
            <v>218.1</v>
          </cell>
          <cell r="L15">
            <v>48.678600000000003</v>
          </cell>
        </row>
        <row r="16">
          <cell r="E16" t="str">
            <v>Гуцульська н.к.2с.</v>
          </cell>
          <cell r="F16">
            <v>108.5</v>
          </cell>
          <cell r="K16">
            <v>109.3</v>
          </cell>
          <cell r="L16">
            <v>31.331800000000001</v>
          </cell>
        </row>
        <row r="17">
          <cell r="E17" t="str">
            <v>Дачні сардельки в.г.</v>
          </cell>
          <cell r="F17">
            <v>318.02699999999999</v>
          </cell>
          <cell r="K17">
            <v>443.6</v>
          </cell>
          <cell r="L17">
            <v>49.860700000000001</v>
          </cell>
        </row>
        <row r="18">
          <cell r="E18" t="str">
            <v>Делікатесна з сиром  н.к.  1с.</v>
          </cell>
          <cell r="F18">
            <v>104.87</v>
          </cell>
          <cell r="K18">
            <v>100.8</v>
          </cell>
          <cell r="L18">
            <v>67.412300000000002</v>
          </cell>
        </row>
        <row r="19">
          <cell r="E19" t="str">
            <v>Дикий кабан" К-са Варена в.с.</v>
          </cell>
          <cell r="F19">
            <v>212.62</v>
          </cell>
          <cell r="K19">
            <v>303.2</v>
          </cell>
          <cell r="L19">
            <v>58.879399999999997</v>
          </cell>
        </row>
        <row r="20">
          <cell r="E20" t="str">
            <v>Домашня жарена в.с.</v>
          </cell>
          <cell r="F20">
            <v>158.82</v>
          </cell>
          <cell r="K20">
            <v>137.19999999999999</v>
          </cell>
          <cell r="L20">
            <v>76.125900000000001</v>
          </cell>
        </row>
        <row r="21">
          <cell r="E21" t="str">
            <v>Дієтична 1с.</v>
          </cell>
          <cell r="F21">
            <v>108.23</v>
          </cell>
          <cell r="K21">
            <v>149.80000000000001</v>
          </cell>
          <cell r="L21">
            <v>39.796900000000001</v>
          </cell>
        </row>
        <row r="22">
          <cell r="E22" t="str">
            <v>З салом" 2с. Сардельки</v>
          </cell>
          <cell r="F22">
            <v>452.2</v>
          </cell>
          <cell r="K22">
            <v>541.29999999999995</v>
          </cell>
          <cell r="L22">
            <v>32.876199999999997</v>
          </cell>
        </row>
        <row r="23">
          <cell r="E23" t="str">
            <v>З сиром "  1.с.Сардельки</v>
          </cell>
          <cell r="F23">
            <v>214.84</v>
          </cell>
          <cell r="K23">
            <v>259.8</v>
          </cell>
          <cell r="L23">
            <v>52.319499999999998</v>
          </cell>
        </row>
        <row r="24">
          <cell r="E24" t="str">
            <v>Казкова варена 1с.</v>
          </cell>
          <cell r="F24">
            <v>216.42</v>
          </cell>
          <cell r="K24">
            <v>286.60000000000002</v>
          </cell>
          <cell r="L24">
            <v>36.937600000000003</v>
          </cell>
        </row>
        <row r="25">
          <cell r="E25" t="str">
            <v>Карпатська н.к. в.с.</v>
          </cell>
          <cell r="F25">
            <v>206.4</v>
          </cell>
          <cell r="K25">
            <v>203.3</v>
          </cell>
          <cell r="L25">
            <v>64.786000000000001</v>
          </cell>
        </row>
        <row r="26">
          <cell r="E26" t="str">
            <v>Ковбаски Єгерські н/к.1с.</v>
          </cell>
          <cell r="F26">
            <v>104.2</v>
          </cell>
          <cell r="K26">
            <v>113.6</v>
          </cell>
          <cell r="L26">
            <v>68.083799999999997</v>
          </cell>
        </row>
        <row r="27">
          <cell r="E27" t="str">
            <v>Ковбаски мисливські н.к.1с.</v>
          </cell>
          <cell r="F27">
            <v>107.15</v>
          </cell>
          <cell r="K27">
            <v>91.9</v>
          </cell>
          <cell r="L27">
            <v>68.744900000000001</v>
          </cell>
        </row>
        <row r="28">
          <cell r="E28" t="str">
            <v>Козацька н.к. 2с.</v>
          </cell>
          <cell r="F28">
            <v>225.28</v>
          </cell>
          <cell r="K28">
            <v>235.7</v>
          </cell>
          <cell r="L28">
            <v>32.528799999999997</v>
          </cell>
        </row>
        <row r="29">
          <cell r="E29" t="str">
            <v>Краківська п.к.в.с.</v>
          </cell>
          <cell r="F29">
            <v>203.75</v>
          </cell>
          <cell r="K29">
            <v>191.9</v>
          </cell>
          <cell r="L29">
            <v>60.357799999999997</v>
          </cell>
        </row>
        <row r="30">
          <cell r="E30" t="str">
            <v>Крепиш" в.с. Сосиски</v>
          </cell>
          <cell r="F30">
            <v>217.06</v>
          </cell>
          <cell r="K30">
            <v>304.2</v>
          </cell>
          <cell r="L30">
            <v>49.942</v>
          </cell>
        </row>
        <row r="31">
          <cell r="E31" t="str">
            <v>Крильця курині в.к.</v>
          </cell>
          <cell r="F31">
            <v>166.88</v>
          </cell>
          <cell r="K31">
            <v>144.6</v>
          </cell>
          <cell r="L31">
            <v>36.820300000000003</v>
          </cell>
        </row>
        <row r="32">
          <cell r="E32" t="str">
            <v>Кровяна з язиком</v>
          </cell>
          <cell r="F32">
            <v>235.600064</v>
          </cell>
          <cell r="K32">
            <v>312.10000000000002</v>
          </cell>
          <cell r="L32">
            <v>21.520199999999999</v>
          </cell>
        </row>
        <row r="33">
          <cell r="E33" t="str">
            <v>Курина П.к.в.с.</v>
          </cell>
          <cell r="F33">
            <v>108.8</v>
          </cell>
          <cell r="K33">
            <v>122.7</v>
          </cell>
          <cell r="L33">
            <v>47.021000000000001</v>
          </cell>
        </row>
        <row r="34">
          <cell r="E34" t="str">
            <v>Курина жарена 1с</v>
          </cell>
          <cell r="F34">
            <v>105</v>
          </cell>
          <cell r="K34">
            <v>96.1</v>
          </cell>
          <cell r="L34">
            <v>48.378300000000003</v>
          </cell>
        </row>
        <row r="35">
          <cell r="E35" t="str">
            <v>Любительська  варена в.с.</v>
          </cell>
          <cell r="F35">
            <v>108.43</v>
          </cell>
          <cell r="K35">
            <v>151</v>
          </cell>
          <cell r="L35">
            <v>39.589599999999997</v>
          </cell>
        </row>
        <row r="36">
          <cell r="E36" t="str">
            <v>Ліверна 1.с.</v>
          </cell>
          <cell r="F36">
            <v>749.44799999999998</v>
          </cell>
          <cell r="K36">
            <v>1083.3</v>
          </cell>
          <cell r="L36">
            <v>13.7173</v>
          </cell>
        </row>
        <row r="37">
          <cell r="E37" t="str">
            <v>Лікарська вар. в. с.</v>
          </cell>
          <cell r="F37">
            <v>217.24</v>
          </cell>
          <cell r="K37">
            <v>319</v>
          </cell>
          <cell r="L37">
            <v>42.667700000000004</v>
          </cell>
        </row>
        <row r="38">
          <cell r="E38" t="str">
            <v>Медова в.к. в.с.</v>
          </cell>
          <cell r="F38">
            <v>212.1</v>
          </cell>
          <cell r="K38">
            <v>210.2</v>
          </cell>
          <cell r="L38">
            <v>76.008200000000002</v>
          </cell>
        </row>
        <row r="39">
          <cell r="E39" t="str">
            <v>Молодіжні"  1 с. Сосиски</v>
          </cell>
          <cell r="F39">
            <v>224.2</v>
          </cell>
          <cell r="K39">
            <v>263.5</v>
          </cell>
          <cell r="L39">
            <v>26.779199999999999</v>
          </cell>
        </row>
        <row r="40">
          <cell r="E40" t="str">
            <v>Молочна  варена в.с.</v>
          </cell>
          <cell r="F40">
            <v>433.52</v>
          </cell>
          <cell r="K40">
            <v>590.6</v>
          </cell>
          <cell r="L40">
            <v>49.5672</v>
          </cell>
        </row>
        <row r="41">
          <cell r="E41" t="str">
            <v>Молочні" в.с. Сардельки</v>
          </cell>
          <cell r="F41">
            <v>108.184</v>
          </cell>
          <cell r="K41">
            <v>156.9</v>
          </cell>
          <cell r="L41">
            <v>43.205800000000004</v>
          </cell>
        </row>
        <row r="42">
          <cell r="E42" t="str">
            <v>Молочні" в/с Сосиски</v>
          </cell>
          <cell r="F42">
            <v>635.85</v>
          </cell>
          <cell r="K42">
            <v>789.8</v>
          </cell>
          <cell r="L42">
            <v>50.550899999999999</v>
          </cell>
        </row>
        <row r="43">
          <cell r="E43" t="str">
            <v>Московська  в.к   в.с</v>
          </cell>
          <cell r="F43">
            <v>309.52</v>
          </cell>
          <cell r="K43">
            <v>271.2</v>
          </cell>
          <cell r="L43">
            <v>88.250100000000003</v>
          </cell>
        </row>
        <row r="44">
          <cell r="E44" t="str">
            <v>Мясний смалець в.с.</v>
          </cell>
          <cell r="F44">
            <v>267.89999999999998</v>
          </cell>
          <cell r="K44">
            <v>265.8</v>
          </cell>
          <cell r="L44">
            <v>40.5199</v>
          </cell>
        </row>
        <row r="45">
          <cell r="E45" t="str">
            <v>Міні салямі с/к 1с</v>
          </cell>
          <cell r="F45">
            <v>312.39</v>
          </cell>
          <cell r="K45">
            <v>204.7</v>
          </cell>
          <cell r="L45">
            <v>86.091499999999996</v>
          </cell>
        </row>
        <row r="46">
          <cell r="E46" t="str">
            <v>Ніжні 1с. Сосиски</v>
          </cell>
          <cell r="F46">
            <v>218.1</v>
          </cell>
          <cell r="K46">
            <v>275.2</v>
          </cell>
          <cell r="L46">
            <v>37.625300000000003</v>
          </cell>
        </row>
        <row r="47">
          <cell r="E47" t="str">
            <v>Окорок запечений по Домашньому в.с.</v>
          </cell>
          <cell r="F47">
            <v>205.3</v>
          </cell>
          <cell r="K47">
            <v>135.80000000000001</v>
          </cell>
          <cell r="L47">
            <v>100.14400000000001</v>
          </cell>
        </row>
        <row r="48">
          <cell r="E48" t="str">
            <v>Окорок київський в.с.</v>
          </cell>
          <cell r="F48">
            <v>112.0218</v>
          </cell>
          <cell r="K48">
            <v>163.1</v>
          </cell>
          <cell r="L48">
            <v>48.7395</v>
          </cell>
        </row>
        <row r="49">
          <cell r="E49" t="str">
            <v>Окорочка курині вар. коп.в.с.</v>
          </cell>
          <cell r="F49">
            <v>205.47399999999999</v>
          </cell>
          <cell r="K49">
            <v>208.4</v>
          </cell>
          <cell r="L49">
            <v>40.5505</v>
          </cell>
        </row>
        <row r="50">
          <cell r="E50" t="str">
            <v>Ошийок вар жарений в.с.</v>
          </cell>
          <cell r="F50">
            <v>188.13</v>
          </cell>
          <cell r="K50">
            <v>207.7</v>
          </cell>
          <cell r="L50">
            <v>63.580199999999998</v>
          </cell>
        </row>
        <row r="51">
          <cell r="E51" t="str">
            <v>Паштет Домашній в.с.</v>
          </cell>
          <cell r="F51">
            <v>212</v>
          </cell>
          <cell r="K51">
            <v>280</v>
          </cell>
          <cell r="L51">
            <v>36.257899999999999</v>
          </cell>
        </row>
        <row r="52">
          <cell r="E52" t="str">
            <v>Паштет Печінковий в.с.</v>
          </cell>
          <cell r="F52">
            <v>111.9</v>
          </cell>
          <cell r="K52">
            <v>134.9</v>
          </cell>
          <cell r="L52">
            <v>23.631699999999999</v>
          </cell>
        </row>
        <row r="53">
          <cell r="E53" t="str">
            <v>Печінкова жарена в.с.</v>
          </cell>
          <cell r="F53">
            <v>227.1</v>
          </cell>
          <cell r="K53">
            <v>172.6</v>
          </cell>
          <cell r="L53">
            <v>38.550800000000002</v>
          </cell>
        </row>
        <row r="54">
          <cell r="E54" t="str">
            <v>Подільські сардельки 2с.</v>
          </cell>
          <cell r="F54">
            <v>113.27</v>
          </cell>
          <cell r="K54">
            <v>147.80000000000001</v>
          </cell>
          <cell r="L54">
            <v>20.925799999999999</v>
          </cell>
        </row>
        <row r="55">
          <cell r="E55" t="str">
            <v>Полтавська варена 2с.</v>
          </cell>
          <cell r="F55">
            <v>110.52500000000001</v>
          </cell>
          <cell r="K55">
            <v>133.4</v>
          </cell>
          <cell r="L55">
            <v>27.912700000000001</v>
          </cell>
        </row>
        <row r="56">
          <cell r="E56" t="str">
            <v>Пряна п.к. 2с.</v>
          </cell>
          <cell r="F56">
            <v>1117.4000000000001</v>
          </cell>
          <cell r="K56">
            <v>1085.5999999999999</v>
          </cell>
          <cell r="L56">
            <v>31.4785</v>
          </cell>
        </row>
        <row r="57">
          <cell r="E57" t="str">
            <v>Реберця до пива в.с.</v>
          </cell>
          <cell r="F57">
            <v>232.78</v>
          </cell>
          <cell r="K57">
            <v>186.9</v>
          </cell>
          <cell r="L57">
            <v>20.625399999999999</v>
          </cell>
        </row>
        <row r="58">
          <cell r="E58" t="str">
            <v>Ребро свиняче в.к.</v>
          </cell>
          <cell r="F58">
            <v>150.38</v>
          </cell>
          <cell r="K58">
            <v>123.8</v>
          </cell>
          <cell r="L58">
            <v>33.088200000000001</v>
          </cell>
        </row>
        <row r="59">
          <cell r="E59" t="str">
            <v>Рулет "Апетитний"  в.с</v>
          </cell>
          <cell r="F59">
            <v>107.6</v>
          </cell>
          <cell r="K59">
            <v>131.30000000000001</v>
          </cell>
          <cell r="L59">
            <v>52.1081</v>
          </cell>
        </row>
        <row r="60">
          <cell r="E60" t="str">
            <v>Рулет Асорті в.г.</v>
          </cell>
          <cell r="F60">
            <v>211.16</v>
          </cell>
          <cell r="K60">
            <v>242.15</v>
          </cell>
          <cell r="L60">
            <v>62.829000000000001</v>
          </cell>
        </row>
        <row r="61">
          <cell r="E61" t="str">
            <v>Рулька по-домашньому</v>
          </cell>
          <cell r="F61">
            <v>167.18</v>
          </cell>
          <cell r="K61">
            <v>177.4</v>
          </cell>
          <cell r="L61">
            <v>56.359900000000003</v>
          </cell>
        </row>
        <row r="62">
          <cell r="E62" t="str">
            <v>Сальтисон Домашній в.с.</v>
          </cell>
          <cell r="F62">
            <v>253.44</v>
          </cell>
          <cell r="K62">
            <v>230.2</v>
          </cell>
          <cell r="L62">
            <v>23.976700000000001</v>
          </cell>
        </row>
        <row r="63">
          <cell r="E63" t="str">
            <v>Салямі  н.к.в.с.</v>
          </cell>
          <cell r="F63">
            <v>210.94</v>
          </cell>
          <cell r="K63">
            <v>204.3</v>
          </cell>
          <cell r="L63">
            <v>62.677500000000002</v>
          </cell>
        </row>
        <row r="64">
          <cell r="E64" t="str">
            <v>Салямі "Фірмова" п.к. 1с.</v>
          </cell>
          <cell r="F64">
            <v>52.215000000000003</v>
          </cell>
          <cell r="K64">
            <v>51.3</v>
          </cell>
          <cell r="L64">
            <v>63.406199999999998</v>
          </cell>
        </row>
        <row r="65">
          <cell r="E65" t="str">
            <v>Салямі Мисливська в.к.1с.</v>
          </cell>
          <cell r="F65">
            <v>104.22</v>
          </cell>
          <cell r="K65">
            <v>101</v>
          </cell>
          <cell r="L65">
            <v>74.561999999999998</v>
          </cell>
        </row>
        <row r="66">
          <cell r="E66" t="str">
            <v>Салямі Фінська в.к.1с.</v>
          </cell>
          <cell r="F66">
            <v>105.23</v>
          </cell>
          <cell r="K66">
            <v>104.8</v>
          </cell>
          <cell r="L66">
            <v>64.294399999999996</v>
          </cell>
        </row>
        <row r="67">
          <cell r="E67" t="str">
            <v>Свинина напівжирна 80/20</v>
          </cell>
          <cell r="F67">
            <v>3905.9501439999999</v>
          </cell>
          <cell r="K67">
            <v>3905.9501439999999</v>
          </cell>
          <cell r="L67">
            <v>58.017899999999997</v>
          </cell>
        </row>
        <row r="68">
          <cell r="E68" t="str">
            <v>Свинні" 1с. Сардельки</v>
          </cell>
          <cell r="F68">
            <v>312.54000000000002</v>
          </cell>
          <cell r="K68">
            <v>426.4</v>
          </cell>
          <cell r="L68">
            <v>47.200299999999999</v>
          </cell>
        </row>
        <row r="69">
          <cell r="E69" t="str">
            <v>Свиняча н/к 1 с.</v>
          </cell>
          <cell r="F69">
            <v>214.6</v>
          </cell>
          <cell r="K69">
            <v>225.1</v>
          </cell>
          <cell r="L69">
            <v>53.889699999999998</v>
          </cell>
        </row>
        <row r="70">
          <cell r="E70" t="str">
            <v>Селянська  н.к.2.с</v>
          </cell>
          <cell r="F70">
            <v>227.18</v>
          </cell>
          <cell r="K70">
            <v>237.9</v>
          </cell>
          <cell r="L70">
            <v>34.241999999999997</v>
          </cell>
        </row>
        <row r="71">
          <cell r="E71" t="str">
            <v>Сервелат н.к  в.с.</v>
          </cell>
          <cell r="F71">
            <v>106.98</v>
          </cell>
          <cell r="K71">
            <v>105</v>
          </cell>
          <cell r="L71">
            <v>52.248899999999999</v>
          </cell>
        </row>
        <row r="72">
          <cell r="E72" t="str">
            <v>Ситна варена 3с.</v>
          </cell>
          <cell r="F72">
            <v>227.14</v>
          </cell>
          <cell r="K72">
            <v>289.39999999999998</v>
          </cell>
          <cell r="L72">
            <v>20.977499999999999</v>
          </cell>
        </row>
        <row r="73">
          <cell r="E73" t="str">
            <v>Смачні сосиски 2с.</v>
          </cell>
          <cell r="F73">
            <v>113.07</v>
          </cell>
          <cell r="K73">
            <v>145.6</v>
          </cell>
          <cell r="L73">
            <v>22.715199999999999</v>
          </cell>
        </row>
        <row r="74">
          <cell r="E74" t="str">
            <v>Сорочинська п.к. 2сорту</v>
          </cell>
          <cell r="F74">
            <v>233.44</v>
          </cell>
          <cell r="K74">
            <v>236.8</v>
          </cell>
          <cell r="L74">
            <v>41.642099999999999</v>
          </cell>
        </row>
        <row r="75">
          <cell r="E75" t="str">
            <v>Союзні 1с.сардельки.</v>
          </cell>
          <cell r="F75">
            <v>214.16</v>
          </cell>
          <cell r="K75">
            <v>283.10000000000002</v>
          </cell>
          <cell r="L75">
            <v>44.5946</v>
          </cell>
        </row>
        <row r="76">
          <cell r="E76" t="str">
            <v>Спинкі вар. копчені</v>
          </cell>
          <cell r="F76">
            <v>622.12</v>
          </cell>
          <cell r="K76">
            <v>480.2</v>
          </cell>
          <cell r="L76">
            <v>17.052099999999999</v>
          </cell>
        </row>
        <row r="77">
          <cell r="E77" t="str">
            <v>Столова варена 2с.</v>
          </cell>
          <cell r="F77">
            <v>109.675</v>
          </cell>
          <cell r="K77">
            <v>142.9</v>
          </cell>
          <cell r="L77">
            <v>23.4832</v>
          </cell>
        </row>
        <row r="78">
          <cell r="E78" t="str">
            <v>Супродуктова п.к. 3сорт</v>
          </cell>
          <cell r="F78">
            <v>351.75</v>
          </cell>
          <cell r="K78">
            <v>355.8</v>
          </cell>
          <cell r="L78">
            <v>23.055</v>
          </cell>
        </row>
        <row r="79">
          <cell r="E79" t="str">
            <v>Супродуктова п.к. 3сорт</v>
          </cell>
          <cell r="F79">
            <v>234.5</v>
          </cell>
          <cell r="K79">
            <v>244.2</v>
          </cell>
          <cell r="L79">
            <v>20.960799999999999</v>
          </cell>
        </row>
        <row r="80">
          <cell r="E80" t="str">
            <v>Теляча вар. В.с.</v>
          </cell>
          <cell r="F80">
            <v>214.64</v>
          </cell>
          <cell r="K80">
            <v>293.10000000000002</v>
          </cell>
          <cell r="L80">
            <v>46.001399999999997</v>
          </cell>
        </row>
        <row r="81">
          <cell r="E81" t="str">
            <v>Телячі сардельки в.с.</v>
          </cell>
          <cell r="F81">
            <v>441.32</v>
          </cell>
          <cell r="K81">
            <v>610.4</v>
          </cell>
          <cell r="L81">
            <v>45.180199999999999</v>
          </cell>
        </row>
        <row r="82">
          <cell r="E82" t="str">
            <v>Уши свинячі в.к.</v>
          </cell>
          <cell r="F82">
            <v>118.45</v>
          </cell>
          <cell r="K82">
            <v>91</v>
          </cell>
          <cell r="L82">
            <v>50.0413</v>
          </cell>
        </row>
        <row r="83">
          <cell r="E83" t="str">
            <v>Фарш Домашній</v>
          </cell>
          <cell r="F83">
            <v>300</v>
          </cell>
          <cell r="K83">
            <v>300</v>
          </cell>
          <cell r="L83">
            <v>51.610700000000001</v>
          </cell>
        </row>
        <row r="84">
          <cell r="E84" t="str">
            <v>Харківські сосиски 1с.</v>
          </cell>
          <cell r="F84">
            <v>436.5</v>
          </cell>
          <cell r="K84">
            <v>549</v>
          </cell>
          <cell r="L84">
            <v>32.9666</v>
          </cell>
        </row>
        <row r="85">
          <cell r="E85" t="str">
            <v>Часникова н/к.2с.</v>
          </cell>
          <cell r="F85">
            <v>115.35</v>
          </cell>
          <cell r="K85">
            <v>105.6</v>
          </cell>
          <cell r="L85">
            <v>28.035499999999999</v>
          </cell>
        </row>
        <row r="86">
          <cell r="E86" t="str">
            <v>Шашлик свинячий н.ф.</v>
          </cell>
          <cell r="F86">
            <v>33.825000000000003</v>
          </cell>
          <cell r="K86">
            <v>39</v>
          </cell>
          <cell r="L86">
            <v>61.651299999999999</v>
          </cell>
        </row>
        <row r="87">
          <cell r="E87" t="str">
            <v>Шинково-рублена в.с.</v>
          </cell>
          <cell r="F87">
            <v>104.66</v>
          </cell>
          <cell r="K87">
            <v>119.2</v>
          </cell>
          <cell r="L87">
            <v>59.7211</v>
          </cell>
        </row>
        <row r="88">
          <cell r="E88" t="str">
            <v>Школярик"  в.с. Сосиски</v>
          </cell>
          <cell r="F88">
            <v>207.15</v>
          </cell>
          <cell r="K88">
            <v>251.3</v>
          </cell>
          <cell r="L88">
            <v>49.832700000000003</v>
          </cell>
        </row>
        <row r="89">
          <cell r="E89" t="str">
            <v>Шкільна варена 1.с.</v>
          </cell>
          <cell r="F89">
            <v>108.37</v>
          </cell>
          <cell r="K89">
            <v>163.30000000000001</v>
          </cell>
          <cell r="L89">
            <v>37.696899999999999</v>
          </cell>
        </row>
        <row r="90">
          <cell r="E90" t="str">
            <v>Шпик по козацьки в.к.</v>
          </cell>
          <cell r="F90">
            <v>103.73399999999999</v>
          </cell>
          <cell r="K90">
            <v>99.5</v>
          </cell>
          <cell r="L90">
            <v>30.786799999999999</v>
          </cell>
        </row>
        <row r="91">
          <cell r="E91" t="str">
            <v>к-са паштетна по-домашньому 1с.</v>
          </cell>
          <cell r="F91">
            <v>212.9</v>
          </cell>
          <cell r="K91">
            <v>206.1</v>
          </cell>
          <cell r="L91">
            <v>20.5075</v>
          </cell>
        </row>
        <row r="92">
          <cell r="E92" t="str">
            <v>черкаські "2 с. Сардельки</v>
          </cell>
          <cell r="F92">
            <v>227.95</v>
          </cell>
          <cell r="K92">
            <v>273</v>
          </cell>
          <cell r="L92">
            <v>25.170999999999999</v>
          </cell>
        </row>
      </sheetData>
      <sheetData sheetId="19">
        <row r="1">
          <cell r="E1" t="str">
            <v>Товар</v>
          </cell>
          <cell r="F1" t="str">
            <v>К-сть</v>
          </cell>
          <cell r="K1" t="str">
            <v>Вихід</v>
          </cell>
          <cell r="L1" t="str">
            <v>Собівартість</v>
          </cell>
        </row>
        <row r="2">
          <cell r="E2" t="str">
            <v>Альпійська 1с.</v>
          </cell>
          <cell r="F2">
            <v>117.84</v>
          </cell>
          <cell r="K2">
            <v>113.4</v>
          </cell>
          <cell r="L2">
            <v>32.081899999999997</v>
          </cell>
        </row>
        <row r="3">
          <cell r="E3" t="str">
            <v>Баварськы ковбаски 1с. п.к.</v>
          </cell>
          <cell r="F3">
            <v>103.1</v>
          </cell>
          <cell r="K3">
            <v>97.6</v>
          </cell>
          <cell r="L3">
            <v>67.500699999999995</v>
          </cell>
        </row>
        <row r="4">
          <cell r="E4" t="str">
            <v>Балик Ювілейний  в.с.</v>
          </cell>
          <cell r="F4">
            <v>118.67319999999999</v>
          </cell>
          <cell r="K4">
            <v>178.6</v>
          </cell>
          <cell r="L4">
            <v>49.008200000000002</v>
          </cell>
        </row>
        <row r="5">
          <cell r="E5" t="str">
            <v>Баликова п.к.1с.</v>
          </cell>
          <cell r="F5">
            <v>206.4</v>
          </cell>
          <cell r="K5">
            <v>204.9</v>
          </cell>
          <cell r="L5">
            <v>68.862799999999993</v>
          </cell>
        </row>
        <row r="6">
          <cell r="E6" t="str">
            <v>Болгарська п.к. 1с.</v>
          </cell>
          <cell r="F6">
            <v>104.5</v>
          </cell>
          <cell r="K6">
            <v>108.4</v>
          </cell>
          <cell r="L6">
            <v>53.830199999999998</v>
          </cell>
        </row>
        <row r="7">
          <cell r="E7" t="str">
            <v>Брестська  варена 1с.</v>
          </cell>
          <cell r="F7">
            <v>111.825</v>
          </cell>
          <cell r="K7">
            <v>143.30000000000001</v>
          </cell>
          <cell r="L7">
            <v>27.3033</v>
          </cell>
        </row>
        <row r="8">
          <cell r="E8" t="str">
            <v>Буженина домашня варена в.с.</v>
          </cell>
          <cell r="F8">
            <v>169.59200000000001</v>
          </cell>
          <cell r="K8">
            <v>194.4</v>
          </cell>
          <cell r="L8">
            <v>60.681899999999999</v>
          </cell>
        </row>
        <row r="9">
          <cell r="E9" t="str">
            <v>Варена з молоком 1с.</v>
          </cell>
          <cell r="F9">
            <v>217.28</v>
          </cell>
          <cell r="K9">
            <v>290.60000000000002</v>
          </cell>
          <cell r="L9">
            <v>36.816699999999997</v>
          </cell>
        </row>
        <row r="10">
          <cell r="E10" t="str">
            <v>Віденська" 1.с. Сосиски</v>
          </cell>
          <cell r="F10">
            <v>215.44</v>
          </cell>
          <cell r="K10">
            <v>289.60000000000002</v>
          </cell>
          <cell r="L10">
            <v>57.633099999999999</v>
          </cell>
        </row>
        <row r="11">
          <cell r="E11" t="str">
            <v>Вітчинна   н.к.  1с.</v>
          </cell>
          <cell r="F11">
            <v>215.04</v>
          </cell>
          <cell r="K11">
            <v>287.3</v>
          </cell>
          <cell r="L11">
            <v>69.237099999999998</v>
          </cell>
        </row>
        <row r="12">
          <cell r="E12" t="str">
            <v>Грудинка вар. копчена в.с.</v>
          </cell>
          <cell r="F12">
            <v>216.786</v>
          </cell>
          <cell r="K12">
            <v>234.4</v>
          </cell>
          <cell r="L12">
            <v>62.786299999999997</v>
          </cell>
        </row>
        <row r="13">
          <cell r="E13" t="str">
            <v>Грудинка жарена в.с.</v>
          </cell>
          <cell r="F13">
            <v>257.51499999999999</v>
          </cell>
          <cell r="K13">
            <v>251.3</v>
          </cell>
          <cell r="L13">
            <v>69.011600000000001</v>
          </cell>
        </row>
        <row r="14">
          <cell r="E14" t="str">
            <v>Грудка сочна в.к. в.с.</v>
          </cell>
          <cell r="F14">
            <v>201.29900000000001</v>
          </cell>
          <cell r="K14">
            <v>184.9</v>
          </cell>
          <cell r="L14">
            <v>51.0336</v>
          </cell>
        </row>
        <row r="15">
          <cell r="E15" t="str">
            <v>Дачні сардельки в.г.</v>
          </cell>
          <cell r="F15">
            <v>318.02699999999999</v>
          </cell>
          <cell r="K15">
            <v>448.8</v>
          </cell>
          <cell r="L15">
            <v>47.085000000000001</v>
          </cell>
        </row>
        <row r="16">
          <cell r="E16" t="str">
            <v>Домашня жарена в.с.</v>
          </cell>
          <cell r="F16">
            <v>158.82</v>
          </cell>
          <cell r="K16">
            <v>140</v>
          </cell>
          <cell r="L16">
            <v>69.265500000000003</v>
          </cell>
        </row>
        <row r="17">
          <cell r="E17" t="str">
            <v>Емульсія свинної шкури</v>
          </cell>
          <cell r="F17">
            <v>1013</v>
          </cell>
          <cell r="K17">
            <v>2000</v>
          </cell>
          <cell r="L17">
            <v>9.2575000000000003</v>
          </cell>
        </row>
        <row r="18">
          <cell r="E18" t="str">
            <v>З салом" 2с. Сардельки</v>
          </cell>
          <cell r="F18">
            <v>452.2</v>
          </cell>
          <cell r="K18">
            <v>545.20000000000005</v>
          </cell>
          <cell r="L18">
            <v>32.481400000000001</v>
          </cell>
        </row>
        <row r="19">
          <cell r="E19" t="str">
            <v>З сиром "  1.с.Сардельки</v>
          </cell>
          <cell r="F19">
            <v>107.42</v>
          </cell>
          <cell r="K19">
            <v>139.1</v>
          </cell>
          <cell r="L19">
            <v>47.211500000000001</v>
          </cell>
        </row>
        <row r="20">
          <cell r="E20" t="str">
            <v>Казкова варена 1с.</v>
          </cell>
          <cell r="F20">
            <v>216.42</v>
          </cell>
          <cell r="K20">
            <v>295.3</v>
          </cell>
          <cell r="L20">
            <v>36.325299999999999</v>
          </cell>
        </row>
        <row r="21">
          <cell r="E21" t="str">
            <v>Ковбаски Делікатесні н.к. 1 с.</v>
          </cell>
          <cell r="F21">
            <v>208.15</v>
          </cell>
          <cell r="K21">
            <v>170.9</v>
          </cell>
          <cell r="L21">
            <v>65.226299999999995</v>
          </cell>
        </row>
        <row r="22">
          <cell r="E22" t="str">
            <v>Ковбаски Тірольські  н.к.1с.</v>
          </cell>
          <cell r="F22">
            <v>219.97</v>
          </cell>
          <cell r="K22">
            <v>191.4</v>
          </cell>
          <cell r="L22">
            <v>42.145099999999999</v>
          </cell>
        </row>
        <row r="23">
          <cell r="E23" t="str">
            <v>Козацька н.к. 2с.</v>
          </cell>
          <cell r="F23">
            <v>225.28</v>
          </cell>
          <cell r="K23">
            <v>232.8</v>
          </cell>
          <cell r="L23">
            <v>32.805100000000003</v>
          </cell>
        </row>
        <row r="24">
          <cell r="E24" t="str">
            <v>Крепиш" в.с. Сосиски</v>
          </cell>
          <cell r="F24">
            <v>217.06</v>
          </cell>
          <cell r="K24">
            <v>301.5</v>
          </cell>
          <cell r="L24">
            <v>48.406399999999998</v>
          </cell>
        </row>
        <row r="25">
          <cell r="E25" t="str">
            <v>Крильця курині в.к.</v>
          </cell>
          <cell r="F25">
            <v>156.44999999999999</v>
          </cell>
          <cell r="K25">
            <v>127.5</v>
          </cell>
          <cell r="L25">
            <v>40.039099999999998</v>
          </cell>
        </row>
        <row r="26">
          <cell r="E26" t="str">
            <v>Кровяна з язиком</v>
          </cell>
          <cell r="F26">
            <v>117.800048</v>
          </cell>
          <cell r="K26">
            <v>144</v>
          </cell>
          <cell r="L26">
            <v>22.928000000000001</v>
          </cell>
        </row>
        <row r="27">
          <cell r="E27" t="str">
            <v>Кроха"   в.с.Сосиски</v>
          </cell>
          <cell r="F27">
            <v>108.33</v>
          </cell>
          <cell r="K27">
            <v>158.1</v>
          </cell>
          <cell r="L27">
            <v>37.454300000000003</v>
          </cell>
        </row>
        <row r="28">
          <cell r="E28" t="str">
            <v>Курина жарена 1с</v>
          </cell>
          <cell r="F28">
            <v>105</v>
          </cell>
          <cell r="K28">
            <v>94.3</v>
          </cell>
          <cell r="L28">
            <v>49.810699999999997</v>
          </cell>
        </row>
        <row r="29">
          <cell r="E29" t="str">
            <v>Кістковий залишок куриний</v>
          </cell>
          <cell r="F29">
            <v>2077</v>
          </cell>
          <cell r="K29">
            <v>2710</v>
          </cell>
          <cell r="L29">
            <v>3.8681000000000001</v>
          </cell>
        </row>
        <row r="30">
          <cell r="E30" t="str">
            <v>Любительська  варена в.с.</v>
          </cell>
          <cell r="F30">
            <v>108.43</v>
          </cell>
          <cell r="K30">
            <v>149.4</v>
          </cell>
          <cell r="L30">
            <v>40.308599999999998</v>
          </cell>
        </row>
        <row r="31">
          <cell r="E31" t="str">
            <v>Ліверна 1.с.</v>
          </cell>
          <cell r="F31">
            <v>746.41200000000003</v>
          </cell>
          <cell r="K31">
            <v>1126.5999999999999</v>
          </cell>
          <cell r="L31">
            <v>13.4307</v>
          </cell>
        </row>
        <row r="32">
          <cell r="E32" t="str">
            <v>Лікарська вар. в. с.</v>
          </cell>
          <cell r="F32">
            <v>217.24</v>
          </cell>
          <cell r="K32">
            <v>324.60000000000002</v>
          </cell>
          <cell r="L32">
            <v>42.84</v>
          </cell>
        </row>
        <row r="33">
          <cell r="E33" t="str">
            <v>Лікарська вар. в/г. в белказіні.</v>
          </cell>
          <cell r="F33">
            <v>108.82</v>
          </cell>
          <cell r="K33">
            <v>163.4</v>
          </cell>
          <cell r="L33">
            <v>42.099600000000002</v>
          </cell>
        </row>
        <row r="34">
          <cell r="E34" t="str">
            <v>Молодіжні"  1 с. Сосиски</v>
          </cell>
          <cell r="F34">
            <v>448.4</v>
          </cell>
          <cell r="K34">
            <v>505</v>
          </cell>
          <cell r="L34">
            <v>28.0932</v>
          </cell>
        </row>
        <row r="35">
          <cell r="E35" t="str">
            <v>Молочна  варена в.с.</v>
          </cell>
          <cell r="F35">
            <v>433.52</v>
          </cell>
          <cell r="K35">
            <v>580.79999999999995</v>
          </cell>
          <cell r="L35">
            <v>50.013100000000001</v>
          </cell>
        </row>
        <row r="36">
          <cell r="E36" t="str">
            <v>Молочні" в/с Сосиски</v>
          </cell>
          <cell r="F36">
            <v>423.9</v>
          </cell>
          <cell r="K36">
            <v>528.1</v>
          </cell>
          <cell r="L36">
            <v>48.304299999999998</v>
          </cell>
        </row>
        <row r="37">
          <cell r="E37" t="str">
            <v>Ніжні 1с. Сосиски</v>
          </cell>
          <cell r="F37">
            <v>216.9</v>
          </cell>
          <cell r="K37">
            <v>285.5</v>
          </cell>
          <cell r="L37">
            <v>35.439300000000003</v>
          </cell>
        </row>
        <row r="38">
          <cell r="E38" t="str">
            <v>Ніжні 1с. Сосиски</v>
          </cell>
          <cell r="F38">
            <v>216.9</v>
          </cell>
          <cell r="K38">
            <v>297.7</v>
          </cell>
          <cell r="L38">
            <v>34.212299999999999</v>
          </cell>
        </row>
        <row r="39">
          <cell r="E39" t="str">
            <v>Одеська н.к. 1с</v>
          </cell>
          <cell r="F39">
            <v>103.4</v>
          </cell>
          <cell r="K39">
            <v>90.4</v>
          </cell>
          <cell r="L39">
            <v>62.6541</v>
          </cell>
        </row>
        <row r="40">
          <cell r="E40" t="str">
            <v>Окорок запечений по Домашньому в.с.</v>
          </cell>
          <cell r="F40">
            <v>236.095</v>
          </cell>
          <cell r="K40">
            <v>171.7</v>
          </cell>
          <cell r="L40">
            <v>88.406999999999996</v>
          </cell>
        </row>
        <row r="41">
          <cell r="E41" t="str">
            <v>Окорок київський в.с.</v>
          </cell>
          <cell r="F41">
            <v>110.30459999999999</v>
          </cell>
          <cell r="K41">
            <v>160.9</v>
          </cell>
          <cell r="L41">
            <v>47.370100000000001</v>
          </cell>
        </row>
        <row r="42">
          <cell r="E42" t="str">
            <v>Ошийок вар жарений в.с.</v>
          </cell>
          <cell r="F42">
            <v>182.45650000000001</v>
          </cell>
          <cell r="K42">
            <v>173.5</v>
          </cell>
          <cell r="L42">
            <v>76.313299999999998</v>
          </cell>
        </row>
        <row r="43">
          <cell r="E43" t="str">
            <v>Панська рублена  н.к.1с.</v>
          </cell>
          <cell r="F43">
            <v>210.7</v>
          </cell>
          <cell r="K43">
            <v>218.9</v>
          </cell>
          <cell r="L43">
            <v>67.688999999999993</v>
          </cell>
        </row>
        <row r="44">
          <cell r="E44" t="str">
            <v>Паштет Домашній в.с.</v>
          </cell>
          <cell r="F44">
            <v>212</v>
          </cell>
          <cell r="K44">
            <v>286.3</v>
          </cell>
          <cell r="L44">
            <v>35.406300000000002</v>
          </cell>
        </row>
        <row r="45">
          <cell r="E45" t="str">
            <v>Реберця до пива в.с.</v>
          </cell>
          <cell r="F45">
            <v>118.45</v>
          </cell>
          <cell r="K45">
            <v>96.7</v>
          </cell>
          <cell r="L45">
            <v>21.474299999999999</v>
          </cell>
        </row>
        <row r="46">
          <cell r="E46" t="str">
            <v>Ребро свиняче в.к.</v>
          </cell>
          <cell r="F46">
            <v>103</v>
          </cell>
          <cell r="K46">
            <v>87.2</v>
          </cell>
          <cell r="L46">
            <v>32.1755</v>
          </cell>
        </row>
        <row r="47">
          <cell r="E47" t="str">
            <v>Рулька по-домашньому</v>
          </cell>
          <cell r="F47">
            <v>167.18</v>
          </cell>
          <cell r="K47">
            <v>168.3</v>
          </cell>
          <cell r="L47">
            <v>59.407299999999999</v>
          </cell>
        </row>
        <row r="48">
          <cell r="E48" t="str">
            <v>Сало з часником</v>
          </cell>
          <cell r="F48">
            <v>263.125</v>
          </cell>
          <cell r="K48">
            <v>262.89999999999998</v>
          </cell>
          <cell r="L48">
            <v>36.470700000000001</v>
          </cell>
        </row>
        <row r="49">
          <cell r="E49" t="str">
            <v>Сальтисон Домашній в.с.</v>
          </cell>
          <cell r="F49">
            <v>63.77</v>
          </cell>
          <cell r="K49">
            <v>61.6</v>
          </cell>
          <cell r="L49">
            <v>22.825199999999999</v>
          </cell>
        </row>
        <row r="50">
          <cell r="E50" t="str">
            <v>Сальтисон Домашній в.с.</v>
          </cell>
          <cell r="F50">
            <v>345.3</v>
          </cell>
          <cell r="K50">
            <v>303.89999999999998</v>
          </cell>
          <cell r="L50">
            <v>21.7361</v>
          </cell>
        </row>
        <row r="51">
          <cell r="E51" t="str">
            <v>Сальтисон Почаївський 1с.</v>
          </cell>
          <cell r="F51">
            <v>112.35</v>
          </cell>
          <cell r="K51">
            <v>182</v>
          </cell>
          <cell r="L51">
            <v>28.871500000000001</v>
          </cell>
        </row>
        <row r="52">
          <cell r="E52" t="str">
            <v>Салямі  н.к.в.с.</v>
          </cell>
          <cell r="F52">
            <v>105.47</v>
          </cell>
          <cell r="K52">
            <v>103.5</v>
          </cell>
          <cell r="L52">
            <v>61.8093</v>
          </cell>
        </row>
        <row r="53">
          <cell r="E53" t="str">
            <v>Салямі "Фірмова" п.к. 1с.</v>
          </cell>
          <cell r="F53">
            <v>52.215000000000003</v>
          </cell>
          <cell r="K53">
            <v>51.9</v>
          </cell>
          <cell r="L53">
            <v>63.299399999999999</v>
          </cell>
        </row>
        <row r="54">
          <cell r="E54" t="str">
            <v>Салямі Королівська в.к.в.с.</v>
          </cell>
          <cell r="F54">
            <v>104.13</v>
          </cell>
          <cell r="K54">
            <v>104.5</v>
          </cell>
          <cell r="L54">
            <v>51.105699999999999</v>
          </cell>
        </row>
        <row r="55">
          <cell r="E55" t="str">
            <v>Салямі Мисливська в.к.1с.</v>
          </cell>
          <cell r="F55">
            <v>104.22</v>
          </cell>
          <cell r="K55">
            <v>102.6</v>
          </cell>
          <cell r="L55">
            <v>67.1614</v>
          </cell>
        </row>
        <row r="56">
          <cell r="E56" t="str">
            <v>Салямі Фінська в.к.1с.</v>
          </cell>
          <cell r="F56">
            <v>105.23</v>
          </cell>
          <cell r="K56">
            <v>108.9</v>
          </cell>
          <cell r="L56">
            <v>60.501300000000001</v>
          </cell>
        </row>
        <row r="57">
          <cell r="E57" t="str">
            <v>Свинина напівжирна 80/20</v>
          </cell>
          <cell r="F57">
            <v>1400</v>
          </cell>
          <cell r="K57">
            <v>1400</v>
          </cell>
          <cell r="L57">
            <v>56.131300000000003</v>
          </cell>
        </row>
        <row r="58">
          <cell r="E58" t="str">
            <v>Свинні" 1с. Сардельки</v>
          </cell>
          <cell r="F58">
            <v>312.54000000000002</v>
          </cell>
          <cell r="K58">
            <v>415</v>
          </cell>
          <cell r="L58">
            <v>45.246899999999997</v>
          </cell>
        </row>
        <row r="59">
          <cell r="E59" t="str">
            <v>Сервелат н.к  в.с.</v>
          </cell>
          <cell r="F59">
            <v>106.98</v>
          </cell>
          <cell r="K59">
            <v>102.2</v>
          </cell>
          <cell r="L59">
            <v>53.8247</v>
          </cell>
        </row>
        <row r="60">
          <cell r="E60" t="str">
            <v>Сорочинська п.к. 2сорту</v>
          </cell>
          <cell r="F60">
            <v>233.44</v>
          </cell>
          <cell r="K60">
            <v>245.7</v>
          </cell>
          <cell r="L60">
            <v>39.012099999999997</v>
          </cell>
        </row>
        <row r="61">
          <cell r="E61" t="str">
            <v>Союзні 1с.сардельки.</v>
          </cell>
          <cell r="F61">
            <v>214.16</v>
          </cell>
          <cell r="K61">
            <v>281.7</v>
          </cell>
          <cell r="L61">
            <v>40.76</v>
          </cell>
        </row>
        <row r="62">
          <cell r="E62" t="str">
            <v>Спинкі вар. копчені</v>
          </cell>
          <cell r="F62">
            <v>599.46</v>
          </cell>
          <cell r="K62">
            <v>468</v>
          </cell>
          <cell r="L62">
            <v>14.119</v>
          </cell>
        </row>
        <row r="63">
          <cell r="E63" t="str">
            <v>Супродуктова п.к. 3сорт</v>
          </cell>
          <cell r="F63">
            <v>351.75</v>
          </cell>
          <cell r="K63">
            <v>355.8</v>
          </cell>
          <cell r="L63">
            <v>20.460799999999999</v>
          </cell>
        </row>
        <row r="64">
          <cell r="E64" t="str">
            <v>Теляча вар. В.с.</v>
          </cell>
          <cell r="F64">
            <v>214.64</v>
          </cell>
          <cell r="K64">
            <v>298.3</v>
          </cell>
          <cell r="L64">
            <v>45.159100000000002</v>
          </cell>
        </row>
        <row r="65">
          <cell r="E65" t="str">
            <v>Телячі сардельки в.с.</v>
          </cell>
          <cell r="F65">
            <v>441.32</v>
          </cell>
          <cell r="K65">
            <v>615.79999999999995</v>
          </cell>
          <cell r="L65">
            <v>42.661700000000003</v>
          </cell>
        </row>
        <row r="66">
          <cell r="E66" t="str">
            <v>Уши свинячі в.к.</v>
          </cell>
          <cell r="F66">
            <v>118.45</v>
          </cell>
          <cell r="K66">
            <v>93.6</v>
          </cell>
          <cell r="L66">
            <v>49.215400000000002</v>
          </cell>
        </row>
        <row r="67">
          <cell r="E67" t="str">
            <v>Фарш Домашній</v>
          </cell>
          <cell r="F67">
            <v>250</v>
          </cell>
          <cell r="K67">
            <v>250</v>
          </cell>
          <cell r="L67">
            <v>51.678800000000003</v>
          </cell>
        </row>
        <row r="68">
          <cell r="E68" t="str">
            <v>Філейка особлива в.к.в.с.</v>
          </cell>
          <cell r="F68">
            <v>50.825000000000003</v>
          </cell>
          <cell r="K68">
            <v>48.2</v>
          </cell>
          <cell r="L68">
            <v>100.8355</v>
          </cell>
        </row>
        <row r="69">
          <cell r="E69" t="str">
            <v>Харківські сосиски 1с.</v>
          </cell>
          <cell r="F69">
            <v>436.5</v>
          </cell>
          <cell r="K69">
            <v>540.9</v>
          </cell>
          <cell r="L69">
            <v>34.077800000000003</v>
          </cell>
        </row>
        <row r="70">
          <cell r="E70" t="str">
            <v>Часникова н/к.2с.</v>
          </cell>
          <cell r="F70">
            <v>115.35</v>
          </cell>
          <cell r="K70">
            <v>108.4</v>
          </cell>
          <cell r="L70">
            <v>28.041599999999999</v>
          </cell>
        </row>
        <row r="71">
          <cell r="E71" t="str">
            <v>Шахтарська п.к. 2с</v>
          </cell>
          <cell r="F71">
            <v>650.75</v>
          </cell>
          <cell r="K71">
            <v>615.79999999999995</v>
          </cell>
          <cell r="L71">
            <v>35.616199999999999</v>
          </cell>
        </row>
        <row r="72">
          <cell r="E72" t="str">
            <v>Шашлик свинячий н.ф.</v>
          </cell>
          <cell r="F72">
            <v>39.975000000000001</v>
          </cell>
          <cell r="K72">
            <v>47</v>
          </cell>
          <cell r="L72">
            <v>60.4587</v>
          </cell>
        </row>
        <row r="73">
          <cell r="E73" t="str">
            <v>Шинка "Святкова" в.г.</v>
          </cell>
          <cell r="F73">
            <v>223.7</v>
          </cell>
          <cell r="K73">
            <v>346.3</v>
          </cell>
          <cell r="L73">
            <v>44.750399999999999</v>
          </cell>
        </row>
        <row r="74">
          <cell r="E74" t="str">
            <v>Шкільна варена 1.с.</v>
          </cell>
          <cell r="F74">
            <v>108.37</v>
          </cell>
          <cell r="K74">
            <v>165.1</v>
          </cell>
          <cell r="L74">
            <v>36.409599999999998</v>
          </cell>
        </row>
        <row r="75">
          <cell r="E75" t="str">
            <v>черкаські "2 с. Сардельки</v>
          </cell>
          <cell r="F75">
            <v>227.95</v>
          </cell>
          <cell r="K75">
            <v>262.39999999999998</v>
          </cell>
          <cell r="L75">
            <v>25.9361</v>
          </cell>
        </row>
      </sheetData>
      <sheetData sheetId="20">
        <row r="1">
          <cell r="E1" t="str">
            <v>Товар</v>
          </cell>
          <cell r="F1" t="str">
            <v>К-сть</v>
          </cell>
          <cell r="K1" t="str">
            <v>Вихід</v>
          </cell>
          <cell r="L1" t="str">
            <v>Собівартість</v>
          </cell>
        </row>
        <row r="2">
          <cell r="E2" t="str">
            <v>Альпійська 1с.</v>
          </cell>
          <cell r="F2">
            <v>112.84</v>
          </cell>
          <cell r="K2">
            <v>113.2</v>
          </cell>
          <cell r="L2">
            <v>30.592700000000001</v>
          </cell>
        </row>
        <row r="3">
          <cell r="E3" t="str">
            <v>Баки свинні копчено-варені 2 с</v>
          </cell>
          <cell r="F3">
            <v>120.105</v>
          </cell>
          <cell r="K3">
            <v>126</v>
          </cell>
          <cell r="L3">
            <v>47.295400000000001</v>
          </cell>
        </row>
        <row r="4">
          <cell r="E4" t="str">
            <v>Балик Ювілейний  в.с.</v>
          </cell>
          <cell r="F4">
            <v>141.85339999999999</v>
          </cell>
          <cell r="K4">
            <v>214.1</v>
          </cell>
          <cell r="L4">
            <v>48.872199999999999</v>
          </cell>
        </row>
        <row r="5">
          <cell r="E5" t="str">
            <v>Баликова п.к.1с.</v>
          </cell>
          <cell r="F5">
            <v>206.4</v>
          </cell>
          <cell r="K5">
            <v>203</v>
          </cell>
          <cell r="L5">
            <v>71.325699999999998</v>
          </cell>
        </row>
        <row r="6">
          <cell r="E6" t="str">
            <v>Брестська  варена 1с.</v>
          </cell>
          <cell r="F6">
            <v>111.825</v>
          </cell>
          <cell r="K6">
            <v>151.30000000000001</v>
          </cell>
          <cell r="L6">
            <v>26.672000000000001</v>
          </cell>
        </row>
        <row r="7">
          <cell r="E7" t="str">
            <v>Буженина домашня варена в.с.</v>
          </cell>
          <cell r="F7">
            <v>169.59200000000001</v>
          </cell>
          <cell r="K7">
            <v>178.9</v>
          </cell>
          <cell r="L7">
            <v>65.939400000000006</v>
          </cell>
        </row>
        <row r="8">
          <cell r="E8" t="str">
            <v>Варена з молоком 1с.</v>
          </cell>
          <cell r="F8">
            <v>217.28</v>
          </cell>
          <cell r="K8">
            <v>291.8</v>
          </cell>
          <cell r="L8">
            <v>37.435899999999997</v>
          </cell>
        </row>
        <row r="9">
          <cell r="E9" t="str">
            <v>Варшавська н.к.1с.</v>
          </cell>
          <cell r="F9">
            <v>220.97</v>
          </cell>
          <cell r="K9">
            <v>203.4</v>
          </cell>
          <cell r="L9">
            <v>48.5839</v>
          </cell>
        </row>
        <row r="10">
          <cell r="E10" t="str">
            <v>Віденська" 1.с. Сосиски</v>
          </cell>
          <cell r="F10">
            <v>107.72</v>
          </cell>
          <cell r="K10">
            <v>136</v>
          </cell>
          <cell r="L10">
            <v>64.082899999999995</v>
          </cell>
        </row>
        <row r="11">
          <cell r="E11" t="str">
            <v>Вітчинна   н.к.  1с.</v>
          </cell>
          <cell r="F11">
            <v>215.24</v>
          </cell>
          <cell r="K11">
            <v>289.5</v>
          </cell>
          <cell r="L11">
            <v>63.410200000000003</v>
          </cell>
        </row>
        <row r="12">
          <cell r="E12" t="str">
            <v>Грудинка вар. копчена в.с.</v>
          </cell>
          <cell r="F12">
            <v>262.39600000000002</v>
          </cell>
          <cell r="K12">
            <v>258.10000000000002</v>
          </cell>
          <cell r="L12">
            <v>67.909099999999995</v>
          </cell>
        </row>
        <row r="13">
          <cell r="E13" t="str">
            <v>Грудинка жарена в.с.</v>
          </cell>
          <cell r="F13">
            <v>284.75200000000001</v>
          </cell>
          <cell r="K13">
            <v>259.5</v>
          </cell>
          <cell r="L13">
            <v>83.301599999999993</v>
          </cell>
        </row>
        <row r="14">
          <cell r="E14" t="str">
            <v>Грудка сочна в.к. в.с.</v>
          </cell>
          <cell r="F14">
            <v>195.04400000000001</v>
          </cell>
          <cell r="K14">
            <v>190.8</v>
          </cell>
          <cell r="L14">
            <v>46.9435</v>
          </cell>
        </row>
        <row r="15">
          <cell r="E15" t="str">
            <v>Дачні сардельки в.г.</v>
          </cell>
          <cell r="F15">
            <v>318.02699999999999</v>
          </cell>
          <cell r="K15">
            <v>438.9</v>
          </cell>
          <cell r="L15">
            <v>48.509500000000003</v>
          </cell>
        </row>
        <row r="16">
          <cell r="E16" t="str">
            <v>Делікатесна з сиром  н.к.  1с.</v>
          </cell>
          <cell r="F16">
            <v>104.87</v>
          </cell>
          <cell r="K16">
            <v>105.9</v>
          </cell>
          <cell r="L16">
            <v>63.823500000000003</v>
          </cell>
        </row>
        <row r="17">
          <cell r="E17" t="str">
            <v>Домашня жарена в.с.</v>
          </cell>
          <cell r="F17">
            <v>158.82</v>
          </cell>
          <cell r="K17">
            <v>143.5</v>
          </cell>
          <cell r="L17">
            <v>72.783799999999999</v>
          </cell>
        </row>
        <row r="18">
          <cell r="E18" t="str">
            <v>Дрогобицька  в.к   в.с</v>
          </cell>
          <cell r="F18">
            <v>103.4</v>
          </cell>
          <cell r="K18">
            <v>104.8</v>
          </cell>
          <cell r="L18">
            <v>75.748800000000003</v>
          </cell>
        </row>
        <row r="19">
          <cell r="E19" t="str">
            <v>Дієтична 1с.</v>
          </cell>
          <cell r="F19">
            <v>108.23</v>
          </cell>
          <cell r="K19">
            <v>150.30000000000001</v>
          </cell>
          <cell r="L19">
            <v>40.856299999999997</v>
          </cell>
        </row>
        <row r="20">
          <cell r="E20" t="str">
            <v>З салом" 2с. Сардельки</v>
          </cell>
          <cell r="F20">
            <v>452.2</v>
          </cell>
          <cell r="K20">
            <v>535.6</v>
          </cell>
          <cell r="L20">
            <v>32.375100000000003</v>
          </cell>
        </row>
        <row r="21">
          <cell r="E21" t="str">
            <v>З сиром "  1.с.Сардельки</v>
          </cell>
          <cell r="F21">
            <v>107.42</v>
          </cell>
          <cell r="K21">
            <v>137.80000000000001</v>
          </cell>
          <cell r="L21">
            <v>48.264200000000002</v>
          </cell>
        </row>
        <row r="22">
          <cell r="E22" t="str">
            <v>Казкова варена 1с.</v>
          </cell>
          <cell r="F22">
            <v>216.42</v>
          </cell>
          <cell r="K22">
            <v>291</v>
          </cell>
          <cell r="L22">
            <v>38.067300000000003</v>
          </cell>
        </row>
        <row r="23">
          <cell r="E23" t="str">
            <v>Карпатська н.к. в.с.</v>
          </cell>
          <cell r="F23">
            <v>206.4</v>
          </cell>
          <cell r="K23">
            <v>195.6</v>
          </cell>
          <cell r="L23">
            <v>72.430499999999995</v>
          </cell>
        </row>
        <row r="24">
          <cell r="E24" t="str">
            <v>Ковбаски Єгерські н/к.1с.</v>
          </cell>
          <cell r="F24">
            <v>104.2</v>
          </cell>
          <cell r="K24">
            <v>111.5</v>
          </cell>
          <cell r="L24">
            <v>68.208399999999997</v>
          </cell>
        </row>
        <row r="25">
          <cell r="E25" t="str">
            <v>Ковбаски мисливські н.к.1с.</v>
          </cell>
          <cell r="F25">
            <v>107.7</v>
          </cell>
          <cell r="K25">
            <v>95.5</v>
          </cell>
          <cell r="L25">
            <v>65.768500000000003</v>
          </cell>
        </row>
        <row r="26">
          <cell r="E26" t="str">
            <v>Козацька н.к. 2с.</v>
          </cell>
          <cell r="F26">
            <v>225.28</v>
          </cell>
          <cell r="K26">
            <v>240.1</v>
          </cell>
          <cell r="L26">
            <v>35.293799999999997</v>
          </cell>
        </row>
        <row r="27">
          <cell r="E27" t="str">
            <v>Колобок" 1.с. Сосиски</v>
          </cell>
          <cell r="F27">
            <v>108.33</v>
          </cell>
          <cell r="K27">
            <v>149.69999999999999</v>
          </cell>
          <cell r="L27">
            <v>49.499699999999997</v>
          </cell>
        </row>
        <row r="28">
          <cell r="E28" t="str">
            <v>Краківська п.к.в.с.</v>
          </cell>
          <cell r="F28">
            <v>203.75</v>
          </cell>
          <cell r="K28">
            <v>197</v>
          </cell>
          <cell r="L28">
            <v>56.746899999999997</v>
          </cell>
        </row>
        <row r="29">
          <cell r="E29" t="str">
            <v>Крепиш" в.с. Сосиски</v>
          </cell>
          <cell r="F29">
            <v>217.06</v>
          </cell>
          <cell r="K29">
            <v>295.10000000000002</v>
          </cell>
          <cell r="L29">
            <v>51.811100000000003</v>
          </cell>
        </row>
        <row r="30">
          <cell r="E30" t="str">
            <v>Крильця курині в.к.</v>
          </cell>
          <cell r="F30">
            <v>156.44999999999999</v>
          </cell>
          <cell r="K30">
            <v>148.80000000000001</v>
          </cell>
          <cell r="L30">
            <v>35.173200000000001</v>
          </cell>
        </row>
        <row r="31">
          <cell r="E31" t="str">
            <v>Кроха"   в.с.Сосиски</v>
          </cell>
          <cell r="F31">
            <v>108.33</v>
          </cell>
          <cell r="K31">
            <v>158.6</v>
          </cell>
          <cell r="L31">
            <v>38.499899999999997</v>
          </cell>
        </row>
        <row r="32">
          <cell r="E32" t="str">
            <v>Кури копчені в.к.</v>
          </cell>
          <cell r="F32">
            <v>77.207999999999998</v>
          </cell>
          <cell r="K32">
            <v>70.2</v>
          </cell>
          <cell r="L32">
            <v>43.9771</v>
          </cell>
        </row>
        <row r="33">
          <cell r="E33" t="str">
            <v>Кури-гриль в.с.</v>
          </cell>
          <cell r="F33">
            <v>33.494999999999997</v>
          </cell>
          <cell r="K33">
            <v>33.494999999999997</v>
          </cell>
          <cell r="L33">
            <v>39.233899999999998</v>
          </cell>
        </row>
        <row r="34">
          <cell r="E34" t="str">
            <v>Курина П.к.в.с.</v>
          </cell>
          <cell r="F34">
            <v>108.8</v>
          </cell>
          <cell r="K34">
            <v>126.2</v>
          </cell>
          <cell r="L34">
            <v>48.182200000000002</v>
          </cell>
        </row>
        <row r="35">
          <cell r="E35" t="str">
            <v>Курина жарена 1с</v>
          </cell>
          <cell r="F35">
            <v>105</v>
          </cell>
          <cell r="K35">
            <v>94.9</v>
          </cell>
          <cell r="L35">
            <v>52.151499999999999</v>
          </cell>
        </row>
        <row r="36">
          <cell r="E36" t="str">
            <v>Ліверна 1.с.</v>
          </cell>
          <cell r="F36">
            <v>776.77200000000005</v>
          </cell>
          <cell r="K36">
            <v>1105.8</v>
          </cell>
          <cell r="L36">
            <v>14.500400000000001</v>
          </cell>
        </row>
        <row r="37">
          <cell r="E37" t="str">
            <v>Лікарська вар. в. с.</v>
          </cell>
          <cell r="F37">
            <v>217.24</v>
          </cell>
          <cell r="K37">
            <v>316.3</v>
          </cell>
          <cell r="L37">
            <v>44.154699999999998</v>
          </cell>
        </row>
        <row r="38">
          <cell r="E38" t="str">
            <v>Медова в.к. в.с.</v>
          </cell>
          <cell r="F38">
            <v>212.1</v>
          </cell>
          <cell r="K38">
            <v>208.1</v>
          </cell>
          <cell r="L38">
            <v>77.255700000000004</v>
          </cell>
        </row>
        <row r="39">
          <cell r="E39" t="str">
            <v>Молодіжні"  1 с. Сосиски</v>
          </cell>
          <cell r="F39">
            <v>224.2</v>
          </cell>
          <cell r="K39">
            <v>251</v>
          </cell>
          <cell r="L39">
            <v>28.452400000000001</v>
          </cell>
        </row>
        <row r="40">
          <cell r="E40" t="str">
            <v>Молочна  варена в.с.</v>
          </cell>
          <cell r="F40">
            <v>433.52</v>
          </cell>
          <cell r="K40">
            <v>599.79999999999995</v>
          </cell>
          <cell r="L40">
            <v>51.150399999999998</v>
          </cell>
        </row>
        <row r="41">
          <cell r="E41" t="str">
            <v>Молочні" в.с. Сардельки</v>
          </cell>
          <cell r="F41">
            <v>108.184</v>
          </cell>
          <cell r="K41">
            <v>153.19999999999999</v>
          </cell>
          <cell r="L41">
            <v>42.822099999999999</v>
          </cell>
        </row>
        <row r="42">
          <cell r="E42" t="str">
            <v>Молочні" в/с Сосиски</v>
          </cell>
          <cell r="F42">
            <v>423.9</v>
          </cell>
          <cell r="K42">
            <v>532</v>
          </cell>
          <cell r="L42">
            <v>49.615400000000001</v>
          </cell>
        </row>
        <row r="43">
          <cell r="E43" t="str">
            <v>Московська  в.к   в.с</v>
          </cell>
          <cell r="F43">
            <v>206.38</v>
          </cell>
          <cell r="K43">
            <v>192</v>
          </cell>
          <cell r="L43">
            <v>80.705699999999993</v>
          </cell>
        </row>
        <row r="44">
          <cell r="E44" t="str">
            <v>Ніжні 1с. Сосиски</v>
          </cell>
          <cell r="F44">
            <v>216.9</v>
          </cell>
          <cell r="K44">
            <v>283.60000000000002</v>
          </cell>
          <cell r="L44">
            <v>36.755699999999997</v>
          </cell>
        </row>
        <row r="45">
          <cell r="E45" t="str">
            <v>Окорок запечений по Домашньому в.с.</v>
          </cell>
          <cell r="F45">
            <v>159.10749999999999</v>
          </cell>
          <cell r="K45">
            <v>114</v>
          </cell>
          <cell r="L45">
            <v>89.733900000000006</v>
          </cell>
        </row>
        <row r="46">
          <cell r="E46" t="str">
            <v>Окорок київський в.с.</v>
          </cell>
          <cell r="F46">
            <v>128.11680000000001</v>
          </cell>
          <cell r="K46">
            <v>188.6</v>
          </cell>
          <cell r="L46">
            <v>46.9392</v>
          </cell>
        </row>
        <row r="47">
          <cell r="E47" t="str">
            <v>Окорочка курині вар. коп.в.с.</v>
          </cell>
          <cell r="F47">
            <v>203.38499999999999</v>
          </cell>
          <cell r="K47">
            <v>191.9</v>
          </cell>
          <cell r="L47">
            <v>44.598999999999997</v>
          </cell>
        </row>
        <row r="48">
          <cell r="E48" t="str">
            <v>Паштет Домашній в.с.</v>
          </cell>
          <cell r="F48">
            <v>213</v>
          </cell>
          <cell r="K48">
            <v>296</v>
          </cell>
          <cell r="L48">
            <v>37.110500000000002</v>
          </cell>
        </row>
        <row r="49">
          <cell r="E49" t="str">
            <v>Подільські сардельки 2с.</v>
          </cell>
          <cell r="F49">
            <v>113.37</v>
          </cell>
          <cell r="K49">
            <v>148.69999999999999</v>
          </cell>
          <cell r="L49">
            <v>21.155100000000001</v>
          </cell>
        </row>
        <row r="50">
          <cell r="E50" t="str">
            <v>Пряна п.к. 2с.</v>
          </cell>
          <cell r="F50">
            <v>1117.4000000000001</v>
          </cell>
          <cell r="K50">
            <v>1116.9000000000001</v>
          </cell>
          <cell r="L50">
            <v>31.058900000000001</v>
          </cell>
        </row>
        <row r="51">
          <cell r="E51" t="str">
            <v>Реберця до пива в.с.</v>
          </cell>
          <cell r="F51">
            <v>434.66</v>
          </cell>
          <cell r="K51">
            <v>380.8</v>
          </cell>
          <cell r="L51">
            <v>18.9024</v>
          </cell>
        </row>
        <row r="52">
          <cell r="E52" t="str">
            <v>Ребро свиняче в.к.</v>
          </cell>
          <cell r="F52">
            <v>297.67</v>
          </cell>
          <cell r="K52">
            <v>260</v>
          </cell>
          <cell r="L52">
            <v>31.032</v>
          </cell>
        </row>
        <row r="53">
          <cell r="E53" t="str">
            <v>Рулька по-домашньому</v>
          </cell>
          <cell r="F53">
            <v>171.68199999999999</v>
          </cell>
          <cell r="K53">
            <v>174.4</v>
          </cell>
          <cell r="L53">
            <v>58.847200000000001</v>
          </cell>
        </row>
        <row r="54">
          <cell r="E54" t="str">
            <v>Сальтисон Домашній в.с.</v>
          </cell>
          <cell r="F54">
            <v>351.42</v>
          </cell>
          <cell r="K54">
            <v>289.3</v>
          </cell>
          <cell r="L54">
            <v>23.603200000000001</v>
          </cell>
        </row>
        <row r="55">
          <cell r="E55" t="str">
            <v>Салямі  н.к.в.с.</v>
          </cell>
          <cell r="F55">
            <v>210.94</v>
          </cell>
          <cell r="K55">
            <v>233.1</v>
          </cell>
          <cell r="L55">
            <v>56.089700000000001</v>
          </cell>
        </row>
        <row r="56">
          <cell r="E56" t="str">
            <v>Салямі Мисливська в.к.1с.</v>
          </cell>
          <cell r="F56">
            <v>104.22</v>
          </cell>
          <cell r="K56">
            <v>99.85</v>
          </cell>
          <cell r="L56">
            <v>68.410200000000003</v>
          </cell>
        </row>
        <row r="57">
          <cell r="E57" t="str">
            <v>Салямі Фінська в.к.1с.</v>
          </cell>
          <cell r="F57">
            <v>105.23</v>
          </cell>
          <cell r="K57">
            <v>107.7</v>
          </cell>
          <cell r="L57">
            <v>62.203600000000002</v>
          </cell>
        </row>
        <row r="58">
          <cell r="E58" t="str">
            <v>Свинина напівжирна 80/20</v>
          </cell>
          <cell r="F58">
            <v>3458.9501759999998</v>
          </cell>
          <cell r="K58">
            <v>3458.9501759999998</v>
          </cell>
          <cell r="L58">
            <v>61.709200000000003</v>
          </cell>
        </row>
        <row r="59">
          <cell r="E59" t="str">
            <v>Свинні" 1с. Сардельки</v>
          </cell>
          <cell r="F59">
            <v>312.54000000000002</v>
          </cell>
          <cell r="K59">
            <v>424.7</v>
          </cell>
          <cell r="L59">
            <v>46.618600000000001</v>
          </cell>
        </row>
        <row r="60">
          <cell r="E60" t="str">
            <v>Свиняча н/к 1 с.</v>
          </cell>
          <cell r="F60">
            <v>214.6</v>
          </cell>
          <cell r="K60">
            <v>231.9</v>
          </cell>
          <cell r="L60">
            <v>55.518599999999999</v>
          </cell>
        </row>
        <row r="61">
          <cell r="E61" t="str">
            <v>Селянська  н.к.2.с</v>
          </cell>
          <cell r="F61">
            <v>227.08</v>
          </cell>
          <cell r="K61">
            <v>239.6</v>
          </cell>
          <cell r="L61">
            <v>34.7121</v>
          </cell>
        </row>
        <row r="62">
          <cell r="E62" t="str">
            <v>Сервелат н.к  в.с.</v>
          </cell>
          <cell r="F62">
            <v>106.98</v>
          </cell>
          <cell r="K62">
            <v>106.1</v>
          </cell>
          <cell r="L62">
            <v>52.889899999999997</v>
          </cell>
        </row>
        <row r="63">
          <cell r="E63" t="str">
            <v>Ситна варена 3с.</v>
          </cell>
          <cell r="F63">
            <v>227.14</v>
          </cell>
          <cell r="K63">
            <v>292</v>
          </cell>
          <cell r="L63">
            <v>20.942299999999999</v>
          </cell>
        </row>
        <row r="64">
          <cell r="E64" t="str">
            <v>Смачні сосиски 2с.</v>
          </cell>
          <cell r="F64">
            <v>113.07</v>
          </cell>
          <cell r="K64">
            <v>142.4</v>
          </cell>
          <cell r="L64">
            <v>23.296600000000002</v>
          </cell>
        </row>
        <row r="65">
          <cell r="E65" t="str">
            <v>Сорочинська п.к. 2сорту</v>
          </cell>
          <cell r="F65">
            <v>229.44</v>
          </cell>
          <cell r="K65">
            <v>241.2</v>
          </cell>
          <cell r="L65">
            <v>39.955300000000001</v>
          </cell>
        </row>
        <row r="66">
          <cell r="E66" t="str">
            <v>Союзні 1с.сардельки.</v>
          </cell>
          <cell r="F66">
            <v>214.16</v>
          </cell>
          <cell r="K66">
            <v>289.7</v>
          </cell>
          <cell r="L66">
            <v>43.269199999999998</v>
          </cell>
        </row>
        <row r="67">
          <cell r="E67" t="str">
            <v>Спинкі вар. копчені</v>
          </cell>
          <cell r="F67">
            <v>576.79999999999995</v>
          </cell>
          <cell r="K67">
            <v>468.6</v>
          </cell>
          <cell r="L67">
            <v>16.2013</v>
          </cell>
        </row>
        <row r="68">
          <cell r="E68" t="str">
            <v>Супродуктова п.к. 3сорт</v>
          </cell>
          <cell r="F68">
            <v>348.75</v>
          </cell>
          <cell r="K68">
            <v>347.4</v>
          </cell>
          <cell r="L68">
            <v>21.893999999999998</v>
          </cell>
        </row>
        <row r="69">
          <cell r="E69" t="str">
            <v>Теляча вар. В.с.</v>
          </cell>
          <cell r="F69">
            <v>214.64</v>
          </cell>
          <cell r="K69">
            <v>293.8</v>
          </cell>
          <cell r="L69">
            <v>47.543900000000001</v>
          </cell>
        </row>
        <row r="70">
          <cell r="E70" t="str">
            <v>Телячі сардельки в.с.</v>
          </cell>
          <cell r="F70">
            <v>220.66</v>
          </cell>
          <cell r="K70">
            <v>299.10000000000002</v>
          </cell>
          <cell r="L70">
            <v>43.453099999999999</v>
          </cell>
        </row>
        <row r="71">
          <cell r="E71" t="str">
            <v>Уши свинячі в.к.</v>
          </cell>
          <cell r="F71">
            <v>91.67</v>
          </cell>
          <cell r="K71">
            <v>72.900000000000006</v>
          </cell>
          <cell r="L71">
            <v>48.448099999999997</v>
          </cell>
        </row>
        <row r="72">
          <cell r="E72" t="str">
            <v>Фарш Домашній</v>
          </cell>
          <cell r="F72">
            <v>200</v>
          </cell>
          <cell r="K72">
            <v>200</v>
          </cell>
          <cell r="L72">
            <v>54.918500000000002</v>
          </cell>
        </row>
        <row r="73">
          <cell r="E73" t="str">
            <v>Філейка особлива в.к.в.с.</v>
          </cell>
          <cell r="F73">
            <v>138.8905</v>
          </cell>
          <cell r="K73">
            <v>128.30000000000001</v>
          </cell>
          <cell r="L73">
            <v>104.0883</v>
          </cell>
        </row>
        <row r="74">
          <cell r="E74" t="str">
            <v>Харківські сосиски 1с.</v>
          </cell>
          <cell r="F74">
            <v>654.75</v>
          </cell>
          <cell r="K74">
            <v>810.4</v>
          </cell>
          <cell r="L74">
            <v>34.5535</v>
          </cell>
        </row>
        <row r="75">
          <cell r="E75" t="str">
            <v>Часникова н/к.2с.</v>
          </cell>
          <cell r="F75">
            <v>115.35</v>
          </cell>
          <cell r="K75">
            <v>113.6</v>
          </cell>
          <cell r="L75">
            <v>26.757999999999999</v>
          </cell>
        </row>
        <row r="76">
          <cell r="E76" t="str">
            <v>Шинка "Святкова" в.г.</v>
          </cell>
          <cell r="F76">
            <v>223.7</v>
          </cell>
          <cell r="K76">
            <v>346</v>
          </cell>
          <cell r="L76">
            <v>47.6357</v>
          </cell>
        </row>
        <row r="77">
          <cell r="E77" t="str">
            <v>Шинково-рублена в.с.</v>
          </cell>
          <cell r="F77">
            <v>104.66</v>
          </cell>
          <cell r="K77">
            <v>126.7</v>
          </cell>
          <cell r="L77">
            <v>57.516100000000002</v>
          </cell>
        </row>
        <row r="78">
          <cell r="E78" t="str">
            <v>Школярик"  в.с. Сосиски</v>
          </cell>
          <cell r="F78">
            <v>103.575</v>
          </cell>
          <cell r="K78">
            <v>122.6</v>
          </cell>
          <cell r="L78">
            <v>50.853200000000001</v>
          </cell>
        </row>
        <row r="79">
          <cell r="E79" t="str">
            <v>Шкільна варена 1.с.</v>
          </cell>
          <cell r="F79">
            <v>108.37</v>
          </cell>
          <cell r="K79">
            <v>158.69999999999999</v>
          </cell>
          <cell r="L79">
            <v>40.240499999999997</v>
          </cell>
        </row>
        <row r="80">
          <cell r="E80" t="str">
            <v>черкаські "2 с. Сардельки</v>
          </cell>
          <cell r="F80">
            <v>455.9</v>
          </cell>
          <cell r="K80">
            <v>529.6</v>
          </cell>
          <cell r="L80">
            <v>24.684999999999999</v>
          </cell>
        </row>
      </sheetData>
      <sheetData sheetId="21"/>
      <sheetData sheetId="22">
        <row r="1">
          <cell r="E1" t="str">
            <v>Товар</v>
          </cell>
          <cell r="F1" t="str">
            <v>К-сть</v>
          </cell>
          <cell r="K1" t="str">
            <v>Вихід</v>
          </cell>
          <cell r="L1" t="str">
            <v>Собівартість</v>
          </cell>
        </row>
        <row r="2">
          <cell r="E2" t="str">
            <v>Імператорська   н.к.  1.с.</v>
          </cell>
          <cell r="F2">
            <v>103.35</v>
          </cell>
          <cell r="K2">
            <v>104.3</v>
          </cell>
          <cell r="L2">
            <v>65.338800000000006</v>
          </cell>
        </row>
        <row r="3">
          <cell r="E3" t="str">
            <v>Альпійська 1с.</v>
          </cell>
          <cell r="F3">
            <v>231.68</v>
          </cell>
          <cell r="K3">
            <v>217.3</v>
          </cell>
          <cell r="L3">
            <v>32.923999999999999</v>
          </cell>
        </row>
        <row r="4">
          <cell r="E4" t="str">
            <v>Баварськы ковбаски 1с. п.к.</v>
          </cell>
          <cell r="F4">
            <v>103.1</v>
          </cell>
          <cell r="K4">
            <v>100.6</v>
          </cell>
          <cell r="L4">
            <v>68.668700000000001</v>
          </cell>
        </row>
        <row r="5">
          <cell r="E5" t="str">
            <v>Балик Ювілейний  в.с.</v>
          </cell>
          <cell r="F5">
            <v>259.3843</v>
          </cell>
          <cell r="K5">
            <v>392.9</v>
          </cell>
          <cell r="L5">
            <v>49.751199999999997</v>
          </cell>
        </row>
        <row r="6">
          <cell r="E6" t="str">
            <v>Баликова п.к.1с.</v>
          </cell>
          <cell r="F6">
            <v>206.4</v>
          </cell>
          <cell r="K6">
            <v>204.1</v>
          </cell>
          <cell r="L6">
            <v>70.353300000000004</v>
          </cell>
        </row>
        <row r="7">
          <cell r="E7" t="str">
            <v>Бекон Запечений в.с.</v>
          </cell>
          <cell r="F7">
            <v>107.99250000000001</v>
          </cell>
          <cell r="K7">
            <v>88.6</v>
          </cell>
          <cell r="L7">
            <v>86.784099999999995</v>
          </cell>
        </row>
        <row r="8">
          <cell r="E8" t="str">
            <v>Брестська  варена 1с.</v>
          </cell>
          <cell r="F8">
            <v>111.825</v>
          </cell>
          <cell r="K8">
            <v>147.19999999999999</v>
          </cell>
          <cell r="L8">
            <v>27.434699999999999</v>
          </cell>
        </row>
        <row r="9">
          <cell r="E9" t="str">
            <v>Буженина домашня варена в.с.</v>
          </cell>
          <cell r="F9">
            <v>418.68029999999999</v>
          </cell>
          <cell r="K9">
            <v>435.7</v>
          </cell>
          <cell r="L9">
            <v>66.841399999999993</v>
          </cell>
        </row>
        <row r="10">
          <cell r="E10" t="str">
            <v>Варена з молоком 1с.</v>
          </cell>
          <cell r="F10">
            <v>108.64</v>
          </cell>
          <cell r="K10">
            <v>152.4</v>
          </cell>
          <cell r="L10">
            <v>35.982700000000001</v>
          </cell>
        </row>
        <row r="11">
          <cell r="E11" t="str">
            <v>Варшавська н.к.1с.</v>
          </cell>
          <cell r="F11">
            <v>220.97</v>
          </cell>
          <cell r="K11">
            <v>200.1</v>
          </cell>
          <cell r="L11">
            <v>49.5077</v>
          </cell>
        </row>
        <row r="12">
          <cell r="E12" t="str">
            <v>Віденська" 1.с. Сосиски</v>
          </cell>
          <cell r="F12">
            <v>107.72</v>
          </cell>
          <cell r="K12">
            <v>142.80000000000001</v>
          </cell>
          <cell r="L12">
            <v>60.9373</v>
          </cell>
        </row>
        <row r="13">
          <cell r="E13" t="str">
            <v>Грудинка вар. копчена в.с.</v>
          </cell>
          <cell r="F13">
            <v>426.93</v>
          </cell>
          <cell r="K13">
            <v>473.9</v>
          </cell>
          <cell r="L13">
            <v>68.741100000000003</v>
          </cell>
        </row>
        <row r="14">
          <cell r="E14" t="str">
            <v>Грудинка жарена в.с.</v>
          </cell>
          <cell r="F14">
            <v>414.48599999999999</v>
          </cell>
          <cell r="K14">
            <v>400.7</v>
          </cell>
          <cell r="L14">
            <v>79.474299999999999</v>
          </cell>
        </row>
        <row r="15">
          <cell r="E15" t="str">
            <v>Грудка сочна в.к. в.с.</v>
          </cell>
          <cell r="F15">
            <v>213.292</v>
          </cell>
          <cell r="K15">
            <v>206.9</v>
          </cell>
          <cell r="L15">
            <v>47.512500000000003</v>
          </cell>
        </row>
        <row r="16">
          <cell r="E16" t="str">
            <v>Гуцульська н.к.2с.</v>
          </cell>
          <cell r="F16">
            <v>108.5</v>
          </cell>
          <cell r="K16">
            <v>105.5</v>
          </cell>
          <cell r="L16">
            <v>32.433300000000003</v>
          </cell>
        </row>
        <row r="17">
          <cell r="E17" t="str">
            <v>Дачні сардельки в.г.</v>
          </cell>
          <cell r="F17">
            <v>212.018</v>
          </cell>
          <cell r="K17">
            <v>301.3</v>
          </cell>
          <cell r="L17">
            <v>46.883000000000003</v>
          </cell>
        </row>
        <row r="18">
          <cell r="E18" t="str">
            <v>Делікатесна з сиром  н.к.  1с.</v>
          </cell>
          <cell r="F18">
            <v>104.87</v>
          </cell>
          <cell r="K18">
            <v>98.1</v>
          </cell>
          <cell r="L18">
            <v>70.036299999999997</v>
          </cell>
        </row>
        <row r="19">
          <cell r="E19" t="str">
            <v>Дикий кабан" К-са Варена в.с.</v>
          </cell>
          <cell r="F19">
            <v>212.62</v>
          </cell>
          <cell r="K19">
            <v>280.39999999999998</v>
          </cell>
          <cell r="L19">
            <v>65.446299999999994</v>
          </cell>
        </row>
        <row r="20">
          <cell r="E20" t="str">
            <v>Домашня жарена в.с.</v>
          </cell>
          <cell r="F20">
            <v>158.82</v>
          </cell>
          <cell r="K20">
            <v>140.1</v>
          </cell>
          <cell r="L20">
            <v>73.168199999999999</v>
          </cell>
        </row>
        <row r="21">
          <cell r="E21" t="str">
            <v>Дієтична 1с.</v>
          </cell>
          <cell r="F21">
            <v>108.23</v>
          </cell>
          <cell r="K21">
            <v>145.5</v>
          </cell>
          <cell r="L21">
            <v>42.268500000000003</v>
          </cell>
        </row>
        <row r="22">
          <cell r="E22" t="str">
            <v>Емульсія свинної шкури</v>
          </cell>
          <cell r="F22">
            <v>911.7</v>
          </cell>
          <cell r="K22">
            <v>1800</v>
          </cell>
          <cell r="L22">
            <v>9.2512000000000008</v>
          </cell>
        </row>
        <row r="23">
          <cell r="E23" t="str">
            <v>З салом" 2с. Сардельки</v>
          </cell>
          <cell r="F23">
            <v>452.2</v>
          </cell>
          <cell r="K23">
            <v>531.4</v>
          </cell>
          <cell r="L23">
            <v>31.5029</v>
          </cell>
        </row>
        <row r="24">
          <cell r="E24" t="str">
            <v>З сиром "  1.с.Сардельки</v>
          </cell>
          <cell r="F24">
            <v>215.04</v>
          </cell>
          <cell r="K24">
            <v>277.60000000000002</v>
          </cell>
          <cell r="L24">
            <v>47.9054</v>
          </cell>
        </row>
        <row r="25">
          <cell r="E25" t="str">
            <v>Казкова варена 1с.</v>
          </cell>
          <cell r="F25">
            <v>216.42</v>
          </cell>
          <cell r="K25">
            <v>291.8</v>
          </cell>
          <cell r="L25">
            <v>37.933399999999999</v>
          </cell>
        </row>
        <row r="26">
          <cell r="E26" t="str">
            <v>Карпатська н.к. в.с.</v>
          </cell>
          <cell r="F26">
            <v>206.4</v>
          </cell>
          <cell r="K26">
            <v>191.2</v>
          </cell>
          <cell r="L26">
            <v>72.747100000000003</v>
          </cell>
        </row>
        <row r="27">
          <cell r="E27" t="str">
            <v>Ковбаски Делікатесні н.к. 1 с.</v>
          </cell>
          <cell r="F27">
            <v>208.15</v>
          </cell>
          <cell r="K27">
            <v>183.9</v>
          </cell>
          <cell r="L27">
            <v>61.361199999999997</v>
          </cell>
        </row>
        <row r="28">
          <cell r="E28" t="str">
            <v>Ковбаски Тірольські  н.к.1с.</v>
          </cell>
          <cell r="F28">
            <v>219.97</v>
          </cell>
          <cell r="K28">
            <v>192.6</v>
          </cell>
          <cell r="L28">
            <v>42.709600000000002</v>
          </cell>
        </row>
        <row r="29">
          <cell r="E29" t="str">
            <v>Краківська п.к.в.с.</v>
          </cell>
          <cell r="F29">
            <v>203.75</v>
          </cell>
          <cell r="K29">
            <v>197.4</v>
          </cell>
          <cell r="L29">
            <v>56.429200000000002</v>
          </cell>
        </row>
        <row r="30">
          <cell r="E30" t="str">
            <v>Крепиш" в.с. Сосиски</v>
          </cell>
          <cell r="F30">
            <v>217.06</v>
          </cell>
          <cell r="K30">
            <v>293.60000000000002</v>
          </cell>
          <cell r="L30">
            <v>52.399099999999997</v>
          </cell>
        </row>
        <row r="31">
          <cell r="E31" t="str">
            <v>Крильця курині в.к.</v>
          </cell>
          <cell r="F31">
            <v>164.131</v>
          </cell>
          <cell r="K31">
            <v>132.19999999999999</v>
          </cell>
          <cell r="L31">
            <v>41.940300000000001</v>
          </cell>
        </row>
        <row r="32">
          <cell r="E32" t="str">
            <v>Кровяна з язиком</v>
          </cell>
          <cell r="F32">
            <v>235.600064</v>
          </cell>
          <cell r="K32">
            <v>289.7</v>
          </cell>
          <cell r="L32">
            <v>24.216100000000001</v>
          </cell>
        </row>
        <row r="33">
          <cell r="E33" t="str">
            <v>Кроха"   в.с.Сосиски</v>
          </cell>
          <cell r="F33">
            <v>108.33</v>
          </cell>
          <cell r="K33">
            <v>157</v>
          </cell>
          <cell r="L33">
            <v>39.176000000000002</v>
          </cell>
        </row>
        <row r="34">
          <cell r="E34" t="str">
            <v>Кури копчені в.к.</v>
          </cell>
          <cell r="F34">
            <v>85.102000000000004</v>
          </cell>
          <cell r="K34">
            <v>78.599999999999994</v>
          </cell>
          <cell r="L34">
            <v>43.094299999999997</v>
          </cell>
        </row>
        <row r="35">
          <cell r="E35" t="str">
            <v>Курина жарена 1с</v>
          </cell>
          <cell r="F35">
            <v>105</v>
          </cell>
          <cell r="K35">
            <v>92.4</v>
          </cell>
          <cell r="L35">
            <v>53.721899999999998</v>
          </cell>
        </row>
        <row r="36">
          <cell r="E36" t="str">
            <v>Любительська  варена в.с.</v>
          </cell>
          <cell r="F36">
            <v>108.43</v>
          </cell>
          <cell r="K36">
            <v>155.80000000000001</v>
          </cell>
          <cell r="L36">
            <v>41.015099999999997</v>
          </cell>
        </row>
        <row r="37">
          <cell r="E37" t="str">
            <v>Ліверна 1.с.</v>
          </cell>
          <cell r="F37">
            <v>750.46</v>
          </cell>
          <cell r="K37">
            <v>1081.5</v>
          </cell>
          <cell r="L37">
            <v>12.2094</v>
          </cell>
        </row>
        <row r="38">
          <cell r="E38" t="str">
            <v>Ліверна 1.с.</v>
          </cell>
          <cell r="F38">
            <v>745.4</v>
          </cell>
          <cell r="K38">
            <v>1113.5</v>
          </cell>
        </row>
        <row r="39">
          <cell r="E39" t="str">
            <v>Лікарська вар. в. с.</v>
          </cell>
          <cell r="F39">
            <v>108.62</v>
          </cell>
          <cell r="K39">
            <v>161.6</v>
          </cell>
          <cell r="L39">
            <v>45.461599999999997</v>
          </cell>
        </row>
        <row r="40">
          <cell r="E40" t="str">
            <v>Медова в.к. в.с.</v>
          </cell>
          <cell r="F40">
            <v>212.1</v>
          </cell>
          <cell r="K40">
            <v>206.5</v>
          </cell>
          <cell r="L40">
            <v>77.854299999999995</v>
          </cell>
        </row>
        <row r="41">
          <cell r="E41" t="str">
            <v>Молодіжні"  1 с. Сосиски</v>
          </cell>
          <cell r="F41">
            <v>448.4</v>
          </cell>
          <cell r="K41">
            <v>510.2</v>
          </cell>
          <cell r="L41">
            <v>27.877500000000001</v>
          </cell>
        </row>
        <row r="42">
          <cell r="E42" t="str">
            <v>Молочна  варена в.с.</v>
          </cell>
          <cell r="F42">
            <v>650.17999999999995</v>
          </cell>
          <cell r="K42">
            <v>891.3</v>
          </cell>
          <cell r="L42">
            <v>52.854300000000002</v>
          </cell>
        </row>
        <row r="43">
          <cell r="E43" t="str">
            <v>Молочні" в.с. Сардельки</v>
          </cell>
          <cell r="F43">
            <v>108.184</v>
          </cell>
          <cell r="K43">
            <v>154.80000000000001</v>
          </cell>
          <cell r="L43">
            <v>42.537999999999997</v>
          </cell>
        </row>
        <row r="44">
          <cell r="E44" t="str">
            <v>Молочні" в/с Сосиски</v>
          </cell>
          <cell r="F44">
            <v>423.9</v>
          </cell>
          <cell r="K44">
            <v>540.4</v>
          </cell>
          <cell r="L44">
            <v>49.232399999999998</v>
          </cell>
        </row>
        <row r="45">
          <cell r="E45" t="str">
            <v>Ніжні 1с. Сосиски</v>
          </cell>
          <cell r="F45">
            <v>216.9</v>
          </cell>
          <cell r="K45">
            <v>293.3</v>
          </cell>
          <cell r="L45">
            <v>35.417400000000001</v>
          </cell>
        </row>
        <row r="46">
          <cell r="E46" t="str">
            <v>Окорок запечений по Домашньому в.с.</v>
          </cell>
          <cell r="F46">
            <v>412.65300000000002</v>
          </cell>
          <cell r="K46">
            <v>303</v>
          </cell>
          <cell r="L46">
            <v>87.561400000000006</v>
          </cell>
        </row>
        <row r="47">
          <cell r="E47" t="str">
            <v>Окорок київський в.с.</v>
          </cell>
          <cell r="F47">
            <v>270.1816</v>
          </cell>
          <cell r="K47">
            <v>376.4</v>
          </cell>
          <cell r="L47">
            <v>49.744999999999997</v>
          </cell>
        </row>
        <row r="48">
          <cell r="E48" t="str">
            <v>Полтавська варена 2с.</v>
          </cell>
          <cell r="F48">
            <v>110.52500000000001</v>
          </cell>
          <cell r="K48">
            <v>140.4</v>
          </cell>
          <cell r="L48">
            <v>26.906199999999998</v>
          </cell>
        </row>
        <row r="49">
          <cell r="E49" t="str">
            <v>Пряна п.к. 2с.</v>
          </cell>
          <cell r="F49">
            <v>1117.4000000000001</v>
          </cell>
          <cell r="K49">
            <v>1084.98</v>
          </cell>
          <cell r="L49">
            <v>34.128300000000003</v>
          </cell>
        </row>
        <row r="50">
          <cell r="E50" t="str">
            <v>Реберця до пива в.с.</v>
          </cell>
          <cell r="F50">
            <v>367.71</v>
          </cell>
          <cell r="K50">
            <v>320.2</v>
          </cell>
          <cell r="L50">
            <v>20.132300000000001</v>
          </cell>
        </row>
        <row r="51">
          <cell r="E51" t="str">
            <v>Ребро свиняче в.к.</v>
          </cell>
          <cell r="F51">
            <v>236.9</v>
          </cell>
          <cell r="K51">
            <v>205</v>
          </cell>
          <cell r="L51">
            <v>30.8444</v>
          </cell>
        </row>
        <row r="52">
          <cell r="E52" t="str">
            <v>Рулька по-домашньому</v>
          </cell>
          <cell r="F52">
            <v>146.41999999999999</v>
          </cell>
          <cell r="K52">
            <v>149</v>
          </cell>
          <cell r="L52">
            <v>59.272399999999998</v>
          </cell>
        </row>
        <row r="53">
          <cell r="E53" t="str">
            <v>Сальтисон Домашній в.с.</v>
          </cell>
          <cell r="F53">
            <v>157.05000000000001</v>
          </cell>
          <cell r="K53">
            <v>137.69999999999999</v>
          </cell>
          <cell r="L53">
            <v>21.928000000000001</v>
          </cell>
        </row>
        <row r="54">
          <cell r="E54" t="str">
            <v>Сальтисон Домашній в.с.</v>
          </cell>
          <cell r="F54">
            <v>348.36</v>
          </cell>
          <cell r="K54">
            <v>319</v>
          </cell>
        </row>
        <row r="55">
          <cell r="E55" t="str">
            <v>Салямі  н.к.в.с.</v>
          </cell>
          <cell r="F55">
            <v>316.41000000000003</v>
          </cell>
          <cell r="K55">
            <v>340.1</v>
          </cell>
          <cell r="L55">
            <v>58.989400000000003</v>
          </cell>
        </row>
        <row r="56">
          <cell r="E56" t="str">
            <v>Салямі "Фірмова" п.к. 1с.</v>
          </cell>
          <cell r="F56">
            <v>52.215000000000003</v>
          </cell>
          <cell r="K56">
            <v>51.1</v>
          </cell>
          <cell r="L56">
            <v>70.059100000000001</v>
          </cell>
        </row>
        <row r="57">
          <cell r="E57" t="str">
            <v>Салямі Королівська в.к.в.с.</v>
          </cell>
          <cell r="F57">
            <v>104.13</v>
          </cell>
          <cell r="K57">
            <v>105.3</v>
          </cell>
          <cell r="L57">
            <v>54.435499999999998</v>
          </cell>
        </row>
        <row r="58">
          <cell r="E58" t="str">
            <v>Салямі Мисливська в.к.1с.</v>
          </cell>
          <cell r="F58">
            <v>208.44</v>
          </cell>
          <cell r="K58">
            <v>210.8</v>
          </cell>
          <cell r="L58">
            <v>66.705500000000001</v>
          </cell>
        </row>
        <row r="59">
          <cell r="E59" t="str">
            <v>Салямі Фінська в.к.1с.</v>
          </cell>
          <cell r="F59">
            <v>210.46</v>
          </cell>
          <cell r="K59">
            <v>209.2</v>
          </cell>
          <cell r="L59">
            <v>66.331199999999995</v>
          </cell>
        </row>
        <row r="60">
          <cell r="E60" t="str">
            <v>Свинні" 1с. Сардельки</v>
          </cell>
          <cell r="F60">
            <v>208.36</v>
          </cell>
          <cell r="K60">
            <v>289.39999999999998</v>
          </cell>
          <cell r="L60">
            <v>46.409700000000001</v>
          </cell>
        </row>
        <row r="61">
          <cell r="E61" t="str">
            <v>Сервелат н.к  в.с.</v>
          </cell>
          <cell r="F61">
            <v>213.96</v>
          </cell>
          <cell r="K61">
            <v>214</v>
          </cell>
          <cell r="L61">
            <v>53.749299999999998</v>
          </cell>
        </row>
        <row r="62">
          <cell r="E62" t="str">
            <v>Ситна варена 3с.</v>
          </cell>
          <cell r="F62">
            <v>113.57</v>
          </cell>
          <cell r="K62">
            <v>147.69999999999999</v>
          </cell>
          <cell r="L62">
            <v>20.7012</v>
          </cell>
        </row>
        <row r="63">
          <cell r="E63" t="str">
            <v>Смачні сосиски 2с.</v>
          </cell>
          <cell r="F63">
            <v>113.07</v>
          </cell>
          <cell r="K63">
            <v>148</v>
          </cell>
          <cell r="L63">
            <v>22.415099999999999</v>
          </cell>
        </row>
        <row r="64">
          <cell r="E64" t="str">
            <v>Сорочинські сосиски 1с.</v>
          </cell>
          <cell r="F64">
            <v>105.77</v>
          </cell>
          <cell r="K64">
            <v>136.30000000000001</v>
          </cell>
          <cell r="L64">
            <v>38.232300000000002</v>
          </cell>
        </row>
        <row r="65">
          <cell r="E65" t="str">
            <v>Союзні 1с.сардельки.</v>
          </cell>
          <cell r="F65">
            <v>214.16</v>
          </cell>
          <cell r="K65">
            <v>286.7</v>
          </cell>
          <cell r="L65">
            <v>45.814700000000002</v>
          </cell>
        </row>
        <row r="66">
          <cell r="E66" t="str">
            <v>Спинкі вар. копчені</v>
          </cell>
          <cell r="F66">
            <v>499.55</v>
          </cell>
          <cell r="K66">
            <v>379.9</v>
          </cell>
          <cell r="L66">
            <v>17.610299999999999</v>
          </cell>
        </row>
        <row r="67">
          <cell r="E67" t="str">
            <v>Столова варена 2с.</v>
          </cell>
          <cell r="F67">
            <v>109.675</v>
          </cell>
          <cell r="K67">
            <v>150.69999999999999</v>
          </cell>
          <cell r="L67">
            <v>22.174700000000001</v>
          </cell>
        </row>
        <row r="68">
          <cell r="E68" t="str">
            <v>Супродуктова п.к. 3сорт</v>
          </cell>
          <cell r="F68">
            <v>581.25</v>
          </cell>
          <cell r="K68">
            <v>575.1</v>
          </cell>
          <cell r="L68">
            <v>22.013200000000001</v>
          </cell>
        </row>
        <row r="69">
          <cell r="E69" t="str">
            <v>Теляча вар. В.с.</v>
          </cell>
          <cell r="F69">
            <v>214.64</v>
          </cell>
          <cell r="K69">
            <v>299.3</v>
          </cell>
          <cell r="L69">
            <v>47.643599999999999</v>
          </cell>
        </row>
        <row r="70">
          <cell r="E70" t="str">
            <v>Телячі сардельки в.с.</v>
          </cell>
          <cell r="F70">
            <v>441.32</v>
          </cell>
          <cell r="K70">
            <v>616.6</v>
          </cell>
          <cell r="L70">
            <v>43.563400000000001</v>
          </cell>
        </row>
        <row r="71">
          <cell r="E71" t="str">
            <v>Уши свинячі в.к.</v>
          </cell>
          <cell r="F71">
            <v>74.16</v>
          </cell>
          <cell r="K71">
            <v>70.2</v>
          </cell>
          <cell r="L71">
            <v>39.032800000000002</v>
          </cell>
        </row>
        <row r="72">
          <cell r="E72" t="str">
            <v>Фарш Домашній</v>
          </cell>
          <cell r="F72">
            <v>300</v>
          </cell>
          <cell r="K72">
            <v>300</v>
          </cell>
          <cell r="L72">
            <v>54.6</v>
          </cell>
        </row>
        <row r="73">
          <cell r="E73" t="str">
            <v>Філейка особлива в.к.в.с.</v>
          </cell>
          <cell r="F73">
            <v>127.819</v>
          </cell>
          <cell r="K73">
            <v>120.6</v>
          </cell>
          <cell r="L73">
            <v>101.06480000000001</v>
          </cell>
        </row>
        <row r="74">
          <cell r="E74" t="str">
            <v>Харківські сосиски 1с.</v>
          </cell>
          <cell r="F74">
            <v>654.75</v>
          </cell>
          <cell r="K74">
            <v>807</v>
          </cell>
          <cell r="L74">
            <v>36.186100000000003</v>
          </cell>
        </row>
        <row r="75">
          <cell r="E75" t="str">
            <v>Часникова н/к.2с.</v>
          </cell>
          <cell r="F75">
            <v>115.35</v>
          </cell>
          <cell r="K75">
            <v>110.4</v>
          </cell>
          <cell r="L75">
            <v>27.5336</v>
          </cell>
        </row>
        <row r="76">
          <cell r="E76" t="str">
            <v>Шашлик свинячий н.ф.</v>
          </cell>
          <cell r="F76">
            <v>57.4</v>
          </cell>
          <cell r="K76">
            <v>67</v>
          </cell>
          <cell r="L76">
            <v>61.6539</v>
          </cell>
        </row>
        <row r="77">
          <cell r="E77" t="str">
            <v>Шинково-рублена в.с.</v>
          </cell>
          <cell r="F77">
            <v>104.66</v>
          </cell>
          <cell r="K77">
            <v>131.19999999999999</v>
          </cell>
          <cell r="L77">
            <v>56.2258</v>
          </cell>
        </row>
        <row r="78">
          <cell r="E78" t="str">
            <v>Школярик"  в.с. Сосиски</v>
          </cell>
          <cell r="F78">
            <v>207.15</v>
          </cell>
          <cell r="K78">
            <v>245.6</v>
          </cell>
          <cell r="L78">
            <v>52.150700000000001</v>
          </cell>
        </row>
        <row r="79">
          <cell r="E79" t="str">
            <v>Шкільна варена 1.с.</v>
          </cell>
          <cell r="F79">
            <v>108.37</v>
          </cell>
          <cell r="K79">
            <v>164.4</v>
          </cell>
          <cell r="L79">
            <v>39.973199999999999</v>
          </cell>
        </row>
        <row r="80">
          <cell r="E80" t="str">
            <v>к-са паштетна по-домашньому 1с.</v>
          </cell>
          <cell r="F80">
            <v>212.9</v>
          </cell>
          <cell r="K80">
            <v>214.4</v>
          </cell>
          <cell r="L80">
            <v>22.167000000000002</v>
          </cell>
        </row>
        <row r="81">
          <cell r="E81" t="str">
            <v>черкаські "2 с. Сардельки</v>
          </cell>
          <cell r="F81">
            <v>227.95</v>
          </cell>
          <cell r="K81">
            <v>279.89999999999998</v>
          </cell>
          <cell r="L81">
            <v>23.3962</v>
          </cell>
        </row>
      </sheetData>
      <sheetData sheetId="23">
        <row r="1">
          <cell r="E1" t="str">
            <v>Товар</v>
          </cell>
          <cell r="F1" t="str">
            <v>К-сть</v>
          </cell>
          <cell r="K1" t="str">
            <v>Вихід</v>
          </cell>
          <cell r="L1" t="str">
            <v>Собівартість</v>
          </cell>
        </row>
        <row r="2">
          <cell r="E2" t="str">
            <v>Імператорська   н.к.  1.с.</v>
          </cell>
          <cell r="F2">
            <v>206.7</v>
          </cell>
          <cell r="K2">
            <v>208.5</v>
          </cell>
          <cell r="L2">
            <v>65.372799999999998</v>
          </cell>
        </row>
        <row r="3">
          <cell r="E3" t="str">
            <v>Альпійська 1с.</v>
          </cell>
          <cell r="F3">
            <v>231.68</v>
          </cell>
          <cell r="K3">
            <v>237</v>
          </cell>
          <cell r="L3">
            <v>29.2822</v>
          </cell>
        </row>
        <row r="4">
          <cell r="E4" t="str">
            <v>Баки свинні копчено-варені 2 с</v>
          </cell>
          <cell r="F4">
            <v>179.84399999999999</v>
          </cell>
          <cell r="K4">
            <v>198</v>
          </cell>
          <cell r="L4">
            <v>45.308500000000002</v>
          </cell>
        </row>
        <row r="5">
          <cell r="E5" t="str">
            <v>Балик Ювілейний  в.с.</v>
          </cell>
          <cell r="F5">
            <v>263.0994</v>
          </cell>
          <cell r="K5">
            <v>390.7</v>
          </cell>
          <cell r="L5">
            <v>50.923699999999997</v>
          </cell>
        </row>
        <row r="6">
          <cell r="E6" t="str">
            <v>Баликова п.к.1с.</v>
          </cell>
          <cell r="F6">
            <v>412.8</v>
          </cell>
          <cell r="K6">
            <v>415.3</v>
          </cell>
          <cell r="L6">
            <v>70.017700000000005</v>
          </cell>
        </row>
        <row r="7">
          <cell r="E7" t="str">
            <v>Болгарська п.к. 1с.</v>
          </cell>
          <cell r="F7">
            <v>104.5</v>
          </cell>
          <cell r="K7">
            <v>108</v>
          </cell>
          <cell r="L7">
            <v>61.723300000000002</v>
          </cell>
        </row>
        <row r="8">
          <cell r="E8" t="str">
            <v>Брестська  варена 1с.</v>
          </cell>
          <cell r="F8">
            <v>111.825</v>
          </cell>
          <cell r="K8">
            <v>147</v>
          </cell>
          <cell r="L8">
            <v>27.489599999999999</v>
          </cell>
        </row>
        <row r="9">
          <cell r="E9" t="str">
            <v>Буженина домашня варена в.с.</v>
          </cell>
          <cell r="F9">
            <v>349.70100000000002</v>
          </cell>
          <cell r="K9">
            <v>357.9</v>
          </cell>
          <cell r="L9">
            <v>68.822400000000002</v>
          </cell>
        </row>
        <row r="10">
          <cell r="E10" t="str">
            <v>Варена з молоком 1с.</v>
          </cell>
          <cell r="F10">
            <v>217.28</v>
          </cell>
          <cell r="K10">
            <v>304.60000000000002</v>
          </cell>
          <cell r="L10">
            <v>35.959600000000002</v>
          </cell>
        </row>
        <row r="11">
          <cell r="E11" t="str">
            <v>Варшавська н.к.1с.</v>
          </cell>
          <cell r="F11">
            <v>220.97</v>
          </cell>
          <cell r="K11">
            <v>202</v>
          </cell>
          <cell r="L11">
            <v>49.066200000000002</v>
          </cell>
        </row>
        <row r="12">
          <cell r="E12" t="str">
            <v>Віденська" 1.с. Сосиски</v>
          </cell>
          <cell r="F12">
            <v>107.72</v>
          </cell>
          <cell r="K12">
            <v>134.9</v>
          </cell>
          <cell r="L12">
            <v>64.901899999999998</v>
          </cell>
        </row>
        <row r="13">
          <cell r="E13" t="str">
            <v>Вітчинна   н.к.  1с.</v>
          </cell>
          <cell r="F13">
            <v>215.04</v>
          </cell>
          <cell r="K13">
            <v>288.60000000000002</v>
          </cell>
          <cell r="L13">
            <v>62.779800000000002</v>
          </cell>
        </row>
        <row r="14">
          <cell r="E14" t="str">
            <v>Грудинка вар. копчена в.с.</v>
          </cell>
          <cell r="F14">
            <v>463.435</v>
          </cell>
          <cell r="K14">
            <v>475.1</v>
          </cell>
          <cell r="L14">
            <v>74.143299999999996</v>
          </cell>
        </row>
        <row r="15">
          <cell r="E15" t="str">
            <v>Грудинка жарена в.с.</v>
          </cell>
          <cell r="F15">
            <v>429.28500000000003</v>
          </cell>
          <cell r="K15">
            <v>399.6</v>
          </cell>
          <cell r="L15">
            <v>82.499200000000002</v>
          </cell>
        </row>
        <row r="16">
          <cell r="E16" t="str">
            <v>Грудка сочна в.к. в.с.</v>
          </cell>
          <cell r="F16">
            <v>198.55</v>
          </cell>
          <cell r="K16">
            <v>192.1</v>
          </cell>
          <cell r="L16">
            <v>48.060600000000001</v>
          </cell>
        </row>
        <row r="17">
          <cell r="E17" t="str">
            <v>Гуцульська н.к.2с.</v>
          </cell>
          <cell r="F17">
            <v>108.5</v>
          </cell>
          <cell r="K17">
            <v>108.1</v>
          </cell>
          <cell r="L17">
            <v>30.3672</v>
          </cell>
        </row>
        <row r="18">
          <cell r="E18" t="str">
            <v>Дачні сардельки в.г.</v>
          </cell>
          <cell r="F18">
            <v>212.018</v>
          </cell>
          <cell r="K18">
            <v>301.89999999999998</v>
          </cell>
          <cell r="L18">
            <v>47.4298</v>
          </cell>
        </row>
        <row r="19">
          <cell r="E19" t="str">
            <v>Делікатесна з сиром  н.к.  1с.</v>
          </cell>
          <cell r="F19">
            <v>209.74</v>
          </cell>
          <cell r="K19">
            <v>209.3</v>
          </cell>
          <cell r="L19">
            <v>63.884999999999998</v>
          </cell>
        </row>
        <row r="20">
          <cell r="E20" t="str">
            <v>Домашня жарена в.с.</v>
          </cell>
          <cell r="F20">
            <v>211.76</v>
          </cell>
          <cell r="K20">
            <v>188.8</v>
          </cell>
          <cell r="L20">
            <v>73.760400000000004</v>
          </cell>
        </row>
        <row r="21">
          <cell r="E21" t="str">
            <v>Дрогобицька  в.к   в.с</v>
          </cell>
          <cell r="F21">
            <v>206.8</v>
          </cell>
          <cell r="K21">
            <v>211.8</v>
          </cell>
          <cell r="L21">
            <v>73.811800000000005</v>
          </cell>
        </row>
        <row r="22">
          <cell r="E22" t="str">
            <v>З салом" 2с. Сардельки</v>
          </cell>
          <cell r="F22">
            <v>452.2</v>
          </cell>
          <cell r="K22">
            <v>532.9</v>
          </cell>
          <cell r="L22">
            <v>31.593900000000001</v>
          </cell>
        </row>
        <row r="23">
          <cell r="E23" t="str">
            <v>З сиром "  1.с.Сардельки</v>
          </cell>
          <cell r="F23">
            <v>215.04</v>
          </cell>
          <cell r="K23">
            <v>276.2</v>
          </cell>
          <cell r="L23">
            <v>48.363900000000001</v>
          </cell>
        </row>
        <row r="24">
          <cell r="E24" t="str">
            <v>Казкова варена 1с.</v>
          </cell>
          <cell r="F24">
            <v>216.42</v>
          </cell>
          <cell r="K24">
            <v>291.10000000000002</v>
          </cell>
          <cell r="L24">
            <v>39.2575</v>
          </cell>
        </row>
        <row r="25">
          <cell r="E25" t="str">
            <v>Карпатська н.к. в.с.</v>
          </cell>
          <cell r="F25">
            <v>309.60000000000002</v>
          </cell>
          <cell r="K25">
            <v>302</v>
          </cell>
          <cell r="L25">
            <v>70.367900000000006</v>
          </cell>
        </row>
        <row r="26">
          <cell r="E26" t="str">
            <v>Ковбаса "Шварцвальдська"  н/к в.г</v>
          </cell>
          <cell r="F26">
            <v>206.5</v>
          </cell>
          <cell r="K26">
            <v>201.4</v>
          </cell>
          <cell r="L26">
            <v>80.226600000000005</v>
          </cell>
        </row>
        <row r="27">
          <cell r="E27" t="str">
            <v>Ковбаса копчена " На дровах" 1с.</v>
          </cell>
          <cell r="F27">
            <v>216.2</v>
          </cell>
          <cell r="K27">
            <v>213.1</v>
          </cell>
          <cell r="L27">
            <v>60.8476</v>
          </cell>
        </row>
        <row r="28">
          <cell r="E28" t="str">
            <v>Ковбаски Єгерські н/к.1с.</v>
          </cell>
          <cell r="F28">
            <v>208.4</v>
          </cell>
          <cell r="K28">
            <v>224.1</v>
          </cell>
          <cell r="L28">
            <v>68.400899999999993</v>
          </cell>
        </row>
        <row r="29">
          <cell r="E29" t="str">
            <v>Ковбаски Делікатесні н.к. 1 с.</v>
          </cell>
          <cell r="F29">
            <v>208.15</v>
          </cell>
          <cell r="K29">
            <v>195.3</v>
          </cell>
          <cell r="L29">
            <v>58.247900000000001</v>
          </cell>
        </row>
        <row r="30">
          <cell r="E30" t="str">
            <v>Ковбаски Тірольські  н.к.1с.</v>
          </cell>
          <cell r="F30">
            <v>219.97</v>
          </cell>
          <cell r="K30">
            <v>201.5</v>
          </cell>
          <cell r="L30">
            <v>40.237400000000001</v>
          </cell>
        </row>
        <row r="31">
          <cell r="E31" t="str">
            <v>Ковбаски мисливські н.к.1с.</v>
          </cell>
          <cell r="F31">
            <v>214.3</v>
          </cell>
          <cell r="K31">
            <v>193.7</v>
          </cell>
          <cell r="L31">
            <v>64.981499999999997</v>
          </cell>
        </row>
        <row r="32">
          <cell r="E32" t="str">
            <v>Козацька н.к. 2с.</v>
          </cell>
          <cell r="F32">
            <v>225.28</v>
          </cell>
          <cell r="K32">
            <v>236.2</v>
          </cell>
          <cell r="L32">
            <v>35.881500000000003</v>
          </cell>
        </row>
        <row r="33">
          <cell r="E33" t="str">
            <v>Краківська п.к.в.с.</v>
          </cell>
          <cell r="F33">
            <v>305.625</v>
          </cell>
          <cell r="K33">
            <v>296.3</v>
          </cell>
          <cell r="L33">
            <v>56.892699999999998</v>
          </cell>
        </row>
        <row r="34">
          <cell r="E34" t="str">
            <v>Крепиш" в.с. Сосиски</v>
          </cell>
          <cell r="F34">
            <v>217.06</v>
          </cell>
          <cell r="K34">
            <v>305</v>
          </cell>
          <cell r="L34">
            <v>50.2438</v>
          </cell>
        </row>
        <row r="35">
          <cell r="E35" t="str">
            <v>Крильця курині в.к.</v>
          </cell>
          <cell r="F35">
            <v>204.428</v>
          </cell>
          <cell r="K35">
            <v>175.5</v>
          </cell>
          <cell r="L35">
            <v>38.104500000000002</v>
          </cell>
        </row>
        <row r="36">
          <cell r="E36" t="str">
            <v>Кровяна з язиком</v>
          </cell>
          <cell r="F36">
            <v>117.800016</v>
          </cell>
          <cell r="K36">
            <v>146.5</v>
          </cell>
          <cell r="L36">
            <v>23.943300000000001</v>
          </cell>
        </row>
        <row r="37">
          <cell r="E37" t="str">
            <v>Курина П.к.в.с.</v>
          </cell>
          <cell r="F37">
            <v>108.8</v>
          </cell>
          <cell r="K37">
            <v>136.69999999999999</v>
          </cell>
          <cell r="L37">
            <v>45.102400000000003</v>
          </cell>
        </row>
        <row r="38">
          <cell r="E38" t="str">
            <v>Курина жарена 1с</v>
          </cell>
          <cell r="F38">
            <v>210</v>
          </cell>
          <cell r="K38">
            <v>188.7</v>
          </cell>
          <cell r="L38">
            <v>52.229199999999999</v>
          </cell>
        </row>
        <row r="39">
          <cell r="E39" t="str">
            <v>Кістковий залишок куриний</v>
          </cell>
          <cell r="F39">
            <v>1091</v>
          </cell>
          <cell r="K39">
            <v>1360</v>
          </cell>
          <cell r="L39">
            <v>3.9731000000000001</v>
          </cell>
        </row>
        <row r="40">
          <cell r="E40" t="str">
            <v>Ліверна 1.с.</v>
          </cell>
          <cell r="F40">
            <v>779.80799999999999</v>
          </cell>
          <cell r="K40">
            <v>1056</v>
          </cell>
          <cell r="L40">
            <v>12.6343</v>
          </cell>
        </row>
        <row r="41">
          <cell r="E41" t="str">
            <v>Лікарська вар. в. с.</v>
          </cell>
          <cell r="F41">
            <v>217.24</v>
          </cell>
          <cell r="K41">
            <v>321.39999999999998</v>
          </cell>
          <cell r="L41">
            <v>44.488399999999999</v>
          </cell>
        </row>
        <row r="42">
          <cell r="E42" t="str">
            <v>Медова в.к. в.с.</v>
          </cell>
          <cell r="F42">
            <v>424.2</v>
          </cell>
          <cell r="K42">
            <v>427.5</v>
          </cell>
          <cell r="L42">
            <v>79.330600000000004</v>
          </cell>
        </row>
        <row r="43">
          <cell r="E43" t="str">
            <v>Молодіжні"  1 с. Сосиски</v>
          </cell>
          <cell r="F43">
            <v>448.4</v>
          </cell>
          <cell r="K43">
            <v>506.8</v>
          </cell>
          <cell r="L43">
            <v>28.691199999999998</v>
          </cell>
        </row>
        <row r="44">
          <cell r="E44" t="str">
            <v>Молочна  варена в.с.</v>
          </cell>
          <cell r="F44">
            <v>651.17999999999995</v>
          </cell>
          <cell r="K44">
            <v>899.3</v>
          </cell>
          <cell r="L44">
            <v>52.635899999999999</v>
          </cell>
        </row>
        <row r="45">
          <cell r="E45" t="str">
            <v>Молочні" в/с Сосиски</v>
          </cell>
          <cell r="F45">
            <v>423.9</v>
          </cell>
          <cell r="K45">
            <v>529.4</v>
          </cell>
          <cell r="L45">
            <v>50.126199999999997</v>
          </cell>
        </row>
        <row r="46">
          <cell r="E46" t="str">
            <v>Московська  в.к   в.с</v>
          </cell>
          <cell r="F46">
            <v>309.52</v>
          </cell>
          <cell r="K46">
            <v>287.8</v>
          </cell>
          <cell r="L46">
            <v>82.071600000000004</v>
          </cell>
        </row>
        <row r="47">
          <cell r="E47" t="str">
            <v>Ніжні 1с. Сосиски</v>
          </cell>
          <cell r="F47">
            <v>216.9</v>
          </cell>
          <cell r="K47">
            <v>291.39999999999998</v>
          </cell>
          <cell r="L47">
            <v>36.183</v>
          </cell>
        </row>
        <row r="48">
          <cell r="E48" t="str">
            <v>Одеська н.к. 1с</v>
          </cell>
          <cell r="F48">
            <v>103.4</v>
          </cell>
          <cell r="K48">
            <v>98.5</v>
          </cell>
          <cell r="L48">
            <v>60.6693</v>
          </cell>
        </row>
        <row r="49">
          <cell r="E49" t="str">
            <v>Окорок запечений по Домашньому в.с.</v>
          </cell>
          <cell r="F49">
            <v>365.43400000000003</v>
          </cell>
          <cell r="K49">
            <v>270.89999999999998</v>
          </cell>
          <cell r="L49">
            <v>88.044399999999996</v>
          </cell>
        </row>
        <row r="50">
          <cell r="E50" t="str">
            <v>Окорок київський в.с.</v>
          </cell>
          <cell r="F50">
            <v>255.58840000000001</v>
          </cell>
          <cell r="K50">
            <v>368.5</v>
          </cell>
          <cell r="L50">
            <v>48.571800000000003</v>
          </cell>
        </row>
        <row r="51">
          <cell r="E51" t="str">
            <v>Окорочка курині вар. коп.в.с.</v>
          </cell>
          <cell r="F51">
            <v>186.697</v>
          </cell>
          <cell r="K51">
            <v>166.3</v>
          </cell>
          <cell r="L51">
            <v>47.243699999999997</v>
          </cell>
        </row>
        <row r="52">
          <cell r="E52" t="str">
            <v>Ошийок вар жарений в.с.</v>
          </cell>
          <cell r="F52">
            <v>215.48750000000001</v>
          </cell>
          <cell r="K52">
            <v>167.2</v>
          </cell>
          <cell r="L52">
            <v>71.686199999999999</v>
          </cell>
        </row>
        <row r="53">
          <cell r="E53" t="str">
            <v>Ошийок вар жарений в.с.</v>
          </cell>
          <cell r="F53">
            <v>312.12150000000003</v>
          </cell>
          <cell r="K53">
            <v>352.1</v>
          </cell>
        </row>
        <row r="54">
          <cell r="E54" t="str">
            <v>Панська рублена  н.к.1с.</v>
          </cell>
          <cell r="F54">
            <v>316.05</v>
          </cell>
          <cell r="K54">
            <v>326.2</v>
          </cell>
          <cell r="L54">
            <v>69.239900000000006</v>
          </cell>
        </row>
        <row r="55">
          <cell r="E55" t="str">
            <v>Паштет Домашній в.с.</v>
          </cell>
          <cell r="F55">
            <v>213</v>
          </cell>
          <cell r="K55">
            <v>281.3</v>
          </cell>
          <cell r="L55">
            <v>38.893599999999999</v>
          </cell>
        </row>
        <row r="56">
          <cell r="E56" t="str">
            <v>Паштет Печінковий в.с.</v>
          </cell>
          <cell r="F56">
            <v>111.9</v>
          </cell>
          <cell r="K56">
            <v>143.80000000000001</v>
          </cell>
          <cell r="L56">
            <v>22.1691</v>
          </cell>
        </row>
        <row r="57">
          <cell r="E57" t="str">
            <v>Печінкова жарена в.с.</v>
          </cell>
          <cell r="F57">
            <v>227.1</v>
          </cell>
          <cell r="K57">
            <v>177.8</v>
          </cell>
          <cell r="L57">
            <v>36.864100000000001</v>
          </cell>
        </row>
        <row r="58">
          <cell r="E58" t="str">
            <v>Подільські сардельки 2с.</v>
          </cell>
          <cell r="F58">
            <v>113.27</v>
          </cell>
          <cell r="K58">
            <v>150.30000000000001</v>
          </cell>
          <cell r="L58">
            <v>21.1418</v>
          </cell>
        </row>
        <row r="59">
          <cell r="E59" t="str">
            <v>Пряна п.к. 2с.</v>
          </cell>
          <cell r="F59">
            <v>1117.4000000000001</v>
          </cell>
          <cell r="K59">
            <v>1112.5</v>
          </cell>
          <cell r="L59">
            <v>33.2729</v>
          </cell>
        </row>
        <row r="60">
          <cell r="E60" t="str">
            <v>Реберця до пива в.с.</v>
          </cell>
          <cell r="F60">
            <v>318.27</v>
          </cell>
          <cell r="K60">
            <v>273.2</v>
          </cell>
          <cell r="L60">
            <v>20.423200000000001</v>
          </cell>
        </row>
        <row r="61">
          <cell r="E61" t="str">
            <v>Ребро свиняче в.к.</v>
          </cell>
          <cell r="F61">
            <v>232.78</v>
          </cell>
          <cell r="K61">
            <v>205.4</v>
          </cell>
          <cell r="L61">
            <v>29.770600000000002</v>
          </cell>
        </row>
        <row r="62">
          <cell r="E62" t="str">
            <v>Рулет "Апетитний"  в.с</v>
          </cell>
          <cell r="F62">
            <v>107.6</v>
          </cell>
          <cell r="K62">
            <v>128.4</v>
          </cell>
          <cell r="L62">
            <v>56.711799999999997</v>
          </cell>
        </row>
        <row r="63">
          <cell r="E63" t="str">
            <v>Рулет Венський  1 с.</v>
          </cell>
          <cell r="F63">
            <v>213.61500000000001</v>
          </cell>
          <cell r="K63">
            <v>234.5</v>
          </cell>
          <cell r="L63">
            <v>56.990699999999997</v>
          </cell>
        </row>
        <row r="64">
          <cell r="E64" t="str">
            <v>Рулька по-домашньому</v>
          </cell>
          <cell r="F64">
            <v>209</v>
          </cell>
          <cell r="K64">
            <v>175</v>
          </cell>
          <cell r="L64">
            <v>64.176299999999998</v>
          </cell>
        </row>
        <row r="65">
          <cell r="E65" t="str">
            <v>Рулька по-домашньому</v>
          </cell>
          <cell r="F65">
            <v>208.8</v>
          </cell>
          <cell r="K65">
            <v>214.5</v>
          </cell>
        </row>
        <row r="66">
          <cell r="E66" t="str">
            <v>Сало з часником</v>
          </cell>
          <cell r="F66">
            <v>316.14999999999998</v>
          </cell>
          <cell r="K66">
            <v>321.7</v>
          </cell>
          <cell r="L66">
            <v>32.982799999999997</v>
          </cell>
        </row>
        <row r="67">
          <cell r="E67" t="str">
            <v>Сальтисон Домашній в.с.</v>
          </cell>
          <cell r="F67">
            <v>156.30000000000001</v>
          </cell>
          <cell r="K67">
            <v>145.9</v>
          </cell>
          <cell r="L67">
            <v>28.407</v>
          </cell>
        </row>
        <row r="68">
          <cell r="E68" t="str">
            <v>Сальтисон Домашній в.с.</v>
          </cell>
          <cell r="F68">
            <v>249.46</v>
          </cell>
          <cell r="K68">
            <v>226.8</v>
          </cell>
        </row>
        <row r="69">
          <cell r="E69" t="str">
            <v>Салямі  н.к.в.с.</v>
          </cell>
          <cell r="F69">
            <v>421.88</v>
          </cell>
          <cell r="K69">
            <v>418</v>
          </cell>
          <cell r="L69">
            <v>62.374600000000001</v>
          </cell>
        </row>
        <row r="70">
          <cell r="E70" t="str">
            <v>Салямі "Фірмова" п.к. 1с.</v>
          </cell>
          <cell r="F70">
            <v>104.43</v>
          </cell>
          <cell r="K70">
            <v>108.5</v>
          </cell>
          <cell r="L70">
            <v>66.958799999999997</v>
          </cell>
        </row>
        <row r="71">
          <cell r="E71" t="str">
            <v>Салямі Королівська в.к.в.с.</v>
          </cell>
          <cell r="F71">
            <v>208.26</v>
          </cell>
          <cell r="K71">
            <v>214.5</v>
          </cell>
          <cell r="L71">
            <v>53.097799999999999</v>
          </cell>
        </row>
        <row r="72">
          <cell r="E72" t="str">
            <v>Салямі Мисливська в.к.1с.</v>
          </cell>
          <cell r="F72">
            <v>208.44</v>
          </cell>
          <cell r="K72">
            <v>209.7</v>
          </cell>
          <cell r="L72">
            <v>65.537199999999999</v>
          </cell>
        </row>
        <row r="73">
          <cell r="E73" t="str">
            <v>Салямі Фінська в.к.1с.</v>
          </cell>
          <cell r="F73">
            <v>263.07499999999999</v>
          </cell>
          <cell r="K73">
            <v>269.3</v>
          </cell>
          <cell r="L73">
            <v>62.738799999999998</v>
          </cell>
        </row>
        <row r="74">
          <cell r="E74" t="str">
            <v>Свинні" 1с. Сардельки</v>
          </cell>
          <cell r="F74">
            <v>208.36</v>
          </cell>
          <cell r="K74">
            <v>292.5</v>
          </cell>
          <cell r="L74">
            <v>45.917400000000001</v>
          </cell>
        </row>
        <row r="75">
          <cell r="E75" t="str">
            <v>Свиняча н/к 1 с.</v>
          </cell>
          <cell r="F75">
            <v>323.39999999999998</v>
          </cell>
          <cell r="K75">
            <v>350.2</v>
          </cell>
          <cell r="L75">
            <v>56.221899999999998</v>
          </cell>
        </row>
        <row r="76">
          <cell r="E76" t="str">
            <v>Селянська  н.к.2.с</v>
          </cell>
          <cell r="F76">
            <v>340.62</v>
          </cell>
          <cell r="K76">
            <v>364.4</v>
          </cell>
          <cell r="L76">
            <v>32.970700000000001</v>
          </cell>
        </row>
        <row r="77">
          <cell r="E77" t="str">
            <v>Сервелат н.к  в.с.</v>
          </cell>
          <cell r="F77">
            <v>320.94</v>
          </cell>
          <cell r="K77">
            <v>322.89999999999998</v>
          </cell>
          <cell r="L77">
            <v>51.713700000000003</v>
          </cell>
        </row>
        <row r="78">
          <cell r="E78" t="str">
            <v>Ситна варена 3с.</v>
          </cell>
          <cell r="F78">
            <v>113.57</v>
          </cell>
          <cell r="K78">
            <v>142.80000000000001</v>
          </cell>
          <cell r="L78">
            <v>21.410900000000002</v>
          </cell>
        </row>
        <row r="79">
          <cell r="E79" t="str">
            <v>Сорочинська п.к. 2сорту</v>
          </cell>
          <cell r="F79">
            <v>232.84</v>
          </cell>
          <cell r="K79">
            <v>244.2</v>
          </cell>
          <cell r="L79">
            <v>40.0837</v>
          </cell>
        </row>
        <row r="80">
          <cell r="E80" t="str">
            <v>Спинкі вар. копчені</v>
          </cell>
          <cell r="F80">
            <v>575.77</v>
          </cell>
          <cell r="K80">
            <v>444.6</v>
          </cell>
          <cell r="L80">
            <v>16.697399999999998</v>
          </cell>
        </row>
        <row r="81">
          <cell r="E81" t="str">
            <v>Супродуктова п.к. 3сорт</v>
          </cell>
          <cell r="F81">
            <v>697.5</v>
          </cell>
          <cell r="K81">
            <v>704</v>
          </cell>
          <cell r="L81">
            <v>20.4056</v>
          </cell>
        </row>
        <row r="82">
          <cell r="E82" t="str">
            <v>Теляча вар. В.с.</v>
          </cell>
          <cell r="F82">
            <v>214.64</v>
          </cell>
          <cell r="K82">
            <v>294.2</v>
          </cell>
          <cell r="L82">
            <v>52.942700000000002</v>
          </cell>
        </row>
        <row r="83">
          <cell r="E83" t="str">
            <v>Телячі сардельки в.с.</v>
          </cell>
          <cell r="F83">
            <v>441.32</v>
          </cell>
          <cell r="K83">
            <v>624.4</v>
          </cell>
          <cell r="L83">
            <v>42.869399999999999</v>
          </cell>
        </row>
        <row r="84">
          <cell r="E84" t="str">
            <v>Уши свинячі в.к.</v>
          </cell>
          <cell r="F84">
            <v>78.28</v>
          </cell>
          <cell r="K84">
            <v>62.9</v>
          </cell>
          <cell r="L84">
            <v>45.982999999999997</v>
          </cell>
        </row>
        <row r="85">
          <cell r="E85" t="str">
            <v>Філейка особлива в.к.в.с.</v>
          </cell>
          <cell r="F85">
            <v>139.69</v>
          </cell>
          <cell r="K85">
            <v>123.2</v>
          </cell>
          <cell r="L85">
            <v>107.0887</v>
          </cell>
        </row>
        <row r="86">
          <cell r="E86" t="str">
            <v>Харківські сосиски 1с.</v>
          </cell>
          <cell r="F86">
            <v>436.5</v>
          </cell>
          <cell r="K86">
            <v>538.9</v>
          </cell>
          <cell r="L86">
            <v>35.9176</v>
          </cell>
        </row>
        <row r="87">
          <cell r="E87" t="str">
            <v>Часникова н/к.2с.</v>
          </cell>
          <cell r="F87">
            <v>225.7</v>
          </cell>
          <cell r="K87">
            <v>223.3</v>
          </cell>
          <cell r="L87">
            <v>26.9785</v>
          </cell>
        </row>
        <row r="88">
          <cell r="E88" t="str">
            <v>Шинка "Святкова" в.г.</v>
          </cell>
          <cell r="F88">
            <v>223.7</v>
          </cell>
          <cell r="K88">
            <v>332.9</v>
          </cell>
          <cell r="L88">
            <v>48.9923</v>
          </cell>
        </row>
        <row r="89">
          <cell r="E89" t="str">
            <v>Шкільна варена 1.с.</v>
          </cell>
          <cell r="F89">
            <v>216.74</v>
          </cell>
          <cell r="K89">
            <v>318.39999999999998</v>
          </cell>
          <cell r="L89">
            <v>41.641399999999997</v>
          </cell>
        </row>
        <row r="90">
          <cell r="E90" t="str">
            <v>черкаські "2 с. Сардельки</v>
          </cell>
          <cell r="F90">
            <v>227.95</v>
          </cell>
          <cell r="K90">
            <v>264.2</v>
          </cell>
          <cell r="L90">
            <v>24.815899999999999</v>
          </cell>
        </row>
      </sheetData>
      <sheetData sheetId="24">
        <row r="1">
          <cell r="E1" t="str">
            <v>Товар</v>
          </cell>
          <cell r="F1" t="str">
            <v>К-сть</v>
          </cell>
          <cell r="K1" t="str">
            <v>Вихід</v>
          </cell>
          <cell r="L1" t="str">
            <v>Собівартість</v>
          </cell>
        </row>
        <row r="2">
          <cell r="E2" t="str">
            <v>Баварськы ковбаски 1с. п.к.</v>
          </cell>
          <cell r="F2">
            <v>206.2</v>
          </cell>
          <cell r="K2">
            <v>199.3</v>
          </cell>
          <cell r="L2">
            <v>72.333799999999997</v>
          </cell>
        </row>
        <row r="3">
          <cell r="E3" t="str">
            <v>Баликова п.к.1с.</v>
          </cell>
          <cell r="F3">
            <v>309.60000000000002</v>
          </cell>
          <cell r="K3">
            <v>294.7</v>
          </cell>
          <cell r="L3">
            <v>73.947299999999998</v>
          </cell>
        </row>
        <row r="4">
          <cell r="E4" t="str">
            <v>Брестська  варена 1с.</v>
          </cell>
          <cell r="F4">
            <v>335.47500000000002</v>
          </cell>
          <cell r="K4">
            <v>435.8</v>
          </cell>
          <cell r="L4">
            <v>27.747199999999999</v>
          </cell>
        </row>
        <row r="5">
          <cell r="E5" t="str">
            <v>Буженина домашня варена в.с.</v>
          </cell>
          <cell r="F5">
            <v>211.94</v>
          </cell>
          <cell r="K5">
            <v>213.6</v>
          </cell>
          <cell r="L5">
            <v>69.599900000000005</v>
          </cell>
        </row>
        <row r="6">
          <cell r="E6" t="str">
            <v>Варена з молоком 1с.</v>
          </cell>
          <cell r="F6">
            <v>217.28</v>
          </cell>
          <cell r="K6">
            <v>305.10000000000002</v>
          </cell>
          <cell r="L6">
            <v>35.989100000000001</v>
          </cell>
        </row>
        <row r="7">
          <cell r="E7" t="str">
            <v>Віденська" 1.с. Сосиски</v>
          </cell>
          <cell r="F7">
            <v>215.44</v>
          </cell>
          <cell r="K7">
            <v>289.60000000000002</v>
          </cell>
          <cell r="L7">
            <v>60.906500000000001</v>
          </cell>
        </row>
        <row r="8">
          <cell r="E8" t="str">
            <v>Вітчинна   н.к.  1с.</v>
          </cell>
          <cell r="F8">
            <v>215.04</v>
          </cell>
          <cell r="K8">
            <v>275.39999999999998</v>
          </cell>
          <cell r="L8">
            <v>60.705300000000001</v>
          </cell>
        </row>
        <row r="9">
          <cell r="E9" t="str">
            <v>Грудка сочна в.к. в.с.</v>
          </cell>
          <cell r="F9">
            <v>413.03199999999998</v>
          </cell>
          <cell r="K9">
            <v>393.2</v>
          </cell>
          <cell r="L9">
            <v>48.236400000000003</v>
          </cell>
        </row>
        <row r="10">
          <cell r="E10" t="str">
            <v>Дачні сардельки в.г.</v>
          </cell>
          <cell r="F10">
            <v>424.036</v>
          </cell>
          <cell r="K10">
            <v>602</v>
          </cell>
          <cell r="L10">
            <v>47.721800000000002</v>
          </cell>
        </row>
        <row r="11">
          <cell r="E11" t="str">
            <v>Дикий кабан" К-са Варена в.с.</v>
          </cell>
          <cell r="F11">
            <v>212.62</v>
          </cell>
          <cell r="K11">
            <v>279.7</v>
          </cell>
          <cell r="L11">
            <v>64.620199999999997</v>
          </cell>
        </row>
        <row r="12">
          <cell r="E12" t="str">
            <v>Домашня жарена в.с.</v>
          </cell>
          <cell r="F12">
            <v>158.82</v>
          </cell>
          <cell r="K12">
            <v>144.4</v>
          </cell>
          <cell r="L12">
            <v>72.330200000000005</v>
          </cell>
        </row>
        <row r="13">
          <cell r="E13" t="str">
            <v>Дієтична 1с.</v>
          </cell>
          <cell r="F13">
            <v>216.46</v>
          </cell>
          <cell r="K13">
            <v>288.7</v>
          </cell>
          <cell r="L13">
            <v>42.790199999999999</v>
          </cell>
        </row>
        <row r="14">
          <cell r="E14" t="str">
            <v>Емульсія свинної шкури</v>
          </cell>
          <cell r="F14">
            <v>1013</v>
          </cell>
          <cell r="K14">
            <v>2000</v>
          </cell>
          <cell r="L14">
            <v>8.9286999999999992</v>
          </cell>
        </row>
        <row r="15">
          <cell r="E15" t="str">
            <v>З салом" 2с. Сардельки</v>
          </cell>
          <cell r="F15">
            <v>678.3</v>
          </cell>
          <cell r="K15">
            <v>802.1</v>
          </cell>
          <cell r="L15">
            <v>29.2864</v>
          </cell>
        </row>
        <row r="16">
          <cell r="E16" t="str">
            <v>З сиром "  1.с.Сардельки</v>
          </cell>
          <cell r="F16">
            <v>321.56</v>
          </cell>
          <cell r="K16">
            <v>443.7</v>
          </cell>
          <cell r="L16">
            <v>44.474400000000003</v>
          </cell>
        </row>
        <row r="17">
          <cell r="E17" t="str">
            <v>Казкова варена 1с.</v>
          </cell>
          <cell r="F17">
            <v>324.63</v>
          </cell>
          <cell r="K17">
            <v>442.2</v>
          </cell>
          <cell r="L17">
            <v>37.697800000000001</v>
          </cell>
        </row>
        <row r="18">
          <cell r="E18" t="str">
            <v>Карпатська н.к. в.с.</v>
          </cell>
          <cell r="F18">
            <v>206.4</v>
          </cell>
          <cell r="K18">
            <v>192.2</v>
          </cell>
          <cell r="L18">
            <v>73.761300000000006</v>
          </cell>
        </row>
        <row r="19">
          <cell r="E19" t="str">
            <v>Козацька н.к. 2с.</v>
          </cell>
          <cell r="F19">
            <v>225.28</v>
          </cell>
          <cell r="K19">
            <v>232.48</v>
          </cell>
          <cell r="L19">
            <v>36.0364</v>
          </cell>
        </row>
        <row r="20">
          <cell r="E20" t="str">
            <v>Колобок" 1.с. Сосиски</v>
          </cell>
          <cell r="F20">
            <v>108.33</v>
          </cell>
          <cell r="K20">
            <v>153.19999999999999</v>
          </cell>
          <cell r="L20">
            <v>47.025199999999998</v>
          </cell>
        </row>
        <row r="21">
          <cell r="E21" t="str">
            <v>Крепиш" в.с. Сосиски</v>
          </cell>
          <cell r="F21">
            <v>217.06</v>
          </cell>
          <cell r="K21">
            <v>303.2</v>
          </cell>
          <cell r="L21">
            <v>49.288800000000002</v>
          </cell>
        </row>
        <row r="22">
          <cell r="E22" t="str">
            <v>Крильця курині в.к.</v>
          </cell>
          <cell r="F22">
            <v>260.75</v>
          </cell>
          <cell r="K22">
            <v>237.6</v>
          </cell>
          <cell r="L22">
            <v>35.660600000000002</v>
          </cell>
        </row>
        <row r="23">
          <cell r="E23" t="str">
            <v>Кровяна з язиком</v>
          </cell>
          <cell r="F23">
            <v>235.600032</v>
          </cell>
          <cell r="K23">
            <v>284.60000000000002</v>
          </cell>
          <cell r="L23">
            <v>23.525600000000001</v>
          </cell>
        </row>
        <row r="24">
          <cell r="E24" t="str">
            <v>Кроха"   в.с.Сосиски</v>
          </cell>
          <cell r="F24">
            <v>216.66</v>
          </cell>
          <cell r="K24">
            <v>326.3</v>
          </cell>
          <cell r="L24">
            <v>36.328000000000003</v>
          </cell>
        </row>
        <row r="25">
          <cell r="E25" t="str">
            <v>Курина П.к.в.с.</v>
          </cell>
          <cell r="F25">
            <v>108.8</v>
          </cell>
          <cell r="K25">
            <v>128.69999999999999</v>
          </cell>
          <cell r="L25">
            <v>49.623199999999997</v>
          </cell>
        </row>
        <row r="26">
          <cell r="E26" t="str">
            <v>Любительська  варена в.с.</v>
          </cell>
          <cell r="F26">
            <v>216.86</v>
          </cell>
          <cell r="K26">
            <v>298.39999999999998</v>
          </cell>
          <cell r="L26">
            <v>41.059600000000003</v>
          </cell>
        </row>
        <row r="27">
          <cell r="E27" t="str">
            <v>Ліверна 1.с.</v>
          </cell>
          <cell r="F27">
            <v>749.44799999999998</v>
          </cell>
          <cell r="K27">
            <v>1046.2</v>
          </cell>
          <cell r="L27">
            <v>12.1366</v>
          </cell>
        </row>
        <row r="28">
          <cell r="E28" t="str">
            <v>Ліверна 1.с.</v>
          </cell>
          <cell r="F28">
            <v>750.46</v>
          </cell>
          <cell r="K28">
            <v>1061.8</v>
          </cell>
        </row>
        <row r="29">
          <cell r="E29" t="str">
            <v>Лікарська вар. в. с.</v>
          </cell>
          <cell r="F29">
            <v>325.86</v>
          </cell>
          <cell r="K29">
            <v>495.3</v>
          </cell>
          <cell r="L29">
            <v>42.606400000000001</v>
          </cell>
        </row>
        <row r="30">
          <cell r="E30" t="str">
            <v>Молодіжні"  1 с. Сосиски</v>
          </cell>
          <cell r="F30">
            <v>1121</v>
          </cell>
          <cell r="K30">
            <v>1280.3</v>
          </cell>
          <cell r="L30">
            <v>26.603999999999999</v>
          </cell>
        </row>
        <row r="31">
          <cell r="E31" t="str">
            <v>Молочна  варена в.с.</v>
          </cell>
          <cell r="F31">
            <v>650.28</v>
          </cell>
          <cell r="K31">
            <v>895.1</v>
          </cell>
          <cell r="L31">
            <v>50.306800000000003</v>
          </cell>
        </row>
        <row r="32">
          <cell r="E32" t="str">
            <v>Молочні" в.с. Сардельки</v>
          </cell>
          <cell r="F32">
            <v>216.36799999999999</v>
          </cell>
          <cell r="K32">
            <v>301.10000000000002</v>
          </cell>
          <cell r="L32">
            <v>44.055599999999998</v>
          </cell>
        </row>
        <row r="33">
          <cell r="E33" t="str">
            <v>Молочні" в/с Сосиски</v>
          </cell>
          <cell r="F33">
            <v>423.9</v>
          </cell>
          <cell r="K33">
            <v>534.4</v>
          </cell>
          <cell r="L33">
            <v>49.971600000000002</v>
          </cell>
        </row>
        <row r="34">
          <cell r="E34" t="str">
            <v>Московська  в.к   в.с</v>
          </cell>
          <cell r="F34">
            <v>206.38</v>
          </cell>
          <cell r="K34">
            <v>193.1</v>
          </cell>
          <cell r="L34">
            <v>81.592200000000005</v>
          </cell>
        </row>
        <row r="35">
          <cell r="E35" t="str">
            <v>Ніжні 1с. Сосиски</v>
          </cell>
          <cell r="F35">
            <v>433.8</v>
          </cell>
          <cell r="K35">
            <v>587.6</v>
          </cell>
          <cell r="L35">
            <v>33.0749</v>
          </cell>
        </row>
        <row r="36">
          <cell r="E36" t="str">
            <v>Одеська н.к. 1с</v>
          </cell>
          <cell r="F36">
            <v>103.4</v>
          </cell>
          <cell r="K36">
            <v>96.6</v>
          </cell>
          <cell r="L36">
            <v>60.956800000000001</v>
          </cell>
        </row>
        <row r="37">
          <cell r="E37" t="str">
            <v>Окорок запечений по Домашньому в.с.</v>
          </cell>
          <cell r="F37">
            <v>339.7715</v>
          </cell>
          <cell r="K37">
            <v>249.4</v>
          </cell>
          <cell r="L37">
            <v>88.918499999999995</v>
          </cell>
        </row>
        <row r="38">
          <cell r="E38" t="str">
            <v>Окорочка курині вар. коп.в.с.</v>
          </cell>
          <cell r="F38">
            <v>190.869</v>
          </cell>
          <cell r="K38">
            <v>183.7</v>
          </cell>
          <cell r="L38">
            <v>43.724600000000002</v>
          </cell>
        </row>
        <row r="39">
          <cell r="E39" t="str">
            <v>Ошийок вар жарений в.с.</v>
          </cell>
          <cell r="F39">
            <v>213.1885</v>
          </cell>
          <cell r="K39">
            <v>217.3</v>
          </cell>
          <cell r="L39">
            <v>69.274600000000007</v>
          </cell>
        </row>
        <row r="40">
          <cell r="E40" t="str">
            <v>Паштет Домашній в.с.</v>
          </cell>
          <cell r="F40">
            <v>213</v>
          </cell>
          <cell r="K40">
            <v>288.5</v>
          </cell>
          <cell r="L40">
            <v>36.254399999999997</v>
          </cell>
        </row>
        <row r="41">
          <cell r="E41" t="str">
            <v>Подільські сардельки 2с.</v>
          </cell>
          <cell r="F41">
            <v>113.27</v>
          </cell>
          <cell r="K41">
            <v>150.69999999999999</v>
          </cell>
          <cell r="L41">
            <v>20.39</v>
          </cell>
        </row>
        <row r="42">
          <cell r="E42" t="str">
            <v>Полтавська варена 2с.</v>
          </cell>
          <cell r="F42">
            <v>221.05</v>
          </cell>
          <cell r="K42">
            <v>265.60000000000002</v>
          </cell>
          <cell r="L42">
            <v>28.3459</v>
          </cell>
        </row>
        <row r="43">
          <cell r="E43" t="str">
            <v>Пряна п.к. 2с.</v>
          </cell>
          <cell r="F43">
            <v>1676.1</v>
          </cell>
          <cell r="K43">
            <v>1643.2</v>
          </cell>
          <cell r="L43">
            <v>30.7913</v>
          </cell>
        </row>
        <row r="44">
          <cell r="E44" t="str">
            <v>Реберця до пива в.с.</v>
          </cell>
          <cell r="F44">
            <v>418.18</v>
          </cell>
          <cell r="K44">
            <v>362.7</v>
          </cell>
          <cell r="L44">
            <v>20.212700000000002</v>
          </cell>
        </row>
        <row r="45">
          <cell r="E45" t="str">
            <v>Ребро свиняче в.к.</v>
          </cell>
          <cell r="F45">
            <v>329.6</v>
          </cell>
          <cell r="K45">
            <v>280</v>
          </cell>
          <cell r="L45">
            <v>31.9315</v>
          </cell>
        </row>
        <row r="46">
          <cell r="E46" t="str">
            <v>Рулет "Апетитний"  в.с</v>
          </cell>
          <cell r="F46">
            <v>107.6</v>
          </cell>
          <cell r="K46">
            <v>125.3</v>
          </cell>
          <cell r="L46">
            <v>60.1875</v>
          </cell>
        </row>
        <row r="47">
          <cell r="E47" t="str">
            <v>Рулька по-домашньому</v>
          </cell>
          <cell r="F47">
            <v>224.66</v>
          </cell>
          <cell r="K47">
            <v>231.3</v>
          </cell>
          <cell r="L47">
            <v>57.875900000000001</v>
          </cell>
        </row>
        <row r="48">
          <cell r="E48" t="str">
            <v>Сальтисон Домашній в.с.</v>
          </cell>
          <cell r="F48">
            <v>144.06</v>
          </cell>
          <cell r="K48">
            <v>132.9</v>
          </cell>
          <cell r="L48">
            <v>24.416599999999999</v>
          </cell>
        </row>
        <row r="49">
          <cell r="E49" t="str">
            <v>Сальтисон Домашній в.с.</v>
          </cell>
          <cell r="F49">
            <v>345.15</v>
          </cell>
          <cell r="K49">
            <v>325.10000000000002</v>
          </cell>
        </row>
        <row r="50">
          <cell r="E50" t="str">
            <v>Салямі  н.к.в.с.</v>
          </cell>
          <cell r="F50">
            <v>105.47</v>
          </cell>
          <cell r="K50">
            <v>102.4</v>
          </cell>
          <cell r="L50">
            <v>61.228400000000001</v>
          </cell>
        </row>
        <row r="51">
          <cell r="E51" t="str">
            <v>Салямі Королівська в.к.в.с.</v>
          </cell>
          <cell r="F51">
            <v>104.13</v>
          </cell>
          <cell r="K51">
            <v>112.1</v>
          </cell>
          <cell r="L51">
            <v>49.030099999999997</v>
          </cell>
        </row>
        <row r="52">
          <cell r="E52" t="str">
            <v>Салямі Мисливська в.к.1с.</v>
          </cell>
          <cell r="F52">
            <v>104.22</v>
          </cell>
          <cell r="K52">
            <v>101.1</v>
          </cell>
          <cell r="L52">
            <v>68.504599999999996</v>
          </cell>
        </row>
        <row r="53">
          <cell r="E53" t="str">
            <v>Салямі Фінська в.к.1с.</v>
          </cell>
          <cell r="F53">
            <v>105.23</v>
          </cell>
          <cell r="K53">
            <v>105.3</v>
          </cell>
          <cell r="L53">
            <v>60.344000000000001</v>
          </cell>
        </row>
        <row r="54">
          <cell r="E54" t="str">
            <v>Свинні" 1с. Сардельки</v>
          </cell>
          <cell r="F54">
            <v>312.54000000000002</v>
          </cell>
          <cell r="K54">
            <v>430.7</v>
          </cell>
          <cell r="L54">
            <v>46.775700000000001</v>
          </cell>
        </row>
        <row r="55">
          <cell r="E55" t="str">
            <v>Святошинська н.к. 2с.</v>
          </cell>
          <cell r="F55">
            <v>51.32</v>
          </cell>
          <cell r="K55">
            <v>42.2</v>
          </cell>
          <cell r="L55">
            <v>56.208300000000001</v>
          </cell>
        </row>
        <row r="56">
          <cell r="E56" t="str">
            <v>Селянська  н.к.2.с</v>
          </cell>
          <cell r="F56">
            <v>227.08</v>
          </cell>
          <cell r="K56">
            <v>233.7</v>
          </cell>
          <cell r="L56">
            <v>32.9009</v>
          </cell>
        </row>
        <row r="57">
          <cell r="E57" t="str">
            <v>Сервелат н.к  в.с.</v>
          </cell>
          <cell r="F57">
            <v>106.98</v>
          </cell>
          <cell r="K57">
            <v>106.3</v>
          </cell>
          <cell r="L57">
            <v>50.356400000000001</v>
          </cell>
        </row>
        <row r="58">
          <cell r="E58" t="str">
            <v>Ситна варена 3с.</v>
          </cell>
          <cell r="F58">
            <v>227.14</v>
          </cell>
          <cell r="K58">
            <v>288.60000000000002</v>
          </cell>
          <cell r="L58">
            <v>20.739000000000001</v>
          </cell>
        </row>
        <row r="59">
          <cell r="E59" t="str">
            <v>Смачні сосиски 2с.</v>
          </cell>
          <cell r="F59">
            <v>226.14</v>
          </cell>
          <cell r="K59">
            <v>293.3</v>
          </cell>
          <cell r="L59">
            <v>22.724299999999999</v>
          </cell>
        </row>
        <row r="60">
          <cell r="E60" t="str">
            <v>Сорочинська п.к. 2сорту</v>
          </cell>
          <cell r="F60">
            <v>458.88</v>
          </cell>
          <cell r="K60">
            <v>477.3</v>
          </cell>
          <cell r="L60">
            <v>39.0276</v>
          </cell>
        </row>
        <row r="61">
          <cell r="E61" t="str">
            <v>Сорочинські сосиски 1с.</v>
          </cell>
          <cell r="F61">
            <v>211.54</v>
          </cell>
          <cell r="K61">
            <v>259.8</v>
          </cell>
          <cell r="L61">
            <v>38.833599999999997</v>
          </cell>
        </row>
        <row r="62">
          <cell r="E62" t="str">
            <v>Союзні 1с.сардельки.</v>
          </cell>
          <cell r="F62">
            <v>214.16</v>
          </cell>
          <cell r="K62">
            <v>281</v>
          </cell>
          <cell r="L62">
            <v>45.121200000000002</v>
          </cell>
        </row>
        <row r="63">
          <cell r="E63" t="str">
            <v>Спинкі вар. копчені</v>
          </cell>
          <cell r="F63">
            <v>581.95000000000005</v>
          </cell>
          <cell r="K63">
            <v>447.8</v>
          </cell>
          <cell r="L63">
            <v>17.7361</v>
          </cell>
        </row>
        <row r="64">
          <cell r="E64" t="str">
            <v>Столова варена 2с.</v>
          </cell>
          <cell r="F64">
            <v>109.675</v>
          </cell>
          <cell r="K64">
            <v>161.6</v>
          </cell>
          <cell r="L64">
            <v>20.2257</v>
          </cell>
        </row>
        <row r="65">
          <cell r="E65" t="str">
            <v>Супродуктова п.к. 3сорт</v>
          </cell>
          <cell r="F65">
            <v>348.75</v>
          </cell>
          <cell r="K65">
            <v>350</v>
          </cell>
          <cell r="L65">
            <v>20.1462</v>
          </cell>
        </row>
        <row r="66">
          <cell r="E66" t="str">
            <v>Теляча вар. В.с.</v>
          </cell>
          <cell r="F66">
            <v>429.28</v>
          </cell>
          <cell r="K66">
            <v>590.6</v>
          </cell>
          <cell r="L66">
            <v>52.494</v>
          </cell>
        </row>
        <row r="67">
          <cell r="E67" t="str">
            <v>Телячі сардельки в.с.</v>
          </cell>
          <cell r="F67">
            <v>661.98</v>
          </cell>
          <cell r="K67">
            <v>941.8</v>
          </cell>
          <cell r="L67">
            <v>41.559199999999997</v>
          </cell>
        </row>
        <row r="68">
          <cell r="E68" t="str">
            <v>Уши свинячі в.к.</v>
          </cell>
          <cell r="F68">
            <v>100.94</v>
          </cell>
          <cell r="K68">
            <v>69.5</v>
          </cell>
          <cell r="L68">
            <v>53.663200000000003</v>
          </cell>
        </row>
        <row r="69">
          <cell r="E69" t="str">
            <v>Фарш Домашній</v>
          </cell>
          <cell r="F69">
            <v>250</v>
          </cell>
          <cell r="K69">
            <v>250</v>
          </cell>
          <cell r="L69">
            <v>53.8</v>
          </cell>
        </row>
        <row r="70">
          <cell r="E70" t="str">
            <v>Філейка особлива в.к.в.с.</v>
          </cell>
          <cell r="F70">
            <v>148.9555</v>
          </cell>
          <cell r="K70">
            <v>133.4</v>
          </cell>
          <cell r="L70">
            <v>105.2478</v>
          </cell>
        </row>
        <row r="71">
          <cell r="E71" t="str">
            <v>Харківські сосиски 1с.</v>
          </cell>
          <cell r="F71">
            <v>654.75</v>
          </cell>
          <cell r="K71">
            <v>804.5</v>
          </cell>
          <cell r="L71">
            <v>34.706499999999998</v>
          </cell>
        </row>
        <row r="72">
          <cell r="E72" t="str">
            <v>Часникова н/к.2с.</v>
          </cell>
          <cell r="F72">
            <v>230.7</v>
          </cell>
          <cell r="K72">
            <v>223.7</v>
          </cell>
          <cell r="L72">
            <v>26.398299999999999</v>
          </cell>
        </row>
        <row r="73">
          <cell r="E73" t="str">
            <v>Шахтарська п.к. 2с</v>
          </cell>
          <cell r="F73">
            <v>651</v>
          </cell>
          <cell r="K73">
            <v>617.79999999999995</v>
          </cell>
          <cell r="L73">
            <v>36.129800000000003</v>
          </cell>
        </row>
        <row r="74">
          <cell r="E74" t="str">
            <v>Шашлик свинячий н.ф.</v>
          </cell>
          <cell r="F74">
            <v>25.625</v>
          </cell>
          <cell r="K74">
            <v>30</v>
          </cell>
          <cell r="L74">
            <v>59.883699999999997</v>
          </cell>
        </row>
        <row r="75">
          <cell r="E75" t="str">
            <v>Шинка "Святкова" в.г.</v>
          </cell>
          <cell r="F75">
            <v>223.7</v>
          </cell>
          <cell r="K75">
            <v>340.3</v>
          </cell>
          <cell r="L75">
            <v>48.161999999999999</v>
          </cell>
        </row>
        <row r="76">
          <cell r="E76" t="str">
            <v>Шинково-рублена в.с.</v>
          </cell>
          <cell r="F76">
            <v>209.32</v>
          </cell>
          <cell r="K76">
            <v>251.6</v>
          </cell>
          <cell r="L76">
            <v>58.41</v>
          </cell>
        </row>
        <row r="77">
          <cell r="E77" t="str">
            <v>Школярик"  в.с. Сосиски</v>
          </cell>
          <cell r="F77">
            <v>207.15</v>
          </cell>
          <cell r="K77">
            <v>254</v>
          </cell>
          <cell r="L77">
            <v>48.7376</v>
          </cell>
        </row>
        <row r="78">
          <cell r="E78" t="str">
            <v>Шкільна варена 1.с.</v>
          </cell>
          <cell r="F78">
            <v>325.11</v>
          </cell>
          <cell r="K78">
            <v>495.4</v>
          </cell>
          <cell r="L78">
            <v>39.624699999999997</v>
          </cell>
        </row>
        <row r="79">
          <cell r="E79" t="str">
            <v>к-са паштетна по-домашньому 1с.</v>
          </cell>
          <cell r="F79">
            <v>212.9</v>
          </cell>
          <cell r="K79">
            <v>203.7</v>
          </cell>
          <cell r="L79">
            <v>23.331399999999999</v>
          </cell>
        </row>
        <row r="80">
          <cell r="E80" t="str">
            <v>черкаські "2 с. Сардельки</v>
          </cell>
          <cell r="F80">
            <v>227.95</v>
          </cell>
          <cell r="K80">
            <v>257.60000000000002</v>
          </cell>
          <cell r="L80">
            <v>25.032399999999999</v>
          </cell>
        </row>
      </sheetData>
      <sheetData sheetId="25">
        <row r="1">
          <cell r="E1" t="str">
            <v>Товар</v>
          </cell>
          <cell r="F1" t="str">
            <v>К-сть</v>
          </cell>
          <cell r="K1" t="str">
            <v>Вихід</v>
          </cell>
          <cell r="L1" t="str">
            <v>Собівартість</v>
          </cell>
        </row>
        <row r="2">
          <cell r="E2" t="str">
            <v>Альпійська 1с.</v>
          </cell>
          <cell r="F2">
            <v>173.76</v>
          </cell>
          <cell r="K2">
            <v>166.7</v>
          </cell>
          <cell r="L2">
            <v>31.792999999999999</v>
          </cell>
        </row>
        <row r="3">
          <cell r="E3" t="str">
            <v>Баки свинні копчено-варені 2 с</v>
          </cell>
          <cell r="F3">
            <v>117.19</v>
          </cell>
          <cell r="K3">
            <v>121.2</v>
          </cell>
          <cell r="L3">
            <v>49.892200000000003</v>
          </cell>
        </row>
        <row r="4">
          <cell r="E4" t="str">
            <v>Балик Ювілейний  в.с.</v>
          </cell>
          <cell r="F4">
            <v>149.7912</v>
          </cell>
          <cell r="K4">
            <v>224.2</v>
          </cell>
          <cell r="L4">
            <v>50.524299999999997</v>
          </cell>
        </row>
        <row r="5">
          <cell r="E5" t="str">
            <v>Бекон Запечений в.с.</v>
          </cell>
          <cell r="F5">
            <v>186.1585</v>
          </cell>
          <cell r="K5">
            <v>151</v>
          </cell>
          <cell r="L5">
            <v>88.7346</v>
          </cell>
        </row>
        <row r="6">
          <cell r="E6" t="str">
            <v>Буженина домашня варена в.с.</v>
          </cell>
          <cell r="F6">
            <v>212.39</v>
          </cell>
          <cell r="K6">
            <v>279</v>
          </cell>
          <cell r="L6">
            <v>53.102899999999998</v>
          </cell>
        </row>
        <row r="7">
          <cell r="E7" t="str">
            <v>Варена з молоком 1с.</v>
          </cell>
          <cell r="F7">
            <v>217.28</v>
          </cell>
          <cell r="K7">
            <v>297.89999999999998</v>
          </cell>
          <cell r="L7">
            <v>41.868200000000002</v>
          </cell>
        </row>
        <row r="8">
          <cell r="E8" t="str">
            <v>Варшавська н.к.1с.</v>
          </cell>
          <cell r="F8">
            <v>220.97</v>
          </cell>
          <cell r="K8">
            <v>206.8</v>
          </cell>
          <cell r="L8">
            <v>46.227899999999998</v>
          </cell>
        </row>
        <row r="9">
          <cell r="E9" t="str">
            <v>Віденська" 1.с. Сосиски</v>
          </cell>
          <cell r="F9">
            <v>215.44</v>
          </cell>
          <cell r="K9">
            <v>288.2</v>
          </cell>
          <cell r="L9">
            <v>59.814399999999999</v>
          </cell>
        </row>
        <row r="10">
          <cell r="E10" t="str">
            <v>Вітчинна   н.к.  1с.</v>
          </cell>
          <cell r="F10">
            <v>215.04</v>
          </cell>
          <cell r="K10">
            <v>287</v>
          </cell>
          <cell r="L10">
            <v>61.7361</v>
          </cell>
        </row>
        <row r="11">
          <cell r="E11" t="str">
            <v>Грудинка вар. копчена в.с.</v>
          </cell>
          <cell r="F11">
            <v>432.04500000000002</v>
          </cell>
          <cell r="K11">
            <v>458.3</v>
          </cell>
          <cell r="L11">
            <v>71.924700000000001</v>
          </cell>
        </row>
        <row r="12">
          <cell r="E12" t="str">
            <v>Грудинка жарена в.с.</v>
          </cell>
          <cell r="F12">
            <v>429.96350000000001</v>
          </cell>
          <cell r="K12">
            <v>411.2</v>
          </cell>
          <cell r="L12">
            <v>80.521799999999999</v>
          </cell>
        </row>
        <row r="13">
          <cell r="E13" t="str">
            <v>Грудка сочна в.к. в.с.</v>
          </cell>
          <cell r="F13">
            <v>205.93100000000001</v>
          </cell>
          <cell r="K13">
            <v>198.8</v>
          </cell>
          <cell r="L13">
            <v>46.128900000000002</v>
          </cell>
        </row>
        <row r="14">
          <cell r="E14" t="str">
            <v>Дачні сардельки в.г.</v>
          </cell>
          <cell r="F14">
            <v>424.036</v>
          </cell>
          <cell r="K14">
            <v>590.20000000000005</v>
          </cell>
          <cell r="L14">
            <v>46.886699999999998</v>
          </cell>
        </row>
        <row r="15">
          <cell r="E15" t="str">
            <v>Домашня жарена в.с.</v>
          </cell>
          <cell r="F15">
            <v>105.88</v>
          </cell>
          <cell r="K15">
            <v>92.7</v>
          </cell>
          <cell r="L15">
            <v>70.798100000000005</v>
          </cell>
        </row>
        <row r="16">
          <cell r="E16" t="str">
            <v>З салом" 2с. Сардельки</v>
          </cell>
          <cell r="F16">
            <v>452.2</v>
          </cell>
          <cell r="K16">
            <v>543.20000000000005</v>
          </cell>
          <cell r="L16">
            <v>30.610299999999999</v>
          </cell>
        </row>
        <row r="17">
          <cell r="E17" t="str">
            <v>З сиром "  1.с.Сардельки</v>
          </cell>
          <cell r="F17">
            <v>107.52</v>
          </cell>
          <cell r="K17">
            <v>138</v>
          </cell>
          <cell r="L17">
            <v>47.019399999999997</v>
          </cell>
        </row>
        <row r="18">
          <cell r="E18" t="str">
            <v>Казкова варена 1с.</v>
          </cell>
          <cell r="F18">
            <v>432.84</v>
          </cell>
          <cell r="K18">
            <v>593.70000000000005</v>
          </cell>
          <cell r="L18">
            <v>36.669400000000003</v>
          </cell>
        </row>
        <row r="19">
          <cell r="E19" t="str">
            <v>Ковбаски Делікатесні н.к. 1 с.</v>
          </cell>
          <cell r="F19">
            <v>208.15</v>
          </cell>
          <cell r="K19">
            <v>183</v>
          </cell>
          <cell r="L19">
            <v>60.324399999999997</v>
          </cell>
        </row>
        <row r="20">
          <cell r="E20" t="str">
            <v>Краківська п.к.в.с.</v>
          </cell>
          <cell r="F20">
            <v>203.75</v>
          </cell>
          <cell r="K20">
            <v>200.9</v>
          </cell>
          <cell r="L20">
            <v>53.737299999999998</v>
          </cell>
        </row>
        <row r="21">
          <cell r="E21" t="str">
            <v>Крепиш" в.с. Сосиски</v>
          </cell>
          <cell r="F21">
            <v>108.53</v>
          </cell>
          <cell r="K21">
            <v>160.5</v>
          </cell>
          <cell r="L21">
            <v>46.555599999999998</v>
          </cell>
        </row>
        <row r="22">
          <cell r="E22" t="str">
            <v>Крильця курині в.к.</v>
          </cell>
          <cell r="F22">
            <v>156.94999999999999</v>
          </cell>
          <cell r="K22">
            <v>131.80000000000001</v>
          </cell>
          <cell r="L22">
            <v>38.755800000000001</v>
          </cell>
        </row>
        <row r="23">
          <cell r="E23" t="str">
            <v>Кровяна з язиком</v>
          </cell>
          <cell r="F23">
            <v>117.800032</v>
          </cell>
          <cell r="K23">
            <v>143.19999999999999</v>
          </cell>
          <cell r="L23">
            <v>23.650300000000001</v>
          </cell>
        </row>
        <row r="24">
          <cell r="E24" t="str">
            <v>Кури копчені в.к.</v>
          </cell>
          <cell r="F24">
            <v>30.305</v>
          </cell>
          <cell r="K24">
            <v>26.6</v>
          </cell>
          <cell r="L24">
            <v>44.803800000000003</v>
          </cell>
        </row>
        <row r="25">
          <cell r="E25" t="str">
            <v>Курина жарена 1с</v>
          </cell>
          <cell r="F25">
            <v>105</v>
          </cell>
          <cell r="K25">
            <v>91.6</v>
          </cell>
          <cell r="L25">
            <v>53.500100000000003</v>
          </cell>
        </row>
        <row r="26">
          <cell r="E26" t="str">
            <v>Кістковий залишок куриний</v>
          </cell>
          <cell r="F26">
            <v>2087</v>
          </cell>
          <cell r="K26">
            <v>2560</v>
          </cell>
          <cell r="L26">
            <v>4.0377000000000001</v>
          </cell>
        </row>
        <row r="27">
          <cell r="E27" t="str">
            <v>Ліверна 1.с.</v>
          </cell>
          <cell r="F27">
            <v>772.72400000000005</v>
          </cell>
          <cell r="K27">
            <v>1121.5999999999999</v>
          </cell>
          <cell r="L27">
            <v>13.791</v>
          </cell>
        </row>
        <row r="28">
          <cell r="E28" t="str">
            <v>Лікарська вар. в. с.</v>
          </cell>
          <cell r="F28">
            <v>217.24</v>
          </cell>
          <cell r="K28">
            <v>316.39999999999998</v>
          </cell>
          <cell r="L28">
            <v>45.811500000000002</v>
          </cell>
        </row>
        <row r="29">
          <cell r="E29" t="str">
            <v>Молодіжні"  1 с. Сосиски</v>
          </cell>
          <cell r="F29">
            <v>448.4</v>
          </cell>
          <cell r="K29">
            <v>511.8</v>
          </cell>
          <cell r="L29">
            <v>27.918399999999998</v>
          </cell>
        </row>
        <row r="30">
          <cell r="E30" t="str">
            <v>Молочна  варена в.с.</v>
          </cell>
          <cell r="F30">
            <v>1083.8</v>
          </cell>
          <cell r="K30">
            <v>1489.9</v>
          </cell>
          <cell r="L30">
            <v>50.408900000000003</v>
          </cell>
        </row>
        <row r="31">
          <cell r="E31" t="str">
            <v>Молочні" в/с Сосиски</v>
          </cell>
          <cell r="F31">
            <v>423.9</v>
          </cell>
          <cell r="K31">
            <v>525.29999999999995</v>
          </cell>
          <cell r="L31">
            <v>48.7879</v>
          </cell>
        </row>
        <row r="32">
          <cell r="E32" t="str">
            <v>Окорок запечений по Домашньому в.с.</v>
          </cell>
          <cell r="F32">
            <v>418.81200000000001</v>
          </cell>
          <cell r="K32">
            <v>312.2</v>
          </cell>
          <cell r="L32">
            <v>86.249499999999998</v>
          </cell>
        </row>
        <row r="33">
          <cell r="E33" t="str">
            <v>Окорок київський в.с.</v>
          </cell>
          <cell r="F33">
            <v>129.18979999999999</v>
          </cell>
          <cell r="K33">
            <v>190</v>
          </cell>
          <cell r="L33">
            <v>46.983600000000003</v>
          </cell>
        </row>
        <row r="34">
          <cell r="E34" t="str">
            <v>Окорочка курині вар. коп.в.с.</v>
          </cell>
          <cell r="F34">
            <v>172.79499999999999</v>
          </cell>
          <cell r="K34">
            <v>157.4</v>
          </cell>
          <cell r="L34">
            <v>46.789400000000001</v>
          </cell>
        </row>
        <row r="35">
          <cell r="E35" t="str">
            <v>Ошийок вар жарений в.с.</v>
          </cell>
          <cell r="F35">
            <v>211.17850000000001</v>
          </cell>
          <cell r="K35">
            <v>215.1</v>
          </cell>
          <cell r="L35">
            <v>69.355900000000005</v>
          </cell>
        </row>
        <row r="36">
          <cell r="E36" t="str">
            <v>Паштет Домашній в.с.</v>
          </cell>
          <cell r="F36">
            <v>213</v>
          </cell>
          <cell r="K36">
            <v>286</v>
          </cell>
          <cell r="L36">
            <v>36.935200000000002</v>
          </cell>
        </row>
        <row r="37">
          <cell r="E37" t="str">
            <v>Печінкова жарена в.с.</v>
          </cell>
          <cell r="F37">
            <v>113.55</v>
          </cell>
          <cell r="K37">
            <v>86.8</v>
          </cell>
          <cell r="L37">
            <v>37.021799999999999</v>
          </cell>
        </row>
        <row r="38">
          <cell r="E38" t="str">
            <v>Пряна п.к. 2с.</v>
          </cell>
          <cell r="F38">
            <v>558.70000000000005</v>
          </cell>
          <cell r="K38">
            <v>546.6</v>
          </cell>
          <cell r="L38">
            <v>32.959699999999998</v>
          </cell>
        </row>
        <row r="39">
          <cell r="E39" t="str">
            <v>Реберця до пива в.с.</v>
          </cell>
          <cell r="F39">
            <v>518.09</v>
          </cell>
          <cell r="K39">
            <v>437.6</v>
          </cell>
          <cell r="L39">
            <v>18.456700000000001</v>
          </cell>
        </row>
        <row r="40">
          <cell r="E40" t="str">
            <v>Ребро свиняче в.к.</v>
          </cell>
          <cell r="F40">
            <v>329.6</v>
          </cell>
          <cell r="K40">
            <v>287.5</v>
          </cell>
          <cell r="L40">
            <v>31.2287</v>
          </cell>
        </row>
        <row r="41">
          <cell r="E41" t="str">
            <v>Рулька по-домашньому</v>
          </cell>
          <cell r="F41">
            <v>200.42400000000001</v>
          </cell>
          <cell r="K41">
            <v>202.3</v>
          </cell>
          <cell r="L41">
            <v>59.045699999999997</v>
          </cell>
        </row>
        <row r="42">
          <cell r="E42" t="str">
            <v>Сало з часником</v>
          </cell>
          <cell r="F42">
            <v>263.125</v>
          </cell>
          <cell r="K42">
            <v>262.10000000000002</v>
          </cell>
          <cell r="L42">
            <v>27.043700000000001</v>
          </cell>
        </row>
        <row r="43">
          <cell r="E43" t="str">
            <v>Сальтисон Домашній в.с.</v>
          </cell>
          <cell r="F43">
            <v>128.41</v>
          </cell>
          <cell r="K43">
            <v>100.9</v>
          </cell>
          <cell r="L43">
            <v>24.775099999999998</v>
          </cell>
        </row>
        <row r="44">
          <cell r="E44" t="str">
            <v>Сальтисон Домашній в.с.</v>
          </cell>
          <cell r="F44">
            <v>342.24</v>
          </cell>
          <cell r="K44">
            <v>312.8</v>
          </cell>
        </row>
        <row r="45">
          <cell r="E45" t="str">
            <v>Сальтисон Почаївський 1с.</v>
          </cell>
          <cell r="F45">
            <v>112.35</v>
          </cell>
          <cell r="K45">
            <v>195.3</v>
          </cell>
          <cell r="L45">
            <v>25.983699999999999</v>
          </cell>
        </row>
        <row r="46">
          <cell r="E46" t="str">
            <v>Свинина напівжирна 80/20</v>
          </cell>
          <cell r="F46">
            <v>6843.6502719999999</v>
          </cell>
          <cell r="K46">
            <v>6843.6502719999999</v>
          </cell>
          <cell r="L46">
            <v>56.808999999999997</v>
          </cell>
        </row>
        <row r="47">
          <cell r="E47" t="str">
            <v>Свинина напівжирна 80/20</v>
          </cell>
          <cell r="F47">
            <v>1834.65</v>
          </cell>
          <cell r="K47">
            <v>1834.65</v>
          </cell>
          <cell r="L47">
            <v>60.301099999999998</v>
          </cell>
        </row>
        <row r="48">
          <cell r="E48" t="str">
            <v>Свинні" 1с. Сардельки</v>
          </cell>
          <cell r="F48">
            <v>208.36</v>
          </cell>
          <cell r="K48">
            <v>282.3</v>
          </cell>
          <cell r="L48">
            <v>45.0032</v>
          </cell>
        </row>
        <row r="49">
          <cell r="E49" t="str">
            <v>Ситна варена 3с.</v>
          </cell>
          <cell r="F49">
            <v>227.14</v>
          </cell>
          <cell r="K49">
            <v>279.89999999999998</v>
          </cell>
          <cell r="L49">
            <v>21.580100000000002</v>
          </cell>
        </row>
        <row r="50">
          <cell r="E50" t="str">
            <v>Союзні 1с.сардельки.</v>
          </cell>
          <cell r="F50">
            <v>214.16</v>
          </cell>
          <cell r="K50">
            <v>578</v>
          </cell>
          <cell r="L50">
            <v>22.220800000000001</v>
          </cell>
        </row>
        <row r="51">
          <cell r="E51" t="str">
            <v>Спинкі вар. копчені</v>
          </cell>
          <cell r="F51">
            <v>884.77</v>
          </cell>
          <cell r="K51">
            <v>679.6</v>
          </cell>
          <cell r="L51">
            <v>19.8443</v>
          </cell>
        </row>
        <row r="52">
          <cell r="E52" t="str">
            <v>Супродуктова п.к. 3сорт</v>
          </cell>
          <cell r="F52">
            <v>586.25</v>
          </cell>
          <cell r="K52">
            <v>579.66</v>
          </cell>
          <cell r="L52">
            <v>21.625699999999998</v>
          </cell>
        </row>
        <row r="53">
          <cell r="E53" t="str">
            <v>Теляча вар. В.с.</v>
          </cell>
          <cell r="F53">
            <v>214.64</v>
          </cell>
          <cell r="K53">
            <v>288.2</v>
          </cell>
          <cell r="L53">
            <v>45.959600000000002</v>
          </cell>
        </row>
        <row r="54">
          <cell r="E54" t="str">
            <v>Телячі сардельки в.с.</v>
          </cell>
          <cell r="F54">
            <v>661.98</v>
          </cell>
          <cell r="K54">
            <v>924.5</v>
          </cell>
          <cell r="L54">
            <v>42.466700000000003</v>
          </cell>
        </row>
        <row r="55">
          <cell r="E55" t="str">
            <v>Фарш Домашній</v>
          </cell>
          <cell r="F55">
            <v>500</v>
          </cell>
          <cell r="K55">
            <v>500</v>
          </cell>
          <cell r="L55">
            <v>51.4</v>
          </cell>
        </row>
        <row r="56">
          <cell r="E56" t="str">
            <v>Харківські сосиски 1с.</v>
          </cell>
          <cell r="F56">
            <v>654.75</v>
          </cell>
          <cell r="K56">
            <v>811</v>
          </cell>
          <cell r="L56">
            <v>34.663800000000002</v>
          </cell>
        </row>
        <row r="57">
          <cell r="E57" t="str">
            <v>Шашлик свинячий н.ф.</v>
          </cell>
          <cell r="F57">
            <v>46.125</v>
          </cell>
          <cell r="K57">
            <v>53</v>
          </cell>
          <cell r="L57">
            <v>61.013599999999997</v>
          </cell>
        </row>
        <row r="58">
          <cell r="E58" t="str">
            <v>Шинка "Святкова" в.г.</v>
          </cell>
          <cell r="F58">
            <v>223.7</v>
          </cell>
          <cell r="K58">
            <v>335.1</v>
          </cell>
          <cell r="L58">
            <v>47.1267</v>
          </cell>
        </row>
        <row r="59">
          <cell r="E59" t="str">
            <v>к-са паштетна по-домашньому 1с.</v>
          </cell>
          <cell r="F59">
            <v>212.9</v>
          </cell>
          <cell r="K59">
            <v>210.6</v>
          </cell>
          <cell r="L59">
            <v>21.964099999999998</v>
          </cell>
        </row>
        <row r="60">
          <cell r="E60" t="str">
            <v>черкаські "2 с. Сардельки</v>
          </cell>
          <cell r="F60">
            <v>341.92500000000001</v>
          </cell>
          <cell r="K60">
            <v>407.9</v>
          </cell>
          <cell r="L60">
            <v>23.959700000000002</v>
          </cell>
        </row>
      </sheetData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U35"/>
  <sheetViews>
    <sheetView tabSelected="1" workbookViewId="0">
      <selection activeCell="L11" sqref="L11"/>
    </sheetView>
  </sheetViews>
  <sheetFormatPr defaultRowHeight="12.75" outlineLevelRow="1" x14ac:dyDescent="0.2"/>
  <cols>
    <col min="1" max="1" width="28" style="18" customWidth="1"/>
    <col min="2" max="2" width="12.5703125" style="18" customWidth="1"/>
    <col min="3" max="9" width="9.140625" style="18"/>
    <col min="10" max="10" width="0" style="18" hidden="1" customWidth="1"/>
    <col min="11" max="14" width="9.140625" style="18"/>
    <col min="15" max="17" width="0" style="18" hidden="1" customWidth="1"/>
    <col min="18" max="16384" width="9.140625" style="18"/>
  </cols>
  <sheetData>
    <row r="3" spans="1:21" s="2" customFormat="1" ht="57.75" customHeight="1" x14ac:dyDescent="0.2">
      <c r="A3" s="3" t="s">
        <v>15</v>
      </c>
      <c r="B3" s="3" t="s">
        <v>14</v>
      </c>
      <c r="C3" s="4" t="s">
        <v>13</v>
      </c>
      <c r="D3" s="4" t="s">
        <v>12</v>
      </c>
      <c r="E3" s="4" t="s">
        <v>11</v>
      </c>
      <c r="F3" s="4" t="s">
        <v>10</v>
      </c>
      <c r="G3" s="4" t="s">
        <v>9</v>
      </c>
      <c r="H3" s="4" t="s">
        <v>8</v>
      </c>
      <c r="I3" s="4" t="s">
        <v>7</v>
      </c>
      <c r="J3" s="4"/>
      <c r="K3" s="4" t="s">
        <v>6</v>
      </c>
      <c r="L3" s="4" t="s">
        <v>5</v>
      </c>
      <c r="M3" s="4" t="s">
        <v>4</v>
      </c>
      <c r="N3" s="4" t="s">
        <v>3</v>
      </c>
      <c r="O3" s="5"/>
      <c r="P3" s="5"/>
      <c r="Q3" s="4"/>
      <c r="R3" s="4" t="s">
        <v>2</v>
      </c>
    </row>
    <row r="4" spans="1:21" s="2" customFormat="1" ht="12.75" customHeight="1" outlineLevel="1" x14ac:dyDescent="0.2">
      <c r="A4" s="6" t="str">
        <f>B35</f>
        <v>Альпійська 1с.</v>
      </c>
      <c r="B4" s="7">
        <v>42767</v>
      </c>
      <c r="C4" s="8">
        <f>SUMIF('[2]01'!E:E,A4,'[2]01'!F:F)</f>
        <v>0</v>
      </c>
      <c r="D4" s="8"/>
      <c r="E4" s="8"/>
      <c r="F4" s="8">
        <f t="shared" ref="F4:F35" si="0">IF(AND(D4&gt;0,E4&gt;0),E4-D4,0)</f>
        <v>0</v>
      </c>
      <c r="G4" s="8">
        <f>IF(S4="",SUMIF('[2]01'!E:E,A4,'[2]01'!K:K),"")</f>
        <v>0</v>
      </c>
      <c r="H4" s="9" t="str">
        <f t="shared" ref="H4:H34" si="1">IF(AND(C4&gt;0,S4=""),G4/C4,"")</f>
        <v/>
      </c>
      <c r="I4" s="9" t="str">
        <f t="shared" ref="I4:I34" si="2">IF(AND(E4&gt;0,S4=""),1-G4/E4,"")</f>
        <v/>
      </c>
      <c r="J4" s="8">
        <f>IF(S4="",SUMIF('[2]01'!E:E,A4,'[2]01'!L:L),"")</f>
        <v>0</v>
      </c>
      <c r="K4" s="8" t="str">
        <f t="shared" ref="K4:K34" si="3">IF(AND(J4&gt;0,S4=""),J4,"")</f>
        <v/>
      </c>
      <c r="L4" s="10" t="str">
        <f>IF(K4&lt;&gt;"",IF(ABS(K4-K35)&gt;L35*$L$2,K4-K35,""),"")</f>
        <v/>
      </c>
      <c r="M4" s="11" t="str">
        <f>IF(I4&lt;&gt;"",IF(ABS(I4-I35)&gt;M35*$M$2,I4-I35,""),"")</f>
        <v/>
      </c>
      <c r="N4" s="11" t="str">
        <f>IF(H4&lt;&gt;"",IF(ABS(H4-H35)&gt;N35*$N$2,H4-H35,""),"")</f>
        <v/>
      </c>
      <c r="O4" s="12">
        <f t="shared" ref="O4:O34" si="4">IF(S4="",C4,"")</f>
        <v>0</v>
      </c>
      <c r="P4" s="12">
        <f t="shared" ref="P4:P34" si="5">IF(S4="",E4,"")</f>
        <v>0</v>
      </c>
      <c r="Q4" s="11" t="str">
        <f t="shared" ref="Q4:Q34" si="6">IF(AND(P4&gt;0,S4=""),P4/O4,"")</f>
        <v/>
      </c>
      <c r="R4" s="11" t="str">
        <f>IF(I4&lt;&gt;"",IF(ABS(Q4-Q35)&gt;R35*$R$2,Q4-Q35,""),"")</f>
        <v/>
      </c>
    </row>
    <row r="5" spans="1:21" s="2" customFormat="1" ht="12.75" customHeight="1" outlineLevel="1" x14ac:dyDescent="0.2">
      <c r="A5" s="6" t="str">
        <f>B35</f>
        <v>Альпійська 1с.</v>
      </c>
      <c r="B5" s="7">
        <v>42768</v>
      </c>
      <c r="C5" s="8">
        <f>SUMIF('[2]02'!E:E,A5,'[2]02'!F:F)</f>
        <v>0</v>
      </c>
      <c r="D5" s="8"/>
      <c r="E5" s="8"/>
      <c r="F5" s="8">
        <f t="shared" si="0"/>
        <v>0</v>
      </c>
      <c r="G5" s="8">
        <f>IF(S5="",SUMIF('[2]02'!E:E,A5,'[2]02'!K:K),"")</f>
        <v>0</v>
      </c>
      <c r="H5" s="9" t="str">
        <f t="shared" si="1"/>
        <v/>
      </c>
      <c r="I5" s="9" t="str">
        <f t="shared" si="2"/>
        <v/>
      </c>
      <c r="J5" s="8">
        <f>IF(S5="",SUMIF('[2]02'!E:E,A5,'[2]02'!L:L),"")</f>
        <v>0</v>
      </c>
      <c r="K5" s="8" t="str">
        <f t="shared" si="3"/>
        <v/>
      </c>
      <c r="L5" s="10" t="str">
        <f>IF(K5&lt;&gt;"",IF(ABS(K5-K35)&gt;L35*$L$2,K5-K35,""),"")</f>
        <v/>
      </c>
      <c r="M5" s="11" t="str">
        <f>IF(I5&lt;&gt;"",IF(ABS(I5-I35)&gt;M35*$M$2,I5-I35,""),"")</f>
        <v/>
      </c>
      <c r="N5" s="11" t="str">
        <f>IF(H5&lt;&gt;"",IF(ABS(H5-H35)&gt;N35*$N$2,H5-H35,""),"")</f>
        <v/>
      </c>
      <c r="O5" s="12">
        <f t="shared" si="4"/>
        <v>0</v>
      </c>
      <c r="P5" s="12">
        <f t="shared" si="5"/>
        <v>0</v>
      </c>
      <c r="Q5" s="11" t="str">
        <f t="shared" si="6"/>
        <v/>
      </c>
      <c r="R5" s="11" t="str">
        <f>IF(I5&lt;&gt;"",IF(ABS(Q5-Q35)&gt;R35*$R$2,Q5-Q35,""),"")</f>
        <v/>
      </c>
    </row>
    <row r="6" spans="1:21" s="2" customFormat="1" ht="12.75" customHeight="1" outlineLevel="1" x14ac:dyDescent="0.2">
      <c r="A6" s="6" t="str">
        <f>B35</f>
        <v>Альпійська 1с.</v>
      </c>
      <c r="B6" s="7">
        <v>42769</v>
      </c>
      <c r="C6" s="8">
        <f>SUMIF('[2]03'!E:E,A6,'[2]03'!F:F)</f>
        <v>169.26</v>
      </c>
      <c r="D6" s="8">
        <v>179</v>
      </c>
      <c r="E6" s="8">
        <v>184.2</v>
      </c>
      <c r="F6" s="8">
        <f t="shared" si="0"/>
        <v>5.1999999999999886</v>
      </c>
      <c r="G6" s="8">
        <f>IF(S6="",SUMIF('[2]03'!E:E,A6,'[2]03'!K:K),"")</f>
        <v>170.9</v>
      </c>
      <c r="H6" s="9">
        <f t="shared" si="1"/>
        <v>1.0096892354956872</v>
      </c>
      <c r="I6" s="9">
        <f t="shared" si="2"/>
        <v>7.220412595005421E-2</v>
      </c>
      <c r="J6" s="8">
        <f>IF(S6="",SUMIF('[2]03'!E:E,A6,'[2]03'!L:L),"")</f>
        <v>30.103300000000001</v>
      </c>
      <c r="K6" s="8">
        <f t="shared" si="3"/>
        <v>30.103300000000001</v>
      </c>
      <c r="L6" s="10">
        <f>IF(K6&lt;&gt;"",IF(ABS(K6-K35)&gt;L35*$L$2,K6-K35,""),"")</f>
        <v>-0.8470760168900533</v>
      </c>
      <c r="M6" s="11">
        <f>IF(I6&lt;&gt;"",IF(ABS(I6-I35)&gt;M35*$M$2,I6-I35,""),"")</f>
        <v>2.2925506765067022E-3</v>
      </c>
      <c r="N6" s="11">
        <f>IF(H6&lt;&gt;"",IF(ABS(H6-H35)&gt;N35*$N$2,H6-H35,""),"")</f>
        <v>2.5893896283386564E-2</v>
      </c>
      <c r="O6" s="12">
        <f t="shared" si="4"/>
        <v>169.26</v>
      </c>
      <c r="P6" s="12">
        <f t="shared" si="5"/>
        <v>184.2</v>
      </c>
      <c r="Q6" s="11">
        <f t="shared" si="6"/>
        <v>1.08826657213754</v>
      </c>
      <c r="R6" s="11">
        <f>IF(I6&lt;&gt;"",IF(ABS(Q6-Q35)&gt;R35*$R$2,Q6-Q35,""),"")</f>
        <v>3.1948926602049843E-2</v>
      </c>
    </row>
    <row r="7" spans="1:21" s="2" customFormat="1" ht="12.75" customHeight="1" outlineLevel="1" x14ac:dyDescent="0.2">
      <c r="A7" s="6" t="str">
        <f>B35</f>
        <v>Альпійська 1с.</v>
      </c>
      <c r="B7" s="7">
        <v>42770</v>
      </c>
      <c r="C7" s="8">
        <f>SUMIF('[2]04'!E:E,A7,'[2]04'!F:F)</f>
        <v>112.84</v>
      </c>
      <c r="D7" s="8">
        <v>118</v>
      </c>
      <c r="E7" s="8">
        <v>119.1</v>
      </c>
      <c r="F7" s="8">
        <f t="shared" si="0"/>
        <v>1.0999999999999943</v>
      </c>
      <c r="G7" s="8">
        <f>IF(S7="",SUMIF('[2]04'!E:E,A7,'[2]04'!K:K),"")</f>
        <v>110.2</v>
      </c>
      <c r="H7" s="9">
        <f t="shared" si="1"/>
        <v>0.97660404112017019</v>
      </c>
      <c r="I7" s="9">
        <f t="shared" si="2"/>
        <v>7.4727120067170416E-2</v>
      </c>
      <c r="J7" s="8">
        <f>IF(S7="",SUMIF('[2]04'!E:E,A7,'[2]04'!L:L),"")</f>
        <v>31.123100000000001</v>
      </c>
      <c r="K7" s="8">
        <f t="shared" si="3"/>
        <v>31.123100000000001</v>
      </c>
      <c r="L7" s="10">
        <f>IF(K7&lt;&gt;"",IF(ABS(K7-K35)&gt;L35*$L$2,K7-K35,""),"")</f>
        <v>0.17272398310994674</v>
      </c>
      <c r="M7" s="11">
        <f>IF(I7&lt;&gt;"",IF(ABS(I7-I35)&gt;M35*$M$2,I7-I35,""),"")</f>
        <v>4.8155447936229084E-3</v>
      </c>
      <c r="N7" s="11">
        <f>IF(H7&lt;&gt;"",IF(ABS(H7-H35)&gt;N35*$N$2,H7-H35,""),"")</f>
        <v>-7.1912980921304825E-3</v>
      </c>
      <c r="O7" s="12">
        <f t="shared" si="4"/>
        <v>112.84</v>
      </c>
      <c r="P7" s="12">
        <f t="shared" si="5"/>
        <v>119.1</v>
      </c>
      <c r="Q7" s="11">
        <f t="shared" si="6"/>
        <v>1.0554767812832329</v>
      </c>
      <c r="R7" s="11">
        <f>IF(I7&lt;&gt;"",IF(ABS(Q7-Q35)&gt;R35*$R$2,Q7-Q35,""),"")</f>
        <v>-8.4086425225726735E-4</v>
      </c>
    </row>
    <row r="8" spans="1:21" s="2" customFormat="1" ht="12.75" customHeight="1" outlineLevel="1" x14ac:dyDescent="0.2">
      <c r="A8" s="6" t="str">
        <f>B35</f>
        <v>Альпійська 1с.</v>
      </c>
      <c r="B8" s="7">
        <v>42771</v>
      </c>
      <c r="C8" s="8">
        <f>SUMIF('[2]05'!E:E,A8,'[2]05'!F:F)</f>
        <v>0</v>
      </c>
      <c r="D8" s="8"/>
      <c r="E8" s="8"/>
      <c r="F8" s="8">
        <f t="shared" si="0"/>
        <v>0</v>
      </c>
      <c r="G8" s="8">
        <f>IF(S8="",SUMIF('[2]05'!E:E,A8,'[2]05'!K:K),"")</f>
        <v>0</v>
      </c>
      <c r="H8" s="9" t="str">
        <f t="shared" si="1"/>
        <v/>
      </c>
      <c r="I8" s="9" t="str">
        <f t="shared" si="2"/>
        <v/>
      </c>
      <c r="J8" s="8">
        <f>IF(S8="",SUMIF('[2]05'!E:E,A8,'[2]05'!L:L),"")</f>
        <v>0</v>
      </c>
      <c r="K8" s="8" t="str">
        <f t="shared" si="3"/>
        <v/>
      </c>
      <c r="L8" s="10" t="str">
        <f>IF(K8&lt;&gt;"",IF(ABS(K8-K35)&gt;L35*$L$2,K8-K35,""),"")</f>
        <v/>
      </c>
      <c r="M8" s="11" t="str">
        <f>IF(I8&lt;&gt;"",IF(ABS(I8-I35)&gt;M35*$M$2,I8-I35,""),"")</f>
        <v/>
      </c>
      <c r="N8" s="11" t="str">
        <f>IF(H8&lt;&gt;"",IF(ABS(H8-H35)&gt;N35*$N$2,H8-H35,""),"")</f>
        <v/>
      </c>
      <c r="O8" s="12">
        <f t="shared" si="4"/>
        <v>0</v>
      </c>
      <c r="P8" s="12">
        <f t="shared" si="5"/>
        <v>0</v>
      </c>
      <c r="Q8" s="11" t="str">
        <f t="shared" si="6"/>
        <v/>
      </c>
      <c r="R8" s="11" t="str">
        <f>IF(I8&lt;&gt;"",IF(ABS(Q8-Q35)&gt;R35*$R$2,Q8-Q35,""),"")</f>
        <v/>
      </c>
    </row>
    <row r="9" spans="1:21" s="2" customFormat="1" ht="12.75" customHeight="1" outlineLevel="1" x14ac:dyDescent="0.2">
      <c r="A9" s="6" t="str">
        <f>B35</f>
        <v>Альпійська 1с.</v>
      </c>
      <c r="B9" s="7">
        <v>42772</v>
      </c>
      <c r="C9" s="8">
        <f>SUMIF('[2]06'!E:E,A9,'[2]06'!F:F)</f>
        <v>169.26</v>
      </c>
      <c r="D9" s="8">
        <v>177</v>
      </c>
      <c r="E9" s="8">
        <v>179.4</v>
      </c>
      <c r="F9" s="8">
        <f t="shared" si="0"/>
        <v>2.4000000000000057</v>
      </c>
      <c r="G9" s="8">
        <f>IF(S9="",SUMIF('[2]06'!E:E,A9,'[2]06'!K:K),"")</f>
        <v>168.6</v>
      </c>
      <c r="H9" s="9">
        <f t="shared" si="1"/>
        <v>0.9961006735200284</v>
      </c>
      <c r="I9" s="9">
        <f t="shared" si="2"/>
        <v>6.0200668896321141E-2</v>
      </c>
      <c r="J9" s="8">
        <f>IF(S9="",SUMIF('[2]06'!E:E,A9,'[2]06'!L:L),"")</f>
        <v>30.619900000000001</v>
      </c>
      <c r="K9" s="8">
        <f t="shared" si="3"/>
        <v>30.619900000000001</v>
      </c>
      <c r="L9" s="10">
        <f>IF(K9&lt;&gt;"",IF(ABS(K9-K35)&gt;L35*$L$2,K9-K35,""),"")</f>
        <v>-0.3304760168900529</v>
      </c>
      <c r="M9" s="11">
        <f>IF(I9&lt;&gt;"",IF(ABS(I9-I35)&gt;M35*$M$2,I9-I35,""),"")</f>
        <v>-9.7109063772263665E-3</v>
      </c>
      <c r="N9" s="11">
        <f>IF(H9&lt;&gt;"",IF(ABS(H9-H35)&gt;N35*$N$2,H9-H35,""),"")</f>
        <v>1.2305334307727733E-2</v>
      </c>
      <c r="O9" s="12">
        <f t="shared" si="4"/>
        <v>169.26</v>
      </c>
      <c r="P9" s="12">
        <f t="shared" si="5"/>
        <v>179.4</v>
      </c>
      <c r="Q9" s="11">
        <f t="shared" si="6"/>
        <v>1.0599078341013826</v>
      </c>
      <c r="R9" s="11">
        <f>IF(I9&lt;&gt;"",IF(ABS(Q9-Q35)&gt;R35*$R$2,Q9-Q35,""),"")</f>
        <v>3.5901885658924382E-3</v>
      </c>
    </row>
    <row r="10" spans="1:21" s="2" customFormat="1" ht="12.75" customHeight="1" outlineLevel="1" x14ac:dyDescent="0.2">
      <c r="A10" s="6" t="str">
        <f>B35</f>
        <v>Альпійська 1с.</v>
      </c>
      <c r="B10" s="7">
        <v>42773</v>
      </c>
      <c r="C10" s="8">
        <f>SUMIF('[2]07'!E:E,A10,'[2]07'!F:F)</f>
        <v>112.84</v>
      </c>
      <c r="D10" s="8">
        <v>118</v>
      </c>
      <c r="E10" s="8">
        <v>119.7</v>
      </c>
      <c r="F10" s="8">
        <f t="shared" si="0"/>
        <v>1.7000000000000028</v>
      </c>
      <c r="G10" s="8">
        <f>IF(S10="",SUMIF('[2]07'!E:E,A10,'[2]07'!K:K),"")</f>
        <v>110.4</v>
      </c>
      <c r="H10" s="9">
        <f t="shared" si="1"/>
        <v>0.97837646224743002</v>
      </c>
      <c r="I10" s="9">
        <f t="shared" si="2"/>
        <v>7.7694235588972371E-2</v>
      </c>
      <c r="J10" s="8">
        <f>IF(S10="",SUMIF('[2]07'!E:E,A10,'[2]07'!L:L),"")</f>
        <v>31.166599999999999</v>
      </c>
      <c r="K10" s="8">
        <f t="shared" si="3"/>
        <v>31.166599999999999</v>
      </c>
      <c r="L10" s="10">
        <f>IF(K10&lt;&gt;"",IF(ABS(K10-K35)&gt;L35*$L$2,K10-K35,""),"")</f>
        <v>0.21622398310994484</v>
      </c>
      <c r="M10" s="11">
        <f>IF(I10&lt;&gt;"",IF(ABS(I10-I35)&gt;M35*$M$2,I10-I35,""),"")</f>
        <v>7.7826603154248636E-3</v>
      </c>
      <c r="N10" s="11">
        <f>IF(H10&lt;&gt;"",IF(ABS(H10-H35)&gt;N35*$N$2,H10-H35,""),"")</f>
        <v>-5.4188769648706447E-3</v>
      </c>
      <c r="O10" s="12">
        <f t="shared" si="4"/>
        <v>112.84</v>
      </c>
      <c r="P10" s="12">
        <f t="shared" si="5"/>
        <v>119.7</v>
      </c>
      <c r="Q10" s="11">
        <f t="shared" si="6"/>
        <v>1.0607940446650124</v>
      </c>
      <c r="R10" s="11">
        <f>IF(I10&lt;&gt;"",IF(ABS(Q10-Q35)&gt;R35*$R$2,Q10-Q35,""),"")</f>
        <v>4.4763991295222461E-3</v>
      </c>
    </row>
    <row r="11" spans="1:21" s="2" customFormat="1" ht="12.75" customHeight="1" outlineLevel="1" x14ac:dyDescent="0.2">
      <c r="A11" s="6" t="str">
        <f>B35</f>
        <v>Альпійська 1с.</v>
      </c>
      <c r="B11" s="7">
        <v>42774</v>
      </c>
      <c r="C11" s="8">
        <f>SUMIF('[2]08'!E:E,A11,'[2]08'!F:F)</f>
        <v>169.26</v>
      </c>
      <c r="D11" s="8">
        <v>178</v>
      </c>
      <c r="E11" s="8">
        <v>187</v>
      </c>
      <c r="F11" s="8">
        <f t="shared" si="0"/>
        <v>9</v>
      </c>
      <c r="G11" s="8">
        <f>IF(S11="",SUMIF('[2]08'!E:E,A11,'[2]08'!K:K),"")</f>
        <v>176.6</v>
      </c>
      <c r="H11" s="9">
        <f t="shared" si="1"/>
        <v>1.0433652369136239</v>
      </c>
      <c r="I11" s="9">
        <f t="shared" si="2"/>
        <v>5.561497326203213E-2</v>
      </c>
      <c r="J11" s="8">
        <f>IF(S11="",SUMIF('[2]08'!E:E,A11,'[2]08'!L:L),"")</f>
        <v>28.496400000000001</v>
      </c>
      <c r="K11" s="8">
        <f t="shared" si="3"/>
        <v>28.496400000000001</v>
      </c>
      <c r="L11" s="10">
        <f>IF(K11&lt;&gt;"",IF(ABS(K11-K35)&gt;L35*$L$2,K11-K35,""),"")</f>
        <v>-2.4539760168900528</v>
      </c>
      <c r="M11" s="11">
        <f>IF(I11&lt;&gt;"",IF(ABS(I11-I35)&gt;M35*$M$2,I11-I35,""),"")</f>
        <v>-1.4296602011515377E-2</v>
      </c>
      <c r="N11" s="11">
        <f>IF(H11&lt;&gt;"",IF(ABS(H11-H35)&gt;N35*$N$2,H11-H35,""),"")</f>
        <v>5.956989770132326E-2</v>
      </c>
      <c r="O11" s="12">
        <f t="shared" si="4"/>
        <v>169.26</v>
      </c>
      <c r="P11" s="12">
        <f t="shared" si="5"/>
        <v>187</v>
      </c>
      <c r="Q11" s="11">
        <f t="shared" si="6"/>
        <v>1.1048091693252984</v>
      </c>
      <c r="R11" s="11">
        <f>IF(I11&lt;&gt;"",IF(ABS(Q11-Q35)&gt;R35*$R$2,Q11-Q35,""),"")</f>
        <v>4.8491523789808255E-2</v>
      </c>
    </row>
    <row r="12" spans="1:21" s="2" customFormat="1" ht="12.75" customHeight="1" outlineLevel="1" x14ac:dyDescent="0.2">
      <c r="A12" s="6" t="str">
        <f>B35</f>
        <v>Альпійська 1с.</v>
      </c>
      <c r="B12" s="7">
        <v>42775</v>
      </c>
      <c r="C12" s="8">
        <f>SUMIF('[2]09'!E:E,A12,'[2]09'!F:F)</f>
        <v>112.84</v>
      </c>
      <c r="D12" s="8">
        <v>118</v>
      </c>
      <c r="E12" s="8">
        <v>120.3</v>
      </c>
      <c r="F12" s="8">
        <f t="shared" si="0"/>
        <v>2.2999999999999972</v>
      </c>
      <c r="G12" s="8">
        <f>IF(S12="",SUMIF('[2]09'!E:E,A12,'[2]09'!K:K),"")</f>
        <v>113</v>
      </c>
      <c r="H12" s="9">
        <f t="shared" si="1"/>
        <v>1.0014179369018079</v>
      </c>
      <c r="I12" s="9">
        <f t="shared" si="2"/>
        <v>6.0681629260182834E-2</v>
      </c>
      <c r="J12" s="8">
        <f>IF(S12="",SUMIF('[2]09'!E:E,A12,'[2]09'!L:L),"")</f>
        <v>29.624700000000001</v>
      </c>
      <c r="K12" s="8">
        <f t="shared" si="3"/>
        <v>29.624700000000001</v>
      </c>
      <c r="L12" s="10">
        <f>IF(K12&lt;&gt;"",IF(ABS(K12-K35)&gt;L35*$L$2,K12-K35,""),"")</f>
        <v>-1.3256760168900534</v>
      </c>
      <c r="M12" s="11">
        <f>IF(I12&lt;&gt;"",IF(ABS(I12-I35)&gt;M35*$M$2,I12-I35,""),"")</f>
        <v>-9.2299460133646732E-3</v>
      </c>
      <c r="N12" s="11">
        <f>IF(H12&lt;&gt;"",IF(ABS(H12-H35)&gt;N35*$N$2,H12-H35,""),"")</f>
        <v>1.7622597689507247E-2</v>
      </c>
      <c r="O12" s="12">
        <f t="shared" si="4"/>
        <v>112.84</v>
      </c>
      <c r="P12" s="12">
        <f t="shared" si="5"/>
        <v>120.3</v>
      </c>
      <c r="Q12" s="11">
        <f t="shared" si="6"/>
        <v>1.0661113080467919</v>
      </c>
      <c r="R12" s="11">
        <f>IF(I12&lt;&gt;"",IF(ABS(Q12-Q35)&gt;R35*$R$2,Q12-Q35,""),"")</f>
        <v>9.7936625113017595E-3</v>
      </c>
    </row>
    <row r="13" spans="1:21" s="2" customFormat="1" ht="12.75" customHeight="1" outlineLevel="1" x14ac:dyDescent="0.2">
      <c r="A13" s="6" t="str">
        <f>B35</f>
        <v>Альпійська 1с.</v>
      </c>
      <c r="B13" s="7">
        <v>42776</v>
      </c>
      <c r="C13" s="8">
        <f>SUMIF('[2]10'!E:E,A13,'[2]10'!F:F)</f>
        <v>169.26</v>
      </c>
      <c r="D13" s="8">
        <v>177</v>
      </c>
      <c r="E13" s="8">
        <v>179.1</v>
      </c>
      <c r="F13" s="8">
        <f t="shared" si="0"/>
        <v>2.0999999999999943</v>
      </c>
      <c r="G13" s="8">
        <f>IF(S13="",SUMIF('[2]10'!E:E,A13,'[2]10'!K:K),"")</f>
        <v>165.3</v>
      </c>
      <c r="H13" s="9">
        <f t="shared" si="1"/>
        <v>0.9766040411201703</v>
      </c>
      <c r="I13" s="9">
        <f t="shared" si="2"/>
        <v>7.705192629815738E-2</v>
      </c>
      <c r="J13" s="8">
        <f>IF(S13="",SUMIF('[2]10'!E:E,A13,'[2]10'!L:L),"")</f>
        <v>30.377400000000002</v>
      </c>
      <c r="K13" s="8">
        <f t="shared" si="3"/>
        <v>30.377400000000002</v>
      </c>
      <c r="L13" s="10">
        <f>IF(K13&lt;&gt;"",IF(ABS(K13-K35)&gt;L35*$L$2,K13-K35,""),"")</f>
        <v>-0.57297601689005262</v>
      </c>
      <c r="M13" s="11">
        <f>IF(I13&lt;&gt;"",IF(ABS(I13-I35)&gt;M35*$M$2,I13-I35,""),"")</f>
        <v>7.1403510246098728E-3</v>
      </c>
      <c r="N13" s="11">
        <f>IF(H13&lt;&gt;"",IF(ABS(H13-H35)&gt;N35*$N$2,H13-H35,""),"")</f>
        <v>-7.1912980921303715E-3</v>
      </c>
      <c r="O13" s="12">
        <f t="shared" si="4"/>
        <v>169.26</v>
      </c>
      <c r="P13" s="12">
        <f t="shared" si="5"/>
        <v>179.1</v>
      </c>
      <c r="Q13" s="11">
        <f t="shared" si="6"/>
        <v>1.0581354129741227</v>
      </c>
      <c r="R13" s="11">
        <f>IF(I13&lt;&gt;"",IF(ABS(Q13-Q35)&gt;R35*$R$2,Q13-Q35,""),"")</f>
        <v>1.8177674386326004E-3</v>
      </c>
    </row>
    <row r="14" spans="1:21" s="2" customFormat="1" ht="12.75" customHeight="1" outlineLevel="1" x14ac:dyDescent="0.2">
      <c r="A14" s="6" t="str">
        <f>B35</f>
        <v>Альпійська 1с.</v>
      </c>
      <c r="B14" s="7">
        <v>42777</v>
      </c>
      <c r="C14" s="8">
        <f>SUMIF('[2]11'!E:E,A14,'[2]11'!F:F)</f>
        <v>112.84</v>
      </c>
      <c r="D14" s="8">
        <v>119</v>
      </c>
      <c r="E14" s="8">
        <v>120.4</v>
      </c>
      <c r="F14" s="8">
        <f t="shared" si="0"/>
        <v>1.4000000000000057</v>
      </c>
      <c r="G14" s="8">
        <f>IF(S14="",SUMIF('[2]11'!E:E,A14,'[2]11'!K:K),"")</f>
        <v>112.1</v>
      </c>
      <c r="H14" s="9">
        <f t="shared" si="1"/>
        <v>0.99344204182913853</v>
      </c>
      <c r="I14" s="9">
        <f t="shared" si="2"/>
        <v>6.8936877076412051E-2</v>
      </c>
      <c r="J14" s="8">
        <f>IF(S14="",SUMIF('[2]11'!E:E,A14,'[2]11'!L:L),"")</f>
        <v>29.898499999999999</v>
      </c>
      <c r="K14" s="8">
        <f t="shared" si="3"/>
        <v>29.898499999999999</v>
      </c>
      <c r="L14" s="10">
        <f>IF(K14&lt;&gt;"",IF(ABS(K14-K35)&gt;L35*$L$2,K14-K35,""),"")</f>
        <v>-1.0518760168900556</v>
      </c>
      <c r="M14" s="11">
        <f>IF(I14&lt;&gt;"",IF(ABS(I14-I35)&gt;M35*$M$2,I14-I35,""),"")</f>
        <v>-9.746981971354568E-4</v>
      </c>
      <c r="N14" s="11">
        <f>IF(H14&lt;&gt;"",IF(ABS(H14-H35)&gt;N35*$N$2,H14-H35,""),"")</f>
        <v>9.6467026168378656E-3</v>
      </c>
      <c r="O14" s="12">
        <f t="shared" si="4"/>
        <v>112.84</v>
      </c>
      <c r="P14" s="12">
        <f t="shared" si="5"/>
        <v>120.4</v>
      </c>
      <c r="Q14" s="11">
        <f t="shared" si="6"/>
        <v>1.0669975186104219</v>
      </c>
      <c r="R14" s="11">
        <f>IF(I14&lt;&gt;"",IF(ABS(Q14-Q35)&gt;R35*$R$2,Q14-Q35,""),"")</f>
        <v>1.0679873074931789E-2</v>
      </c>
    </row>
    <row r="15" spans="1:21" s="2" customFormat="1" ht="12.75" customHeight="1" outlineLevel="1" x14ac:dyDescent="0.2">
      <c r="A15" s="6" t="str">
        <f>B35</f>
        <v>Альпійська 1с.</v>
      </c>
      <c r="B15" s="7">
        <v>42778</v>
      </c>
      <c r="C15" s="8">
        <f>SUMIF('[2]12'!E:E,A15,'[2]12'!F:F)</f>
        <v>0</v>
      </c>
      <c r="D15" s="8"/>
      <c r="E15" s="8"/>
      <c r="F15" s="8">
        <f t="shared" si="0"/>
        <v>0</v>
      </c>
      <c r="G15" s="8">
        <f>IF(S15="",SUMIF('[2]12'!E:E,A15,'[2]12'!K:K),"")</f>
        <v>0</v>
      </c>
      <c r="H15" s="9" t="str">
        <f t="shared" si="1"/>
        <v/>
      </c>
      <c r="I15" s="9" t="str">
        <f t="shared" si="2"/>
        <v/>
      </c>
      <c r="J15" s="8">
        <f>IF(S15="",SUMIF('[2]12'!E:E,A15,'[2]12'!L:L),"")</f>
        <v>0</v>
      </c>
      <c r="K15" s="8" t="str">
        <f t="shared" si="3"/>
        <v/>
      </c>
      <c r="L15" s="10" t="str">
        <f>IF(K15&lt;&gt;"",IF(ABS(K15-K35)&gt;L35*$L$2,K15-K35,""),"")</f>
        <v/>
      </c>
      <c r="M15" s="11" t="str">
        <f>IF(I15&lt;&gt;"",IF(ABS(I15-I35)&gt;M35*$M$2,I15-I35,""),"")</f>
        <v/>
      </c>
      <c r="N15" s="11" t="str">
        <f>IF(H15&lt;&gt;"",IF(ABS(H15-H35)&gt;N35*$N$2,H15-H35,""),"")</f>
        <v/>
      </c>
      <c r="O15" s="12">
        <f t="shared" si="4"/>
        <v>0</v>
      </c>
      <c r="P15" s="12">
        <f t="shared" si="5"/>
        <v>0</v>
      </c>
      <c r="Q15" s="11" t="str">
        <f t="shared" si="6"/>
        <v/>
      </c>
      <c r="R15" s="11" t="str">
        <f>IF(I15&lt;&gt;"",IF(ABS(Q15-Q35)&gt;R35*$R$2,Q15-Q35,""),"")</f>
        <v/>
      </c>
    </row>
    <row r="16" spans="1:21" s="2" customFormat="1" ht="12.75" customHeight="1" outlineLevel="1" x14ac:dyDescent="0.2">
      <c r="A16" s="6" t="str">
        <f>B35</f>
        <v>Альпійська 1с.</v>
      </c>
      <c r="B16" s="7">
        <v>42779</v>
      </c>
      <c r="C16" s="8">
        <f>SUMIF('[2]13'!E:E,A16,'[2]13'!F:F)</f>
        <v>112.84</v>
      </c>
      <c r="D16" s="8">
        <v>118</v>
      </c>
      <c r="E16" s="8">
        <v>120.9</v>
      </c>
      <c r="F16" s="8">
        <f t="shared" si="0"/>
        <v>2.9000000000000057</v>
      </c>
      <c r="G16" s="8">
        <f>IF(S16="",SUMIF('[2]13'!E:E,A16,'[2]13'!K:K),"")</f>
        <v>110.7</v>
      </c>
      <c r="H16" s="9">
        <f t="shared" si="1"/>
        <v>0.98103509393831978</v>
      </c>
      <c r="I16" s="9">
        <f t="shared" si="2"/>
        <v>8.4367245657568257E-2</v>
      </c>
      <c r="J16" s="8">
        <f>IF(S16="",SUMIF('[2]13'!E:E,A16,'[2]13'!L:L),"")</f>
        <v>31.225100000000001</v>
      </c>
      <c r="K16" s="8">
        <f t="shared" si="3"/>
        <v>31.225100000000001</v>
      </c>
      <c r="L16" s="10">
        <f>IF(K16&lt;&gt;"",IF(ABS(K16-K35)&gt;L35*$L$2,K16-K35,""),"")</f>
        <v>0.27472398310994706</v>
      </c>
      <c r="M16" s="11">
        <f>IF(I16&lt;&gt;"",IF(ABS(I16-I35)&gt;M35*$M$2,I16-I35,""),"")</f>
        <v>1.445567038402075E-2</v>
      </c>
      <c r="N16" s="11">
        <f>IF(H16&lt;&gt;"",IF(ABS(H16-H35)&gt;N35*$N$2,H16-H35,""),"")</f>
        <v>-2.760245273980888E-3</v>
      </c>
      <c r="O16" s="12">
        <f t="shared" si="4"/>
        <v>112.84</v>
      </c>
      <c r="P16" s="12">
        <f t="shared" si="5"/>
        <v>120.9</v>
      </c>
      <c r="Q16" s="11">
        <f t="shared" si="6"/>
        <v>1.0714285714285714</v>
      </c>
      <c r="R16" s="11">
        <f>IF(I16&lt;&gt;"",IF(ABS(Q16-Q35)&gt;R35*$R$2,Q16-Q35,""),"")</f>
        <v>1.5110925893081273E-2</v>
      </c>
      <c r="U16" s="1"/>
    </row>
    <row r="17" spans="1:21" s="2" customFormat="1" ht="12.75" customHeight="1" outlineLevel="1" x14ac:dyDescent="0.2">
      <c r="A17" s="6" t="str">
        <f>B35</f>
        <v>Альпійська 1с.</v>
      </c>
      <c r="B17" s="7">
        <v>42780</v>
      </c>
      <c r="C17" s="8">
        <f>SUMIF('[2]14'!E:E,A17,'[2]14'!F:F)</f>
        <v>169.26</v>
      </c>
      <c r="D17" s="8">
        <v>176</v>
      </c>
      <c r="E17" s="8">
        <v>180.1</v>
      </c>
      <c r="F17" s="8">
        <f t="shared" si="0"/>
        <v>4.0999999999999943</v>
      </c>
      <c r="G17" s="8">
        <f>IF(S17="",SUMIF('[2]14'!E:E,A17,'[2]14'!K:K),"")</f>
        <v>167.9</v>
      </c>
      <c r="H17" s="9">
        <f t="shared" si="1"/>
        <v>0.99196502422308885</v>
      </c>
      <c r="I17" s="9">
        <f t="shared" si="2"/>
        <v>6.7740144364242028E-2</v>
      </c>
      <c r="J17" s="8">
        <f>IF(S17="",SUMIF('[2]14'!E:E,A17,'[2]14'!L:L),"")</f>
        <v>30.807099999999998</v>
      </c>
      <c r="K17" s="8">
        <f t="shared" si="3"/>
        <v>30.807099999999998</v>
      </c>
      <c r="L17" s="10">
        <f>IF(K17&lt;&gt;"",IF(ABS(K17-K35)&gt;L35*$L$2,K17-K35,""),"")</f>
        <v>-0.14327601689005576</v>
      </c>
      <c r="M17" s="11">
        <f>IF(I17&lt;&gt;"",IF(ABS(I17-I35)&gt;M35*$M$2,I17-I35,""),"")</f>
        <v>-2.1714309093054801E-3</v>
      </c>
      <c r="N17" s="11">
        <f>IF(H17&lt;&gt;"",IF(ABS(H17-H35)&gt;N35*$N$2,H17-H35,""),"")</f>
        <v>8.1696850107881858E-3</v>
      </c>
      <c r="O17" s="12">
        <f t="shared" si="4"/>
        <v>169.26</v>
      </c>
      <c r="P17" s="12">
        <f t="shared" si="5"/>
        <v>180.1</v>
      </c>
      <c r="Q17" s="11">
        <f t="shared" si="6"/>
        <v>1.0640434833983221</v>
      </c>
      <c r="R17" s="11">
        <f>IF(I17&lt;&gt;"",IF(ABS(Q17-Q35)&gt;R35*$R$2,Q17-Q35,""),"")</f>
        <v>7.7258378628319857E-3</v>
      </c>
      <c r="U17" s="1"/>
    </row>
    <row r="18" spans="1:21" s="2" customFormat="1" ht="12.75" customHeight="1" outlineLevel="1" x14ac:dyDescent="0.2">
      <c r="A18" s="6" t="str">
        <f>B35</f>
        <v>Альпійська 1с.</v>
      </c>
      <c r="B18" s="7">
        <v>42781</v>
      </c>
      <c r="C18" s="8">
        <f>SUMIF('[2]15'!E:E,A18,'[2]15'!F:F)</f>
        <v>169.26</v>
      </c>
      <c r="D18" s="8">
        <v>176</v>
      </c>
      <c r="E18" s="8">
        <v>178.4</v>
      </c>
      <c r="F18" s="8">
        <f t="shared" si="0"/>
        <v>2.4000000000000057</v>
      </c>
      <c r="G18" s="8">
        <f>IF(S18="",SUMIF('[2]15'!E:E,A18,'[2]15'!K:K),"")</f>
        <v>166.2</v>
      </c>
      <c r="H18" s="9">
        <f t="shared" si="1"/>
        <v>0.9819213045019497</v>
      </c>
      <c r="I18" s="9">
        <f t="shared" si="2"/>
        <v>6.8385650224215389E-2</v>
      </c>
      <c r="J18" s="8">
        <f>IF(S18="",SUMIF('[2]15'!E:E,A18,'[2]15'!L:L),"")</f>
        <v>32.205300000000001</v>
      </c>
      <c r="K18" s="8">
        <f t="shared" si="3"/>
        <v>32.205300000000001</v>
      </c>
      <c r="L18" s="10">
        <f>IF(K18&lt;&gt;"",IF(ABS(K18-K35)&gt;L35*$L$2,K18-K35,""),"")</f>
        <v>1.254923983109947</v>
      </c>
      <c r="M18" s="11">
        <f>IF(I18&lt;&gt;"",IF(ABS(I18-I35)&gt;M35*$M$2,I18-I35,""),"")</f>
        <v>-1.5259250493321191E-3</v>
      </c>
      <c r="N18" s="11">
        <f>IF(H18&lt;&gt;"",IF(ABS(H18-H35)&gt;N35*$N$2,H18-H35,""),"")</f>
        <v>-1.8740347103509691E-3</v>
      </c>
      <c r="O18" s="12">
        <f t="shared" si="4"/>
        <v>169.26</v>
      </c>
      <c r="P18" s="12">
        <f t="shared" si="5"/>
        <v>178.4</v>
      </c>
      <c r="Q18" s="11">
        <f t="shared" si="6"/>
        <v>1.0539997636771832</v>
      </c>
      <c r="R18" s="11">
        <f>IF(I18&lt;&gt;"",IF(ABS(Q18-Q35)&gt;R35*$R$2,Q18-Q35,""),"")</f>
        <v>-2.3178818583069472E-3</v>
      </c>
    </row>
    <row r="19" spans="1:21" s="2" customFormat="1" ht="12.75" customHeight="1" outlineLevel="1" x14ac:dyDescent="0.2">
      <c r="A19" s="6" t="str">
        <f>B35</f>
        <v>Альпійська 1с.</v>
      </c>
      <c r="B19" s="7">
        <v>42782</v>
      </c>
      <c r="C19" s="8">
        <f>SUMIF('[2]16'!E:E,A19,'[2]16'!F:F)</f>
        <v>178.26</v>
      </c>
      <c r="D19" s="8">
        <v>177</v>
      </c>
      <c r="E19" s="8">
        <v>176.3</v>
      </c>
      <c r="F19" s="8">
        <f t="shared" si="0"/>
        <v>-0.69999999999998863</v>
      </c>
      <c r="G19" s="8">
        <f>IF(S19="",SUMIF('[2]16'!E:E,A19,'[2]16'!K:K),"")</f>
        <v>161.9</v>
      </c>
      <c r="H19" s="9">
        <f t="shared" si="1"/>
        <v>0.9082239425558174</v>
      </c>
      <c r="I19" s="9">
        <f t="shared" si="2"/>
        <v>8.1678956324446994E-2</v>
      </c>
      <c r="J19" s="8">
        <f>IF(S19="",SUMIF('[2]16'!E:E,A19,'[2]16'!L:L),"")</f>
        <v>33.894500000000001</v>
      </c>
      <c r="K19" s="8">
        <f t="shared" si="3"/>
        <v>33.894500000000001</v>
      </c>
      <c r="L19" s="10">
        <f>IF(K19&lt;&gt;"",IF(ABS(K19-K35)&gt;L35*$L$2,K19-K35,""),"")</f>
        <v>2.9441239831099466</v>
      </c>
      <c r="M19" s="11">
        <f>IF(I19&lt;&gt;"",IF(ABS(I19-I35)&gt;M35*$M$2,I19-I35,""),"")</f>
        <v>1.1767381050899486E-2</v>
      </c>
      <c r="N19" s="11">
        <f>IF(H19&lt;&gt;"",IF(ABS(H19-H35)&gt;N35*$N$2,H19-H35,""),"")</f>
        <v>-7.557139665648327E-2</v>
      </c>
      <c r="O19" s="12">
        <f t="shared" si="4"/>
        <v>178.26</v>
      </c>
      <c r="P19" s="12">
        <f t="shared" si="5"/>
        <v>176.3</v>
      </c>
      <c r="Q19" s="11">
        <f t="shared" si="6"/>
        <v>0.98900482441377779</v>
      </c>
      <c r="R19" s="11">
        <f>IF(I19&lt;&gt;"",IF(ABS(Q19-Q35)&gt;R35*$R$2,Q19-Q35,""),"")</f>
        <v>-6.731282112171233E-2</v>
      </c>
    </row>
    <row r="20" spans="1:21" s="2" customFormat="1" ht="12.75" customHeight="1" outlineLevel="1" x14ac:dyDescent="0.2">
      <c r="A20" s="6" t="str">
        <f>B35</f>
        <v>Альпійська 1с.</v>
      </c>
      <c r="B20" s="7">
        <v>42783</v>
      </c>
      <c r="C20" s="8">
        <f>SUMIF('[2]17'!E:E,A20,'[2]17'!F:F)</f>
        <v>117.84</v>
      </c>
      <c r="D20" s="8">
        <v>119</v>
      </c>
      <c r="E20" s="8">
        <v>122.8</v>
      </c>
      <c r="F20" s="8">
        <f t="shared" si="0"/>
        <v>3.7999999999999972</v>
      </c>
      <c r="G20" s="8">
        <f>IF(S20="",SUMIF('[2]17'!E:E,A20,'[2]17'!K:K),"")</f>
        <v>113.4</v>
      </c>
      <c r="H20" s="9">
        <f t="shared" si="1"/>
        <v>0.96232179226069248</v>
      </c>
      <c r="I20" s="9">
        <f t="shared" si="2"/>
        <v>7.6547231270358229E-2</v>
      </c>
      <c r="J20" s="8">
        <f>IF(S20="",SUMIF('[2]17'!E:E,A20,'[2]17'!L:L),"")</f>
        <v>32.081899999999997</v>
      </c>
      <c r="K20" s="8">
        <f t="shared" si="3"/>
        <v>32.081899999999997</v>
      </c>
      <c r="L20" s="10">
        <f>IF(K20&lt;&gt;"",IF(ABS(K20-K35)&gt;L35*$L$2,K20-K35,""),"")</f>
        <v>1.1315239831099433</v>
      </c>
      <c r="M20" s="11">
        <f>IF(I20&lt;&gt;"",IF(ABS(I20-I35)&gt;M35*$M$2,I20-I35,""),"")</f>
        <v>6.6356559968107215E-3</v>
      </c>
      <c r="N20" s="11">
        <f>IF(H20&lt;&gt;"",IF(ABS(H20-H35)&gt;N35*$N$2,H20-H35,""),"")</f>
        <v>-2.1473546951608191E-2</v>
      </c>
      <c r="O20" s="12">
        <f t="shared" si="4"/>
        <v>117.84</v>
      </c>
      <c r="P20" s="12">
        <f t="shared" si="5"/>
        <v>122.8</v>
      </c>
      <c r="Q20" s="11">
        <f t="shared" si="6"/>
        <v>1.0420909708078749</v>
      </c>
      <c r="R20" s="11">
        <f>IF(I20&lt;&gt;"",IF(ABS(Q20-Q35)&gt;R35*$R$2,Q20-Q35,""),"")</f>
        <v>-1.4226674727615185E-2</v>
      </c>
    </row>
    <row r="21" spans="1:21" s="2" customFormat="1" ht="12.75" customHeight="1" outlineLevel="1" x14ac:dyDescent="0.2">
      <c r="A21" s="6" t="str">
        <f>B35</f>
        <v>Альпійська 1с.</v>
      </c>
      <c r="B21" s="7">
        <v>42784</v>
      </c>
      <c r="C21" s="8">
        <f>SUMIF('[2]18'!E:E,A21,'[2]18'!F:F)</f>
        <v>112.84</v>
      </c>
      <c r="D21" s="8">
        <v>117</v>
      </c>
      <c r="E21" s="8">
        <v>120.6</v>
      </c>
      <c r="F21" s="8">
        <f t="shared" si="0"/>
        <v>3.5999999999999943</v>
      </c>
      <c r="G21" s="8">
        <f>IF(S21="",SUMIF('[2]18'!E:E,A21,'[2]18'!K:K),"")</f>
        <v>113.2</v>
      </c>
      <c r="H21" s="9">
        <f t="shared" si="1"/>
        <v>1.0031903580290678</v>
      </c>
      <c r="I21" s="9">
        <f t="shared" si="2"/>
        <v>6.1359867330016526E-2</v>
      </c>
      <c r="J21" s="8">
        <f>IF(S21="",SUMIF('[2]18'!E:E,A21,'[2]18'!L:L),"")</f>
        <v>30.592700000000001</v>
      </c>
      <c r="K21" s="8">
        <f t="shared" si="3"/>
        <v>30.592700000000001</v>
      </c>
      <c r="L21" s="10">
        <f>IF(K21&lt;&gt;"",IF(ABS(K21-K35)&gt;L35*$L$2,K21-K35,""),"")</f>
        <v>-0.35767601689005346</v>
      </c>
      <c r="M21" s="11">
        <f>IF(I21&lt;&gt;"",IF(ABS(I21-I35)&gt;M35*$M$2,I21-I35,""),"")</f>
        <v>-8.5517079435309812E-3</v>
      </c>
      <c r="N21" s="11">
        <f>IF(H21&lt;&gt;"",IF(ABS(H21-H35)&gt;N35*$N$2,H21-H35,""),"")</f>
        <v>1.9395018816767085E-2</v>
      </c>
      <c r="O21" s="12">
        <f t="shared" si="4"/>
        <v>112.84</v>
      </c>
      <c r="P21" s="12">
        <f t="shared" si="5"/>
        <v>120.6</v>
      </c>
      <c r="Q21" s="11">
        <f t="shared" si="6"/>
        <v>1.0687699397376815</v>
      </c>
      <c r="R21" s="11">
        <f>IF(I21&lt;&gt;"",IF(ABS(Q21-Q35)&gt;R35*$R$2,Q21-Q35,""),"")</f>
        <v>1.2452294202191405E-2</v>
      </c>
    </row>
    <row r="22" spans="1:21" s="2" customFormat="1" ht="12.75" customHeight="1" outlineLevel="1" x14ac:dyDescent="0.2">
      <c r="A22" s="6" t="str">
        <f>B35</f>
        <v>Альпійська 1с.</v>
      </c>
      <c r="B22" s="7">
        <v>42785</v>
      </c>
      <c r="C22" s="8">
        <f>SUMIF('[2]19'!E:E,A22,'[2]19'!F:F)</f>
        <v>0</v>
      </c>
      <c r="D22" s="8"/>
      <c r="E22" s="8"/>
      <c r="F22" s="8">
        <f t="shared" si="0"/>
        <v>0</v>
      </c>
      <c r="G22" s="8">
        <f>IF(S22="",SUMIF('[2]19'!E:E,A22,'[2]19'!K:K),"")</f>
        <v>0</v>
      </c>
      <c r="H22" s="9" t="str">
        <f t="shared" si="1"/>
        <v/>
      </c>
      <c r="I22" s="9" t="str">
        <f t="shared" si="2"/>
        <v/>
      </c>
      <c r="J22" s="8">
        <f>IF(S22="",SUMIF('[2]19'!E:E,A22,'[2]19'!L:L),"")</f>
        <v>0</v>
      </c>
      <c r="K22" s="8" t="str">
        <f t="shared" si="3"/>
        <v/>
      </c>
      <c r="L22" s="10" t="str">
        <f>IF(K22&lt;&gt;"",IF(ABS(K22-K35)&gt;L35*$L$2,K22-K35,""),"")</f>
        <v/>
      </c>
      <c r="M22" s="11" t="str">
        <f>IF(I22&lt;&gt;"",IF(ABS(I22-I35)&gt;M35*$M$2,I22-I35,""),"")</f>
        <v/>
      </c>
      <c r="N22" s="11" t="str">
        <f>IF(H22&lt;&gt;"",IF(ABS(H22-H35)&gt;N35*$N$2,H22-H35,""),"")</f>
        <v/>
      </c>
      <c r="O22" s="12">
        <f t="shared" si="4"/>
        <v>0</v>
      </c>
      <c r="P22" s="12">
        <f t="shared" si="5"/>
        <v>0</v>
      </c>
      <c r="Q22" s="11" t="str">
        <f t="shared" si="6"/>
        <v/>
      </c>
      <c r="R22" s="11" t="str">
        <f>IF(I22&lt;&gt;"",IF(ABS(Q22-Q35)&gt;R35*$R$2,Q22-Q35,""),"")</f>
        <v/>
      </c>
    </row>
    <row r="23" spans="1:21" s="2" customFormat="1" ht="12.75" customHeight="1" outlineLevel="1" x14ac:dyDescent="0.2">
      <c r="A23" s="6" t="str">
        <f>B35</f>
        <v>Альпійська 1с.</v>
      </c>
      <c r="B23" s="7">
        <v>42786</v>
      </c>
      <c r="C23" s="8">
        <f>SUMIF('[2]20'!E:E,A23,'[2]20'!F:F)</f>
        <v>231.68</v>
      </c>
      <c r="D23" s="8">
        <v>235</v>
      </c>
      <c r="E23" s="8">
        <v>231.4</v>
      </c>
      <c r="F23" s="8">
        <f t="shared" si="0"/>
        <v>-3.5999999999999943</v>
      </c>
      <c r="G23" s="8">
        <f>IF(S23="",SUMIF('[2]20'!E:E,A23,'[2]20'!K:K),"")</f>
        <v>217.3</v>
      </c>
      <c r="H23" s="9">
        <f t="shared" si="1"/>
        <v>0.93793162983425415</v>
      </c>
      <c r="I23" s="9">
        <f t="shared" si="2"/>
        <v>6.0933448573898041E-2</v>
      </c>
      <c r="J23" s="8">
        <f>IF(S23="",SUMIF('[2]20'!E:E,A23,'[2]20'!L:L),"")</f>
        <v>32.923999999999999</v>
      </c>
      <c r="K23" s="8">
        <f t="shared" si="3"/>
        <v>32.923999999999999</v>
      </c>
      <c r="L23" s="10">
        <f>IF(K23&lt;&gt;"",IF(ABS(K23-K35)&gt;L35*$L$2,K23-K35,""),"")</f>
        <v>1.9736239831099454</v>
      </c>
      <c r="M23" s="11">
        <f>IF(I23&lt;&gt;"",IF(ABS(I23-I35)&gt;M35*$M$2,I23-I35,""),"")</f>
        <v>-8.9781266996494663E-3</v>
      </c>
      <c r="N23" s="11">
        <f>IF(H23&lt;&gt;"",IF(ABS(H23-H35)&gt;N35*$N$2,H23-H35,""),"")</f>
        <v>-4.5863709378046513E-2</v>
      </c>
      <c r="O23" s="12">
        <f t="shared" si="4"/>
        <v>231.68</v>
      </c>
      <c r="P23" s="12">
        <f t="shared" si="5"/>
        <v>231.4</v>
      </c>
      <c r="Q23" s="11">
        <f t="shared" si="6"/>
        <v>0.99879143646408841</v>
      </c>
      <c r="R23" s="11">
        <f>IF(I23&lt;&gt;"",IF(ABS(Q23-Q35)&gt;R35*$R$2,Q23-Q35,""),"")</f>
        <v>-5.7526209071401713E-2</v>
      </c>
    </row>
    <row r="24" spans="1:21" s="2" customFormat="1" ht="12.75" customHeight="1" outlineLevel="1" x14ac:dyDescent="0.2">
      <c r="A24" s="6" t="str">
        <f>B35</f>
        <v>Альпійська 1с.</v>
      </c>
      <c r="B24" s="7">
        <v>42787</v>
      </c>
      <c r="C24" s="8">
        <f>SUMIF('[2]21'!E:E,A24,'[2]21'!F:F)</f>
        <v>231.68</v>
      </c>
      <c r="D24" s="8">
        <v>237</v>
      </c>
      <c r="E24" s="8">
        <v>254.3</v>
      </c>
      <c r="F24" s="8">
        <f t="shared" si="0"/>
        <v>17.300000000000011</v>
      </c>
      <c r="G24" s="8">
        <f>IF(S24="",SUMIF('[2]21'!E:E,A24,'[2]21'!K:K),"")</f>
        <v>237</v>
      </c>
      <c r="H24" s="9">
        <f t="shared" si="1"/>
        <v>1.0229627071823204</v>
      </c>
      <c r="I24" s="9">
        <f t="shared" si="2"/>
        <v>6.8029885961462866E-2</v>
      </c>
      <c r="J24" s="8">
        <f>IF(S24="",SUMIF('[2]21'!E:E,A24,'[2]21'!L:L),"")</f>
        <v>29.2822</v>
      </c>
      <c r="K24" s="8">
        <f t="shared" si="3"/>
        <v>29.2822</v>
      </c>
      <c r="L24" s="10">
        <f>IF(K24&lt;&gt;"",IF(ABS(K24-K35)&gt;L35*$L$2,K24-K35,""),"")</f>
        <v>-1.6681760168900546</v>
      </c>
      <c r="M24" s="11">
        <f>IF(I24&lt;&gt;"",IF(ABS(I24-I35)&gt;M35*$M$2,I24-I35,""),"")</f>
        <v>-1.8816893120846417E-3</v>
      </c>
      <c r="N24" s="11">
        <f>IF(H24&lt;&gt;"",IF(ABS(H24-H35)&gt;N35*$N$2,H24-H35,""),"")</f>
        <v>3.916736797001974E-2</v>
      </c>
      <c r="O24" s="12">
        <f t="shared" si="4"/>
        <v>231.68</v>
      </c>
      <c r="P24" s="12">
        <f t="shared" si="5"/>
        <v>254.3</v>
      </c>
      <c r="Q24" s="11">
        <f t="shared" si="6"/>
        <v>1.0976346685082874</v>
      </c>
      <c r="R24" s="11">
        <f>IF(I24&lt;&gt;"",IF(ABS(Q24-Q35)&gt;R35*$R$2,Q24-Q35,""),"")</f>
        <v>4.1317022972797268E-2</v>
      </c>
    </row>
    <row r="25" spans="1:21" s="2" customFormat="1" ht="12.75" customHeight="1" outlineLevel="1" x14ac:dyDescent="0.2">
      <c r="A25" s="6" t="str">
        <f>B35</f>
        <v>Альпійська 1с.</v>
      </c>
      <c r="B25" s="7">
        <v>42788</v>
      </c>
      <c r="C25" s="8">
        <f>SUMIF('[2]22'!E:E,A25,'[2]22'!F:F)</f>
        <v>0</v>
      </c>
      <c r="D25" s="8"/>
      <c r="E25" s="8"/>
      <c r="F25" s="8">
        <f t="shared" si="0"/>
        <v>0</v>
      </c>
      <c r="G25" s="8">
        <f>IF(S25="",SUMIF('[2]22'!E:E,A25,'[2]22'!K:K),"")</f>
        <v>0</v>
      </c>
      <c r="H25" s="9" t="str">
        <f t="shared" si="1"/>
        <v/>
      </c>
      <c r="I25" s="9" t="str">
        <f t="shared" si="2"/>
        <v/>
      </c>
      <c r="J25" s="8">
        <f>IF(S25="",SUMIF('[2]22'!E:E,A25,'[2]22'!L:L),"")</f>
        <v>0</v>
      </c>
      <c r="K25" s="8" t="str">
        <f t="shared" si="3"/>
        <v/>
      </c>
      <c r="L25" s="10" t="str">
        <f>IF(K25&lt;&gt;"",IF(ABS(K25-K35)&gt;L35*$L$2,K25-K35,""),"")</f>
        <v/>
      </c>
      <c r="M25" s="11" t="str">
        <f>IF(I25&lt;&gt;"",IF(ABS(I25-I35)&gt;M35*$M$2,I25-I35,""),"")</f>
        <v/>
      </c>
      <c r="N25" s="11" t="str">
        <f>IF(H25&lt;&gt;"",IF(ABS(H25-H35)&gt;N35*$N$2,H25-H35,""),"")</f>
        <v/>
      </c>
      <c r="O25" s="12">
        <f t="shared" si="4"/>
        <v>0</v>
      </c>
      <c r="P25" s="12">
        <f t="shared" si="5"/>
        <v>0</v>
      </c>
      <c r="Q25" s="11" t="str">
        <f t="shared" si="6"/>
        <v/>
      </c>
      <c r="R25" s="11" t="str">
        <f>IF(I25&lt;&gt;"",IF(ABS(Q25-Q35)&gt;R35*$R$2,Q25-Q35,""),"")</f>
        <v/>
      </c>
    </row>
    <row r="26" spans="1:21" s="2" customFormat="1" ht="12.75" customHeight="1" outlineLevel="1" x14ac:dyDescent="0.2">
      <c r="A26" s="6" t="str">
        <f>B35</f>
        <v>Альпійська 1с.</v>
      </c>
      <c r="B26" s="7">
        <v>42789</v>
      </c>
      <c r="C26" s="8">
        <f>SUMIF('[2]23'!E:E,A26,'[2]23'!F:F)</f>
        <v>173.76</v>
      </c>
      <c r="D26" s="8">
        <v>178</v>
      </c>
      <c r="E26" s="8">
        <v>179.7</v>
      </c>
      <c r="F26" s="8">
        <f t="shared" si="0"/>
        <v>1.6999999999999886</v>
      </c>
      <c r="G26" s="8">
        <f>IF(S26="",SUMIF('[2]23'!E:E,A26,'[2]23'!K:K),"")</f>
        <v>166.7</v>
      </c>
      <c r="H26" s="9">
        <f t="shared" si="1"/>
        <v>0.95936924493554321</v>
      </c>
      <c r="I26" s="9">
        <f t="shared" si="2"/>
        <v>7.2342793544796891E-2</v>
      </c>
      <c r="J26" s="8">
        <f>IF(S26="",SUMIF('[2]23'!E:E,A26,'[2]23'!L:L),"")</f>
        <v>31.792999999999999</v>
      </c>
      <c r="K26" s="8">
        <f t="shared" si="3"/>
        <v>31.792999999999999</v>
      </c>
      <c r="L26" s="10">
        <f>IF(K26&lt;&gt;"",IF(ABS(K26-K35)&gt;L35*$L$2,K26-K35,""),"")</f>
        <v>0.84262398310994513</v>
      </c>
      <c r="M26" s="11">
        <f>IF(I26&lt;&gt;"",IF(ABS(I26-I35)&gt;M35*$M$2,I26-I35,""),"")</f>
        <v>2.4312182712493829E-3</v>
      </c>
      <c r="N26" s="11">
        <f>IF(H26&lt;&gt;"",IF(ABS(H26-H35)&gt;N35*$N$2,H26-H35,""),"")</f>
        <v>-2.442609427675746E-2</v>
      </c>
      <c r="O26" s="12">
        <f t="shared" si="4"/>
        <v>173.76</v>
      </c>
      <c r="P26" s="12">
        <f t="shared" si="5"/>
        <v>179.7</v>
      </c>
      <c r="Q26" s="11">
        <f t="shared" si="6"/>
        <v>1.0341850828729282</v>
      </c>
      <c r="R26" s="11">
        <f>IF(I26&lt;&gt;"",IF(ABS(Q26-Q35)&gt;R35*$R$2,Q26-Q35,""),"")</f>
        <v>-2.2132562662561917E-2</v>
      </c>
    </row>
    <row r="27" spans="1:21" s="2" customFormat="1" ht="12.75" customHeight="1" outlineLevel="1" x14ac:dyDescent="0.2">
      <c r="A27" s="6" t="str">
        <f>B35</f>
        <v>Альпійська 1с.</v>
      </c>
      <c r="B27" s="7">
        <v>42790</v>
      </c>
      <c r="C27" s="8">
        <f>SUMIF('[2]24'!E:E,A27,'[2]24'!F:F)</f>
        <v>0</v>
      </c>
      <c r="D27" s="8"/>
      <c r="E27" s="8"/>
      <c r="F27" s="8">
        <f t="shared" si="0"/>
        <v>0</v>
      </c>
      <c r="G27" s="8">
        <f>IF(S27="",SUMIF('[2]24'!E:E,A27,'[2]24'!K:K),"")</f>
        <v>0</v>
      </c>
      <c r="H27" s="9" t="str">
        <f t="shared" si="1"/>
        <v/>
      </c>
      <c r="I27" s="9" t="str">
        <f t="shared" si="2"/>
        <v/>
      </c>
      <c r="J27" s="8">
        <f>IF(S27="",SUMIF('[2]24'!E:E,A27,'[2]24'!L:L),"")</f>
        <v>0</v>
      </c>
      <c r="K27" s="8" t="str">
        <f t="shared" si="3"/>
        <v/>
      </c>
      <c r="L27" s="10" t="str">
        <f>IF(K27&lt;&gt;"",IF(ABS(K27-K35)&gt;L35*$L$2,K27-K35,""),"")</f>
        <v/>
      </c>
      <c r="M27" s="11" t="str">
        <f>IF(I27&lt;&gt;"",IF(ABS(I27-I35)&gt;M35*$M$2,I27-I35,""),"")</f>
        <v/>
      </c>
      <c r="N27" s="11" t="str">
        <f>IF(H27&lt;&gt;"",IF(ABS(H27-H35)&gt;N35*$N$2,H27-H35,""),"")</f>
        <v/>
      </c>
      <c r="O27" s="12">
        <f t="shared" si="4"/>
        <v>0</v>
      </c>
      <c r="P27" s="12">
        <f t="shared" si="5"/>
        <v>0</v>
      </c>
      <c r="Q27" s="11" t="str">
        <f t="shared" si="6"/>
        <v/>
      </c>
      <c r="R27" s="11" t="str">
        <f>IF(I27&lt;&gt;"",IF(ABS(Q27-Q35)&gt;R35*$R$2,Q27-Q35,""),"")</f>
        <v/>
      </c>
    </row>
    <row r="28" spans="1:21" s="2" customFormat="1" ht="12.75" customHeight="1" outlineLevel="1" x14ac:dyDescent="0.2">
      <c r="A28" s="6" t="str">
        <f>B35</f>
        <v>Альпійська 1с.</v>
      </c>
      <c r="B28" s="7">
        <v>42791</v>
      </c>
      <c r="C28" s="8">
        <f>SUMIF('[2]25'!E:E,A28,'[2]25'!F:F)</f>
        <v>0</v>
      </c>
      <c r="D28" s="8"/>
      <c r="E28" s="8"/>
      <c r="F28" s="8">
        <f t="shared" si="0"/>
        <v>0</v>
      </c>
      <c r="G28" s="8">
        <f>IF(S28="",SUMIF('[2]25'!E:E,A28,'[2]25'!K:K),"")</f>
        <v>0</v>
      </c>
      <c r="H28" s="9" t="str">
        <f t="shared" si="1"/>
        <v/>
      </c>
      <c r="I28" s="9" t="str">
        <f t="shared" si="2"/>
        <v/>
      </c>
      <c r="J28" s="8">
        <f>IF(S28="",SUMIF('[2]25'!E:E,A28,'[2]25'!L:L),"")</f>
        <v>0</v>
      </c>
      <c r="K28" s="8" t="str">
        <f t="shared" si="3"/>
        <v/>
      </c>
      <c r="L28" s="10" t="str">
        <f>IF(K28&lt;&gt;"",IF(ABS(K28-K35)&gt;L35*$L$2,K28-K35,""),"")</f>
        <v/>
      </c>
      <c r="M28" s="11" t="str">
        <f>IF(I28&lt;&gt;"",IF(ABS(I28-I35)&gt;M35*$M$2,I28-I35,""),"")</f>
        <v/>
      </c>
      <c r="N28" s="11" t="str">
        <f>IF(H28&lt;&gt;"",IF(ABS(H28-H35)&gt;N35*$N$2,H28-H35,""),"")</f>
        <v/>
      </c>
      <c r="O28" s="12">
        <f t="shared" si="4"/>
        <v>0</v>
      </c>
      <c r="P28" s="12">
        <f t="shared" si="5"/>
        <v>0</v>
      </c>
      <c r="Q28" s="11" t="str">
        <f t="shared" si="6"/>
        <v/>
      </c>
      <c r="R28" s="11" t="str">
        <f>IF(I28&lt;&gt;"",IF(ABS(Q28-Q35)&gt;R35*$R$2,Q28-Q35,""),"")</f>
        <v/>
      </c>
    </row>
    <row r="29" spans="1:21" s="2" customFormat="1" ht="12.75" customHeight="1" outlineLevel="1" x14ac:dyDescent="0.2">
      <c r="A29" s="6" t="str">
        <f>B35</f>
        <v>Альпійська 1с.</v>
      </c>
      <c r="B29" s="7">
        <v>42792</v>
      </c>
      <c r="C29" s="8">
        <f>SUMIF('[2]26'!E:E,A29,'[2]26'!F:F)</f>
        <v>0</v>
      </c>
      <c r="D29" s="8"/>
      <c r="E29" s="8"/>
      <c r="F29" s="8">
        <f t="shared" si="0"/>
        <v>0</v>
      </c>
      <c r="G29" s="8">
        <f>IF(S29="",SUMIF('[2]26'!E:E,A29,'[2]26'!K:K),"")</f>
        <v>0</v>
      </c>
      <c r="H29" s="9" t="str">
        <f t="shared" si="1"/>
        <v/>
      </c>
      <c r="I29" s="9" t="str">
        <f t="shared" si="2"/>
        <v/>
      </c>
      <c r="J29" s="8">
        <f>IF(S29="",SUMIF('[2]26'!E:E,A29,'[2]26'!L:L),"")</f>
        <v>0</v>
      </c>
      <c r="K29" s="8" t="str">
        <f t="shared" si="3"/>
        <v/>
      </c>
      <c r="L29" s="10" t="str">
        <f>IF(K29&lt;&gt;"",IF(ABS(K29-K35)&gt;L35*$L$2,K29-K35,""),"")</f>
        <v/>
      </c>
      <c r="M29" s="11" t="str">
        <f>IF(I29&lt;&gt;"",IF(ABS(I29-I35)&gt;M35*$M$2,I29-I35,""),"")</f>
        <v/>
      </c>
      <c r="N29" s="11" t="str">
        <f>IF(H29&lt;&gt;"",IF(ABS(H29-H35)&gt;N35*$N$2,H29-H35,""),"")</f>
        <v/>
      </c>
      <c r="O29" s="12">
        <f t="shared" si="4"/>
        <v>0</v>
      </c>
      <c r="P29" s="12">
        <f t="shared" si="5"/>
        <v>0</v>
      </c>
      <c r="Q29" s="11" t="str">
        <f t="shared" si="6"/>
        <v/>
      </c>
      <c r="R29" s="11" t="str">
        <f>IF(I29&lt;&gt;"",IF(ABS(Q29-Q35)&gt;R35*$R$2,Q29-Q35,""),"")</f>
        <v/>
      </c>
    </row>
    <row r="30" spans="1:21" s="2" customFormat="1" ht="12.75" customHeight="1" outlineLevel="1" x14ac:dyDescent="0.2">
      <c r="A30" s="6" t="str">
        <f>B35</f>
        <v>Альпійська 1с.</v>
      </c>
      <c r="B30" s="7">
        <v>42793</v>
      </c>
      <c r="C30" s="8">
        <f>SUMIF('[2]27'!E:E,A30,'[2]27'!F:F)</f>
        <v>0</v>
      </c>
      <c r="D30" s="8"/>
      <c r="E30" s="8"/>
      <c r="F30" s="8">
        <f t="shared" si="0"/>
        <v>0</v>
      </c>
      <c r="G30" s="8">
        <f>IF(S30="",SUMIF('[2]27'!E:E,A30,'[2]27'!K:K),"")</f>
        <v>0</v>
      </c>
      <c r="H30" s="9" t="str">
        <f t="shared" si="1"/>
        <v/>
      </c>
      <c r="I30" s="9" t="str">
        <f t="shared" si="2"/>
        <v/>
      </c>
      <c r="J30" s="8">
        <f>IF(S30="",SUMIF('[2]27'!E:E,A30,'[2]27'!L:L),"")</f>
        <v>0</v>
      </c>
      <c r="K30" s="8" t="str">
        <f t="shared" si="3"/>
        <v/>
      </c>
      <c r="L30" s="10" t="str">
        <f>IF(K30&lt;&gt;"",IF(ABS(K30-K35)&gt;L35*$L$2,K30-K35,""),"")</f>
        <v/>
      </c>
      <c r="M30" s="11" t="str">
        <f>IF(I30&lt;&gt;"",IF(ABS(I30-I35)&gt;M35*$M$2,I30-I35,""),"")</f>
        <v/>
      </c>
      <c r="N30" s="11" t="str">
        <f>IF(H30&lt;&gt;"",IF(ABS(H30-H35)&gt;N35*$N$2,H30-H35,""),"")</f>
        <v/>
      </c>
      <c r="O30" s="12">
        <f t="shared" si="4"/>
        <v>0</v>
      </c>
      <c r="P30" s="12">
        <f t="shared" si="5"/>
        <v>0</v>
      </c>
      <c r="Q30" s="11" t="str">
        <f t="shared" si="6"/>
        <v/>
      </c>
      <c r="R30" s="11" t="str">
        <f>IF(I30&lt;&gt;"",IF(ABS(Q30-Q35)&gt;R35*$R$2,Q30-Q35,""),"")</f>
        <v/>
      </c>
    </row>
    <row r="31" spans="1:21" s="2" customFormat="1" ht="12.75" customHeight="1" outlineLevel="1" x14ac:dyDescent="0.2">
      <c r="A31" s="6" t="str">
        <f>B35</f>
        <v>Альпійська 1с.</v>
      </c>
      <c r="B31" s="7">
        <v>42794</v>
      </c>
      <c r="C31" s="8">
        <f>SUMIF('[2]28'!E:E,A31,'[2]28'!F:F)</f>
        <v>0</v>
      </c>
      <c r="D31" s="8"/>
      <c r="E31" s="8"/>
      <c r="F31" s="8">
        <f t="shared" si="0"/>
        <v>0</v>
      </c>
      <c r="G31" s="8">
        <f>IF(S31="",SUMIF('[2]28'!E:E,A31,'[2]28'!K:K),"")</f>
        <v>0</v>
      </c>
      <c r="H31" s="9" t="str">
        <f t="shared" si="1"/>
        <v/>
      </c>
      <c r="I31" s="9" t="str">
        <f t="shared" si="2"/>
        <v/>
      </c>
      <c r="J31" s="8">
        <f>IF(S31="",SUMIF('[2]28'!E:E,A31,'[2]28'!L:L),"")</f>
        <v>0</v>
      </c>
      <c r="K31" s="8" t="str">
        <f t="shared" si="3"/>
        <v/>
      </c>
      <c r="L31" s="10" t="str">
        <f>IF(K31&lt;&gt;"",IF(ABS(K31-K35)&gt;L35*$L$2,K31-K35,""),"")</f>
        <v/>
      </c>
      <c r="M31" s="11" t="str">
        <f>IF(I31&lt;&gt;"",IF(ABS(I31-I35)&gt;M35*$M$2,I31-I35,""),"")</f>
        <v/>
      </c>
      <c r="N31" s="11" t="str">
        <f>IF(H31&lt;&gt;"",IF(ABS(H31-H35)&gt;N35*$N$2,H31-H35,""),"")</f>
        <v/>
      </c>
      <c r="O31" s="12">
        <f t="shared" si="4"/>
        <v>0</v>
      </c>
      <c r="P31" s="12">
        <f t="shared" si="5"/>
        <v>0</v>
      </c>
      <c r="Q31" s="11" t="str">
        <f t="shared" si="6"/>
        <v/>
      </c>
      <c r="R31" s="11" t="str">
        <f>IF(I31&lt;&gt;"",IF(ABS(Q31-Q35)&gt;R35*$R$2,Q31-Q35,""),"")</f>
        <v/>
      </c>
    </row>
    <row r="32" spans="1:21" s="2" customFormat="1" ht="12.75" customHeight="1" outlineLevel="1" x14ac:dyDescent="0.2">
      <c r="A32" s="6" t="str">
        <f>B35</f>
        <v>Альпійська 1с.</v>
      </c>
      <c r="B32" s="7">
        <v>42795</v>
      </c>
      <c r="C32" s="8">
        <f>SUMIF('[2]29'!E:E,A32,'[2]29'!F:F)</f>
        <v>0</v>
      </c>
      <c r="D32" s="8"/>
      <c r="E32" s="8"/>
      <c r="F32" s="8">
        <f t="shared" si="0"/>
        <v>0</v>
      </c>
      <c r="G32" s="8">
        <f>IF(S32="",SUMIF('[2]29'!E:E,A32,'[2]29'!K:K),"")</f>
        <v>0</v>
      </c>
      <c r="H32" s="9" t="str">
        <f t="shared" si="1"/>
        <v/>
      </c>
      <c r="I32" s="9" t="str">
        <f t="shared" si="2"/>
        <v/>
      </c>
      <c r="J32" s="8">
        <f>IF(S32="",SUMIF('[2]29'!E:E,A32,'[2]29'!L:L),"")</f>
        <v>0</v>
      </c>
      <c r="K32" s="8" t="str">
        <f t="shared" si="3"/>
        <v/>
      </c>
      <c r="L32" s="10" t="str">
        <f>IF(K32&lt;&gt;"",IF(ABS(K32-K35)&gt;L35*$L$2,K32-K35,""),"")</f>
        <v/>
      </c>
      <c r="M32" s="11" t="str">
        <f>IF(I32&lt;&gt;"",IF(ABS(I32-I35)&gt;M35*$M$2,I32-I35,""),"")</f>
        <v/>
      </c>
      <c r="N32" s="11" t="str">
        <f>IF(H32&lt;&gt;"",IF(ABS(H32-H35)&gt;N35*$N$2,H32-H35,""),"")</f>
        <v/>
      </c>
      <c r="O32" s="12">
        <f t="shared" si="4"/>
        <v>0</v>
      </c>
      <c r="P32" s="12">
        <f t="shared" si="5"/>
        <v>0</v>
      </c>
      <c r="Q32" s="11" t="str">
        <f t="shared" si="6"/>
        <v/>
      </c>
      <c r="R32" s="11" t="str">
        <f>IF(I32&lt;&gt;"",IF(ABS(Q32-Q35)&gt;R35*$R$2,Q32-Q35,""),"")</f>
        <v/>
      </c>
    </row>
    <row r="33" spans="1:19" s="2" customFormat="1" ht="12.75" customHeight="1" outlineLevel="1" x14ac:dyDescent="0.2">
      <c r="A33" s="6" t="str">
        <f>B35</f>
        <v>Альпійська 1с.</v>
      </c>
      <c r="B33" s="7">
        <v>42796</v>
      </c>
      <c r="C33" s="8">
        <f>SUMIF('[2]30'!E:E,A33,'[2]30'!F:F)</f>
        <v>0</v>
      </c>
      <c r="D33" s="8"/>
      <c r="E33" s="8"/>
      <c r="F33" s="8">
        <f t="shared" si="0"/>
        <v>0</v>
      </c>
      <c r="G33" s="8">
        <f>IF(S33="",SUMIF('[2]30'!E:E,A33,'[2]30'!K:K),"")</f>
        <v>0</v>
      </c>
      <c r="H33" s="9" t="str">
        <f t="shared" si="1"/>
        <v/>
      </c>
      <c r="I33" s="9" t="str">
        <f t="shared" si="2"/>
        <v/>
      </c>
      <c r="J33" s="8">
        <f>IF(S33="",SUMIF('[2]30'!E:E,A33,'[2]30'!L:L),"")</f>
        <v>0</v>
      </c>
      <c r="K33" s="8" t="str">
        <f t="shared" si="3"/>
        <v/>
      </c>
      <c r="L33" s="10" t="str">
        <f>IF(K33&lt;&gt;"",IF(ABS(K33-K35)&gt;L35*$L$2,K33-K35,""),"")</f>
        <v/>
      </c>
      <c r="M33" s="11" t="str">
        <f>IF(I33&lt;&gt;"",IF(ABS(I33-I35)&gt;M35*$M$2,I33-I35,""),"")</f>
        <v/>
      </c>
      <c r="N33" s="11" t="str">
        <f>IF(H33&lt;&gt;"",IF(ABS(H33-H35)&gt;N35*$N$2,H33-H35,""),"")</f>
        <v/>
      </c>
      <c r="O33" s="12">
        <f t="shared" si="4"/>
        <v>0</v>
      </c>
      <c r="P33" s="12">
        <f t="shared" si="5"/>
        <v>0</v>
      </c>
      <c r="Q33" s="11" t="str">
        <f t="shared" si="6"/>
        <v/>
      </c>
      <c r="R33" s="11" t="str">
        <f>IF(I33&lt;&gt;"",IF(ABS(Q33-Q35)&gt;R35*$R$2,Q33-Q35,""),"")</f>
        <v/>
      </c>
    </row>
    <row r="34" spans="1:19" s="2" customFormat="1" ht="12.75" customHeight="1" outlineLevel="1" x14ac:dyDescent="0.2">
      <c r="A34" s="6" t="str">
        <f>B35</f>
        <v>Альпійська 1с.</v>
      </c>
      <c r="B34" s="7">
        <v>42797</v>
      </c>
      <c r="C34" s="8">
        <f>SUMIF('[2]31'!E:E,A34,'[2]31'!F:F)</f>
        <v>0</v>
      </c>
      <c r="D34" s="8"/>
      <c r="E34" s="8"/>
      <c r="F34" s="8">
        <f t="shared" si="0"/>
        <v>0</v>
      </c>
      <c r="G34" s="8">
        <f>IF(S34="",SUMIF('[2]31'!E:E,A34,'[2]31'!K:K),"")</f>
        <v>0</v>
      </c>
      <c r="H34" s="9" t="str">
        <f t="shared" si="1"/>
        <v/>
      </c>
      <c r="I34" s="9" t="str">
        <f t="shared" si="2"/>
        <v/>
      </c>
      <c r="J34" s="8">
        <f>IF(S34="",SUMIF('[2]31'!E:E,A34,'[2]31'!L:L),"")</f>
        <v>0</v>
      </c>
      <c r="K34" s="8" t="str">
        <f t="shared" si="3"/>
        <v/>
      </c>
      <c r="L34" s="10" t="str">
        <f>IF(K34&lt;&gt;"",IF(ABS(K34-K35)&gt;L35*$L$2,K34-K35,""),"")</f>
        <v/>
      </c>
      <c r="M34" s="11" t="str">
        <f>IF(I34&lt;&gt;"",IF(ABS(I34-I35)&gt;M35*$M$2,I34-I35,""),"")</f>
        <v/>
      </c>
      <c r="N34" s="11" t="str">
        <f>IF(H34&lt;&gt;"",IF(ABS(H34-H35)&gt;N35*$N$2,H34-H35,""),"")</f>
        <v/>
      </c>
      <c r="O34" s="12">
        <f t="shared" si="4"/>
        <v>0</v>
      </c>
      <c r="P34" s="12">
        <f t="shared" si="5"/>
        <v>0</v>
      </c>
      <c r="Q34" s="11" t="str">
        <f t="shared" si="6"/>
        <v/>
      </c>
      <c r="R34" s="11" t="str">
        <f>IF(I34&lt;&gt;"",IF(ABS(Q34-Q35)&gt;R35*$R$2,Q34-Q35,""),"")</f>
        <v/>
      </c>
    </row>
    <row r="35" spans="1:19" s="17" customFormat="1" ht="17.25" customHeight="1" x14ac:dyDescent="0.25">
      <c r="A35" s="13" t="s">
        <v>1</v>
      </c>
      <c r="B35" s="13" t="s">
        <v>0</v>
      </c>
      <c r="C35" s="14">
        <f>SUM(C4:C34)</f>
        <v>2625.8199999999997</v>
      </c>
      <c r="D35" s="14">
        <f>SUM(D4:D34)</f>
        <v>2717</v>
      </c>
      <c r="E35" s="14">
        <f>SUM(E4:E34)</f>
        <v>2773.7000000000003</v>
      </c>
      <c r="F35" s="14">
        <f t="shared" si="0"/>
        <v>56.700000000000273</v>
      </c>
      <c r="G35" s="14">
        <f>SUM(G4:G34)</f>
        <v>2581.4</v>
      </c>
      <c r="H35" s="15">
        <f>IF(C35&gt;0,AVERAGE(H4:H34),"")</f>
        <v>0.98379533921230067</v>
      </c>
      <c r="I35" s="15">
        <f>IF(E35&gt;0,AVERAGE(I4:I34),"")</f>
        <v>6.9911575273547508E-2</v>
      </c>
      <c r="J35" s="14">
        <f>SUMPRODUCT(G4:G34,J4:J34)/G35</f>
        <v>30.950376016890054</v>
      </c>
      <c r="K35" s="14">
        <f>IF(ISERR(J35),"",J35)</f>
        <v>30.950376016890054</v>
      </c>
      <c r="L35" s="14">
        <f>IF(COUNT(K4:K34)&gt;1,STDEV(K4:K34),0)</f>
        <v>1.3521346484083863</v>
      </c>
      <c r="M35" s="15">
        <f>IF(COUNT(I4:I34)&gt;1,STDEV(I4:I34),0)</f>
        <v>8.2406740625175882E-3</v>
      </c>
      <c r="N35" s="15">
        <f>IF(COUNT(H4:H34)&gt;1,STDEV(H4:H34),0)</f>
        <v>3.1391961278666405E-2</v>
      </c>
      <c r="O35" s="16">
        <f>SUM(O4:O34)</f>
        <v>2625.8199999999997</v>
      </c>
      <c r="P35" s="16">
        <f>SUM(P4:P34)</f>
        <v>2773.7000000000003</v>
      </c>
      <c r="Q35" s="15">
        <f>P35/O35</f>
        <v>1.0563176455354901</v>
      </c>
      <c r="R35" s="15">
        <f>IF(COUNT(Q4:Q34)&gt;1,STDEV(Q4:Q34),0)</f>
        <v>2.9870466859231396E-2</v>
      </c>
      <c r="S35" s="17">
        <f>SUM(S4:S34)</f>
        <v>0</v>
      </c>
    </row>
  </sheetData>
  <conditionalFormatting sqref="M4:M34">
    <cfRule type="cellIs" dxfId="55" priority="51" operator="lessThan">
      <formula>0</formula>
    </cfRule>
    <cfRule type="cellIs" dxfId="54" priority="52" operator="lessThan">
      <formula>0</formula>
    </cfRule>
    <cfRule type="cellIs" dxfId="53" priority="53" operator="greaterThan">
      <formula>0</formula>
    </cfRule>
    <cfRule type="cellIs" dxfId="52" priority="54" operator="lessThan">
      <formula>0</formula>
    </cfRule>
    <cfRule type="cellIs" dxfId="51" priority="55" operator="lessThan">
      <formula>0</formula>
    </cfRule>
    <cfRule type="cellIs" dxfId="50" priority="56" operator="greaterThan">
      <formula>0</formula>
    </cfRule>
  </conditionalFormatting>
  <conditionalFormatting sqref="N4:N34">
    <cfRule type="cellIs" dxfId="49" priority="38" operator="greaterThan">
      <formula>0</formula>
    </cfRule>
    <cfRule type="cellIs" dxfId="48" priority="45" operator="lessThan">
      <formula>0</formula>
    </cfRule>
    <cfRule type="cellIs" dxfId="47" priority="46" operator="lessThan">
      <formula>0</formula>
    </cfRule>
    <cfRule type="cellIs" dxfId="46" priority="47" operator="greaterThan">
      <formula>0</formula>
    </cfRule>
    <cfRule type="cellIs" dxfId="45" priority="48" operator="lessThan">
      <formula>0</formula>
    </cfRule>
    <cfRule type="cellIs" dxfId="44" priority="49" operator="lessThan">
      <formula>0</formula>
    </cfRule>
    <cfRule type="cellIs" dxfId="43" priority="50" operator="greaterThan">
      <formula>0</formula>
    </cfRule>
  </conditionalFormatting>
  <conditionalFormatting sqref="R4:R34">
    <cfRule type="cellIs" dxfId="42" priority="39" operator="lessThan">
      <formula>0</formula>
    </cfRule>
    <cfRule type="cellIs" dxfId="41" priority="40" operator="lessThan">
      <formula>0</formula>
    </cfRule>
    <cfRule type="cellIs" dxfId="40" priority="41" operator="greaterThan">
      <formula>0</formula>
    </cfRule>
    <cfRule type="cellIs" dxfId="39" priority="42" operator="lessThan">
      <formula>0</formula>
    </cfRule>
    <cfRule type="cellIs" dxfId="38" priority="43" operator="lessThan">
      <formula>0</formula>
    </cfRule>
    <cfRule type="cellIs" dxfId="37" priority="44" operator="greaterThan">
      <formula>0</formula>
    </cfRule>
  </conditionalFormatting>
  <conditionalFormatting sqref="R4:R34">
    <cfRule type="cellIs" dxfId="36" priority="32" operator="lessThan">
      <formula>0</formula>
    </cfRule>
    <cfRule type="cellIs" dxfId="35" priority="33" operator="lessThan">
      <formula>0</formula>
    </cfRule>
    <cfRule type="cellIs" dxfId="34" priority="34" operator="greaterThan">
      <formula>0</formula>
    </cfRule>
    <cfRule type="cellIs" dxfId="33" priority="35" operator="lessThan">
      <formula>0</formula>
    </cfRule>
    <cfRule type="cellIs" dxfId="32" priority="36" operator="lessThan">
      <formula>0</formula>
    </cfRule>
    <cfRule type="cellIs" dxfId="31" priority="37" operator="greaterThan">
      <formula>0</formula>
    </cfRule>
  </conditionalFormatting>
  <conditionalFormatting sqref="R4:R34">
    <cfRule type="cellIs" dxfId="30" priority="25" operator="greaterThan">
      <formula>0</formula>
    </cfRule>
    <cfRule type="cellIs" dxfId="29" priority="26" operator="lessThan">
      <formula>0</formula>
    </cfRule>
    <cfRule type="cellIs" dxfId="28" priority="27" operator="lessThan">
      <formula>0</formula>
    </cfRule>
    <cfRule type="cellIs" dxfId="27" priority="28" operator="greaterThan">
      <formula>0</formula>
    </cfRule>
    <cfRule type="cellIs" dxfId="26" priority="29" operator="lessThan">
      <formula>0</formula>
    </cfRule>
    <cfRule type="cellIs" dxfId="25" priority="30" operator="lessThan">
      <formula>0</formula>
    </cfRule>
    <cfRule type="cellIs" dxfId="24" priority="31" operator="greaterThan">
      <formula>0</formula>
    </cfRule>
  </conditionalFormatting>
  <conditionalFormatting sqref="L4:N34 R4:R34">
    <cfRule type="cellIs" dxfId="23" priority="23" operator="lessThan">
      <formula>0</formula>
    </cfRule>
    <cfRule type="cellIs" dxfId="22" priority="24" operator="greaterThan">
      <formula>0</formula>
    </cfRule>
  </conditionalFormatting>
  <conditionalFormatting sqref="O4:P34">
    <cfRule type="cellIs" dxfId="21" priority="10" operator="greaterThan">
      <formula>0</formula>
    </cfRule>
    <cfRule type="cellIs" dxfId="20" priority="17" operator="lessThan">
      <formula>0</formula>
    </cfRule>
    <cfRule type="cellIs" dxfId="19" priority="18" operator="lessThan">
      <formula>0</formula>
    </cfRule>
    <cfRule type="cellIs" dxfId="18" priority="19" operator="greaterThan">
      <formula>0</formula>
    </cfRule>
    <cfRule type="cellIs" dxfId="17" priority="20" operator="lessThan">
      <formula>0</formula>
    </cfRule>
    <cfRule type="cellIs" dxfId="16" priority="21" operator="lessThan">
      <formula>0</formula>
    </cfRule>
    <cfRule type="cellIs" dxfId="15" priority="22" operator="greaterThan">
      <formula>0</formula>
    </cfRule>
  </conditionalFormatting>
  <conditionalFormatting sqref="Q4:Q34">
    <cfRule type="cellIs" dxfId="14" priority="11" operator="lessThan">
      <formula>0</formula>
    </cfRule>
    <cfRule type="cellIs" dxfId="13" priority="12" operator="lessThan">
      <formula>0</formula>
    </cfRule>
    <cfRule type="cellIs" dxfId="12" priority="13" operator="greaterThan">
      <formula>0</formula>
    </cfRule>
    <cfRule type="cellIs" dxfId="11" priority="14" operator="lessThan">
      <formula>0</formula>
    </cfRule>
    <cfRule type="cellIs" dxfId="10" priority="15" operator="lessThan">
      <formula>0</formula>
    </cfRule>
    <cfRule type="cellIs" dxfId="9" priority="16" operator="greaterThan">
      <formula>0</formula>
    </cfRule>
  </conditionalFormatting>
  <conditionalFormatting sqref="Q4:Q34">
    <cfRule type="cellIs" dxfId="8" priority="3" operator="greaterThan">
      <formula>0</formula>
    </cfRule>
    <cfRule type="cellIs" dxfId="7" priority="4" operator="lessThan">
      <formula>0</formula>
    </cfRule>
    <cfRule type="cellIs" dxfId="6" priority="5" operator="lessThan">
      <formula>0</formula>
    </cfRule>
    <cfRule type="cellIs" dxfId="5" priority="6" operator="greaterThan">
      <formula>0</formula>
    </cfRule>
    <cfRule type="cellIs" dxfId="4" priority="7" operator="lessThan">
      <formula>0</formula>
    </cfRule>
    <cfRule type="cellIs" dxfId="3" priority="8" operator="lessThan">
      <formula>0</formula>
    </cfRule>
    <cfRule type="cellIs" dxfId="2" priority="9" operator="greaterThan">
      <formula>0</formula>
    </cfRule>
  </conditionalFormatting>
  <conditionalFormatting sqref="O4:Q34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korol</dc:creator>
  <cp:lastModifiedBy>Sergey V. Palamarchuk</cp:lastModifiedBy>
  <dcterms:created xsi:type="dcterms:W3CDTF">2017-03-08T14:00:40Z</dcterms:created>
  <dcterms:modified xsi:type="dcterms:W3CDTF">2017-03-09T10:55:35Z</dcterms:modified>
</cp:coreProperties>
</file>