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MatGroup">Лист1!$A$11:$N$26</definedName>
    <definedName name="MatOutDet">Лист1!#REF!</definedName>
    <definedName name="range1">Лист1!#REF!</definedName>
    <definedName name="sectionPrice">Лист1!#REF!</definedName>
    <definedName name="_xlnm.Print_Titles" localSheetId="0">Лист1!$9:$10</definedName>
  </definedNames>
  <calcPr/>
</workbook>
</file>

<file path=xl/calcChain.xml><?xml version="1.0" encoding="utf-8"?>
<calcChain xmlns="http://schemas.openxmlformats.org/spreadsheetml/2006/main">
  <c i="1" r="N28"/>
  <c r="L26"/>
  <c r="K26"/>
  <c r="I26"/>
  <c r="H26"/>
  <c r="N25"/>
  <c r="M25"/>
  <c r="J25"/>
  <c r="N24"/>
  <c r="M24"/>
  <c r="J24"/>
  <c r="N23"/>
  <c r="N26"/>
  <c r="M23"/>
  <c r="J23"/>
  <c r="L20"/>
  <c r="K20"/>
  <c r="I20"/>
  <c r="H20"/>
  <c r="N19"/>
  <c r="M19"/>
  <c r="J19"/>
  <c r="N18"/>
  <c r="N20"/>
  <c r="M18"/>
  <c r="J18"/>
  <c r="L15"/>
  <c r="K15"/>
  <c r="I15"/>
  <c r="H15"/>
  <c r="N14"/>
  <c r="M14"/>
  <c r="J14"/>
  <c r="N13"/>
  <c r="N15"/>
  <c r="M13"/>
  <c r="J13"/>
  <c r="D4"/>
</calcChain>
</file>

<file path=xl/sharedStrings.xml><?xml version="1.0" encoding="utf-8"?>
<sst xmlns="http://schemas.openxmlformats.org/spreadsheetml/2006/main">
  <si>
    <t>РОЗГОРНУТИЙ ЗВІТ ПРО ВИДАТКИ ТОВАРІВ</t>
  </si>
  <si>
    <t>Період:</t>
  </si>
  <si>
    <t>Група:</t>
  </si>
  <si>
    <t>Усі</t>
  </si>
  <si>
    <t>Склад:</t>
  </si>
  <si>
    <t>Контрагент:</t>
  </si>
  <si>
    <t>Партія</t>
  </si>
  <si>
    <t>Од. виміру</t>
  </si>
  <si>
    <t>Видано</t>
  </si>
  <si>
    <t>Повернуто клієнтами</t>
  </si>
  <si>
    <t>Всього, к-сть</t>
  </si>
  <si>
    <t>Тип</t>
  </si>
  <si>
    <t>Номер</t>
  </si>
  <si>
    <t>Дата</t>
  </si>
  <si>
    <t>Товар</t>
  </si>
  <si>
    <t>к-ть</t>
  </si>
  <si>
    <t>сума, грн.</t>
  </si>
  <si>
    <t>Ціна</t>
  </si>
  <si>
    <t>ФОП Дорогін А.А.</t>
  </si>
  <si>
    <t>ВН</t>
  </si>
  <si>
    <t>30</t>
  </si>
  <si>
    <t xml:space="preserve">Яловичина  1 сотру</t>
  </si>
  <si>
    <t>кг.</t>
  </si>
  <si>
    <t>55</t>
  </si>
  <si>
    <t>Яловичина 2с.</t>
  </si>
  <si>
    <t>Разом по катогорії:</t>
  </si>
  <si>
    <t>ФОП Асеева</t>
  </si>
  <si>
    <t>27</t>
  </si>
  <si>
    <t>29</t>
  </si>
  <si>
    <t>Свинина жирна</t>
  </si>
  <si>
    <t>ФОП Губрієнко( Юра) м.Київ Марка Вовчка(Подольська база)</t>
  </si>
  <si>
    <t>54</t>
  </si>
  <si>
    <t>Свинина напівжирна 50/50</t>
  </si>
  <si>
    <t>Свинина не жирна</t>
  </si>
  <si>
    <t>Всього по відомості:</t>
  </si>
</sst>
</file>

<file path=xl/styles.xml><?xml version="1.0" encoding="utf-8"?>
<styleSheet xmlns="http://schemas.openxmlformats.org/spreadsheetml/2006/main">
  <numFmts count="1">
    <numFmt numFmtId="164" formatCode="mm/dd/yy"/>
  </numFmts>
  <fonts count="26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color indexed="18"/>
      <name val="Times New Roman Cyr"/>
      <charset val="204"/>
    </font>
    <font>
      <b/>
      <i/>
      <sz val="10"/>
      <name val="Times New Roman Cyr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8"/>
      <name val="Arial"/>
      <charset val="204"/>
    </font>
    <font>
      <sz val="8"/>
      <name val="Arial"/>
    </font>
    <font>
      <sz val="8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sz val="10"/>
      <color indexed="18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22">
    <border/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left style="thin">
        <color indexed="55"/>
      </left>
    </border>
    <border>
      <right style="thin">
        <color indexed="55"/>
      </right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left style="hair">
        <color indexed="55"/>
      </left>
      <right style="thin">
        <color indexed="55"/>
      </right>
      <top style="hair">
        <color indexed="55"/>
      </top>
      <bottom style="hair">
        <color indexed="55"/>
      </bottom>
    </border>
    <border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/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14" fontId="11" fillId="0" borderId="0" xfId="0" applyNumberFormat="1" applyFont="1" applyAlignment="1"/>
    <xf numFmtId="14" fontId="12" fillId="0" borderId="0" xfId="0" applyNumberFormat="1" applyFont="1" applyAlignment="1">
      <alignment horizontal="left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14" fontId="14" fillId="0" borderId="8" xfId="0" applyNumberFormat="1" applyFont="1" applyBorder="1" applyAlignment="1"/>
    <xf numFmtId="14" fontId="15" fillId="0" borderId="9" xfId="0" applyNumberFormat="1" applyFont="1" applyBorder="1" applyAlignment="1"/>
    <xf numFmtId="0" fontId="2" fillId="0" borderId="4" xfId="0" applyNumberFormat="1" applyFont="1" applyBorder="1" applyAlignment="1"/>
    <xf numFmtId="14" fontId="16" fillId="0" borderId="10" xfId="0" applyNumberFormat="1" applyFont="1" applyBorder="1" applyAlignment="1">
      <alignment horizontal="left"/>
    </xf>
    <xf numFmtId="14" fontId="16" fillId="0" borderId="0" xfId="0" applyNumberFormat="1" applyFont="1" applyBorder="1" applyAlignment="1">
      <alignment horizontal="left"/>
    </xf>
    <xf numFmtId="14" fontId="16" fillId="0" borderId="11" xfId="0" applyNumberFormat="1" applyFont="1" applyBorder="1" applyAlignment="1">
      <alignment horizontal="left"/>
    </xf>
    <xf numFmtId="0" fontId="17" fillId="0" borderId="12" xfId="0" applyNumberFormat="1" applyFont="1" applyBorder="1" applyAlignment="1">
      <alignment horizontal="center" vertical="center"/>
    </xf>
    <xf numFmtId="0" fontId="18" fillId="0" borderId="13" xfId="0" applyNumberFormat="1" applyFont="1" applyBorder="1" applyAlignment="1">
      <alignment horizontal="center" vertical="center"/>
    </xf>
    <xf numFmtId="14" fontId="18" fillId="0" borderId="13" xfId="0" applyNumberFormat="1" applyFont="1" applyBorder="1" applyAlignment="1">
      <alignment horizontal="center" vertical="center"/>
    </xf>
    <xf numFmtId="0" fontId="18" fillId="0" borderId="13" xfId="0" applyNumberFormat="1" applyFont="1" applyBorder="1" applyAlignment="1">
      <alignment horizontal="left" vertical="center"/>
    </xf>
    <xf numFmtId="0" fontId="18" fillId="0" borderId="14" xfId="0" applyNumberFormat="1" applyFont="1" applyBorder="1" applyAlignment="1">
      <alignment horizontal="left" vertical="center"/>
    </xf>
    <xf numFmtId="0" fontId="18" fillId="0" borderId="15" xfId="0" applyNumberFormat="1" applyFont="1" applyBorder="1" applyAlignment="1">
      <alignment horizontal="center" vertical="center"/>
    </xf>
    <xf numFmtId="0" fontId="18" fillId="0" borderId="15" xfId="0" applyNumberFormat="1" applyFont="1" applyBorder="1" applyAlignment="1">
      <alignment horizontal="right" vertical="center"/>
    </xf>
    <xf numFmtId="2" fontId="17" fillId="0" borderId="15" xfId="0" applyNumberFormat="1" applyFont="1" applyBorder="1" applyAlignment="1">
      <alignment horizontal="right" vertical="center"/>
    </xf>
    <xf numFmtId="2" fontId="18" fillId="0" borderId="13" xfId="0" applyNumberFormat="1" applyFont="1" applyBorder="1" applyAlignment="1">
      <alignment horizontal="right" vertical="center"/>
    </xf>
    <xf numFmtId="2" fontId="19" fillId="0" borderId="16" xfId="0" applyNumberFormat="1" applyFont="1" applyBorder="1" applyAlignment="1">
      <alignment horizontal="right"/>
    </xf>
    <xf numFmtId="2" fontId="19" fillId="0" borderId="17" xfId="0" applyNumberFormat="1" applyFont="1" applyBorder="1" applyAlignment="1">
      <alignment horizontal="right"/>
    </xf>
    <xf numFmtId="0" fontId="20" fillId="3" borderId="18" xfId="0" applyFont="1" applyFill="1" applyBorder="1"/>
    <xf numFmtId="0" fontId="21" fillId="3" borderId="18" xfId="0" applyFont="1" applyFill="1" applyBorder="1"/>
    <xf numFmtId="0" fontId="22" fillId="3" borderId="18" xfId="0" applyFont="1" applyFill="1" applyBorder="1"/>
    <xf numFmtId="0" fontId="20" fillId="3" borderId="18" xfId="0" applyNumberFormat="1" applyFont="1" applyFill="1" applyBorder="1" applyAlignment="1">
      <alignment horizontal="right"/>
    </xf>
    <xf numFmtId="2" fontId="20" fillId="3" borderId="18" xfId="0" applyNumberFormat="1" applyFont="1" applyFill="1" applyBorder="1" applyAlignment="1">
      <alignment horizontal="right"/>
    </xf>
    <xf numFmtId="2" fontId="20" fillId="3" borderId="6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20" fillId="0" borderId="0" xfId="0" applyFont="1" applyFill="1" applyBorder="1"/>
    <xf numFmtId="0" fontId="21" fillId="0" borderId="0" xfId="0" applyFont="1" applyFill="1" applyBorder="1"/>
    <xf numFmtId="0" fontId="22" fillId="0" borderId="0" xfId="0" applyFont="1" applyFill="1" applyBorder="1"/>
    <xf numFmtId="2" fontId="20" fillId="0" borderId="0" xfId="0" applyNumberFormat="1" applyFont="1" applyFill="1" applyBorder="1" applyAlignment="1">
      <alignment horizontal="right"/>
    </xf>
    <xf numFmtId="0" fontId="15" fillId="3" borderId="19" xfId="0" applyFont="1" applyFill="1" applyBorder="1"/>
    <xf numFmtId="164" fontId="23" fillId="3" borderId="20" xfId="0" applyNumberFormat="1" applyFont="1" applyFill="1" applyBorder="1"/>
    <xf numFmtId="0" fontId="21" fillId="3" borderId="20" xfId="0" applyFont="1" applyFill="1" applyBorder="1"/>
    <xf numFmtId="0" fontId="22" fillId="3" borderId="20" xfId="0" applyFont="1" applyFill="1" applyBorder="1"/>
    <xf numFmtId="2" fontId="15" fillId="3" borderId="20" xfId="0" applyNumberFormat="1" applyFont="1" applyFill="1" applyBorder="1" applyAlignment="1">
      <alignment horizontal="right"/>
    </xf>
    <xf numFmtId="2" fontId="15" fillId="3" borderId="20" xfId="0" applyNumberFormat="1" applyFont="1" applyFill="1" applyBorder="1"/>
    <xf numFmtId="2" fontId="15" fillId="3" borderId="21" xfId="0" applyNumberFormat="1" applyFont="1" applyFill="1" applyBorder="1" applyAlignment="1">
      <alignment horizontal="right"/>
    </xf>
    <xf numFmtId="0" fontId="2" fillId="0" borderId="0" xfId="0" applyFont="1" applyBorder="1"/>
    <xf numFmtId="0" fontId="24" fillId="0" borderId="0" xfId="0" applyFont="1" applyBorder="1"/>
    <xf numFmtId="0" fontId="2" fillId="0" borderId="0" xfId="0" applyFont="1" applyBorder="1" applyAlignment="1">
      <alignment horizontal="left"/>
    </xf>
    <xf numFmtId="2" fontId="24" fillId="0" borderId="0" xfId="0" applyNumberFormat="1" applyFont="1" applyBorder="1" applyAlignment="1">
      <alignment horizontal="right"/>
    </xf>
    <xf numFmtId="0" fontId="25" fillId="0" borderId="0" xfId="0" applyFont="1" applyBorder="1" applyAlignment="1">
      <alignment horizontal="left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11" ySplit="10"/>
      <selection pane="bottomLeft" activeCell="N22" sqref="N22"/>
    </sheetView>
  </sheetViews>
  <sheetFormatPr defaultRowHeight="12.75"/>
  <cols>
    <col min="1" max="1" width="0.9999999" style="2" customWidth="1"/>
    <col min="2" max="2" width="5.86" style="2" customWidth="1"/>
    <col min="3" max="3" width="6.71" style="2" customWidth="1"/>
    <col min="4" max="4" width="9.43" style="2" customWidth="1"/>
    <col min="5" max="5" width="17" style="2" customWidth="1"/>
    <col min="6" max="6" width="8.57" style="2" customWidth="1"/>
    <col min="7" max="7" width="6.29" style="2" customWidth="1"/>
    <col min="8" max="8" width="8.29" style="2" customWidth="1"/>
    <col min="9" max="9" width="9" style="2" customWidth="1"/>
    <col min="10" max="10" width="7.71" style="2" customWidth="1"/>
    <col min="11" max="12" width="8.71" style="2" customWidth="1"/>
    <col min="13" max="13" width="8" style="2" customWidth="1"/>
    <col min="14" max="14" width="9.14" style="2" customWidth="1"/>
    <col min="15" max="16384" width="9.14" style="2"/>
  </cols>
  <sheetData>
    <row r="1" ht="27" customHeight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7.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13.5" customHeight="1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="1" customFormat="1" ht="15.75" customHeight="1">
      <c r="B4" s="6" t="s">
        <v>1</v>
      </c>
      <c r="D4" s="7" t="str">
        <f>CONCATENATE("з "&amp;"01.09.2015"," по "&amp;"30.09.2016")</f>
        <v>з 01.09.2015 по 30.09.2016</v>
      </c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="1" customFormat="1" ht="15.75" customHeight="1">
      <c r="B5" s="9" t="s">
        <v>2</v>
      </c>
      <c r="C5" s="10"/>
      <c r="D5" s="11" t="s">
        <v>3</v>
      </c>
      <c r="E5" s="11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="1" customFormat="1" ht="15.75" customHeight="1">
      <c r="B6" s="6" t="s">
        <v>4</v>
      </c>
      <c r="D6" s="7" t="s">
        <v>3</v>
      </c>
      <c r="E6" s="7"/>
    </row>
    <row r="7" s="1" customFormat="1" ht="15.75" customHeight="1">
      <c r="B7" s="6" t="s">
        <v>5</v>
      </c>
      <c r="C7" s="12"/>
      <c r="D7" s="7" t="s">
        <v>3</v>
      </c>
      <c r="E7" s="7"/>
      <c r="F7" s="12"/>
      <c r="G7" s="13"/>
      <c r="H7" s="13"/>
    </row>
    <row r="8" ht="7.5" customHeight="1"/>
    <row r="9" ht="17.25" customHeight="1">
      <c r="B9" s="14" t="s">
        <v>6</v>
      </c>
      <c r="C9" s="15"/>
      <c r="D9" s="15"/>
      <c r="E9" s="15"/>
      <c r="F9" s="16"/>
      <c r="G9" s="17" t="s">
        <v>7</v>
      </c>
      <c r="H9" s="14" t="s">
        <v>8</v>
      </c>
      <c r="I9" s="15"/>
      <c r="J9" s="16"/>
      <c r="K9" s="14" t="s">
        <v>9</v>
      </c>
      <c r="L9" s="15"/>
      <c r="M9" s="16"/>
      <c r="N9" s="17" t="s">
        <v>10</v>
      </c>
    </row>
    <row r="10" ht="21" customHeight="1">
      <c r="B10" s="18" t="s">
        <v>11</v>
      </c>
      <c r="C10" s="18" t="s">
        <v>12</v>
      </c>
      <c r="D10" s="18" t="s">
        <v>13</v>
      </c>
      <c r="E10" s="18" t="s">
        <v>14</v>
      </c>
      <c r="F10" s="18"/>
      <c r="G10" s="19"/>
      <c r="H10" s="20" t="s">
        <v>15</v>
      </c>
      <c r="I10" s="20" t="s">
        <v>16</v>
      </c>
      <c r="J10" s="19" t="s">
        <v>17</v>
      </c>
      <c r="K10" s="18" t="s">
        <v>15</v>
      </c>
      <c r="L10" s="18" t="s">
        <v>16</v>
      </c>
      <c r="M10" s="18" t="s">
        <v>17</v>
      </c>
      <c r="N10" s="19"/>
    </row>
    <row r="11">
      <c r="B11" s="21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3"/>
    </row>
    <row r="12">
      <c r="B12" s="24" t="s">
        <v>18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6"/>
    </row>
    <row r="13">
      <c r="B13" s="27" t="s">
        <v>19</v>
      </c>
      <c r="C13" s="28" t="s">
        <v>20</v>
      </c>
      <c r="D13" s="29">
        <v>42560.910291817127</v>
      </c>
      <c r="E13" s="30" t="s">
        <v>21</v>
      </c>
      <c r="F13" s="31"/>
      <c r="G13" s="32" t="s">
        <v>22</v>
      </c>
      <c r="H13" s="33">
        <v>2</v>
      </c>
      <c r="I13" s="34">
        <v>30</v>
      </c>
      <c r="J13" s="35">
        <f>IF(H13&gt;0,I13/H13," ")</f>
        <v>15</v>
      </c>
      <c r="K13" s="33"/>
      <c r="L13" s="34"/>
      <c r="M13" s="36" t="str">
        <f>IF(K13&gt;0,L13/K13," ")</f>
        <v xml:space="preserve"> </v>
      </c>
      <c r="N13" s="37">
        <f>H13-K13</f>
        <v>2</v>
      </c>
    </row>
    <row r="14">
      <c r="B14" s="27" t="s">
        <v>19</v>
      </c>
      <c r="C14" s="28" t="s">
        <v>23</v>
      </c>
      <c r="D14" s="29">
        <v>42620.980804942126</v>
      </c>
      <c r="E14" s="30" t="s">
        <v>24</v>
      </c>
      <c r="F14" s="31"/>
      <c r="G14" s="32" t="s">
        <v>22</v>
      </c>
      <c r="H14" s="33">
        <v>2</v>
      </c>
      <c r="I14" s="34">
        <v>112</v>
      </c>
      <c r="J14" s="35">
        <f>IF(H14&gt;0,I14/H14," ")</f>
        <v>56</v>
      </c>
      <c r="K14" s="33"/>
      <c r="L14" s="34"/>
      <c r="M14" s="36" t="str">
        <f>IF(K14&gt;0,L14/K14," ")</f>
        <v xml:space="preserve"> </v>
      </c>
      <c r="N14" s="37">
        <f>H14-K14</f>
        <v>2</v>
      </c>
    </row>
    <row r="15">
      <c r="B15" s="38"/>
      <c r="C15" s="38" t="s">
        <v>25</v>
      </c>
      <c r="D15" s="38"/>
      <c r="E15" s="39"/>
      <c r="F15" s="39"/>
      <c r="G15" s="40"/>
      <c r="H15" s="41">
        <f>SUM(H13:H14)</f>
        <v>4</v>
      </c>
      <c r="I15" s="42">
        <f>SUM(I13:I14)</f>
        <v>142</v>
      </c>
      <c r="J15" s="42"/>
      <c r="K15" s="41">
        <f>SUM(K13:K14)</f>
        <v>0</v>
      </c>
      <c r="L15" s="42">
        <f>SUM(L13:L14)</f>
        <v>0</v>
      </c>
      <c r="M15" s="42"/>
      <c r="N15" s="43">
        <f>SUM(N13:N14)</f>
        <v>4</v>
      </c>
    </row>
    <row r="16"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3"/>
    </row>
    <row r="17">
      <c r="B17" s="24" t="s">
        <v>26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6"/>
    </row>
    <row r="18">
      <c r="B18" s="27" t="s">
        <v>19</v>
      </c>
      <c r="C18" s="28" t="s">
        <v>27</v>
      </c>
      <c r="D18" s="29">
        <v>42556.038348726848</v>
      </c>
      <c r="E18" s="30" t="s">
        <v>21</v>
      </c>
      <c r="F18" s="31"/>
      <c r="G18" s="32" t="s">
        <v>22</v>
      </c>
      <c r="H18" s="33">
        <v>3</v>
      </c>
      <c r="I18" s="34">
        <v>31.800000000000001</v>
      </c>
      <c r="J18" s="35">
        <f>IF(H18&gt;0,I18/H18," ")</f>
        <v>10.6</v>
      </c>
      <c r="K18" s="33">
        <v>2</v>
      </c>
      <c r="L18" s="34">
        <v>21.199999999999999</v>
      </c>
      <c r="M18" s="36">
        <f>IF(K18&gt;0,L18/K18," ")</f>
        <v>10.6</v>
      </c>
      <c r="N18" s="37">
        <f>H18-K18</f>
        <v>1</v>
      </c>
    </row>
    <row r="19">
      <c r="B19" s="27" t="s">
        <v>19</v>
      </c>
      <c r="C19" s="28" t="s">
        <v>28</v>
      </c>
      <c r="D19" s="29">
        <v>42556.042982326384</v>
      </c>
      <c r="E19" s="30" t="s">
        <v>29</v>
      </c>
      <c r="F19" s="31"/>
      <c r="G19" s="32" t="s">
        <v>22</v>
      </c>
      <c r="H19" s="33">
        <v>3</v>
      </c>
      <c r="I19" s="34">
        <v>3.1800000000000002</v>
      </c>
      <c r="J19" s="35">
        <f>IF(H19&gt;0,I19/H19," ")</f>
        <v>1.0600000000000001</v>
      </c>
      <c r="K19" s="33"/>
      <c r="L19" s="34"/>
      <c r="M19" s="36" t="str">
        <f>IF(K19&gt;0,L19/K19," ")</f>
        <v xml:space="preserve"> </v>
      </c>
      <c r="N19" s="37">
        <f>H19-K19</f>
        <v>3</v>
      </c>
    </row>
    <row r="20">
      <c r="B20" s="38"/>
      <c r="C20" s="38" t="s">
        <v>25</v>
      </c>
      <c r="D20" s="38"/>
      <c r="E20" s="39"/>
      <c r="F20" s="39"/>
      <c r="G20" s="40"/>
      <c r="H20" s="41">
        <f>SUM(H18:H19)</f>
        <v>6</v>
      </c>
      <c r="I20" s="42">
        <f>SUM(I18:I19)</f>
        <v>34.980000000000004</v>
      </c>
      <c r="J20" s="42"/>
      <c r="K20" s="41">
        <f>SUM(K18:K19)</f>
        <v>2</v>
      </c>
      <c r="L20" s="42">
        <f>SUM(L18:L19)</f>
        <v>21.199999999999999</v>
      </c>
      <c r="M20" s="42"/>
      <c r="N20" s="43">
        <f>SUM(N18:N19)</f>
        <v>4</v>
      </c>
    </row>
    <row r="21"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3"/>
    </row>
    <row r="22">
      <c r="B22" s="24" t="s">
        <v>30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6"/>
    </row>
    <row r="23">
      <c r="B23" s="27" t="s">
        <v>19</v>
      </c>
      <c r="C23" s="28" t="s">
        <v>31</v>
      </c>
      <c r="D23" s="29">
        <v>42612.391635381944</v>
      </c>
      <c r="E23" s="30" t="s">
        <v>32</v>
      </c>
      <c r="F23" s="31"/>
      <c r="G23" s="32" t="s">
        <v>22</v>
      </c>
      <c r="H23" s="33">
        <v>5</v>
      </c>
      <c r="I23" s="34">
        <v>50</v>
      </c>
      <c r="J23" s="35">
        <f>IF(H23&gt;0,I23/H23," ")</f>
        <v>10</v>
      </c>
      <c r="K23" s="33"/>
      <c r="L23" s="34"/>
      <c r="M23" s="36" t="str">
        <f>IF(K23&gt;0,L23/K23," ")</f>
        <v xml:space="preserve"> </v>
      </c>
      <c r="N23" s="37">
        <f>H23-K23</f>
        <v>5</v>
      </c>
    </row>
    <row r="24">
      <c r="B24" s="27" t="s">
        <v>19</v>
      </c>
      <c r="C24" s="28" t="s">
        <v>31</v>
      </c>
      <c r="D24" s="29">
        <v>42612.391635381944</v>
      </c>
      <c r="E24" s="30" t="s">
        <v>33</v>
      </c>
      <c r="F24" s="31"/>
      <c r="G24" s="32" t="s">
        <v>22</v>
      </c>
      <c r="H24" s="33">
        <v>1</v>
      </c>
      <c r="I24" s="34">
        <v>40</v>
      </c>
      <c r="J24" s="35">
        <f>IF(H24&gt;0,I24/H24," ")</f>
        <v>40</v>
      </c>
      <c r="K24" s="33"/>
      <c r="L24" s="34"/>
      <c r="M24" s="36" t="str">
        <f>IF(K24&gt;0,L24/K24," ")</f>
        <v xml:space="preserve"> </v>
      </c>
      <c r="N24" s="37">
        <f>H24-K24</f>
        <v>1</v>
      </c>
    </row>
    <row r="25">
      <c r="B25" s="27" t="s">
        <v>19</v>
      </c>
      <c r="C25" s="28" t="s">
        <v>31</v>
      </c>
      <c r="D25" s="29">
        <v>42612.391635381944</v>
      </c>
      <c r="E25" s="30" t="s">
        <v>21</v>
      </c>
      <c r="F25" s="31"/>
      <c r="G25" s="32" t="s">
        <v>22</v>
      </c>
      <c r="H25" s="33">
        <v>0.5</v>
      </c>
      <c r="I25" s="34">
        <v>6</v>
      </c>
      <c r="J25" s="35">
        <f>IF(H25&gt;0,I25/H25," ")</f>
        <v>12</v>
      </c>
      <c r="K25" s="33"/>
      <c r="L25" s="34"/>
      <c r="M25" s="36" t="str">
        <f>IF(K25&gt;0,L25/K25," ")</f>
        <v xml:space="preserve"> </v>
      </c>
      <c r="N25" s="37">
        <f>H25-K25</f>
        <v>0.5</v>
      </c>
    </row>
    <row r="26">
      <c r="B26" s="38"/>
      <c r="C26" s="38" t="s">
        <v>25</v>
      </c>
      <c r="D26" s="38"/>
      <c r="E26" s="39"/>
      <c r="F26" s="39"/>
      <c r="G26" s="40"/>
      <c r="H26" s="41">
        <f>SUM(H23:H25)</f>
        <v>6.5</v>
      </c>
      <c r="I26" s="42">
        <f>SUM(I23:I25)</f>
        <v>96</v>
      </c>
      <c r="J26" s="42"/>
      <c r="K26" s="41">
        <f>SUM(K23:K25)</f>
        <v>0</v>
      </c>
      <c r="L26" s="42">
        <f>SUM(L23:L25)</f>
        <v>0</v>
      </c>
      <c r="M26" s="42"/>
      <c r="N26" s="43">
        <f>SUM(N23:N25)</f>
        <v>6.5</v>
      </c>
    </row>
    <row r="27">
      <c r="B27" s="44"/>
      <c r="C27" s="45"/>
      <c r="D27" s="45"/>
      <c r="E27" s="46"/>
      <c r="F27" s="46"/>
      <c r="G27" s="47"/>
      <c r="H27" s="47"/>
      <c r="I27" s="47"/>
      <c r="J27" s="47"/>
      <c r="K27" s="47"/>
      <c r="L27" s="47"/>
      <c r="M27" s="47"/>
      <c r="N27" s="48"/>
    </row>
    <row r="28" ht="12.75" customHeight="1">
      <c r="B28" s="49"/>
      <c r="C28" s="50" t="s">
        <v>34</v>
      </c>
      <c r="D28" s="50"/>
      <c r="E28" s="51"/>
      <c r="F28" s="51"/>
      <c r="G28" s="52"/>
      <c r="H28" s="53">
        <v>16.5</v>
      </c>
      <c r="I28" s="53">
        <v>272.98000000000002</v>
      </c>
      <c r="J28" s="54"/>
      <c r="K28" s="53">
        <v>2</v>
      </c>
      <c r="L28" s="53">
        <v>21.199999999999999</v>
      </c>
      <c r="M28" s="54"/>
      <c r="N28" s="55">
        <f>H28-K28</f>
        <v>14.5</v>
      </c>
    </row>
    <row r="29" ht="12.75" customHeight="1">
      <c r="B29" s="56"/>
      <c r="C29" s="57"/>
      <c r="D29" s="57"/>
      <c r="E29" s="56"/>
      <c r="F29" s="56"/>
      <c r="G29" s="58"/>
      <c r="H29" s="58"/>
      <c r="I29" s="58"/>
      <c r="J29" s="58"/>
      <c r="K29" s="58"/>
      <c r="L29" s="58"/>
      <c r="M29" s="58"/>
      <c r="N29" s="59"/>
    </row>
    <row r="30" ht="12.75" customHeight="1">
      <c r="H30" s="56"/>
      <c r="I30" s="56"/>
      <c r="J30" s="56"/>
      <c r="K30" s="56"/>
      <c r="L30" s="56"/>
      <c r="M30" s="56"/>
      <c r="N30" s="56"/>
    </row>
    <row r="31" ht="12.75" customHeight="1">
      <c r="B31" s="60"/>
      <c r="C31" s="60"/>
      <c r="D31" s="60"/>
      <c r="E31" s="60"/>
      <c r="F31" s="60"/>
      <c r="G31" s="60"/>
      <c r="H31" s="58"/>
      <c r="I31" s="58"/>
      <c r="J31" s="58"/>
      <c r="K31" s="58"/>
      <c r="L31" s="58"/>
      <c r="M31" s="58"/>
      <c r="N31" s="58"/>
    </row>
    <row r="32" ht="12.75" customHeight="1">
      <c r="H32" s="58"/>
      <c r="I32" s="58"/>
      <c r="J32" s="58"/>
      <c r="K32" s="58"/>
      <c r="L32" s="58"/>
      <c r="M32" s="58"/>
      <c r="N32" s="56"/>
    </row>
    <row r="33" ht="12.75" customHeight="1">
      <c r="H33" s="61"/>
      <c r="I33" s="61"/>
      <c r="J33" s="61"/>
      <c r="K33" s="61"/>
      <c r="L33" s="61"/>
      <c r="M33" s="61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</sheetData>
  <mergeCells count="18">
    <mergeCell ref="B31:G31"/>
    <mergeCell ref="B1:N1"/>
    <mergeCell ref="H9:J9"/>
    <mergeCell ref="G9:G10"/>
    <mergeCell ref="B9:F9"/>
    <mergeCell ref="E10:F10"/>
    <mergeCell ref="K9:M9"/>
    <mergeCell ref="N9:N10"/>
    <mergeCell ref="B12:N12"/>
    <mergeCell ref="E13:F13"/>
    <mergeCell ref="E14:F14"/>
    <mergeCell ref="B17:N17"/>
    <mergeCell ref="E18:F18"/>
    <mergeCell ref="E19:F19"/>
    <mergeCell ref="B22:N22"/>
    <mergeCell ref="E23:F23"/>
    <mergeCell ref="E24:F24"/>
    <mergeCell ref="E25:F25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Company>EnTechEco</Company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anna</dc:creator>
  <cp:lastModifiedBy>DESKTOP-8VT21PP\admin</cp:lastModifiedBy>
  <cp:lastPrinted>2012-05-18T06:55:56Z</cp:lastPrinted>
  <dcterms:created xsi:type="dcterms:W3CDTF">2001-10-10T06:27:02Z</dcterms:created>
  <dcterms:modified xsi:type="dcterms:W3CDTF">2016-09-07T20:59:03Z</dcterms:modified>
</cp:coreProperties>
</file>