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Лист1!$A$11:$P$23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P23"/>
  <c r="N23"/>
  <c r="B23"/>
  <c r="P22"/>
  <c r="N22"/>
  <c r="B22"/>
  <c r="P21"/>
  <c r="N21"/>
  <c r="B21"/>
  <c r="P20"/>
  <c r="N20"/>
  <c r="B20"/>
  <c r="P19"/>
  <c r="N19"/>
  <c r="B19"/>
  <c r="P18"/>
  <c r="N18"/>
  <c r="B18"/>
  <c r="P17"/>
  <c r="N17"/>
  <c r="B17"/>
  <c r="P16"/>
  <c r="N16"/>
  <c r="B16"/>
  <c r="P15"/>
  <c r="N15"/>
  <c r="B15"/>
  <c r="P14"/>
  <c r="N14"/>
  <c r="B14"/>
  <c r="P13"/>
  <c r="N13"/>
  <c r="B13"/>
  <c r="P12"/>
  <c r="N12"/>
  <c r="B12"/>
  <c r="P11"/>
  <c r="N11"/>
  <c r="B11"/>
  <c r="C3"/>
  <c r="P7"/>
  <c r="L9"/>
  <c r="P24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<sst xmlns="http://schemas.openxmlformats.org/spreadsheetml/2006/main">
  <si>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</si>
  <si>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</si>
  <si>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</si>
  <si>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</si>
  <si>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</si>
  <si>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</si>
  <si>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</si>
  <si>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</si>
  <si>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кг.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</si>
  <si>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</si>
  <si>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</si>
  <si>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</si>
  <si>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</si>
  <si>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</si>
  <si>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</si>
  <si>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</si>
  <si>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</si>
  <si>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</si>
  <si>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</si>
  <si>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</si>
  <si>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</si>
  <si>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</si>
  <si>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ПН</t>
  </si>
  <si>
    <t>Пн-101</t>
  </si>
  <si>
    <t>Tect2</t>
  </si>
  <si>
    <t>9.1 Склад Готової продуцкції</t>
  </si>
  <si>
    <t>wwwwwww</t>
  </si>
  <si>
    <t>Залишок на кінець паріода:</t>
  </si>
</sst>
</file>

<file path=xl/styles.xml><?xml version="1.0" encoding="utf-8"?>
<styleSheet xmlns="http://schemas.openxmlformats.org/spreadsheetml/2006/main">
  <numFmts count="1">
    <numFmt numFmtId="165" formatCode="[$-FC22]d mmmm yyyy&quot; р.&quot; h:mm;@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6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/>
    </xf>
    <xf numFmtId="165" fontId="12" fillId="0" borderId="14" xfId="0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2" fontId="12" fillId="0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7" fillId="0" borderId="15" xfId="0" applyFont="1" applyBorder="1" applyAlignment="1">
      <alignment horizontal="right"/>
    </xf>
    <xf numFmtId="2" fontId="14" fillId="0" borderId="0" xfId="0" applyNumberFormat="1" applyFont="1" applyFill="1" applyAlignment="1">
      <alignment horizontal="left"/>
    </xf>
    <xf numFmtId="2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"&amp;"01.09.2015"," по "&amp;"30.09.2016")</f>
        <v>з 01.09.2015 по 30.09.2016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1937</v>
      </c>
      <c r="N7" s="9" t="s">
        <v>8</v>
      </c>
      <c r="O7" s="10" t="s">
        <v>9</v>
      </c>
      <c r="P7" s="11">
        <f>1937*1</f>
        <v>1937</v>
      </c>
    </row>
    <row r="8" ht="17.25" customHeight="1">
      <c r="B8" s="12" t="s">
        <v>10</v>
      </c>
      <c r="C8" s="12"/>
      <c r="D8" s="12"/>
      <c r="E8" s="12"/>
      <c r="F8" s="12"/>
      <c r="G8" s="12"/>
      <c r="H8" s="12"/>
      <c r="I8" s="12"/>
      <c r="J8" s="12"/>
      <c r="K8" s="13" t="s">
        <v>11</v>
      </c>
      <c r="L8" s="14"/>
      <c r="M8" s="14"/>
      <c r="N8" s="14"/>
      <c r="O8" s="13" t="s">
        <v>12</v>
      </c>
      <c r="P8" s="15"/>
    </row>
    <row r="9" ht="32.25" customHeight="1">
      <c r="B9" s="13" t="s">
        <v>13</v>
      </c>
      <c r="C9" s="15"/>
      <c r="D9" s="16"/>
      <c r="E9" s="16"/>
      <c r="F9" s="16"/>
      <c r="G9" s="16" t="s">
        <v>14</v>
      </c>
      <c r="H9" s="16" t="s">
        <v>15</v>
      </c>
      <c r="I9" s="17" t="s">
        <v>16</v>
      </c>
      <c r="J9" s="18"/>
      <c r="K9" s="16" t="s">
        <v>17</v>
      </c>
      <c r="L9" s="16" t="str">
        <f>"К-сть, "&amp;"кг."</f>
        <v>К-сть, кг.</v>
      </c>
      <c r="M9" s="16" t="s">
        <v>18</v>
      </c>
      <c r="N9" s="16" t="s">
        <v>19</v>
      </c>
      <c r="O9" s="16" t="s">
        <v>20</v>
      </c>
      <c r="P9" s="12" t="s">
        <v>21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 t="str">
        <f>IF(E11 &lt; 0,CONCATENATE("("&amp;D11,")  &lt;-- видаток"),CONCATENATE("("&amp;D11,")  прибуток --&gt;"))</f>
        <v xml:space="preserve">(ПН)  прибуток --&gt;</v>
      </c>
      <c r="C11" s="23"/>
      <c r="D11" s="24" t="s">
        <v>22</v>
      </c>
      <c r="E11" s="24">
        <v>1</v>
      </c>
      <c r="F11" s="24">
        <v>1</v>
      </c>
      <c r="G11" s="24" t="s">
        <v>23</v>
      </c>
      <c r="H11" s="25">
        <v>42526.589215011569</v>
      </c>
      <c r="I11" s="26" t="s">
        <v>24</v>
      </c>
      <c r="J11" s="26"/>
      <c r="K11" s="26" t="s">
        <v>25</v>
      </c>
      <c r="L11" s="27">
        <v>1</v>
      </c>
      <c r="M11" s="28">
        <v>1</v>
      </c>
      <c r="N11" s="28">
        <f>L11*M11</f>
        <v>1</v>
      </c>
      <c r="O11" s="27">
        <v>1938</v>
      </c>
      <c r="P11" s="28">
        <f>F11*O11</f>
        <v>1938</v>
      </c>
    </row>
    <row r="12" ht="13.5" customHeight="1">
      <c r="B12" s="22" t="str">
        <f>IF(E12 &lt; 0,CONCATENATE("("&amp;D12,")  &lt;-- видаток"),CONCATENATE("("&amp;D12,")  прибуток --&gt;"))</f>
        <v xml:space="preserve">(ПН)  прибуток --&gt;</v>
      </c>
      <c r="C12" s="23"/>
      <c r="D12" s="24" t="s">
        <v>22</v>
      </c>
      <c r="E12" s="24">
        <v>1</v>
      </c>
      <c r="F12" s="24">
        <v>1</v>
      </c>
      <c r="G12" s="24" t="s">
        <v>23</v>
      </c>
      <c r="H12" s="25">
        <v>42527.587766631943</v>
      </c>
      <c r="I12" s="26" t="s">
        <v>24</v>
      </c>
      <c r="J12" s="26"/>
      <c r="K12" s="26" t="s">
        <v>25</v>
      </c>
      <c r="L12" s="27">
        <v>1</v>
      </c>
      <c r="M12" s="28">
        <v>1</v>
      </c>
      <c r="N12" s="28">
        <f>L12*M12</f>
        <v>1</v>
      </c>
      <c r="O12" s="27">
        <v>1939</v>
      </c>
      <c r="P12" s="28">
        <f>F12*O12</f>
        <v>1939</v>
      </c>
    </row>
    <row r="13" ht="13.5" customHeight="1">
      <c r="B13" s="22" t="str">
        <f>IF(E13 &lt; 0,CONCATENATE("("&amp;D13,")  &lt;-- видаток"),CONCATENATE("("&amp;D13,")  прибуток --&gt;"))</f>
        <v xml:space="preserve">(ПН)  прибуток --&gt;</v>
      </c>
      <c r="C13" s="23"/>
      <c r="D13" s="24" t="s">
        <v>22</v>
      </c>
      <c r="E13" s="24">
        <v>1</v>
      </c>
      <c r="F13" s="24">
        <v>1</v>
      </c>
      <c r="G13" s="24" t="s">
        <v>23</v>
      </c>
      <c r="H13" s="25">
        <v>42528.589537650463</v>
      </c>
      <c r="I13" s="26" t="s">
        <v>24</v>
      </c>
      <c r="J13" s="26"/>
      <c r="K13" s="26" t="s">
        <v>25</v>
      </c>
      <c r="L13" s="27">
        <v>1</v>
      </c>
      <c r="M13" s="28">
        <v>1</v>
      </c>
      <c r="N13" s="28">
        <f>L13*M13</f>
        <v>1</v>
      </c>
      <c r="O13" s="27">
        <v>1940</v>
      </c>
      <c r="P13" s="28">
        <f>F13*O13</f>
        <v>1940</v>
      </c>
    </row>
    <row r="14" ht="13.5" customHeight="1">
      <c r="B14" s="22" t="str">
        <f>IF(E14 &lt; 0,CONCATENATE("("&amp;D14,")  &lt;-- видаток"),CONCATENATE("("&amp;D14,")  прибуток --&gt;"))</f>
        <v xml:space="preserve">(ПН)  прибуток --&gt;</v>
      </c>
      <c r="C14" s="23"/>
      <c r="D14" s="24" t="s">
        <v>22</v>
      </c>
      <c r="E14" s="24">
        <v>1</v>
      </c>
      <c r="F14" s="24">
        <v>1</v>
      </c>
      <c r="G14" s="24" t="s">
        <v>23</v>
      </c>
      <c r="H14" s="25">
        <v>42530.592216863421</v>
      </c>
      <c r="I14" s="26" t="s">
        <v>24</v>
      </c>
      <c r="J14" s="26"/>
      <c r="K14" s="26" t="s">
        <v>25</v>
      </c>
      <c r="L14" s="27">
        <v>1</v>
      </c>
      <c r="M14" s="28">
        <v>1</v>
      </c>
      <c r="N14" s="28">
        <f>L14*M14</f>
        <v>1</v>
      </c>
      <c r="O14" s="27">
        <v>1941</v>
      </c>
      <c r="P14" s="28">
        <f>F14*O14</f>
        <v>1941</v>
      </c>
    </row>
    <row r="15" ht="13.5" customHeight="1">
      <c r="B15" s="22" t="str">
        <f>IF(E15 &lt; 0,CONCATENATE("("&amp;D15,")  &lt;-- видаток"),CONCATENATE("("&amp;D15,")  прибуток --&gt;"))</f>
        <v xml:space="preserve">(ПН)  прибуток --&gt;</v>
      </c>
      <c r="C15" s="23"/>
      <c r="D15" s="24" t="s">
        <v>22</v>
      </c>
      <c r="E15" s="24">
        <v>1</v>
      </c>
      <c r="F15" s="24">
        <v>1</v>
      </c>
      <c r="G15" s="24" t="s">
        <v>23</v>
      </c>
      <c r="H15" s="25">
        <v>42533.591201041665</v>
      </c>
      <c r="I15" s="26" t="s">
        <v>24</v>
      </c>
      <c r="J15" s="26"/>
      <c r="K15" s="26" t="s">
        <v>25</v>
      </c>
      <c r="L15" s="27">
        <v>1</v>
      </c>
      <c r="M15" s="28">
        <v>1</v>
      </c>
      <c r="N15" s="28">
        <f>L15*M15</f>
        <v>1</v>
      </c>
      <c r="O15" s="27">
        <v>1942</v>
      </c>
      <c r="P15" s="28">
        <f>F15*O15</f>
        <v>1942</v>
      </c>
    </row>
    <row r="16" ht="13.5" customHeight="1">
      <c r="B16" s="22" t="str">
        <f>IF(E16 &lt; 0,CONCATENATE("("&amp;D16,")  &lt;-- видаток"),CONCATENATE("("&amp;D16,")  прибуток --&gt;"))</f>
        <v xml:space="preserve">(ПН)  прибуток --&gt;</v>
      </c>
      <c r="C16" s="23"/>
      <c r="D16" s="24" t="s">
        <v>22</v>
      </c>
      <c r="E16" s="24">
        <v>1</v>
      </c>
      <c r="F16" s="24">
        <v>1</v>
      </c>
      <c r="G16" s="24" t="s">
        <v>23</v>
      </c>
      <c r="H16" s="25">
        <v>42536.594232835647</v>
      </c>
      <c r="I16" s="26" t="s">
        <v>24</v>
      </c>
      <c r="J16" s="26"/>
      <c r="K16" s="26" t="s">
        <v>25</v>
      </c>
      <c r="L16" s="27">
        <v>1</v>
      </c>
      <c r="M16" s="28">
        <v>1</v>
      </c>
      <c r="N16" s="28">
        <f>L16*M16</f>
        <v>1</v>
      </c>
      <c r="O16" s="27">
        <v>1943</v>
      </c>
      <c r="P16" s="28">
        <f>F16*O16</f>
        <v>1943</v>
      </c>
    </row>
    <row r="17" ht="13.5" customHeight="1">
      <c r="B17" s="22" t="str">
        <f>IF(E17 &lt; 0,CONCATENATE("("&amp;D17,")  &lt;-- видаток"),CONCATENATE("("&amp;D17,")  прибуток --&gt;"))</f>
        <v xml:space="preserve">(ПН)  прибуток --&gt;</v>
      </c>
      <c r="C17" s="23"/>
      <c r="D17" s="24" t="s">
        <v>22</v>
      </c>
      <c r="E17" s="24">
        <v>1</v>
      </c>
      <c r="F17" s="24">
        <v>1</v>
      </c>
      <c r="G17" s="24" t="s">
        <v>23</v>
      </c>
      <c r="H17" s="25">
        <v>42551.591557557869</v>
      </c>
      <c r="I17" s="26" t="s">
        <v>24</v>
      </c>
      <c r="J17" s="26"/>
      <c r="K17" s="26" t="s">
        <v>25</v>
      </c>
      <c r="L17" s="27">
        <v>1</v>
      </c>
      <c r="M17" s="28">
        <v>1</v>
      </c>
      <c r="N17" s="28">
        <f>L17*M17</f>
        <v>1</v>
      </c>
      <c r="O17" s="27">
        <v>1944</v>
      </c>
      <c r="P17" s="28">
        <f>F17*O17</f>
        <v>1944</v>
      </c>
    </row>
    <row r="18" ht="13.5" customHeight="1">
      <c r="B18" s="22" t="str">
        <f>IF(E18 &lt; 0,CONCATENATE("("&amp;D18,")  &lt;-- видаток"),CONCATENATE("("&amp;D18,")  прибуток --&gt;"))</f>
        <v xml:space="preserve">(ПН)  прибуток --&gt;</v>
      </c>
      <c r="C18" s="23"/>
      <c r="D18" s="24" t="s">
        <v>22</v>
      </c>
      <c r="E18" s="24">
        <v>1</v>
      </c>
      <c r="F18" s="24">
        <v>1</v>
      </c>
      <c r="G18" s="24" t="s">
        <v>23</v>
      </c>
      <c r="H18" s="25">
        <v>42551.592349537037</v>
      </c>
      <c r="I18" s="26" t="s">
        <v>24</v>
      </c>
      <c r="J18" s="26"/>
      <c r="K18" s="26" t="s">
        <v>25</v>
      </c>
      <c r="L18" s="27">
        <v>1</v>
      </c>
      <c r="M18" s="28">
        <v>1</v>
      </c>
      <c r="N18" s="28">
        <f>L18*M18</f>
        <v>1</v>
      </c>
      <c r="O18" s="27">
        <v>1945</v>
      </c>
      <c r="P18" s="28">
        <f>F18*O18</f>
        <v>1945</v>
      </c>
    </row>
    <row r="19" ht="13.5" customHeight="1">
      <c r="B19" s="22" t="str">
        <f>IF(E19 &lt; 0,CONCATENATE("("&amp;D19,")  &lt;-- видаток"),CONCATENATE("("&amp;D19,")  прибуток --&gt;"))</f>
        <v xml:space="preserve">(ПН)  прибуток --&gt;</v>
      </c>
      <c r="C19" s="23"/>
      <c r="D19" s="24" t="s">
        <v>22</v>
      </c>
      <c r="E19" s="24">
        <v>1</v>
      </c>
      <c r="F19" s="24">
        <v>1.8</v>
      </c>
      <c r="G19" s="24" t="s">
        <v>23</v>
      </c>
      <c r="H19" s="25">
        <v>42552.559449803237</v>
      </c>
      <c r="I19" s="26" t="s">
        <v>24</v>
      </c>
      <c r="J19" s="26"/>
      <c r="K19" s="26" t="s">
        <v>25</v>
      </c>
      <c r="L19" s="27">
        <v>1</v>
      </c>
      <c r="M19" s="28">
        <v>1</v>
      </c>
      <c r="N19" s="28">
        <f>L19*M19</f>
        <v>1</v>
      </c>
      <c r="O19" s="27">
        <v>1946</v>
      </c>
      <c r="P19" s="28">
        <f>F19*O19</f>
        <v>3502.8000000000002</v>
      </c>
    </row>
    <row r="20" ht="13.5" customHeight="1">
      <c r="B20" s="22" t="str">
        <f>IF(E20 &lt; 0,CONCATENATE("("&amp;D20,")  &lt;-- видаток"),CONCATENATE("("&amp;D20,")  прибуток --&gt;"))</f>
        <v xml:space="preserve">(ПН)  прибуток --&gt;</v>
      </c>
      <c r="C20" s="23"/>
      <c r="D20" s="24" t="s">
        <v>22</v>
      </c>
      <c r="E20" s="24">
        <v>1</v>
      </c>
      <c r="F20" s="24">
        <v>1.8</v>
      </c>
      <c r="G20" s="24" t="s">
        <v>23</v>
      </c>
      <c r="H20" s="25">
        <v>42552.559449803237</v>
      </c>
      <c r="I20" s="26" t="s">
        <v>24</v>
      </c>
      <c r="J20" s="26"/>
      <c r="K20" s="26" t="s">
        <v>25</v>
      </c>
      <c r="L20" s="27">
        <v>1</v>
      </c>
      <c r="M20" s="28">
        <v>1</v>
      </c>
      <c r="N20" s="28">
        <f>L20*M20</f>
        <v>1</v>
      </c>
      <c r="O20" s="27">
        <v>1947</v>
      </c>
      <c r="P20" s="28">
        <f>F20*O20</f>
        <v>3504.5999999999999</v>
      </c>
    </row>
    <row r="21" ht="13.5" customHeight="1">
      <c r="B21" s="22" t="str">
        <f>IF(E21 &lt; 0,CONCATENATE("("&amp;D21,")  &lt;-- видаток"),CONCATENATE("("&amp;D21,")  прибуток --&gt;"))</f>
        <v xml:space="preserve">(ПН)  прибуток --&gt;</v>
      </c>
      <c r="C21" s="23"/>
      <c r="D21" s="24" t="s">
        <v>22</v>
      </c>
      <c r="E21" s="24">
        <v>1</v>
      </c>
      <c r="F21" s="24">
        <v>1.8</v>
      </c>
      <c r="G21" s="24" t="s">
        <v>23</v>
      </c>
      <c r="H21" s="25">
        <v>42552.559626932867</v>
      </c>
      <c r="I21" s="26" t="s">
        <v>24</v>
      </c>
      <c r="J21" s="26"/>
      <c r="K21" s="26" t="s">
        <v>25</v>
      </c>
      <c r="L21" s="27">
        <v>1</v>
      </c>
      <c r="M21" s="28">
        <v>1</v>
      </c>
      <c r="N21" s="28">
        <f>L21*M21</f>
        <v>1</v>
      </c>
      <c r="O21" s="27">
        <v>1948</v>
      </c>
      <c r="P21" s="28">
        <f>F21*O21</f>
        <v>3506.4000000000001</v>
      </c>
    </row>
    <row r="22" ht="13.5" customHeight="1">
      <c r="B22" s="22" t="str">
        <f>IF(E22 &lt; 0,CONCATENATE("("&amp;D22,")  &lt;-- видаток"),CONCATENATE("("&amp;D22,")  прибуток --&gt;"))</f>
        <v xml:space="preserve">(ПН)  прибуток --&gt;</v>
      </c>
      <c r="C22" s="23"/>
      <c r="D22" s="24" t="s">
        <v>22</v>
      </c>
      <c r="E22" s="24">
        <v>1</v>
      </c>
      <c r="F22" s="24">
        <v>1.8</v>
      </c>
      <c r="G22" s="24" t="s">
        <v>23</v>
      </c>
      <c r="H22" s="25">
        <v>42552.590989386576</v>
      </c>
      <c r="I22" s="26" t="s">
        <v>24</v>
      </c>
      <c r="J22" s="26"/>
      <c r="K22" s="26" t="s">
        <v>25</v>
      </c>
      <c r="L22" s="27">
        <v>1</v>
      </c>
      <c r="M22" s="28">
        <v>5</v>
      </c>
      <c r="N22" s="28">
        <f>L22*M22</f>
        <v>5</v>
      </c>
      <c r="O22" s="27">
        <v>1949</v>
      </c>
      <c r="P22" s="28">
        <f>F22*O22</f>
        <v>3508.2000000000003</v>
      </c>
    </row>
    <row r="23" ht="13.5" customHeight="1">
      <c r="B23" s="22" t="str">
        <f>IF(E23 &lt; 0,CONCATENATE("("&amp;D23,")  &lt;-- видаток"),CONCATENATE("("&amp;D23,")  прибуток --&gt;"))</f>
        <v xml:space="preserve">(ПН)  прибуток --&gt;</v>
      </c>
      <c r="C23" s="23"/>
      <c r="D23" s="24" t="s">
        <v>22</v>
      </c>
      <c r="E23" s="24">
        <v>1</v>
      </c>
      <c r="F23" s="24">
        <v>1.8</v>
      </c>
      <c r="G23" s="24" t="s">
        <v>26</v>
      </c>
      <c r="H23" s="25">
        <v>42552.592038113427</v>
      </c>
      <c r="I23" s="26" t="s">
        <v>24</v>
      </c>
      <c r="J23" s="26"/>
      <c r="K23" s="26" t="s">
        <v>25</v>
      </c>
      <c r="L23" s="27">
        <v>1</v>
      </c>
      <c r="M23" s="28">
        <v>1</v>
      </c>
      <c r="N23" s="28">
        <f>L23*M23</f>
        <v>1</v>
      </c>
      <c r="O23" s="27">
        <v>1950</v>
      </c>
      <c r="P23" s="28">
        <f>F23*O23</f>
        <v>3510</v>
      </c>
    </row>
    <row r="24" ht="13.5" customHeight="1">
      <c r="B24" s="29"/>
      <c r="C24" s="29"/>
      <c r="D24" s="29"/>
      <c r="E24" s="29"/>
      <c r="F24" s="29"/>
      <c r="G24" s="30"/>
      <c r="H24" s="29"/>
      <c r="I24" s="29"/>
      <c r="J24" s="29"/>
      <c r="K24" s="31" t="s">
        <v>27</v>
      </c>
      <c r="L24" s="31"/>
      <c r="M24" s="8">
        <v>1950</v>
      </c>
      <c r="N24" s="9" t="s">
        <v>8</v>
      </c>
      <c r="O24" s="10" t="s">
        <v>9</v>
      </c>
      <c r="P24" s="11">
        <f>1950*1.002051</f>
        <v>1953.99945</v>
      </c>
    </row>
    <row r="25" ht="13.5" customHeight="1">
      <c r="J25" s="32"/>
    </row>
    <row r="26" ht="13.5" customHeight="1">
      <c r="J26" s="33"/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</sheetData>
  <mergeCells count="36">
    <mergeCell ref="K24:L24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2012-02-15T18:37:26Z</cp:lastPrinted>
  <dcterms:created xsi:type="dcterms:W3CDTF">2001-10-10T06:27:02Z</dcterms:created>
  <dcterms:modified xsi:type="dcterms:W3CDTF">2016-09-09T18:10:24Z</dcterms:modified>
</cp:coreProperties>
</file>