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ОЗ'!$A$8:$O$9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3" r="G9"/>
  <c r="I8"/>
  <c r="I9"/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<sst xmlns="http://schemas.openxmlformats.org/spreadsheetml/2006/main">
  <si>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</si>
  <si>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349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</si>
  <si>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</si>
  <si>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</si>
  <si>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</si>
  <si>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</si>
  <si>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</si>
  <si>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</si>
  <si>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</si>
  <si>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</si>
  <si>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</si>
  <si>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</si>
  <si>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</si>
  <si>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</si>
  <si>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</si>
  <si>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</si>
  <si>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</si>
  <si>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</si>
  <si>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</si>
  <si>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</si>
  <si>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шість гривень сорок чотири копійки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</si>
  <si>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</si>
  <si>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</si>
  <si>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</si>
  <si>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</si>
  <si>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</si>
  <si>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</si>
  <si>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</si>
  <si>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</si>
  <si>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</si>
  <si>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</si>
  <si>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</si>
  <si>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</si>
  <si>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</si>
  <si>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</si>
  <si>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</si>
  <si>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</si>
  <si>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</si>
  <si>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</si>
  <si>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</si>
  <si>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</si>
  <si>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</si>
  <si>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</si>
  <si>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</si>
  <si>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</si>
  <si>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</si>
  <si>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</si>
  <si>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</si>
  <si>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</si>
  <si>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</si>
  <si>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</si>
  <si>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</si>
  <si>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</si>
  <si>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</si>
  <si>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</si>
  <si>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</si>
  <si>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</si>
  <si>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</si>
  <si>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</si>
  <si>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</si>
  <si>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</si>
  <si>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</si>
  <si>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</si>
  <si>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</si>
  <si>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</si>
  <si>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002564789</t>
  </si>
  <si>
    <t>ящик полімерний</t>
  </si>
  <si>
    <t>Всього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</si>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</sst>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</border>
    <border>
      <left style="hair">
        <color indexed="64"/>
      </left>
      <top style="hair">
        <color indexed="55"/>
      </top>
      <bottom style="hair">
        <color indexed="64"/>
      </bottom>
    </border>
    <border>
      <right style="hair">
        <color indexed="64"/>
      </right>
      <top style="hair">
        <color indexed="55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</border>
    <border>
      <left style="hair">
        <color indexed="64"/>
      </lef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9" xfId="0" applyFont="1" applyBorder="1" applyAlignment="1">
      <alignment horizontal="left"/>
    </xf>
    <xf numFmtId="0" fontId="27" fillId="0" borderId="30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9" xfId="0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4" xfId="0" applyBorder="1"/>
    <xf numFmtId="14" fontId="0" fillId="0" borderId="32" xfId="0" applyNumberFormat="1" applyBorder="1" applyAlignment="1">
      <alignment horizontal="left"/>
    </xf>
    <xf numFmtId="0" fontId="0" fillId="0" borderId="33" xfId="0" applyBorder="1" applyAlignment="1"/>
    <xf numFmtId="0" fontId="27" fillId="0" borderId="31" xfId="0" applyFont="1" applyBorder="1"/>
    <xf numFmtId="0" fontId="11" fillId="2" borderId="3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0" fillId="0" borderId="41" xfId="0" applyNumberFormat="1" applyBorder="1" applyAlignment="1">
      <alignment horizontal="right" vertical="center"/>
    </xf>
    <xf numFmtId="0" fontId="27" fillId="0" borderId="30" xfId="0" applyFont="1" applyBorder="1" applyAlignment="1">
      <alignment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7" fillId="0" borderId="0" xfId="0" applyFont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0" fontId="27" fillId="0" borderId="12" xfId="0" applyFont="1" applyBorder="1" applyAlignment="1">
      <alignment horizontal="right" vertical="center"/>
    </xf>
    <xf numFmtId="2" fontId="27" fillId="0" borderId="41" xfId="0" applyNumberFormat="1" applyFont="1" applyBorder="1" applyAlignment="1">
      <alignment horizontal="right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/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33" xfId="0" applyBorder="1"/>
    <xf numFmtId="0" fontId="0" fillId="0" borderId="29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43678.491200312499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4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","вул. Короленка 108, смт. Брусилів, обл. Житомирська, ")</f>
        <v xml:space="preserve">Адреса: вул. Короленка 108, смт. Брусилів, обл. Житомирська,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/>
      <c r="J19" s="35" t="s">
        <v>13</v>
      </c>
      <c r="K19" s="32" t="str">
        <f>IF(B22&gt;0,"Ціна без ПДВ","Ціна без знижки")</f>
        <v>Ціна без знижки</v>
      </c>
      <c r="L19" s="32" t="s">
        <v>14</v>
      </c>
      <c r="M19" s="32"/>
      <c r="N19" s="32" t="s">
        <v>15</v>
      </c>
      <c r="O19" s="32" t="s">
        <v>16</v>
      </c>
      <c r="P19" s="32" t="s">
        <v>16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37">
        <f>IF(H20="кг.",J20,0)</f>
        <v>1</v>
      </c>
      <c r="J20" s="41">
        <v>1</v>
      </c>
      <c r="K20" s="42">
        <f>L20+O20</f>
        <v>6.6398969999999995</v>
      </c>
      <c r="L20" s="42">
        <v>6.4406999999999996</v>
      </c>
      <c r="M20" s="43">
        <v>0</v>
      </c>
      <c r="N20" s="43">
        <v>0</v>
      </c>
      <c r="O20" s="42">
        <v>0.19919700000000001</v>
      </c>
      <c r="P20" s="42">
        <f>J20*O20</f>
        <v>0.19919700000000001</v>
      </c>
      <c r="Q20" s="42">
        <f>ROUND(J20*(K20-O20),2)</f>
        <v>6.4400000000000004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1</v>
      </c>
      <c r="J21" s="48">
        <f>I21</f>
        <v>1</v>
      </c>
      <c r="K21" s="49"/>
      <c r="L21" s="50"/>
      <c r="M21" s="51"/>
      <c r="N21" s="52">
        <f>SUM(N20)</f>
        <v>0</v>
      </c>
      <c r="O21" s="53">
        <f>SUM(O20)</f>
        <v>0.19919700000000001</v>
      </c>
      <c r="P21" s="53">
        <f>SUM(P20)</f>
        <v>0.19919700000000001</v>
      </c>
      <c r="Q21" s="54">
        <f>SUM(Q20)</f>
        <v>6.4400000000000004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6.6391970000000002</v>
      </c>
    </row>
    <row r="23" ht="12.75" customHeight="1">
      <c r="B23" s="61">
        <f>P21+Q21</f>
        <v>6.6391970000000002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6.4400000000000004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19</v>
      </c>
      <c r="C25" s="28"/>
      <c r="D25" s="25" t="s">
        <v>20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21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22</v>
      </c>
      <c r="C30" s="69"/>
      <c r="D30" s="70" t="str">
        <f>IF(B28 &lt; 0,C28," ")</f>
        <v>Developer SP</v>
      </c>
      <c r="E30" s="70"/>
      <c r="F30" s="70"/>
      <c r="G30" s="70"/>
      <c r="H30" s="71" t="s">
        <v>23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24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25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26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27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28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29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30</v>
      </c>
      <c r="D7" s="77"/>
      <c r="E7" s="77"/>
      <c r="F7" s="76" t="s">
        <v>4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31</v>
      </c>
      <c r="D8" s="76"/>
      <c r="E8" s="76"/>
      <c r="F8" s="76"/>
      <c r="G8" s="79">
        <v>43678.491200312499</v>
      </c>
      <c r="H8" s="79"/>
      <c r="I8" s="76" t="s">
        <v>32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33</v>
      </c>
      <c r="D9" s="76"/>
      <c r="E9" s="76" t="s">
        <v>1</v>
      </c>
      <c r="F9" s="77" t="s">
        <v>34</v>
      </c>
      <c r="G9" s="80">
        <v>43678.491200312499</v>
      </c>
      <c r="H9" s="80"/>
      <c r="I9" s="77" t="s">
        <v>35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36</v>
      </c>
      <c r="C12" s="82" t="s">
        <v>37</v>
      </c>
      <c r="D12" s="83"/>
      <c r="E12" s="83"/>
      <c r="F12" s="84"/>
      <c r="G12" s="81" t="s">
        <v>38</v>
      </c>
      <c r="H12" s="81" t="s">
        <v>39</v>
      </c>
      <c r="I12" s="81" t="s">
        <v>40</v>
      </c>
      <c r="J12" s="81" t="s">
        <v>41</v>
      </c>
      <c r="K12" s="81" t="s">
        <v>42</v>
      </c>
      <c r="L12" s="81" t="s">
        <v>43</v>
      </c>
      <c r="M12" s="82" t="s">
        <v>44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s="1" customFormat="1" ht="12.75" customHeight="1">
      <c r="B14" s="89">
        <v>1</v>
      </c>
      <c r="C14" s="90" t="s">
        <v>17</v>
      </c>
      <c r="D14" s="91"/>
      <c r="E14" s="91"/>
      <c r="F14" s="92"/>
      <c r="G14" s="93">
        <v>1</v>
      </c>
      <c r="H14" s="93"/>
      <c r="I14" s="93" t="s">
        <v>45</v>
      </c>
      <c r="J14" s="94">
        <v>43677.491200312499</v>
      </c>
      <c r="K14" s="93" t="s">
        <v>46</v>
      </c>
      <c r="L14" s="93" t="s">
        <v>47</v>
      </c>
      <c r="M14" s="95" t="s">
        <v>48</v>
      </c>
      <c r="N14" s="96"/>
    </row>
    <row r="15" ht="12.75" customHeight="1"/>
    <row r="16" ht="290.25" customHeight="1">
      <c r="C16" s="97" t="s">
        <v>49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</row>
    <row r="17"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9"/>
    </row>
    <row r="19">
      <c r="C19" s="100" t="s">
        <v>50</v>
      </c>
      <c r="D19" s="100"/>
      <c r="E19" s="100"/>
      <c r="F19" s="100"/>
      <c r="G19" s="100"/>
      <c r="H19" s="100"/>
      <c r="K19" t="s">
        <v>51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101" t="s">
        <v>52</v>
      </c>
      <c r="C1" s="102"/>
      <c r="D1" s="102"/>
      <c r="E1" s="102"/>
      <c r="F1" s="102"/>
      <c r="G1" s="103"/>
      <c r="H1" s="103"/>
      <c r="I1" s="104" t="s">
        <v>1</v>
      </c>
      <c r="J1" s="105"/>
      <c r="K1" s="106" t="s">
        <v>53</v>
      </c>
      <c r="L1" s="107"/>
      <c r="M1" s="108" t="s">
        <v>1</v>
      </c>
      <c r="N1" s="108"/>
      <c r="O1" s="108"/>
    </row>
    <row r="2">
      <c r="J2" s="105"/>
      <c r="K2" s="109"/>
    </row>
    <row r="3">
      <c r="B3" t="s">
        <v>54</v>
      </c>
      <c r="D3" s="107"/>
      <c r="E3" s="108" t="s">
        <v>28</v>
      </c>
      <c r="F3" s="108"/>
      <c r="G3" s="108"/>
      <c r="H3" s="108"/>
      <c r="I3" s="110"/>
      <c r="J3" s="105"/>
      <c r="K3" s="111" t="s">
        <v>4</v>
      </c>
      <c r="L3" s="112"/>
      <c r="M3" s="112"/>
      <c r="N3" s="112"/>
      <c r="O3" s="112"/>
    </row>
    <row r="4" ht="15" customHeight="1">
      <c r="B4" t="s">
        <v>55</v>
      </c>
      <c r="E4" s="113">
        <v>43678.491200312499</v>
      </c>
      <c r="F4" s="113"/>
      <c r="G4" s="107"/>
      <c r="H4" s="107"/>
      <c r="I4" s="114"/>
      <c r="J4" s="105"/>
      <c r="K4" s="115"/>
      <c r="L4" s="112"/>
      <c r="M4" s="112"/>
      <c r="N4" s="112"/>
      <c r="O4" s="112"/>
    </row>
    <row r="5">
      <c r="J5" s="105"/>
      <c r="K5" s="109"/>
    </row>
    <row r="6" ht="18" customHeight="1">
      <c r="B6" s="32" t="s">
        <v>10</v>
      </c>
      <c r="C6" s="32" t="s">
        <v>56</v>
      </c>
      <c r="D6" s="34"/>
      <c r="E6" s="32" t="s">
        <v>57</v>
      </c>
      <c r="F6" s="34"/>
      <c r="G6" s="116" t="s">
        <v>58</v>
      </c>
      <c r="H6" s="117"/>
      <c r="I6" s="117"/>
      <c r="J6" s="105"/>
      <c r="K6" s="118" t="s">
        <v>59</v>
      </c>
      <c r="L6" s="32" t="s">
        <v>60</v>
      </c>
      <c r="M6" s="34"/>
      <c r="N6" s="35" t="s">
        <v>61</v>
      </c>
      <c r="O6" s="35" t="s">
        <v>62</v>
      </c>
    </row>
    <row r="7" ht="16.5" customHeight="1">
      <c r="B7" s="119"/>
      <c r="C7" s="119"/>
      <c r="D7" s="120"/>
      <c r="E7" s="119"/>
      <c r="F7" s="120"/>
      <c r="G7" s="36" t="s">
        <v>13</v>
      </c>
      <c r="H7" s="121" t="s">
        <v>63</v>
      </c>
      <c r="I7" s="121" t="s">
        <v>64</v>
      </c>
      <c r="J7" s="105"/>
      <c r="K7" s="122"/>
      <c r="L7" s="119"/>
      <c r="M7" s="120"/>
      <c r="N7" s="123"/>
      <c r="O7" s="123"/>
    </row>
    <row r="8" ht="18" customHeight="1">
      <c r="B8" s="124">
        <v>1</v>
      </c>
      <c r="C8" s="124" t="s">
        <v>65</v>
      </c>
      <c r="D8" s="124"/>
      <c r="E8" s="125" t="s">
        <v>66</v>
      </c>
      <c r="F8" s="126"/>
      <c r="G8" s="127">
        <v>35</v>
      </c>
      <c r="H8" s="128">
        <v>20</v>
      </c>
      <c r="I8" s="129">
        <f>G8*H8</f>
        <v>700</v>
      </c>
      <c r="J8" s="130"/>
      <c r="K8" s="131" t="s">
        <v>66</v>
      </c>
      <c r="L8" s="132"/>
      <c r="M8" s="133"/>
      <c r="N8" s="133"/>
      <c r="O8" s="134"/>
    </row>
    <row r="9" ht="18" customHeight="1">
      <c r="F9" s="135" t="s">
        <v>67</v>
      </c>
      <c r="G9" s="136">
        <f>SUM(G8)</f>
        <v>35</v>
      </c>
      <c r="H9" s="137"/>
      <c r="I9" s="138">
        <f>SUM(I8)</f>
        <v>700</v>
      </c>
      <c r="J9" s="105"/>
      <c r="K9" s="135" t="s">
        <v>67</v>
      </c>
      <c r="L9" s="139"/>
      <c r="M9" s="140"/>
      <c r="N9" s="140"/>
      <c r="O9" s="141"/>
    </row>
    <row r="10">
      <c r="F10" s="142"/>
      <c r="G10" s="143"/>
      <c r="H10" s="143"/>
      <c r="I10" s="144"/>
      <c r="J10" s="105"/>
      <c r="K10" s="142"/>
      <c r="L10" s="143"/>
      <c r="M10" s="143"/>
      <c r="N10" s="143"/>
      <c r="O10" s="143"/>
    </row>
    <row r="11" ht="19.5" customHeight="1">
      <c r="B11" t="s">
        <v>68</v>
      </c>
      <c r="F11" s="108" t="s">
        <v>4</v>
      </c>
      <c r="G11" s="112"/>
      <c r="H11" s="112"/>
      <c r="I11" s="145"/>
      <c r="J11" s="105"/>
      <c r="K11" s="146" t="s">
        <v>69</v>
      </c>
      <c r="L11" s="147"/>
      <c r="M11" s="147"/>
      <c r="N11" s="147"/>
      <c r="O11" s="143"/>
    </row>
  </sheetData>
  <mergeCells count="15">
    <mergeCell ref="L9:M9"/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  <mergeCell ref="C8:D8"/>
    <mergeCell ref="L8:M8"/>
    <mergeCell ref="E8:F8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2019-08-01T08:48:55Z</dcterms:modified>
</cp:coreProperties>
</file>