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Накладна!$A$20:$Q$22</definedName>
    <definedName name="range2">'Посвідчення якості'!#REF!</definedName>
    <definedName name="_xlnm.Print_Area" localSheetId="0">Накладна!$A$1:$Q$31</definedName>
  </definedNames>
  <calcPr/>
</workbook>
</file>

<file path=xl/calcChain.xml><?xml version="1.0" encoding="utf-8"?>
<calcChain xmlns="http://schemas.openxmlformats.org/spreadsheetml/2006/main">
  <c i="1" r="D31"/>
  <c r="H24"/>
  <c r="J23"/>
  <c r="O22"/>
  <c r="N22"/>
  <c r="F22"/>
  <c r="P21"/>
  <c r="K21"/>
  <c r="Q21"/>
  <c r="I21"/>
  <c r="P20"/>
  <c r="P22"/>
  <c r="K20"/>
  <c r="Q20"/>
  <c r="Q22"/>
  <c r="Q24"/>
  <c r="C23"/>
  <c r="B24"/>
  <c r="Q23"/>
  <c r="I20"/>
  <c r="I22"/>
  <c r="J22"/>
  <c r="Q19"/>
  <c r="K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<sst xmlns="http://schemas.openxmlformats.org/spreadsheetml/2006/main">
  <si>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</si>
  <si>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680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</si>
  <si>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</si>
  <si>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</si>
  <si>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</si>
  <si>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</si>
  <si>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</si>
  <si>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</si>
  <si>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ПП Скворцова В.С. смт.Немішаєве</t>
  </si>
  <si>
    <t>Через кого</t>
  </si>
  <si>
    <t>За довіреністю №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</si>
  <si>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</si>
  <si>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</si>
  <si>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</si>
  <si>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</si>
  <si>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</si>
  <si>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</si>
  <si>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</si>
  <si>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 xml:space="preserve">Яловичина  1 сотру</t>
  </si>
  <si>
    <t>кг.</t>
  </si>
  <si>
    <t>Яловичина односортна</t>
  </si>
  <si>
    <t>Всього на суму:</t>
  </si>
  <si>
    <t>одинадцять гривень п’ятдесят п’ять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</si>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</sst>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15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1" xfId="0" applyNumberFormat="1" applyFont="1" applyFill="1" applyBorder="1" applyAlignment="1">
      <alignment horizontal="right"/>
    </xf>
    <xf numFmtId="164" fontId="11" fillId="0" borderId="11" xfId="0" applyNumberFormat="1" applyFont="1" applyFill="1" applyBorder="1" applyAlignment="1"/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5" fillId="0" borderId="11" xfId="0" applyNumberFormat="1" applyFont="1" applyFill="1" applyBorder="1" applyAlignment="1">
      <alignment horizontal="right"/>
    </xf>
    <xf numFmtId="2" fontId="13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23" xfId="0" applyFont="1" applyBorder="1" applyAlignment="1">
      <alignment horizontal="left"/>
    </xf>
    <xf numFmtId="0" fontId="26" fillId="0" borderId="24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6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8554688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44244.593643599532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11" thickBot="1" ht="16.5">
      <c r="B11" s="8" t="s">
        <v>7</v>
      </c>
      <c r="C11" s="9"/>
      <c r="D11" s="10" t="s">
        <v>8</v>
      </c>
      <c r="E11" s="11"/>
      <c r="F11" s="11"/>
      <c r="G11" s="9"/>
      <c r="H11" s="9"/>
      <c r="I11" s="9"/>
      <c r="J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  <c r="J12" s="19"/>
    </row>
    <row r="14" ht="11.25" customHeight="1">
      <c r="B14" s="20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</row>
    <row r="15" ht="16.5" customHeight="1">
      <c r="B15" s="23" t="s">
        <v>9</v>
      </c>
      <c r="C15" s="24"/>
      <c r="D15" s="25"/>
      <c r="E15" s="25"/>
      <c r="F15" s="25"/>
      <c r="G15" s="24"/>
      <c r="H15" s="24"/>
      <c r="I15" s="24"/>
      <c r="J15" s="26"/>
      <c r="K15" s="26"/>
      <c r="L15" s="26"/>
      <c r="M15" s="26"/>
      <c r="N15" s="26"/>
      <c r="O15" s="26"/>
      <c r="P15" s="26"/>
      <c r="Q15" s="26"/>
    </row>
    <row r="16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7"/>
      <c r="J16" s="22"/>
      <c r="K16" s="22"/>
      <c r="L16" s="22"/>
      <c r="M16" s="22"/>
      <c r="N16" s="22"/>
      <c r="O16" s="22"/>
      <c r="P16" s="22"/>
      <c r="Q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6" customHeight="1">
      <c r="C18" s="30"/>
      <c r="D18" s="30"/>
      <c r="J18" s="31"/>
      <c r="K18" s="31"/>
      <c r="L18" s="31"/>
      <c r="M18" s="31"/>
      <c r="N18" s="31"/>
      <c r="O18" s="31"/>
      <c r="P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/>
      <c r="J19" s="35" t="s">
        <v>14</v>
      </c>
      <c r="K19" s="32" t="str">
        <f>IF(B23&gt;0,"Ціна без ПДВ","Ціна без знижки")</f>
        <v>Ціна без знижки</v>
      </c>
      <c r="L19" s="32" t="s">
        <v>15</v>
      </c>
      <c r="M19" s="32"/>
      <c r="N19" s="32" t="s">
        <v>16</v>
      </c>
      <c r="O19" s="32" t="s">
        <v>17</v>
      </c>
      <c r="P19" s="32" t="s">
        <v>17</v>
      </c>
      <c r="Q19" s="36" t="str">
        <f>IF(B23&gt;0,"Сума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37">
        <f>IF(H20="кг.",J20,0)</f>
        <v>1</v>
      </c>
      <c r="J20" s="41">
        <v>1</v>
      </c>
      <c r="K20" s="42">
        <f>L20+O20</f>
        <v>11.411885000000002</v>
      </c>
      <c r="L20" s="42">
        <v>9.7001000000000008</v>
      </c>
      <c r="M20" s="43">
        <v>0</v>
      </c>
      <c r="N20" s="43">
        <v>0</v>
      </c>
      <c r="O20" s="42">
        <v>1.7117849999999999</v>
      </c>
      <c r="P20" s="42">
        <f>J20*O20</f>
        <v>1.7117849999999999</v>
      </c>
      <c r="Q20" s="42">
        <f>ROUND(J20*(K20-O20),2)</f>
        <v>9.6999999999999993</v>
      </c>
    </row>
    <row r="21" ht="12.75" customHeight="1">
      <c r="B21" s="37">
        <v>2</v>
      </c>
      <c r="C21" s="38" t="s">
        <v>20</v>
      </c>
      <c r="D21" s="39"/>
      <c r="E21" s="39"/>
      <c r="F21" s="39"/>
      <c r="G21" s="40"/>
      <c r="H21" s="37" t="s">
        <v>19</v>
      </c>
      <c r="I21" s="37">
        <f>IF(H21="кг.",J21,0)</f>
        <v>2</v>
      </c>
      <c r="J21" s="41">
        <v>2</v>
      </c>
      <c r="K21" s="42">
        <f>L21+O21</f>
        <v>1.0884750000000001</v>
      </c>
      <c r="L21" s="42">
        <v>0.92520000000000002</v>
      </c>
      <c r="M21" s="43">
        <v>0</v>
      </c>
      <c r="N21" s="43">
        <v>0</v>
      </c>
      <c r="O21" s="42">
        <v>0.163275</v>
      </c>
      <c r="P21" s="42">
        <f>J21*O21</f>
        <v>0.32655000000000001</v>
      </c>
      <c r="Q21" s="42">
        <f>ROUND(J21*(K21-O21),2)</f>
        <v>1.8500000000000001</v>
      </c>
    </row>
    <row r="22" ht="12.75" customHeight="1">
      <c r="B22" s="44"/>
      <c r="C22" s="45"/>
      <c r="D22" s="45"/>
      <c r="E22" s="45"/>
      <c r="F22" s="46" t="str">
        <f>IF(B23&gt;0,"Всього без ПДВ","Всього")</f>
        <v>Всього</v>
      </c>
      <c r="G22" s="46"/>
      <c r="H22" s="46"/>
      <c r="I22" s="47">
        <f>SUM(I20:I21)</f>
        <v>3</v>
      </c>
      <c r="J22" s="48">
        <f>I22</f>
        <v>3</v>
      </c>
      <c r="K22" s="49"/>
      <c r="L22" s="50"/>
      <c r="M22" s="51"/>
      <c r="N22" s="52">
        <f>SUM(N20:N21)</f>
        <v>0</v>
      </c>
      <c r="O22" s="53">
        <f>SUM(O20:O21)</f>
        <v>1.87506</v>
      </c>
      <c r="P22" s="53">
        <f>SUM(P20:P21)</f>
        <v>2.038335</v>
      </c>
      <c r="Q22" s="54">
        <f>SUM(Q20:Q21)</f>
        <v>11.549999999999999</v>
      </c>
    </row>
    <row r="23" ht="12.75" customHeight="1">
      <c r="B23" s="55">
        <v>0</v>
      </c>
      <c r="C23" s="56">
        <f>ROUND(Q22*B23/100,2)</f>
        <v>0</v>
      </c>
      <c r="D23" s="18"/>
      <c r="E23" s="18"/>
      <c r="F23" s="18"/>
      <c r="G23" s="57"/>
      <c r="H23" s="57"/>
      <c r="I23" s="57"/>
      <c r="J23" s="58" t="str">
        <f>IF(B23&gt;0,CONCATENATE("Всього ПДВ "&amp;WayBillList_NDS&amp;"%"),"Всього без знижки")</f>
        <v>Всього без знижки</v>
      </c>
      <c r="K23" s="59"/>
      <c r="L23" s="59"/>
      <c r="M23" s="51"/>
      <c r="N23" s="51"/>
      <c r="O23" s="51"/>
      <c r="P23" s="51"/>
      <c r="Q23" s="60">
        <f>IF(B23&gt;0,C23,P22+Q22)</f>
        <v>13.588334999999999</v>
      </c>
    </row>
    <row r="24" ht="12.75" customHeight="1">
      <c r="B24" s="61">
        <f>P22+Q22</f>
        <v>13.588334999999999</v>
      </c>
      <c r="H24" s="62" t="str">
        <f>IF(B23&gt;0,"Разом, в т.ч ПДВ:","Всього до сплати")</f>
        <v>Всього до сплати</v>
      </c>
      <c r="I24" s="62"/>
      <c r="J24" s="62"/>
      <c r="K24" s="63"/>
      <c r="L24" s="59"/>
      <c r="M24" s="51"/>
      <c r="N24" s="51"/>
      <c r="O24" s="51"/>
      <c r="P24" s="51"/>
      <c r="Q24" s="64">
        <f>IF(B23&gt;0,Q22+Q23,Q22)</f>
        <v>11.549999999999999</v>
      </c>
    </row>
    <row r="25" ht="12.75" customHeight="1">
      <c r="B25" s="28"/>
      <c r="C25" s="28"/>
      <c r="D25" s="28"/>
      <c r="E25" s="28"/>
      <c r="F25" s="28"/>
      <c r="G25" s="28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ht="12.75" customHeight="1">
      <c r="B26" s="65" t="s">
        <v>21</v>
      </c>
      <c r="C26" s="28"/>
      <c r="D26" s="25" t="s">
        <v>22</v>
      </c>
      <c r="E26" s="25"/>
      <c r="F26" s="25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ht="12.75" customHeight="1">
      <c r="B27" s="28"/>
      <c r="C27" s="28"/>
      <c r="D27" s="28"/>
      <c r="E27" s="28"/>
      <c r="F27" s="28"/>
      <c r="G27" s="28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ht="12.75" customHeight="1">
      <c r="B28" s="28"/>
      <c r="C28" s="28"/>
      <c r="D28" s="28"/>
      <c r="E28" s="28"/>
      <c r="F28" s="28"/>
      <c r="G28" s="28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ht="12.75" customHeight="1">
      <c r="B29" s="66">
        <v>-1</v>
      </c>
      <c r="C29" s="66" t="s">
        <v>23</v>
      </c>
      <c r="D29" s="28"/>
      <c r="E29" s="28"/>
      <c r="F29" s="28"/>
      <c r="G29" s="28"/>
      <c r="H29" s="57"/>
      <c r="I29" s="57"/>
      <c r="J29" s="57"/>
      <c r="K29" s="57"/>
      <c r="L29" s="57"/>
      <c r="M29" s="57"/>
      <c r="N29" s="57"/>
      <c r="O29" s="57"/>
      <c r="P29" s="57"/>
      <c r="Q29" s="57"/>
    </row>
    <row r="30" ht="12.75" customHeight="1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ht="12.75" customHeight="1">
      <c r="A31" s="67"/>
      <c r="B31" s="69" t="s">
        <v>24</v>
      </c>
      <c r="C31" s="69"/>
      <c r="D31" s="70" t="str">
        <f>IF(B29 &lt; 0,C29," ")</f>
        <v>Developer SP</v>
      </c>
      <c r="E31" s="70"/>
      <c r="F31" s="70"/>
      <c r="G31" s="70"/>
      <c r="H31" s="71" t="s">
        <v>25</v>
      </c>
      <c r="I31" s="71"/>
      <c r="J31" s="71"/>
      <c r="K31" s="72"/>
      <c r="L31" s="72"/>
      <c r="M31" s="72"/>
      <c r="N31" s="72"/>
      <c r="O31" s="72"/>
      <c r="P31" s="72"/>
      <c r="Q31" s="72"/>
    </row>
  </sheetData>
  <mergeCells count="19">
    <mergeCell ref="B25:G25"/>
    <mergeCell ref="B31:C31"/>
    <mergeCell ref="K31:Q31"/>
    <mergeCell ref="D31:G31"/>
    <mergeCell ref="H24:K24"/>
    <mergeCell ref="H31:J31"/>
    <mergeCell ref="B2:H2"/>
    <mergeCell ref="B17:Q17"/>
    <mergeCell ref="J23:K23"/>
    <mergeCell ref="M2:N2"/>
    <mergeCell ref="P2:Q2"/>
    <mergeCell ref="F16:G16"/>
    <mergeCell ref="D8:J8"/>
    <mergeCell ref="D12:J12"/>
    <mergeCell ref="C18:D18"/>
    <mergeCell ref="C19:G19"/>
    <mergeCell ref="F22:H22"/>
    <mergeCell ref="C20:G20"/>
    <mergeCell ref="C21:G21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73" t="s">
        <v>26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="1" customFormat="1" ht="27.75" customHeight="1">
      <c r="B2" s="75" t="s">
        <v>27</v>
      </c>
      <c r="C2" s="75"/>
      <c r="D2" s="75"/>
      <c r="E2" s="75"/>
      <c r="F2" s="75"/>
      <c r="G2" s="75"/>
      <c r="H2" s="75"/>
      <c r="I2" s="75"/>
      <c r="J2" s="75"/>
      <c r="K2" s="75"/>
      <c r="L2" s="76" t="s">
        <v>1</v>
      </c>
      <c r="M2" s="77"/>
      <c r="N2" s="77"/>
    </row>
    <row r="3" s="1" customFormat="1" ht="14.25" customHeight="1">
      <c r="B3" s="78" t="s">
        <v>28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="1" customFormat="1" ht="14.25" customHeight="1">
      <c r="B4" s="78"/>
      <c r="C4" s="76" t="s">
        <v>29</v>
      </c>
      <c r="D4" s="76"/>
      <c r="E4" s="76"/>
      <c r="F4" s="76"/>
      <c r="G4" s="76"/>
      <c r="H4" s="76"/>
      <c r="I4" s="76" t="s">
        <v>4</v>
      </c>
      <c r="J4" s="76"/>
      <c r="K4" s="76"/>
      <c r="L4" s="76"/>
      <c r="M4" s="76"/>
      <c r="N4" s="76"/>
    </row>
    <row r="5" s="1" customFormat="1" ht="16.5" customHeight="1">
      <c r="B5" s="78"/>
      <c r="C5" s="76" t="s">
        <v>30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="1" customFormat="1" ht="16.5" customHeight="1">
      <c r="B6" s="78"/>
      <c r="C6" s="76" t="s">
        <v>31</v>
      </c>
      <c r="D6" s="76"/>
      <c r="E6" s="76" t="s">
        <v>4</v>
      </c>
      <c r="F6" s="76"/>
      <c r="G6" s="76"/>
      <c r="H6" s="76"/>
      <c r="I6" s="76"/>
      <c r="J6" s="76"/>
      <c r="K6" s="76"/>
      <c r="L6" s="76"/>
      <c r="M6" s="76"/>
      <c r="N6" s="76"/>
    </row>
    <row r="7" s="1" customFormat="1" ht="15.75" customHeight="1">
      <c r="B7" s="78"/>
      <c r="C7" s="77" t="s">
        <v>32</v>
      </c>
      <c r="D7" s="77"/>
      <c r="E7" s="77"/>
      <c r="F7" s="76" t="s">
        <v>8</v>
      </c>
      <c r="G7" s="76"/>
      <c r="H7" s="76"/>
      <c r="I7" s="76"/>
      <c r="J7" s="76"/>
      <c r="K7" s="76"/>
      <c r="L7" s="76"/>
      <c r="M7" s="76"/>
      <c r="N7" s="76"/>
    </row>
    <row r="8" s="1" customFormat="1" ht="16.5" customHeight="1">
      <c r="B8" s="75"/>
      <c r="C8" s="76" t="s">
        <v>33</v>
      </c>
      <c r="D8" s="76"/>
      <c r="E8" s="76"/>
      <c r="F8" s="76"/>
      <c r="G8" s="79">
        <v>44244.593643599532</v>
      </c>
      <c r="H8" s="79"/>
      <c r="I8" s="76" t="s">
        <v>34</v>
      </c>
      <c r="J8" s="76"/>
      <c r="K8" s="76"/>
      <c r="L8" s="76"/>
      <c r="M8" s="76"/>
      <c r="N8" s="76"/>
    </row>
    <row r="9" s="1" customFormat="1" ht="17.25" customHeight="1">
      <c r="B9" s="75"/>
      <c r="C9" s="76" t="s">
        <v>35</v>
      </c>
      <c r="D9" s="76"/>
      <c r="E9" s="76" t="s">
        <v>1</v>
      </c>
      <c r="F9" s="77" t="s">
        <v>36</v>
      </c>
      <c r="G9" s="80">
        <v>44244.593643599532</v>
      </c>
      <c r="H9" s="80"/>
      <c r="I9" s="77" t="s">
        <v>37</v>
      </c>
      <c r="J9" s="77"/>
      <c r="K9" s="77"/>
      <c r="L9" s="76"/>
      <c r="M9" s="77"/>
      <c r="N9" s="77"/>
    </row>
    <row r="10" s="1" customFormat="1" ht="14.25" customHeight="1">
      <c r="B10" s="75"/>
      <c r="C10" s="76"/>
      <c r="D10" s="76"/>
      <c r="E10" s="76"/>
      <c r="F10" s="76"/>
      <c r="G10" s="77"/>
      <c r="H10" s="75"/>
      <c r="I10" s="75"/>
      <c r="J10" s="75"/>
      <c r="K10" s="75"/>
      <c r="L10" s="76"/>
      <c r="M10" s="77"/>
      <c r="N10" s="77"/>
    </row>
    <row r="11" s="1" customFormat="1"/>
    <row r="12" s="1" customFormat="1" ht="23.25" customHeight="1">
      <c r="B12" s="81" t="s">
        <v>38</v>
      </c>
      <c r="C12" s="82" t="s">
        <v>39</v>
      </c>
      <c r="D12" s="83"/>
      <c r="E12" s="83"/>
      <c r="F12" s="84"/>
      <c r="G12" s="81" t="s">
        <v>40</v>
      </c>
      <c r="H12" s="81" t="s">
        <v>41</v>
      </c>
      <c r="I12" s="81" t="s">
        <v>42</v>
      </c>
      <c r="J12" s="81" t="s">
        <v>43</v>
      </c>
      <c r="K12" s="81" t="s">
        <v>44</v>
      </c>
      <c r="L12" s="81" t="s">
        <v>45</v>
      </c>
      <c r="M12" s="82" t="s">
        <v>46</v>
      </c>
      <c r="N12" s="84"/>
    </row>
    <row r="13" s="1" customFormat="1" ht="27" customHeight="1">
      <c r="B13" s="85"/>
      <c r="C13" s="86"/>
      <c r="D13" s="87"/>
      <c r="E13" s="87"/>
      <c r="F13" s="88"/>
      <c r="G13" s="85"/>
      <c r="H13" s="85"/>
      <c r="I13" s="85"/>
      <c r="J13" s="85"/>
      <c r="K13" s="85"/>
      <c r="L13" s="85"/>
      <c r="M13" s="86"/>
      <c r="N13" s="88"/>
    </row>
    <row r="14" ht="12.75" customHeight="1"/>
    <row r="15" ht="290.25" customHeight="1">
      <c r="C15" s="89" t="s">
        <v>47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</row>
    <row r="16"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1"/>
    </row>
    <row r="18">
      <c r="C18" s="92" t="s">
        <v>48</v>
      </c>
      <c r="D18" s="92"/>
      <c r="E18" s="92"/>
      <c r="F18" s="92"/>
      <c r="G18" s="92"/>
      <c r="H18" s="92"/>
      <c r="K18" t="s">
        <v>49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3" t="s">
        <v>50</v>
      </c>
      <c r="C1" s="94"/>
      <c r="D1" s="94"/>
      <c r="E1" s="94"/>
      <c r="F1" s="94"/>
      <c r="G1" s="95"/>
      <c r="H1" s="95"/>
      <c r="I1" s="96" t="s">
        <v>1</v>
      </c>
      <c r="J1" s="97"/>
      <c r="K1" s="98" t="s">
        <v>51</v>
      </c>
      <c r="L1" s="99"/>
      <c r="M1" s="100" t="s">
        <v>1</v>
      </c>
      <c r="N1" s="100"/>
      <c r="O1" s="100"/>
    </row>
    <row r="2">
      <c r="J2" s="97"/>
      <c r="K2" s="101"/>
    </row>
    <row r="3">
      <c r="B3" t="s">
        <v>52</v>
      </c>
      <c r="D3" s="99"/>
      <c r="E3" s="100" t="s">
        <v>30</v>
      </c>
      <c r="F3" s="100"/>
      <c r="G3" s="100"/>
      <c r="H3" s="100"/>
      <c r="I3" s="102"/>
      <c r="J3" s="97"/>
      <c r="K3" s="103" t="s">
        <v>4</v>
      </c>
      <c r="L3" s="104"/>
      <c r="M3" s="104"/>
      <c r="N3" s="104"/>
      <c r="O3" s="104"/>
    </row>
    <row r="4" ht="15" customHeight="1">
      <c r="B4" t="s">
        <v>53</v>
      </c>
      <c r="E4" s="105">
        <v>44244.593643599532</v>
      </c>
      <c r="F4" s="105"/>
      <c r="G4" s="99"/>
      <c r="H4" s="99"/>
      <c r="I4" s="106"/>
      <c r="J4" s="97"/>
      <c r="K4" s="107"/>
      <c r="L4" s="104"/>
      <c r="M4" s="104"/>
      <c r="N4" s="104"/>
      <c r="O4" s="104"/>
    </row>
    <row r="5">
      <c r="J5" s="97"/>
      <c r="K5" s="101"/>
    </row>
    <row r="6" ht="18" customHeight="1">
      <c r="B6" s="32" t="s">
        <v>11</v>
      </c>
      <c r="C6" s="32" t="s">
        <v>54</v>
      </c>
      <c r="D6" s="34"/>
      <c r="E6" s="32" t="s">
        <v>55</v>
      </c>
      <c r="F6" s="34"/>
      <c r="G6" s="108" t="s">
        <v>56</v>
      </c>
      <c r="H6" s="109"/>
      <c r="I6" s="109"/>
      <c r="J6" s="97"/>
      <c r="K6" s="110" t="s">
        <v>57</v>
      </c>
      <c r="L6" s="32" t="s">
        <v>58</v>
      </c>
      <c r="M6" s="34"/>
      <c r="N6" s="35" t="s">
        <v>59</v>
      </c>
      <c r="O6" s="35" t="s">
        <v>60</v>
      </c>
    </row>
    <row r="7" ht="16.5" customHeight="1">
      <c r="B7" s="111"/>
      <c r="C7" s="111"/>
      <c r="D7" s="112"/>
      <c r="E7" s="111"/>
      <c r="F7" s="112"/>
      <c r="G7" s="36" t="s">
        <v>14</v>
      </c>
      <c r="H7" s="113" t="s">
        <v>61</v>
      </c>
      <c r="I7" s="113" t="s">
        <v>62</v>
      </c>
      <c r="J7" s="97"/>
      <c r="K7" s="114"/>
      <c r="L7" s="111"/>
      <c r="M7" s="112"/>
      <c r="N7" s="115"/>
      <c r="O7" s="115"/>
    </row>
    <row r="8">
      <c r="F8" s="116"/>
      <c r="G8" s="117"/>
      <c r="H8" s="117"/>
      <c r="I8" s="118"/>
      <c r="J8" s="97"/>
      <c r="K8" s="116"/>
      <c r="L8" s="117"/>
      <c r="M8" s="117"/>
      <c r="N8" s="117"/>
      <c r="O8" s="117"/>
    </row>
    <row r="9" ht="19.5" customHeight="1">
      <c r="B9" t="s">
        <v>63</v>
      </c>
      <c r="F9" s="100" t="s">
        <v>4</v>
      </c>
      <c r="G9" s="104"/>
      <c r="H9" s="104"/>
      <c r="I9" s="119"/>
      <c r="J9" s="97"/>
      <c r="K9" s="120" t="s">
        <v>64</v>
      </c>
      <c r="L9" s="121"/>
      <c r="M9" s="121"/>
      <c r="N9" s="121"/>
      <c r="O9" s="117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2018-12-17T11:41:12Z</cp:lastPrinted>
  <dcterms:created xsi:type="dcterms:W3CDTF">2001-10-10T06:27:02Z</dcterms:created>
  <dcterms:modified xsi:type="dcterms:W3CDTF">2021-02-18T08:50:25Z</dcterms:modified>
</cp:coreProperties>
</file>