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range1">Накладна!$A$20:$P$23</definedName>
    <definedName name="range2">'Посвідчення якості'!$A$14:$N$15</definedName>
    <definedName name="_xlnm.Print_Area" localSheetId="0">Накладна!$A$1:$P$32</definedName>
  </definedNames>
  <calcPr/>
</workbook>
</file>

<file path=xl/calcChain.xml><?xml version="1.0" encoding="utf-8"?>
<calcChain xmlns="http://schemas.openxmlformats.org/spreadsheetml/2006/main">
  <c i="1" r="D27"/>
  <c r="H25"/>
  <c r="I24"/>
  <c r="I23"/>
  <c r="P19"/>
  <c r="J19"/>
  <c r="N22"/>
  <c r="M22"/>
  <c r="L22"/>
  <c r="K22"/>
  <c r="J22"/>
  <c r="I22"/>
  <c r="P22"/>
  <c r="O22"/>
  <c r="H22"/>
  <c r="C22"/>
  <c r="B22"/>
  <c r="N21"/>
  <c r="M21"/>
  <c r="L21"/>
  <c r="K21"/>
  <c r="J21"/>
  <c r="I21"/>
  <c r="P21"/>
  <c r="O21"/>
  <c r="H21"/>
  <c r="C21"/>
  <c r="B21"/>
  <c r="N20"/>
  <c r="N23"/>
  <c r="M20"/>
  <c r="M23"/>
  <c r="L20"/>
  <c r="K20"/>
  <c r="J20"/>
  <c r="I20"/>
  <c r="P20"/>
  <c r="P23"/>
  <c r="P25"/>
  <c r="C24"/>
  <c r="O20"/>
  <c r="O23"/>
  <c r="B25"/>
  <c r="P24"/>
  <c r="H20"/>
  <c r="C20"/>
  <c r="B20"/>
  <c r="D4"/>
  <c r="B5"/>
  <c r="D5"/>
  <c r="B6"/>
  <c r="D6"/>
  <c r="B7"/>
  <c r="D7"/>
  <c r="D8"/>
  <c r="D12"/>
  <c r="F16"/>
  <c r="B17"/>
  <c r="D32"/>
  <c i="2" r="B14"/>
  <c r="C14"/>
  <c r="G14"/>
  <c r="H14"/>
  <c r="I14"/>
  <c r="J14"/>
  <c r="K14"/>
  <c r="L14"/>
  <c r="M14"/>
</calcChain>
</file>

<file path=xl/sharedStrings.xml><?xml version="1.0" encoding="utf-8"?>
<sst xmlns="http://schemas.openxmlformats.org/spreadsheetml/2006/main">
  <si>
    <t xml:space="preserve">ВИДАТКОВА НАКЛАДНА № </t>
  </si>
  <si>
    <t>12345</t>
  </si>
  <si>
    <t xml:space="preserve">від </t>
  </si>
  <si>
    <t>Постачальник</t>
  </si>
  <si>
    <t>Одержувач</t>
  </si>
  <si>
    <t>Новий контрагент</t>
  </si>
  <si>
    <t>Через кого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</si>
  <si>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</si>
  <si>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</si>
  <si>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</si>
  <si>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</si>
  <si>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</si>
  <si>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</si>
  <si>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</si>
  <si>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</si>
  <si>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Всього на суму: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</si>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</sst>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4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justify" vertical="top"/>
    </xf>
    <xf numFmtId="0" fontId="5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2" fontId="8" fillId="0" borderId="0" xfId="0" applyNumberFormat="1" applyFont="1" applyAlignment="1">
      <alignment horizontal="right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9" fillId="0" borderId="15" xfId="0" applyFont="1" applyFill="1" applyBorder="1" applyAlignment="1">
      <alignment horizontal="right"/>
    </xf>
    <xf numFmtId="0" fontId="9" fillId="0" borderId="16" xfId="0" applyFont="1" applyFill="1" applyBorder="1" applyAlignment="1">
      <alignment horizontal="right"/>
    </xf>
    <xf numFmtId="0" fontId="9" fillId="0" borderId="11" xfId="0" applyFont="1" applyFill="1" applyBorder="1" applyAlignment="1">
      <alignment horizontal="left"/>
    </xf>
    <xf numFmtId="2" fontId="12" fillId="0" borderId="11" xfId="0" applyNumberFormat="1" applyFont="1" applyFill="1" applyBorder="1" applyAlignment="1">
      <alignment horizontal="right"/>
    </xf>
    <xf numFmtId="2" fontId="13" fillId="0" borderId="11" xfId="0" applyNumberFormat="1" applyFont="1" applyFill="1" applyBorder="1" applyAlignment="1">
      <alignment horizontal="right"/>
    </xf>
    <xf numFmtId="2" fontId="9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1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9" fillId="0" borderId="17" xfId="0" applyFont="1" applyFill="1" applyBorder="1" applyAlignment="1">
      <alignment horizontal="right"/>
    </xf>
    <xf numFmtId="0" fontId="9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5" fillId="0" borderId="0" xfId="0" applyFont="1" applyFill="1" applyBorder="1" applyAlignment="1">
      <alignment horizontal="right"/>
    </xf>
    <xf numFmtId="0" fontId="15" fillId="0" borderId="17" xfId="0" applyFont="1" applyFill="1" applyBorder="1" applyAlignment="1">
      <alignment horizontal="right"/>
    </xf>
    <xf numFmtId="2" fontId="16" fillId="0" borderId="11" xfId="0" applyNumberFormat="1" applyFont="1" applyFill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8" fillId="0" borderId="0" xfId="0" applyFont="1" applyAlignment="1">
      <alignment horizontal="right" vertical="top" wrapText="1"/>
    </xf>
    <xf numFmtId="0" fontId="19" fillId="0" borderId="4" xfId="0" applyFont="1" applyBorder="1" applyAlignment="1">
      <alignment horizontal="left" vertical="top" wrapTex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21" fillId="0" borderId="0" xfId="0" applyFont="1" applyAlignment="1"/>
    <xf numFmtId="0" fontId="21" fillId="0" borderId="0" xfId="0" applyFont="1" applyAlignment="1">
      <alignment horizontal="center"/>
    </xf>
    <xf numFmtId="14" fontId="21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2" fillId="2" borderId="9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 wrapText="1"/>
    </xf>
    <xf numFmtId="0" fontId="22" fillId="2" borderId="20" xfId="0" applyFont="1" applyFill="1" applyBorder="1" applyAlignment="1">
      <alignment horizontal="center" vertical="center" wrapText="1"/>
    </xf>
    <xf numFmtId="0" fontId="22" fillId="2" borderId="21" xfId="0" applyFont="1" applyFill="1" applyBorder="1" applyAlignment="1">
      <alignment horizontal="center" vertical="center" wrapText="1"/>
    </xf>
    <xf numFmtId="0" fontId="22" fillId="2" borderId="22" xfId="0" applyFont="1" applyFill="1" applyBorder="1" applyAlignment="1">
      <alignment horizontal="center" vertical="center" wrapText="1"/>
    </xf>
    <xf numFmtId="0" fontId="23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3" fillId="0" borderId="27" xfId="0" applyNumberFormat="1" applyFont="1" applyBorder="1" applyAlignment="1">
      <alignment horizontal="right"/>
    </xf>
    <xf numFmtId="14" fontId="23" fillId="0" borderId="27" xfId="0" applyNumberFormat="1" applyFont="1" applyBorder="1" applyAlignment="1">
      <alignment horizontal="right"/>
    </xf>
    <xf numFmtId="0" fontId="23" fillId="0" borderId="24" xfId="0" applyNumberFormat="1" applyFont="1" applyBorder="1" applyAlignment="1">
      <alignment horizontal="center"/>
    </xf>
    <xf numFmtId="0" fontId="23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G23" sqref="G23"/>
    </sheetView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10" width="10.14" style="1" customWidth="1"/>
    <col min="11" max="11" width="10.14" style="1" hidden="1" customWidth="1"/>
    <col min="12" max="12" width="7.71" style="1" hidden="1" customWidth="1"/>
    <col min="13" max="13" width="8.57" style="1" hidden="1" customWidth="1"/>
    <col min="14" max="14" width="0.140625" style="1" hidden="1" customWidth="1"/>
    <col min="15" max="15" width="7.71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42480.926037847217</v>
      </c>
      <c r="P2" s="6"/>
      <c r="Q2" s="7"/>
    </row>
    <row r="4" thickBot="1">
      <c r="B4" s="8" t="s">
        <v>3</v>
      </c>
      <c r="C4" s="9"/>
      <c r="D4" s="10" t="e">
        <f>Enterprise_NAME</f>
        <v>#NAME?</v>
      </c>
      <c r="E4" s="11"/>
      <c r="F4" s="11"/>
      <c r="G4" s="9"/>
      <c r="H4" s="9"/>
      <c r="I4" s="9"/>
    </row>
    <row r="5">
      <c r="B5" s="12" t="e">
        <f>Enterprise_OKPO</f>
        <v>#NAME?</v>
      </c>
      <c r="D5" s="13" t="e">
        <f>CONCATENATE(IF(B5&lt;&gt;"","ЗКПО ",""),Enterprise_OKPO,", тел.",Enterprise_PHONE)</f>
        <v>#NAME?</v>
      </c>
    </row>
    <row r="6">
      <c r="B6" s="12" t="e">
        <f>EntAccount_ACCNUM</f>
        <v>#NAME?</v>
      </c>
      <c r="D6" s="13" t="e">
        <f>IF(B6&lt;&gt;"",CONCATENATE("Р/р ",EntAccount_ACCNUM," в ",EntAccount_BANKSNAME, ", МФО ",EntAccount_MFO),"")</f>
        <v>#NAME?</v>
      </c>
    </row>
    <row r="7">
      <c r="B7" s="12" t="e">
        <f>Enterprise_INN</f>
        <v>#NAME?</v>
      </c>
      <c r="D7" s="13" t="e">
        <f>IF(B7&lt;&gt;"",CONCATENATE("ІПН ",Enterprise_INN,", номер свідотцтва ",Enterprise_CERTNUM),"")</f>
        <v>#NAME?</v>
      </c>
    </row>
    <row r="8" ht="24.75" customHeight="1">
      <c r="D8" s="14" t="e">
        <f>CONCATENATE("Адреса: ",WayBillList_AddressSEL)</f>
        <v>#NAME?</v>
      </c>
      <c r="E8" s="14"/>
      <c r="F8" s="14"/>
      <c r="G8" s="14"/>
      <c r="H8" s="14"/>
      <c r="I8" s="14"/>
    </row>
    <row r="11" thickBot="1">
      <c r="B11" s="8" t="s">
        <v>4</v>
      </c>
      <c r="C11" s="9"/>
      <c r="D11" s="10" t="s">
        <v>5</v>
      </c>
      <c r="E11" s="11"/>
      <c r="F11" s="11"/>
      <c r="G11" s="9"/>
      <c r="H11" s="9"/>
      <c r="I11" s="9"/>
    </row>
    <row r="12" ht="24.75" customHeight="1">
      <c r="B12" s="15"/>
      <c r="C12" s="16"/>
      <c r="D12" s="17" t="e">
        <f>CONCATENATE("Адреса: ",WayBillList_AddressBUY)</f>
        <v>#NAME?</v>
      </c>
      <c r="E12" s="17"/>
      <c r="F12" s="17"/>
      <c r="G12" s="17"/>
      <c r="H12" s="17"/>
      <c r="I12" s="17"/>
    </row>
    <row r="14" ht="11.25" customHeight="1">
      <c r="B14" s="18"/>
      <c r="C14" s="19"/>
      <c r="D14" s="19"/>
      <c r="E14" s="19"/>
      <c r="F14" s="19"/>
      <c r="G14" s="19"/>
      <c r="H14" s="19"/>
      <c r="I14" s="20"/>
      <c r="J14" s="20"/>
      <c r="K14" s="20"/>
      <c r="L14" s="20"/>
      <c r="M14" s="20"/>
      <c r="N14" s="20"/>
      <c r="O14" s="20"/>
      <c r="P14" s="20"/>
    </row>
    <row r="15" ht="16.5" customHeight="1">
      <c r="B15" s="21" t="s">
        <v>6</v>
      </c>
      <c r="C15" s="22"/>
      <c r="D15" s="23"/>
      <c r="E15" s="23"/>
      <c r="F15" s="23"/>
      <c r="G15" s="22"/>
      <c r="H15" s="22"/>
      <c r="I15" s="24"/>
      <c r="J15" s="24"/>
      <c r="K15" s="24"/>
      <c r="L15" s="24"/>
      <c r="M15" s="24"/>
      <c r="N15" s="24"/>
      <c r="O15" s="24"/>
      <c r="P15" s="24"/>
    </row>
    <row r="16" ht="16.5" customHeight="1">
      <c r="B16" s="13" t="s">
        <v>7</v>
      </c>
      <c r="C16" s="25"/>
      <c r="D16" s="26"/>
      <c r="E16" s="19" t="s">
        <v>2</v>
      </c>
      <c r="F16" s="27" t="e">
        <f>IF(WayBillList_ATTDATE&gt;0,WayBillList_ATTDATE,"")</f>
        <v>#NAME?</v>
      </c>
      <c r="G16" s="27"/>
      <c r="H16" s="25"/>
      <c r="I16" s="20"/>
      <c r="J16" s="20"/>
      <c r="K16" s="20"/>
      <c r="L16" s="20"/>
      <c r="M16" s="20"/>
      <c r="N16" s="20"/>
      <c r="O16" s="20"/>
      <c r="P16" s="20"/>
    </row>
    <row r="17" ht="18.75" customHeight="1">
      <c r="B17" s="21" t="e">
        <f>CONCATENATE("Підстава: ",WayBillList_REASON)</f>
        <v>#NAME?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ht="6" customHeight="1">
      <c r="C18" s="28"/>
      <c r="D18" s="28"/>
      <c r="I18" s="29"/>
      <c r="J18" s="29"/>
      <c r="K18" s="29"/>
      <c r="L18" s="29"/>
      <c r="M18" s="29"/>
      <c r="N18" s="29"/>
      <c r="O18" s="29"/>
    </row>
    <row r="19" ht="30.75" customHeight="1">
      <c r="B19" s="30" t="s">
        <v>8</v>
      </c>
      <c r="C19" s="30" t="s">
        <v>9</v>
      </c>
      <c r="D19" s="31"/>
      <c r="E19" s="31"/>
      <c r="F19" s="31"/>
      <c r="G19" s="32"/>
      <c r="H19" s="33" t="s">
        <v>10</v>
      </c>
      <c r="I19" s="33" t="s">
        <v>11</v>
      </c>
      <c r="J19" s="30" t="str">
        <f>IF(B24&gt;0,"Ціна без ПДВ","Ціна без знижки")</f>
        <v>Ціна без знижки</v>
      </c>
      <c r="K19" s="30" t="s">
        <v>12</v>
      </c>
      <c r="L19" s="30"/>
      <c r="M19" s="30" t="s">
        <v>13</v>
      </c>
      <c r="N19" s="30" t="s">
        <v>14</v>
      </c>
      <c r="O19" s="30" t="s">
        <v>14</v>
      </c>
      <c r="P19" s="34" t="str">
        <f>IF(B24&gt;0,"Сума без ПДВ","Сума зі знижкою")</f>
        <v>Сума зі знижкою</v>
      </c>
    </row>
    <row r="20" ht="12.75" customHeight="1">
      <c r="B20" s="35" t="e">
        <f>WayBillItems_NUM</f>
        <v>#NAME?</v>
      </c>
      <c r="C20" s="36" t="e">
        <f>WayBillItems_MATNAME</f>
        <v>#NAME?</v>
      </c>
      <c r="D20" s="37"/>
      <c r="E20" s="37"/>
      <c r="F20" s="37"/>
      <c r="G20" s="38"/>
      <c r="H20" s="35" t="e">
        <f>WayBillItems_MSRNAME</f>
        <v>#NAME?</v>
      </c>
      <c r="I20" s="39" t="e">
        <f>WayBillItems_AMOUNT</f>
        <v>#NAME?</v>
      </c>
      <c r="J20" s="40" t="e">
        <f>K20+N20</f>
        <v>#NAME?</v>
      </c>
      <c r="K20" s="40" t="e">
        <f>WayBillItems_PRICE</f>
        <v>#NAME?</v>
      </c>
      <c r="L20" s="41" t="e">
        <f>WayBillItems_NDS</f>
        <v>#NAME?</v>
      </c>
      <c r="M20" s="41" t="e">
        <f>WayBillItems_SumNDS</f>
        <v>#NAME?</v>
      </c>
      <c r="N20" s="40" t="e">
        <f>WayBillItems_DISCOUNTPRICE</f>
        <v>#NAME?</v>
      </c>
      <c r="O20" s="40" t="e">
        <f>I20*N20</f>
        <v>#NAME?</v>
      </c>
      <c r="P20" s="40" t="e">
        <f>ROUND(I20*(J20-N20),2)</f>
        <v>#NAME?</v>
      </c>
    </row>
    <row r="21" ht="12.75" customHeight="1">
      <c r="B21" s="35" t="e">
        <f>WayBillItems_NUM</f>
        <v>#NAME?</v>
      </c>
      <c r="C21" s="36" t="e">
        <f>WayBillItems_MATNAME</f>
        <v>#NAME?</v>
      </c>
      <c r="D21" s="37"/>
      <c r="E21" s="37"/>
      <c r="F21" s="37"/>
      <c r="G21" s="38"/>
      <c r="H21" s="35" t="e">
        <f>WayBillItems_MSRNAME</f>
        <v>#NAME?</v>
      </c>
      <c r="I21" s="39" t="e">
        <f>WayBillItems_AMOUNT</f>
        <v>#NAME?</v>
      </c>
      <c r="J21" s="40" t="e">
        <f>K21+N21</f>
        <v>#NAME?</v>
      </c>
      <c r="K21" s="40" t="e">
        <f>WayBillItems_PRICE</f>
        <v>#NAME?</v>
      </c>
      <c r="L21" s="41" t="e">
        <f>WayBillItems_NDS</f>
        <v>#NAME?</v>
      </c>
      <c r="M21" s="41" t="e">
        <f>WayBillItems_SumNDS</f>
        <v>#NAME?</v>
      </c>
      <c r="N21" s="40" t="e">
        <f>WayBillItems_DISCOUNTPRICE</f>
        <v>#NAME?</v>
      </c>
      <c r="O21" s="40" t="e">
        <f>I21*N21</f>
        <v>#NAME?</v>
      </c>
      <c r="P21" s="40" t="e">
        <f>ROUND(I21*(J21-N21),2)</f>
        <v>#NAME?</v>
      </c>
    </row>
    <row r="22" ht="12.75" customHeight="1">
      <c r="B22" s="35" t="e">
        <f>WayBillItems_NUM</f>
        <v>#NAME?</v>
      </c>
      <c r="C22" s="36" t="e">
        <f>WayBillItems_MATNAME</f>
        <v>#NAME?</v>
      </c>
      <c r="D22" s="37"/>
      <c r="E22" s="37"/>
      <c r="F22" s="37"/>
      <c r="G22" s="38"/>
      <c r="H22" s="35" t="e">
        <f>WayBillItems_MSRNAME</f>
        <v>#NAME?</v>
      </c>
      <c r="I22" s="39" t="e">
        <f>WayBillItems_AMOUNT</f>
        <v>#NAME?</v>
      </c>
      <c r="J22" s="40" t="e">
        <f>K22+N22</f>
        <v>#NAME?</v>
      </c>
      <c r="K22" s="40" t="e">
        <f>WayBillItems_PRICE</f>
        <v>#NAME?</v>
      </c>
      <c r="L22" s="41" t="e">
        <f>WayBillItems_NDS</f>
        <v>#NAME?</v>
      </c>
      <c r="M22" s="41" t="e">
        <f>WayBillItems_SumNDS</f>
        <v>#NAME?</v>
      </c>
      <c r="N22" s="40" t="e">
        <f>WayBillItems_DISCOUNTPRICE</f>
        <v>#NAME?</v>
      </c>
      <c r="O22" s="40" t="e">
        <f>I22*N22</f>
        <v>#NAME?</v>
      </c>
      <c r="P22" s="40" t="e">
        <f>ROUND(I22*(J22-N22),2)</f>
        <v>#NAME?</v>
      </c>
    </row>
    <row r="23" ht="12.75" customHeight="1">
      <c r="B23" s="42"/>
      <c r="C23" s="43"/>
      <c r="D23" s="43"/>
      <c r="E23" s="43"/>
      <c r="F23" s="43"/>
      <c r="G23" s="44"/>
      <c r="H23" s="44"/>
      <c r="I23" s="45" t="str">
        <f>IF(B24&gt;0,"Всього без ПДВ","Всього")</f>
        <v>Всього</v>
      </c>
      <c r="J23" s="46"/>
      <c r="K23" s="46"/>
      <c r="L23" s="47"/>
      <c r="M23" s="48" t="e">
        <f>SUM(M20:M22)</f>
        <v>#NAME?</v>
      </c>
      <c r="N23" s="49" t="e">
        <f>SUM(N20:N22)</f>
        <v>#NAME?</v>
      </c>
      <c r="O23" s="49" t="e">
        <f>SUM(O20:O22)</f>
        <v>#NAME?</v>
      </c>
      <c r="P23" s="50" t="e">
        <f>SUM(P20:P22)</f>
        <v>#NAME?</v>
      </c>
    </row>
    <row r="24" ht="12.75" customHeight="1">
      <c r="B24" s="51">
        <v>0</v>
      </c>
      <c r="C24" s="52" t="e">
        <f>ROUND(P23*B24/100,2)</f>
        <v>#NAME?</v>
      </c>
      <c r="D24" s="16"/>
      <c r="E24" s="16"/>
      <c r="F24" s="16"/>
      <c r="G24" s="53"/>
      <c r="H24" s="53"/>
      <c r="I24" s="54" t="str">
        <f>IF(B24&gt;0,CONCATENATE("Всього ПДВ "&amp;WayBillList_NDS&amp;"%"),"Всього без знижки")</f>
        <v>Всього без знижки</v>
      </c>
      <c r="J24" s="55"/>
      <c r="K24" s="55"/>
      <c r="L24" s="47"/>
      <c r="M24" s="47"/>
      <c r="N24" s="47"/>
      <c r="O24" s="47"/>
      <c r="P24" s="56" t="e">
        <f>IF(B24&gt;0,C24,O23+P23)</f>
        <v>#NAME?</v>
      </c>
    </row>
    <row r="25" ht="12.75" customHeight="1">
      <c r="B25" s="57" t="e">
        <f>O23+P23</f>
        <v>#NAME?</v>
      </c>
      <c r="H25" s="58" t="str">
        <f>IF(B24&gt;0,"Разом, в т.ч ПДВ:","Всього до сплати")</f>
        <v>Всього до сплати</v>
      </c>
      <c r="I25" s="58"/>
      <c r="J25" s="59"/>
      <c r="K25" s="55"/>
      <c r="L25" s="47"/>
      <c r="M25" s="47"/>
      <c r="N25" s="47"/>
      <c r="O25" s="47"/>
      <c r="P25" s="60" t="e">
        <f>IF(B24&gt;0,P23+P24,P23)</f>
        <v>#NAME?</v>
      </c>
    </row>
    <row r="26" ht="12.75" customHeight="1">
      <c r="B26" s="26"/>
      <c r="C26" s="26"/>
      <c r="D26" s="26"/>
      <c r="E26" s="26"/>
      <c r="F26" s="26"/>
      <c r="G26" s="26"/>
      <c r="H26" s="53"/>
      <c r="I26" s="53"/>
      <c r="J26" s="53"/>
      <c r="K26" s="53"/>
      <c r="L26" s="53"/>
      <c r="M26" s="53"/>
      <c r="N26" s="53"/>
      <c r="O26" s="53"/>
      <c r="P26" s="53"/>
    </row>
    <row r="27" ht="12.75" customHeight="1">
      <c r="B27" s="61" t="s">
        <v>15</v>
      </c>
      <c r="C27" s="26"/>
      <c r="D27" s="23" t="e">
        <f>Prop(P25,0)</f>
        <v>#NAME?</v>
      </c>
      <c r="E27" s="23"/>
      <c r="F27" s="23"/>
      <c r="G27" s="23"/>
      <c r="H27" s="21"/>
      <c r="I27" s="21"/>
      <c r="J27" s="21"/>
      <c r="K27" s="21"/>
      <c r="L27" s="21"/>
      <c r="M27" s="21"/>
      <c r="N27" s="21"/>
      <c r="O27" s="21"/>
      <c r="P27" s="21"/>
    </row>
    <row r="28" ht="12.75" customHeight="1">
      <c r="B28" s="26"/>
      <c r="C28" s="26"/>
      <c r="D28" s="26"/>
      <c r="E28" s="26"/>
      <c r="F28" s="26"/>
      <c r="G28" s="26"/>
      <c r="H28" s="53"/>
      <c r="I28" s="53"/>
      <c r="J28" s="53"/>
      <c r="K28" s="53"/>
      <c r="L28" s="53"/>
      <c r="M28" s="53"/>
      <c r="N28" s="53"/>
      <c r="O28" s="53"/>
      <c r="P28" s="53"/>
    </row>
    <row r="29" ht="12.75" customHeight="1">
      <c r="B29" s="26"/>
      <c r="C29" s="26"/>
      <c r="D29" s="26"/>
      <c r="E29" s="26"/>
      <c r="F29" s="26"/>
      <c r="G29" s="26"/>
      <c r="H29" s="53"/>
      <c r="I29" s="53"/>
      <c r="J29" s="53"/>
      <c r="K29" s="53"/>
      <c r="L29" s="53"/>
      <c r="M29" s="53"/>
      <c r="N29" s="53"/>
      <c r="O29" s="53"/>
      <c r="P29" s="53"/>
    </row>
    <row r="30" ht="12.75" customHeight="1">
      <c r="B30" s="26"/>
      <c r="C30" s="26"/>
      <c r="D30" s="26"/>
      <c r="E30" s="26"/>
      <c r="F30" s="26"/>
      <c r="G30" s="26"/>
      <c r="H30" s="53"/>
      <c r="I30" s="53"/>
      <c r="J30" s="53"/>
      <c r="K30" s="53"/>
      <c r="L30" s="53"/>
      <c r="M30" s="53"/>
      <c r="N30" s="53"/>
      <c r="O30" s="53"/>
      <c r="P30" s="53"/>
    </row>
    <row r="31" ht="12.75" customHeight="1">
      <c r="A31" s="62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</row>
    <row r="32" ht="12.75" customHeight="1">
      <c r="A32" s="62"/>
      <c r="B32" s="64" t="s">
        <v>16</v>
      </c>
      <c r="C32" s="64"/>
      <c r="D32" s="65" t="e">
        <f>IF(WayBillList_WTYPE &lt; 0,WayBillList_PERSONNAME," ")</f>
        <v>#NAME?</v>
      </c>
      <c r="E32" s="65"/>
      <c r="F32" s="65"/>
      <c r="G32" s="65"/>
      <c r="H32" s="66" t="s">
        <v>17</v>
      </c>
      <c r="I32" s="66"/>
      <c r="J32" s="67"/>
      <c r="K32" s="67"/>
      <c r="L32" s="67"/>
      <c r="M32" s="67"/>
      <c r="N32" s="67"/>
      <c r="O32" s="67"/>
      <c r="P32" s="67"/>
    </row>
    <row r="33" ht="12.75" customHeight="1"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</row>
    <row r="34" ht="12.75" customHeight="1"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</row>
    <row r="35" ht="12.75" customHeight="1"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</row>
    <row r="36" ht="12.75" customHeight="1"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</row>
    <row r="37" ht="12.75" customHeight="1"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</row>
    <row r="38" ht="12.75" customHeight="1"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</row>
    <row r="39" ht="12.75" customHeight="1"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</row>
    <row r="40" ht="12.75" customHeight="1"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</row>
    <row r="41" ht="12.75" customHeight="1"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</row>
    <row r="42" ht="12.75" customHeight="1"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</row>
    <row r="43" ht="12.75" customHeight="1"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</row>
    <row r="44" ht="12.75" customHeight="1"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</row>
    <row r="45" ht="12.75" customHeight="1"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</row>
    <row r="46" ht="12.75" customHeight="1"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</row>
    <row r="47" ht="12.75" customHeight="1"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</row>
    <row r="48" ht="12.75" customHeight="1"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</row>
    <row r="49" ht="12.75" customHeight="1"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</row>
    <row r="50" ht="12.75" customHeight="1"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</row>
    <row r="51" ht="12.75" customHeight="1"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</row>
    <row r="52" ht="12.75" customHeight="1"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</row>
    <row r="53" ht="12.75" customHeight="1"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</row>
    <row r="55"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</row>
    <row r="56"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</row>
    <row r="57"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</row>
    <row r="58"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</row>
    <row r="59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</row>
    <row r="60"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</row>
    <row r="61"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</row>
    <row r="62"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</row>
    <row r="63"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</row>
    <row r="64"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</row>
    <row r="65"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</row>
    <row r="66"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</row>
    <row r="67"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</row>
    <row r="68"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</row>
    <row r="69"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</row>
    <row r="70"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</row>
    <row r="71"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</row>
    <row r="72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</row>
    <row r="73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</row>
    <row r="74"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</row>
    <row r="75"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</row>
    <row r="76"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</row>
    <row r="77"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</row>
    <row r="78"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</row>
    <row r="79"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</row>
    <row r="80"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</row>
    <row r="81"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</row>
    <row r="82"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</row>
    <row r="83"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</row>
    <row r="84"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</row>
    <row r="85"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</row>
    <row r="86"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</row>
    <row r="87"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</row>
    <row r="88"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</row>
    <row r="89"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</row>
    <row r="90"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</row>
    <row r="91"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</row>
    <row r="92"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</row>
    <row r="93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</row>
    <row r="94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</row>
    <row r="95"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</row>
    <row r="96"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</row>
    <row r="97"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</row>
    <row r="98"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</row>
    <row r="99"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</row>
    <row r="100"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</row>
    <row r="101"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</row>
    <row r="102"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</row>
    <row r="103"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</row>
    <row r="104"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</row>
    <row r="105"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</row>
    <row r="106"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</row>
    <row r="107"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</row>
    <row r="108"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</row>
    <row r="109"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</row>
  </sheetData>
  <mergeCells count="20">
    <mergeCell ref="J32:P32"/>
    <mergeCell ref="D32:G32"/>
    <mergeCell ref="H25:J25"/>
    <mergeCell ref="B2:H2"/>
    <mergeCell ref="B17:P17"/>
    <mergeCell ref="I23:J23"/>
    <mergeCell ref="I24:J24"/>
    <mergeCell ref="L2:M2"/>
    <mergeCell ref="O2:P2"/>
    <mergeCell ref="F16:G16"/>
    <mergeCell ref="D8:I8"/>
    <mergeCell ref="D12:I12"/>
    <mergeCell ref="C18:D18"/>
    <mergeCell ref="C19:G19"/>
    <mergeCell ref="H32:I32"/>
    <mergeCell ref="B26:G26"/>
    <mergeCell ref="B32:C32"/>
    <mergeCell ref="C20:G20"/>
    <mergeCell ref="C21:G21"/>
    <mergeCell ref="C22:G22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zoomScaleNormal="100" workbookViewId="0" topLeftCell="B1">
      <selection activeCell="F7" sqref="F7:N7"/>
    </sheetView>
  </sheetViews>
  <sheetFormatPr defaultRowHeight="12.75"/>
  <cols>
    <col min="1" max="1" width="5.43" hidden="1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68" t="s">
        <v>18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="1" customFormat="1" ht="27.75" customHeight="1">
      <c r="B2" s="70" t="s">
        <v>19</v>
      </c>
      <c r="C2" s="70"/>
      <c r="D2" s="70"/>
      <c r="E2" s="70"/>
      <c r="F2" s="70"/>
      <c r="G2" s="70"/>
      <c r="H2" s="70"/>
      <c r="I2" s="70"/>
      <c r="J2" s="70"/>
      <c r="K2" s="70"/>
      <c r="L2" s="71" t="s">
        <v>1</v>
      </c>
      <c r="M2" s="72"/>
      <c r="N2" s="72"/>
    </row>
    <row r="3" s="1" customFormat="1" ht="14.25" customHeight="1">
      <c r="B3" s="73" t="s">
        <v>20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</row>
    <row r="4" s="1" customFormat="1" ht="14.25" customHeight="1">
      <c r="B4" s="73"/>
      <c r="C4" s="71" t="s">
        <v>21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</row>
    <row r="5" s="1" customFormat="1" ht="16.5" customHeight="1">
      <c r="B5" s="73"/>
      <c r="C5" s="71" t="s">
        <v>22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="1" customFormat="1" ht="16.5" customHeight="1">
      <c r="B6" s="73"/>
      <c r="C6" s="71" t="s">
        <v>23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="1" customFormat="1" ht="15.75" customHeight="1">
      <c r="B7" s="73"/>
      <c r="C7" s="72" t="s">
        <v>24</v>
      </c>
      <c r="D7" s="72"/>
      <c r="E7" s="72"/>
      <c r="F7" s="71" t="s">
        <v>5</v>
      </c>
      <c r="G7" s="71"/>
      <c r="H7" s="71"/>
      <c r="I7" s="71"/>
      <c r="J7" s="71"/>
      <c r="K7" s="71"/>
      <c r="L7" s="71"/>
      <c r="M7" s="71"/>
      <c r="N7" s="71"/>
    </row>
    <row r="8" s="1" customFormat="1" ht="16.5" customHeight="1">
      <c r="B8" s="70"/>
      <c r="C8" s="71" t="s">
        <v>25</v>
      </c>
      <c r="D8" s="71"/>
      <c r="E8" s="71"/>
      <c r="F8" s="71"/>
      <c r="G8" s="74">
        <v>42480.926037847217</v>
      </c>
      <c r="H8" s="74"/>
      <c r="I8" s="71" t="s">
        <v>26</v>
      </c>
      <c r="J8" s="71"/>
      <c r="K8" s="71"/>
      <c r="L8" s="71"/>
      <c r="M8" s="71"/>
      <c r="N8" s="71"/>
    </row>
    <row r="9" s="1" customFormat="1" ht="17.25" customHeight="1">
      <c r="B9" s="70"/>
      <c r="C9" s="71" t="s">
        <v>27</v>
      </c>
      <c r="D9" s="71"/>
      <c r="E9" s="71" t="s">
        <v>1</v>
      </c>
      <c r="F9" s="72" t="s">
        <v>28</v>
      </c>
      <c r="G9" s="75">
        <v>42480.926037847217</v>
      </c>
      <c r="H9" s="75"/>
      <c r="I9" s="72" t="s">
        <v>29</v>
      </c>
      <c r="J9" s="72"/>
      <c r="K9" s="72"/>
      <c r="L9" s="71"/>
      <c r="M9" s="72"/>
      <c r="N9" s="72"/>
    </row>
    <row r="10" s="1" customFormat="1" ht="14.25" customHeight="1">
      <c r="B10" s="70"/>
      <c r="C10" s="71"/>
      <c r="D10" s="71"/>
      <c r="E10" s="71"/>
      <c r="F10" s="71"/>
      <c r="G10" s="72"/>
      <c r="H10" s="70"/>
      <c r="I10" s="70"/>
      <c r="J10" s="70"/>
      <c r="K10" s="70"/>
      <c r="L10" s="71"/>
      <c r="M10" s="72"/>
      <c r="N10" s="72"/>
    </row>
    <row r="11" s="1" customFormat="1"/>
    <row r="12" s="1" customFormat="1" ht="23.25" customHeight="1">
      <c r="B12" s="76" t="s">
        <v>30</v>
      </c>
      <c r="C12" s="77" t="s">
        <v>31</v>
      </c>
      <c r="D12" s="78"/>
      <c r="E12" s="78"/>
      <c r="F12" s="79"/>
      <c r="G12" s="76" t="s">
        <v>32</v>
      </c>
      <c r="H12" s="76" t="s">
        <v>33</v>
      </c>
      <c r="I12" s="76" t="s">
        <v>34</v>
      </c>
      <c r="J12" s="76" t="s">
        <v>35</v>
      </c>
      <c r="K12" s="76" t="s">
        <v>36</v>
      </c>
      <c r="L12" s="76" t="s">
        <v>37</v>
      </c>
      <c r="M12" s="77" t="s">
        <v>38</v>
      </c>
      <c r="N12" s="79"/>
    </row>
    <row r="13" s="1" customFormat="1" ht="27" customHeight="1">
      <c r="B13" s="80"/>
      <c r="C13" s="81"/>
      <c r="D13" s="82"/>
      <c r="E13" s="82"/>
      <c r="F13" s="83"/>
      <c r="G13" s="80"/>
      <c r="H13" s="80"/>
      <c r="I13" s="80"/>
      <c r="J13" s="80"/>
      <c r="K13" s="80"/>
      <c r="L13" s="80"/>
      <c r="M13" s="81"/>
      <c r="N13" s="83"/>
    </row>
    <row r="14" s="1" customFormat="1" ht="12.75" customHeight="1">
      <c r="B14" s="84" t="e">
        <f>Posvitcheny_NUM</f>
        <v>#NAME?</v>
      </c>
      <c r="C14" s="85" t="e">
        <f>Posvitcheny_NAME</f>
        <v>#NAME?</v>
      </c>
      <c r="D14" s="86"/>
      <c r="E14" s="86"/>
      <c r="F14" s="87"/>
      <c r="G14" s="88" t="e">
        <f>Posvitcheny_AMOUNT</f>
        <v>#NAME?</v>
      </c>
      <c r="H14" s="88" t="e">
        <f>Posvitcheny_CF1</f>
        <v>#NAME?</v>
      </c>
      <c r="I14" s="88" t="e">
        <f>Posvitcheny_CF2</f>
        <v>#NAME?</v>
      </c>
      <c r="J14" s="89" t="e">
        <f>Posvitcheny_ONDATE</f>
        <v>#NAME?</v>
      </c>
      <c r="K14" s="88" t="e">
        <f>Posvitcheny_CF3</f>
        <v>#NAME?</v>
      </c>
      <c r="L14" s="88" t="e">
        <f>Posvitcheny_CF4</f>
        <v>#NAME?</v>
      </c>
      <c r="M14" s="90" t="e">
        <f>Posvitcheny_CF5</f>
        <v>#NAME?</v>
      </c>
      <c r="N14" s="91"/>
    </row>
    <row r="15" ht="12.75" customHeight="1"/>
    <row r="16">
      <c r="C16" s="92" t="s">
        <v>39</v>
      </c>
      <c r="D16" s="93" t="s">
        <v>40</v>
      </c>
      <c r="E16" s="92"/>
      <c r="F16" s="92"/>
      <c r="G16" s="92"/>
      <c r="H16" s="92"/>
      <c r="I16" s="92"/>
      <c r="J16" s="92"/>
      <c r="K16" s="92"/>
      <c r="L16" s="92"/>
      <c r="M16" s="92"/>
    </row>
    <row r="17">
      <c r="C17" t="s">
        <v>41</v>
      </c>
      <c r="D17" s="94" t="s">
        <v>42</v>
      </c>
      <c r="E17" s="94"/>
      <c r="F17" s="94"/>
      <c r="G17" s="94"/>
      <c r="H17" s="94"/>
      <c r="I17" s="94"/>
      <c r="J17" s="94"/>
      <c r="K17" s="94"/>
      <c r="L17" s="94"/>
      <c r="M17" s="94"/>
      <c r="N17" s="94"/>
    </row>
    <row r="18">
      <c r="D18" s="94" t="s">
        <v>43</v>
      </c>
      <c r="E18" s="94"/>
      <c r="F18" s="94" t="s">
        <v>44</v>
      </c>
      <c r="G18" s="94"/>
      <c r="H18" s="94"/>
      <c r="I18" s="94"/>
      <c r="J18" s="94"/>
      <c r="K18" s="94"/>
      <c r="L18" s="94"/>
      <c r="M18" s="94"/>
      <c r="N18" s="94"/>
    </row>
    <row r="19">
      <c r="D19" s="94" t="s">
        <v>45</v>
      </c>
      <c r="E19" s="94"/>
      <c r="F19" s="94"/>
      <c r="G19" s="94"/>
      <c r="H19" s="94"/>
      <c r="I19" s="94"/>
      <c r="J19" s="94"/>
      <c r="K19" s="94"/>
      <c r="L19" s="94"/>
      <c r="M19" s="94"/>
      <c r="N19" s="94"/>
    </row>
    <row r="20">
      <c r="D20" s="94" t="s">
        <v>46</v>
      </c>
      <c r="E20" s="94"/>
      <c r="F20" s="94"/>
      <c r="G20" s="94"/>
      <c r="H20" s="94"/>
      <c r="I20" s="94"/>
      <c r="J20" s="94"/>
      <c r="K20" s="94"/>
      <c r="L20" s="94"/>
      <c r="M20" s="94"/>
      <c r="N20" s="94"/>
    </row>
    <row r="21">
      <c r="C21" t="s">
        <v>47</v>
      </c>
      <c r="D21" s="94" t="s">
        <v>48</v>
      </c>
      <c r="E21" s="94"/>
      <c r="F21" s="94"/>
      <c r="G21" s="94"/>
      <c r="H21" s="94"/>
      <c r="I21" s="94"/>
      <c r="J21" s="94"/>
      <c r="K21" s="94"/>
      <c r="L21" s="94"/>
      <c r="M21" s="94"/>
    </row>
    <row r="22">
      <c r="D22" s="94" t="s">
        <v>49</v>
      </c>
      <c r="E22" s="94"/>
      <c r="F22" s="94"/>
      <c r="G22" s="94"/>
      <c r="H22" s="94"/>
      <c r="I22" s="94"/>
      <c r="J22" s="94"/>
      <c r="K22" s="94"/>
      <c r="L22" s="94"/>
      <c r="M22" s="94"/>
    </row>
    <row r="23">
      <c r="C23" t="s">
        <v>50</v>
      </c>
      <c r="D23" s="94" t="s">
        <v>51</v>
      </c>
      <c r="E23" s="94"/>
      <c r="F23" s="94"/>
      <c r="G23" s="94"/>
      <c r="H23" s="94"/>
      <c r="I23" s="94"/>
      <c r="J23" s="94"/>
      <c r="K23" s="94"/>
      <c r="L23" s="94"/>
      <c r="M23" s="94"/>
      <c r="N23" s="94"/>
    </row>
    <row r="24">
      <c r="C24" t="s">
        <v>52</v>
      </c>
      <c r="D24" s="94" t="s">
        <v>53</v>
      </c>
      <c r="E24" s="94"/>
      <c r="F24" s="94"/>
      <c r="G24" s="94"/>
      <c r="H24" s="94"/>
      <c r="I24" s="94"/>
      <c r="J24" s="94"/>
      <c r="K24" s="94"/>
      <c r="L24" s="94"/>
      <c r="M24" s="94"/>
      <c r="N24" s="94"/>
    </row>
    <row r="27">
      <c r="C27" s="94" t="s">
        <v>54</v>
      </c>
      <c r="D27" s="94"/>
      <c r="E27" s="94"/>
      <c r="F27" s="94"/>
      <c r="G27" s="94"/>
      <c r="H27" s="94"/>
      <c r="K27" t="s">
        <v>55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</sheetData>
  <mergeCells count="28">
    <mergeCell ref="D24:N24"/>
    <mergeCell ref="C27:H27"/>
    <mergeCell ref="G9:H9"/>
    <mergeCell ref="B3:N3"/>
    <mergeCell ref="D17:N17"/>
    <mergeCell ref="D21:M21"/>
    <mergeCell ref="C6:N6"/>
    <mergeCell ref="F7:N7"/>
    <mergeCell ref="I12:I13"/>
    <mergeCell ref="C8:F8"/>
    <mergeCell ref="D22:M22"/>
    <mergeCell ref="D23:N23"/>
    <mergeCell ref="B12:B13"/>
    <mergeCell ref="C12:F13"/>
    <mergeCell ref="G12:G13"/>
    <mergeCell ref="H12:H13"/>
    <mergeCell ref="L12:L13"/>
    <mergeCell ref="M12:N13"/>
    <mergeCell ref="B1:N1"/>
    <mergeCell ref="B2:K2"/>
    <mergeCell ref="C4:N4"/>
    <mergeCell ref="C5:N5"/>
    <mergeCell ref="C14:F14"/>
    <mergeCell ref="M14:N14"/>
    <mergeCell ref="G8:H8"/>
    <mergeCell ref="I8:N8"/>
    <mergeCell ref="J12:J13"/>
    <mergeCell ref="K12:K13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Sergey V. Palamarchuk</cp:lastModifiedBy>
  <cp:lastPrinted>2012-12-17T14:49:24Z</cp:lastPrinted>
  <dcterms:created xsi:type="dcterms:W3CDTF">2001-10-10T06:27:02Z</dcterms:created>
  <dcterms:modified xsi:type="dcterms:W3CDTF">2016-04-27T12:14:06Z</dcterms:modified>
</cp:coreProperties>
</file>