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 calcId="145621"/>
</workbook>
</file>

<file path=xl/calcChain.xml><?xml version="1.0" encoding="utf-8"?>
<calcChain xmlns="http://schemas.openxmlformats.org/spreadsheetml/2006/main">
  <c r="C17" i="2" l="1"/>
  <c r="M14" i="2"/>
  <c r="L14" i="2"/>
  <c r="K14" i="2"/>
  <c r="J14" i="2"/>
  <c r="I14" i="2"/>
  <c r="H14" i="2"/>
  <c r="G14" i="2"/>
  <c r="C14" i="2"/>
  <c r="B14" i="2"/>
  <c r="G9" i="2"/>
  <c r="E9" i="2"/>
  <c r="G8" i="2"/>
  <c r="F7" i="2"/>
  <c r="E6" i="2"/>
  <c r="C5" i="2"/>
  <c r="I4" i="2"/>
  <c r="L2" i="2"/>
  <c r="J21" i="1" l="1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O20" i="1" l="1"/>
  <c r="N20" i="1"/>
  <c r="M20" i="1"/>
  <c r="L20" i="1"/>
  <c r="J20" i="1"/>
  <c r="H20" i="1"/>
  <c r="I20" i="1" s="1"/>
  <c r="C20" i="1"/>
  <c r="B20" i="1"/>
  <c r="B23" i="1" l="1"/>
  <c r="B22" i="1"/>
  <c r="K20" i="1"/>
  <c r="Q20" i="1" s="1"/>
  <c r="D11" i="1"/>
  <c r="P2" i="1"/>
  <c r="D16" i="1"/>
  <c r="D15" i="1"/>
  <c r="J2" i="1"/>
  <c r="J22" i="1"/>
  <c r="Q23" i="1" l="1"/>
  <c r="F21" i="1"/>
  <c r="H23" i="1"/>
  <c r="Q22" i="1"/>
  <c r="K19" i="1"/>
  <c r="C22" i="1"/>
  <c r="Q19" i="1"/>
  <c r="P20" i="1"/>
</calcChain>
</file>

<file path=xl/sharedStrings.xml><?xml version="1.0" encoding="utf-8"?>
<sst xmlns="http://schemas.openxmlformats.org/spreadsheetml/2006/main" count="45" uniqueCount="39">
  <si>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</si>
  <si>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</si>
  <si>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</si>
  <si>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</si>
  <si>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</si>
  <si>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</si>
  <si>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</si>
  <si>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</si>
  <si>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</si>
  <si>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</si>
  <si>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</si>
  <si>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</si>
  <si>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</si>
  <si>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</si>
  <si>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</si>
  <si>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</si>
  <si>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</si>
  <si>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</si>
  <si>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</si>
  <si>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</si>
  <si>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</si>
  <si>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</si>
  <si>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</si>
  <si>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</si>
  <si>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</si>
  <si>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</si>
  <si>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</si>
  <si>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</si>
  <si>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</si>
  <si>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</si>
  <si>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</si>
  <si>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</si>
  <si>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</si>
  <si>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</si>
  <si>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</si>
  <si>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Помилуйко О.В.</t>
  </si>
  <si>
    <t xml:space="preserve">Наймену підприємства-виробника: </t>
  </si>
  <si>
    <t>Віправник:</t>
  </si>
  <si>
    <t xml:space="preserve">            М.П.                            Головний технолог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</si>
</sst>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₽&quot;_-;\-* #,##0.00\ &quot;₽&quot;_-;_-* &quot;-&quot;??\ &quot;₽&quot;_-;_-@_-"/>
    <numFmt numFmtId="165" formatCode="0.0000"/>
    <numFmt numFmtId="166" formatCode="dd/mm/yy\ h:mm;@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5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6" fontId="12" fillId="0" borderId="0" xfId="0" applyNumberFormat="1" applyFont="1" applyAlignment="1"/>
    <xf numFmtId="0" fontId="0" fillId="0" borderId="0" xfId="0" applyAlignment="1"/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left"/>
    </xf>
    <xf numFmtId="14" fontId="3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4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8" fillId="0" borderId="28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4" fontId="15" fillId="0" borderId="0" xfId="0" applyNumberFormat="1" applyFont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7" fillId="0" borderId="24" xfId="0" applyNumberFormat="1" applyFont="1" applyBorder="1" applyAlignment="1">
      <alignment horizontal="center"/>
    </xf>
    <xf numFmtId="0" fontId="17" fillId="0" borderId="27" xfId="0" applyNumberFormat="1" applyFont="1" applyBorder="1" applyAlignment="1">
      <alignment horizontal="center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6" fillId="2" borderId="15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R30"/>
  <sheetViews>
    <sheetView showGridLines="0" tabSelected="1" zoomScaleNormal="100" workbookViewId="0"/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 x14ac:dyDescent="0.25">
      <c r="B2" s="71" t="s">
        <v>7</v>
      </c>
      <c r="C2" s="71"/>
      <c r="D2" s="71"/>
      <c r="E2" s="71"/>
      <c r="F2" s="71"/>
      <c r="G2" s="71"/>
      <c r="H2" s="71"/>
      <c r="I2" s="56"/>
      <c r="J2" s="30" t="e">
        <f>WayBillList_NUM</f>
        <v>#NAME?</v>
      </c>
      <c r="K2" s="26" t="s">
        <v>4</v>
      </c>
      <c r="L2" s="26"/>
      <c r="M2" s="75"/>
      <c r="N2" s="75"/>
      <c r="O2" s="41"/>
      <c r="P2" s="76" t="e">
        <f>WayBillList_ONDATE</f>
        <v>#NAME?</v>
      </c>
      <c r="Q2" s="76"/>
      <c r="R2" s="49"/>
    </row>
    <row r="4" spans="2:18" ht="16.5" thickBot="1" x14ac:dyDescent="0.3">
      <c r="B4" s="24" t="s">
        <v>8</v>
      </c>
      <c r="C4" s="25"/>
      <c r="D4" s="36" t="e">
        <f>WayBillList_EntKaFullName</f>
        <v>#NAME?</v>
      </c>
      <c r="E4" s="31"/>
      <c r="F4" s="31"/>
      <c r="G4" s="25"/>
      <c r="H4" s="25"/>
      <c r="I4" s="25"/>
      <c r="J4" s="25"/>
    </row>
    <row r="5" spans="2:18" x14ac:dyDescent="0.2">
      <c r="B5" s="45"/>
      <c r="D5" s="11" t="e">
        <f>CONCATENATE(IF(WayBillList_EntOKPO&lt;&gt;"","ЗКПО "&amp;WayBillList_EntOKPO&amp;", ",""),"тел. ",WayBillList_EntKaPhone)</f>
        <v>#NAME?</v>
      </c>
    </row>
    <row r="6" spans="2:18" x14ac:dyDescent="0.2">
      <c r="B6" s="45"/>
      <c r="D6" s="11" t="e">
        <f>IF(EntAccount_AccNum&lt;&gt;"",CONCATENATE("Р/р ",EntAccount_AccNum," в ",EntAccount_BankName, ", МФО ",EntAccount_MFO),"")</f>
        <v>#NAME?</v>
      </c>
    </row>
    <row r="7" spans="2:18" x14ac:dyDescent="0.2">
      <c r="B7" s="45" t="e">
        <f>WayBillList_EntINN</f>
        <v>#NAME?</v>
      </c>
      <c r="C7" s="54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8" ht="24.75" customHeight="1" x14ac:dyDescent="0.2">
      <c r="B8" s="53"/>
      <c r="D8" s="78" t="e">
        <f>"Адреса: "&amp;WayBillList_AddressSel</f>
        <v>#NAME?</v>
      </c>
      <c r="E8" s="78"/>
      <c r="F8" s="78"/>
      <c r="G8" s="78"/>
      <c r="H8" s="78"/>
      <c r="I8" s="78"/>
      <c r="J8" s="78"/>
    </row>
    <row r="11" spans="2:18" ht="16.5" thickBot="1" x14ac:dyDescent="0.3">
      <c r="B11" s="24" t="s">
        <v>12</v>
      </c>
      <c r="C11" s="25"/>
      <c r="D11" s="36" t="e">
        <f>WayBillList_NAME</f>
        <v>#NAME?</v>
      </c>
      <c r="E11" s="31"/>
      <c r="F11" s="31"/>
      <c r="G11" s="25"/>
      <c r="H11" s="25"/>
      <c r="I11" s="25"/>
      <c r="J11" s="25"/>
    </row>
    <row r="12" spans="2:18" ht="24.75" customHeight="1" x14ac:dyDescent="0.25">
      <c r="B12" s="52"/>
      <c r="C12" s="21"/>
      <c r="D12" s="79" t="e">
        <f>CONCATENATE("Адреса: ",WayBillList_AddressBuy)</f>
        <v>#NAME?</v>
      </c>
      <c r="E12" s="79"/>
      <c r="F12" s="79"/>
      <c r="G12" s="79"/>
      <c r="H12" s="79"/>
      <c r="I12" s="79"/>
      <c r="J12" s="79"/>
    </row>
    <row r="14" spans="2:18" ht="11.25" customHeight="1" x14ac:dyDescent="0.2">
      <c r="B14" s="20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</row>
    <row r="15" spans="2:18" ht="16.5" customHeight="1" x14ac:dyDescent="0.2">
      <c r="B15" s="14" t="s">
        <v>1</v>
      </c>
      <c r="C15" s="15"/>
      <c r="D15" s="22" t="e">
        <f>WayBillList_RECEIVED</f>
        <v>#NAME?</v>
      </c>
      <c r="E15" s="22"/>
      <c r="F15" s="22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</row>
    <row r="16" spans="2:18" ht="16.5" customHeight="1" x14ac:dyDescent="0.2">
      <c r="B16" s="11" t="s">
        <v>14</v>
      </c>
      <c r="C16" s="12"/>
      <c r="D16" s="27" t="e">
        <f>WayBillList_ATTNUM</f>
        <v>#NAME?</v>
      </c>
      <c r="E16" s="9" t="s">
        <v>4</v>
      </c>
      <c r="F16" s="77" t="e">
        <f>IF(WayBillList_AttDate&gt;0,WayBillList_AttDate,"")</f>
        <v>#NAME?</v>
      </c>
      <c r="G16" s="77"/>
      <c r="H16" s="12"/>
      <c r="I16" s="12"/>
      <c r="J16" s="10"/>
      <c r="K16" s="10"/>
      <c r="L16" s="10"/>
      <c r="M16" s="10"/>
      <c r="N16" s="10"/>
      <c r="O16" s="10"/>
      <c r="P16" s="10"/>
      <c r="Q16" s="10"/>
    </row>
    <row r="17" spans="1:17" ht="18.75" customHeight="1" x14ac:dyDescent="0.2">
      <c r="B17" s="72" t="e">
        <f>CONCATENATE("Підстава: ",WayBillList_Reason)</f>
        <v>#NAME?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</row>
    <row r="18" spans="1:17" ht="6" customHeight="1" x14ac:dyDescent="0.2">
      <c r="C18" s="80"/>
      <c r="D18" s="80"/>
      <c r="J18" s="2"/>
      <c r="K18" s="2"/>
      <c r="L18" s="2"/>
      <c r="M18" s="2"/>
      <c r="N18" s="2"/>
      <c r="O18" s="2"/>
      <c r="P18" s="2"/>
    </row>
    <row r="19" spans="1:17" ht="30.75" customHeight="1" x14ac:dyDescent="0.2">
      <c r="B19" s="6" t="s">
        <v>2</v>
      </c>
      <c r="C19" s="81" t="s">
        <v>3</v>
      </c>
      <c r="D19" s="82"/>
      <c r="E19" s="82"/>
      <c r="F19" s="82"/>
      <c r="G19" s="83"/>
      <c r="H19" s="7" t="s">
        <v>6</v>
      </c>
      <c r="I19" s="7"/>
      <c r="J19" s="7" t="s">
        <v>5</v>
      </c>
      <c r="K19" s="6" t="e">
        <f>IF(B22&gt;0,"Ціна без ПДВ","Ціна без знижки")</f>
        <v>#NAME?</v>
      </c>
      <c r="L19" s="6" t="s">
        <v>25</v>
      </c>
      <c r="M19" s="6"/>
      <c r="N19" s="6" t="s">
        <v>11</v>
      </c>
      <c r="O19" s="6" t="s">
        <v>24</v>
      </c>
      <c r="P19" s="6" t="s">
        <v>24</v>
      </c>
      <c r="Q19" s="13" t="e">
        <f>IF(B22&gt;0,"Сума без ПДВ","Сума зі знижкою")</f>
        <v>#NAME?</v>
      </c>
    </row>
    <row r="20" spans="1:17" ht="12.75" customHeight="1" x14ac:dyDescent="0.2">
      <c r="B20" s="8" t="e">
        <f>range1_NUM</f>
        <v>#NAME?</v>
      </c>
      <c r="C20" s="84" t="e">
        <f>range1_MATNAME</f>
        <v>#NAME?</v>
      </c>
      <c r="D20" s="85"/>
      <c r="E20" s="85"/>
      <c r="F20" s="85"/>
      <c r="G20" s="86"/>
      <c r="H20" s="8" t="e">
        <f>range1_MSRNAME</f>
        <v>#NAME?</v>
      </c>
      <c r="I20" s="8" t="e">
        <f>IF(H20="кг.",J20,0)</f>
        <v>#NAME?</v>
      </c>
      <c r="J20" s="29" t="e">
        <f>range1_AMOUNT</f>
        <v>#NAME?</v>
      </c>
      <c r="K20" s="19" t="e">
        <f>L20+O20</f>
        <v>#NAME?</v>
      </c>
      <c r="L20" s="19" t="e">
        <f>range1_PRICE</f>
        <v>#NAME?</v>
      </c>
      <c r="M20" s="23" t="e">
        <f>range1_NDS</f>
        <v>#NAME?</v>
      </c>
      <c r="N20" s="23" t="e">
        <f>range1_SumNDS</f>
        <v>#NAME?</v>
      </c>
      <c r="O20" s="19" t="e">
        <f>range1_DISCOUNTPRICE</f>
        <v>#NAME?</v>
      </c>
      <c r="P20" s="19" t="e">
        <f>J20*O20</f>
        <v>#NAME?</v>
      </c>
      <c r="Q20" s="19" t="e">
        <f>ROUND(J20*(K20-O20),2)</f>
        <v>#NAME?</v>
      </c>
    </row>
    <row r="21" spans="1:17" ht="12.75" customHeight="1" x14ac:dyDescent="0.2">
      <c r="B21" s="17"/>
      <c r="C21" s="18"/>
      <c r="D21" s="18"/>
      <c r="E21" s="18"/>
      <c r="F21" s="87" t="e">
        <f>IF(B22&gt;0,"Всього без ПДВ","Всього")</f>
        <v>#NAME?</v>
      </c>
      <c r="G21" s="87"/>
      <c r="H21" s="87"/>
      <c r="I21" s="58" t="s">
        <v>0</v>
      </c>
      <c r="J21" s="60" t="str">
        <f>I21</f>
        <v>sum</v>
      </c>
      <c r="K21" s="59"/>
      <c r="L21" s="43"/>
      <c r="M21" s="32"/>
      <c r="N21" s="35" t="s">
        <v>0</v>
      </c>
      <c r="O21" s="42" t="s">
        <v>0</v>
      </c>
      <c r="P21" s="42" t="s">
        <v>0</v>
      </c>
      <c r="Q21" s="33" t="s">
        <v>0</v>
      </c>
    </row>
    <row r="22" spans="1:17" ht="12.75" customHeight="1" x14ac:dyDescent="0.2">
      <c r="B22" s="48" t="e">
        <f>WayBillList_NDS</f>
        <v>#NAME?</v>
      </c>
      <c r="C22" s="51" t="e">
        <f>ROUND(Q21*B22/100,2)</f>
        <v>#VALUE!</v>
      </c>
      <c r="D22" s="21"/>
      <c r="E22" s="21"/>
      <c r="F22" s="21"/>
      <c r="G22" s="3"/>
      <c r="H22" s="3"/>
      <c r="I22" s="3"/>
      <c r="J22" s="73" t="e">
        <f>IF(B22&gt;0,CONCATENATE("Всього ПДВ "&amp;WayBillList_NDS&amp;"%"),"Всього без знижки")</f>
        <v>#NAME?</v>
      </c>
      <c r="K22" s="74"/>
      <c r="L22" s="44"/>
      <c r="M22" s="32"/>
      <c r="N22" s="32"/>
      <c r="O22" s="32"/>
      <c r="P22" s="32"/>
      <c r="Q22" s="34" t="e">
        <f>IF(B22&gt;0,C22,P21+Q21)</f>
        <v>#NAME?</v>
      </c>
    </row>
    <row r="23" spans="1:17" ht="12.75" customHeight="1" x14ac:dyDescent="0.2">
      <c r="B23" s="46" t="e">
        <f>P21+Q21</f>
        <v>#VALUE!</v>
      </c>
      <c r="H23" s="68" t="e">
        <f>IF(B22&gt;0,"Разом, в т.ч ПДВ:","Всього до сплати")</f>
        <v>#NAME?</v>
      </c>
      <c r="I23" s="68"/>
      <c r="J23" s="68"/>
      <c r="K23" s="69"/>
      <c r="L23" s="44"/>
      <c r="M23" s="32"/>
      <c r="N23" s="32"/>
      <c r="O23" s="32"/>
      <c r="P23" s="32"/>
      <c r="Q23" s="47" t="e">
        <f>IF(B22&gt;0,Q21+Q22,Q21)</f>
        <v>#NAME?</v>
      </c>
    </row>
    <row r="24" spans="1:17" ht="12.75" customHeight="1" x14ac:dyDescent="0.2">
      <c r="B24" s="64"/>
      <c r="C24" s="64"/>
      <c r="D24" s="64"/>
      <c r="E24" s="64"/>
      <c r="F24" s="64"/>
      <c r="G24" s="64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5">
      <c r="B25" s="28" t="s">
        <v>13</v>
      </c>
      <c r="C25" s="27"/>
      <c r="D25" s="22" t="e">
        <f>WayBillList_www</f>
        <v>#NAME?</v>
      </c>
      <c r="E25" s="22"/>
      <c r="F25" s="22"/>
      <c r="G25" s="22"/>
      <c r="H25" s="14"/>
      <c r="I25" s="57"/>
      <c r="J25" s="14"/>
      <c r="K25" s="14"/>
      <c r="L25" s="14"/>
      <c r="M25" s="14"/>
      <c r="N25" s="14"/>
      <c r="O25" s="14"/>
      <c r="P25" s="14"/>
      <c r="Q25" s="14"/>
    </row>
    <row r="26" spans="1:17" ht="12.75" customHeight="1" x14ac:dyDescent="0.2">
      <c r="B26" s="27"/>
      <c r="C26" s="27"/>
      <c r="D26" s="27"/>
      <c r="E26" s="27"/>
      <c r="F26" s="2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B27" s="27"/>
      <c r="C27" s="27"/>
      <c r="D27" s="27"/>
      <c r="E27" s="27"/>
      <c r="F27" s="2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2.75" customHeight="1" x14ac:dyDescent="0.2">
      <c r="B28" s="55" t="e">
        <f>WayBillList_WTYPE</f>
        <v>#NAME?</v>
      </c>
      <c r="C28" s="55" t="e">
        <f>WayBillList_PERSONNAME</f>
        <v>#NAME?</v>
      </c>
      <c r="D28" s="27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">
      <c r="A30" s="4"/>
      <c r="B30" s="65" t="s">
        <v>9</v>
      </c>
      <c r="C30" s="65"/>
      <c r="D30" s="67" t="e">
        <f>IF(B28 &lt; 0,C28," ")</f>
        <v>#NAME?</v>
      </c>
      <c r="E30" s="67"/>
      <c r="F30" s="67"/>
      <c r="G30" s="67"/>
      <c r="H30" s="70" t="s">
        <v>10</v>
      </c>
      <c r="I30" s="70"/>
      <c r="J30" s="70"/>
      <c r="K30" s="66"/>
      <c r="L30" s="66"/>
      <c r="M30" s="66"/>
      <c r="N30" s="66"/>
      <c r="O30" s="66"/>
      <c r="P30" s="66"/>
      <c r="Q30" s="66"/>
    </row>
  </sheetData>
  <mergeCells count="18"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C20:G20"/>
    <mergeCell ref="F21:H21"/>
    <mergeCell ref="B24:G24"/>
    <mergeCell ref="B30:C30"/>
    <mergeCell ref="K30:Q30"/>
    <mergeCell ref="D30:G30"/>
    <mergeCell ref="H23:K23"/>
    <mergeCell ref="H30:J30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48"/>
  <sheetViews>
    <sheetView zoomScale="145" zoomScaleNormal="145" workbookViewId="0"/>
  </sheetViews>
  <sheetFormatPr defaultRowHeight="12.75" x14ac:dyDescent="0.2"/>
  <cols>
    <col min="1" max="1" width="1.140625" customWidth="1"/>
    <col min="2" max="2" width="4.28515625" customWidth="1"/>
    <col min="3" max="3" width="6" customWidth="1"/>
    <col min="4" max="4" width="8.28515625" customWidth="1"/>
    <col min="5" max="5" width="9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4" customWidth="1"/>
    <col min="12" max="12" width="9.5703125" customWidth="1"/>
    <col min="13" max="13" width="19.28515625" customWidth="1"/>
    <col min="14" max="14" width="10.140625" customWidth="1"/>
  </cols>
  <sheetData>
    <row r="1" spans="2:14" ht="35.25" customHeight="1" x14ac:dyDescent="0.35">
      <c r="B1" s="89" t="s">
        <v>26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2:14" s="1" customFormat="1" ht="27.75" customHeight="1" x14ac:dyDescent="0.25">
      <c r="B2" s="91" t="s">
        <v>27</v>
      </c>
      <c r="C2" s="91"/>
      <c r="D2" s="91"/>
      <c r="E2" s="91"/>
      <c r="F2" s="91"/>
      <c r="G2" s="91"/>
      <c r="H2" s="91"/>
      <c r="I2" s="91"/>
      <c r="J2" s="91"/>
      <c r="K2" s="91"/>
      <c r="L2" s="61" t="e">
        <f>WayBillList_NUM</f>
        <v>#NAME?</v>
      </c>
      <c r="M2" s="37"/>
      <c r="N2" s="37"/>
    </row>
    <row r="3" spans="2:14" s="1" customFormat="1" ht="14.25" customHeight="1" x14ac:dyDescent="0.25">
      <c r="B3" s="103" t="s">
        <v>28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  <row r="4" spans="2:14" s="1" customFormat="1" ht="14.25" customHeight="1" x14ac:dyDescent="0.25">
      <c r="B4" s="63"/>
      <c r="C4" s="92" t="s">
        <v>36</v>
      </c>
      <c r="D4" s="92"/>
      <c r="E4" s="92"/>
      <c r="F4" s="92"/>
      <c r="G4" s="92"/>
      <c r="H4" s="92"/>
      <c r="I4" s="92" t="e">
        <f>WayBillList_EntKaFullName</f>
        <v>#NAME?</v>
      </c>
      <c r="J4" s="92"/>
      <c r="K4" s="92"/>
      <c r="L4" s="92"/>
      <c r="M4" s="92"/>
      <c r="N4" s="92"/>
    </row>
    <row r="5" spans="2:14" s="1" customFormat="1" ht="16.5" customHeight="1" x14ac:dyDescent="0.25">
      <c r="B5" s="63"/>
      <c r="C5" s="92" t="e">
        <f>WayBillList_AddressSel</f>
        <v>#NAME?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2:14" s="1" customFormat="1" ht="16.5" customHeight="1" x14ac:dyDescent="0.25">
      <c r="B6" s="63"/>
      <c r="C6" s="92" t="s">
        <v>37</v>
      </c>
      <c r="D6" s="92"/>
      <c r="E6" s="92" t="e">
        <f>WayBillList_EntKaFullName</f>
        <v>#NAME?</v>
      </c>
      <c r="F6" s="92"/>
      <c r="G6" s="92"/>
      <c r="H6" s="92"/>
      <c r="I6" s="92"/>
      <c r="J6" s="92"/>
      <c r="K6" s="92"/>
      <c r="L6" s="92"/>
      <c r="M6" s="92"/>
      <c r="N6" s="92"/>
    </row>
    <row r="7" spans="2:14" s="1" customFormat="1" ht="15.75" customHeight="1" x14ac:dyDescent="0.25">
      <c r="B7" s="63"/>
      <c r="C7" s="37" t="s">
        <v>29</v>
      </c>
      <c r="D7" s="37"/>
      <c r="E7" s="37"/>
      <c r="F7" s="92" t="e">
        <f>WayBillList_NAME</f>
        <v>#NAME?</v>
      </c>
      <c r="G7" s="92"/>
      <c r="H7" s="92"/>
      <c r="I7" s="92"/>
      <c r="J7" s="92"/>
      <c r="K7" s="92"/>
      <c r="L7" s="92"/>
      <c r="M7" s="92"/>
      <c r="N7" s="92"/>
    </row>
    <row r="8" spans="2:14" s="1" customFormat="1" ht="16.5" customHeight="1" x14ac:dyDescent="0.25">
      <c r="B8" s="62"/>
      <c r="C8" s="92" t="s">
        <v>30</v>
      </c>
      <c r="D8" s="92"/>
      <c r="E8" s="92"/>
      <c r="F8" s="92"/>
      <c r="G8" s="93" t="e">
        <f>WayBillList_ONDATE</f>
        <v>#NAME?</v>
      </c>
      <c r="H8" s="93"/>
      <c r="I8" s="92" t="s">
        <v>31</v>
      </c>
      <c r="J8" s="92"/>
      <c r="K8" s="92"/>
      <c r="L8" s="92"/>
      <c r="M8" s="92"/>
      <c r="N8" s="92"/>
    </row>
    <row r="9" spans="2:14" s="1" customFormat="1" ht="17.25" customHeight="1" x14ac:dyDescent="0.25">
      <c r="B9" s="62"/>
      <c r="C9" s="61" t="s">
        <v>32</v>
      </c>
      <c r="D9" s="61"/>
      <c r="E9" s="61" t="e">
        <f>WayBillList_NUM</f>
        <v>#NAME?</v>
      </c>
      <c r="F9" s="37" t="s">
        <v>33</v>
      </c>
      <c r="G9" s="102" t="e">
        <f>WayBillList_ONDATE</f>
        <v>#NAME?</v>
      </c>
      <c r="H9" s="102"/>
      <c r="I9" s="37" t="s">
        <v>34</v>
      </c>
      <c r="J9" s="37"/>
      <c r="K9" s="37"/>
      <c r="L9" s="61"/>
      <c r="M9" s="37"/>
      <c r="N9" s="37"/>
    </row>
    <row r="10" spans="2:14" s="1" customFormat="1" ht="14.25" customHeight="1" x14ac:dyDescent="0.25">
      <c r="B10" s="62"/>
      <c r="C10" s="61"/>
      <c r="D10" s="61"/>
      <c r="E10" s="61"/>
      <c r="F10" s="61"/>
      <c r="G10" s="37"/>
      <c r="H10" s="62"/>
      <c r="I10" s="62"/>
      <c r="J10" s="62"/>
      <c r="K10" s="62"/>
      <c r="L10" s="61"/>
      <c r="M10" s="37"/>
      <c r="N10" s="37"/>
    </row>
    <row r="11" spans="2:14" s="1" customFormat="1" x14ac:dyDescent="0.2"/>
    <row r="12" spans="2:14" s="1" customFormat="1" ht="23.25" customHeight="1" x14ac:dyDescent="0.2">
      <c r="B12" s="94" t="s">
        <v>15</v>
      </c>
      <c r="C12" s="96" t="s">
        <v>16</v>
      </c>
      <c r="D12" s="104"/>
      <c r="E12" s="104"/>
      <c r="F12" s="97"/>
      <c r="G12" s="94" t="s">
        <v>17</v>
      </c>
      <c r="H12" s="94" t="s">
        <v>18</v>
      </c>
      <c r="I12" s="94" t="s">
        <v>19</v>
      </c>
      <c r="J12" s="94" t="s">
        <v>20</v>
      </c>
      <c r="K12" s="94" t="s">
        <v>21</v>
      </c>
      <c r="L12" s="94" t="s">
        <v>22</v>
      </c>
      <c r="M12" s="96" t="s">
        <v>23</v>
      </c>
      <c r="N12" s="97"/>
    </row>
    <row r="13" spans="2:14" s="1" customFormat="1" ht="27" customHeight="1" x14ac:dyDescent="0.2">
      <c r="B13" s="95"/>
      <c r="C13" s="98"/>
      <c r="D13" s="105"/>
      <c r="E13" s="105"/>
      <c r="F13" s="99"/>
      <c r="G13" s="95"/>
      <c r="H13" s="95"/>
      <c r="I13" s="95"/>
      <c r="J13" s="95"/>
      <c r="K13" s="95"/>
      <c r="L13" s="95"/>
      <c r="M13" s="98"/>
      <c r="N13" s="99"/>
    </row>
    <row r="14" spans="2:14" s="1" customFormat="1" ht="12.75" customHeight="1" x14ac:dyDescent="0.2">
      <c r="B14" s="38" t="e">
        <f>Posvitcheny_NUM</f>
        <v>#NAME?</v>
      </c>
      <c r="C14" s="106" t="e">
        <f>Posvitcheny_NAME</f>
        <v>#NAME?</v>
      </c>
      <c r="D14" s="107"/>
      <c r="E14" s="107"/>
      <c r="F14" s="108"/>
      <c r="G14" s="39" t="e">
        <f>Posvitcheny_AMOUNT</f>
        <v>#NAME?</v>
      </c>
      <c r="H14" s="39" t="e">
        <f>Posvitcheny_CF1</f>
        <v>#NAME?</v>
      </c>
      <c r="I14" s="39" t="e">
        <f>Posvitcheny_CF2</f>
        <v>#NAME?</v>
      </c>
      <c r="J14" s="40" t="e">
        <f>Posvitcheny_ONDATE</f>
        <v>#NAME?</v>
      </c>
      <c r="K14" s="39" t="e">
        <f>Posvitcheny_CF3</f>
        <v>#NAME?</v>
      </c>
      <c r="L14" s="39" t="e">
        <f>Posvitcheny_CF4</f>
        <v>#NAME?</v>
      </c>
      <c r="M14" s="100" t="e">
        <f>Posvitcheny_CF5</f>
        <v>#NAME?</v>
      </c>
      <c r="N14" s="101"/>
    </row>
    <row r="15" spans="2:14" ht="12.75" customHeight="1" x14ac:dyDescent="0.2"/>
    <row r="16" spans="2:14" ht="12.75" customHeight="1" x14ac:dyDescent="0.2"/>
    <row r="17" spans="3:14" ht="290.25" customHeight="1" x14ac:dyDescent="0.2">
      <c r="C17" s="109" t="e">
        <f>WayBillList_Declaration</f>
        <v>#NAME?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</row>
    <row r="18" spans="3:14" x14ac:dyDescent="0.2"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50"/>
    </row>
    <row r="20" spans="3:14" x14ac:dyDescent="0.2">
      <c r="C20" s="88" t="s">
        <v>38</v>
      </c>
      <c r="D20" s="88"/>
      <c r="E20" s="88"/>
      <c r="F20" s="88"/>
      <c r="G20" s="88"/>
      <c r="H20" s="88"/>
      <c r="K20" t="s">
        <v>35</v>
      </c>
    </row>
    <row r="21" spans="3:14" ht="12.75" customHeight="1" x14ac:dyDescent="0.2"/>
    <row r="22" spans="3:14" ht="12.75" customHeight="1" x14ac:dyDescent="0.2"/>
    <row r="23" spans="3:14" ht="12.75" customHeight="1" x14ac:dyDescent="0.2"/>
    <row r="24" spans="3:14" ht="12.75" customHeight="1" x14ac:dyDescent="0.2"/>
    <row r="25" spans="3:14" ht="12.75" customHeight="1" x14ac:dyDescent="0.2"/>
    <row r="26" spans="3:14" ht="12.75" customHeight="1" x14ac:dyDescent="0.2"/>
    <row r="27" spans="3:14" ht="12.75" customHeight="1" x14ac:dyDescent="0.2"/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26">
    <mergeCell ref="C4:H4"/>
    <mergeCell ref="I4:N4"/>
    <mergeCell ref="C6:D6"/>
    <mergeCell ref="E6:N6"/>
    <mergeCell ref="C17:N17"/>
    <mergeCell ref="B12:B13"/>
    <mergeCell ref="C12:F13"/>
    <mergeCell ref="G12:G13"/>
    <mergeCell ref="H12:H13"/>
    <mergeCell ref="C14:F14"/>
    <mergeCell ref="F7:N7"/>
    <mergeCell ref="I12:I13"/>
    <mergeCell ref="C8:F8"/>
    <mergeCell ref="C20:H20"/>
    <mergeCell ref="B1:N1"/>
    <mergeCell ref="B2:K2"/>
    <mergeCell ref="C5:N5"/>
    <mergeCell ref="G8:H8"/>
    <mergeCell ref="I8:N8"/>
    <mergeCell ref="J12:J13"/>
    <mergeCell ref="K12:K13"/>
    <mergeCell ref="L12:L13"/>
    <mergeCell ref="M12:N13"/>
    <mergeCell ref="M14:N14"/>
    <mergeCell ref="G9:H9"/>
    <mergeCell ref="B3:N3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2018-01-18T13:13:00Z</cp:lastPrinted>
  <dcterms:created xsi:type="dcterms:W3CDTF">2001-10-10T06:27:02Z</dcterms:created>
  <dcterms:modified xsi:type="dcterms:W3CDTF">2018-06-14T11:42:02Z</dcterms:modified>
</cp:coreProperties>
</file>