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Накладна!$A$20:$P$22</definedName>
    <definedName name="range2">'Посвідчення якості'!#REF!</definedName>
    <definedName name="_xlnm.Print_Area" localSheetId="0">Накладна!$A$1:$P$31</definedName>
  </definedNames>
  <calcPr calcId="144525"/>
</workbook>
</file>

<file path=xl/calcChain.xml><?xml version="1.0" encoding="utf-8"?>
<calcChain xmlns="http://schemas.openxmlformats.org/spreadsheetml/2006/main">
  <c r="D31" i="1" l="1"/>
  <c r="H24" i="1"/>
  <c r="I23" i="1"/>
  <c r="N22" i="1"/>
  <c r="M22" i="1"/>
  <c r="I22" i="1"/>
  <c r="O21" i="1"/>
  <c r="J21" i="1"/>
  <c r="P21" i="1" s="1"/>
  <c r="O20" i="1"/>
  <c r="O22" i="1"/>
  <c r="J20" i="1"/>
  <c r="P20" i="1" s="1"/>
  <c r="P22" i="1" s="1"/>
  <c r="P19" i="1"/>
  <c r="J19" i="1"/>
  <c r="D5" i="1"/>
  <c r="D6" i="1"/>
  <c r="D7" i="1"/>
  <c r="D8" i="1"/>
  <c r="D12" i="1"/>
  <c r="F16" i="1"/>
  <c r="B17" i="1"/>
  <c r="B24" i="1" l="1"/>
  <c r="P23" i="1"/>
  <c r="P24" i="1"/>
  <c r="C23" i="1"/>
</calcChain>
</file>

<file path=xl/sharedStrings.xml><?xml version="1.0" encoding="utf-8"?>
<sst xmlns="http://schemas.openxmlformats.org/spreadsheetml/2006/main" count="76" uniqueCount="66">
  <si>
    <t xml:space="preserve">ВИДАТКОВА НАКЛАДНА № </t>
  </si>
  <si>
    <t>98</t>
  </si>
  <si>
    <t xml:space="preserve">від </t>
  </si>
  <si>
    <t>Постачальник</t>
  </si>
  <si>
    <t>ФОП Test А.А.</t>
  </si>
  <si>
    <t>7889756785</t>
  </si>
  <si>
    <t>12132456</t>
  </si>
  <si>
    <t>Одержувач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</si>
  <si>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</si>
  <si>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</si>
  <si>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</si>
  <si>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</si>
  <si>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</si>
  <si>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</si>
  <si>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</si>
  <si>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</si>
  <si>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</si>
  <si>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</si>
  <si>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</si>
  <si>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Софієвські 1.с". Сардельки</t>
  </si>
  <si>
    <t>Всього на суму:</t>
  </si>
  <si>
    <t>нуль гривень нуль копійок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</si>
  <si>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</si>
  <si>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</si>
  <si>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</si>
  <si>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</si>
  <si>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</si>
  <si>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</si>
  <si>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</si>
  <si>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</si>
  <si>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</si>
  <si>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</si>
  <si>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</si>
  <si>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</si>
  <si>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</si>
  <si>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</si>
  <si>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</si>
  <si>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</si>
  <si>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</si>
  <si>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</si>
  <si>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</si>
  <si>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</si>
  <si>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</si>
  <si>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</si>
  <si>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</si>
  <si>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</si>
  <si>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</si>
  <si>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</si>
  <si>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</si>
  <si>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</si>
  <si>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</si>
  <si>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</si>
  <si>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</si>
  <si>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</si>
  <si>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</si>
  <si>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</si>
  <si>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</si>
  <si>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</si>
  <si>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</si>
  <si>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</si>
  <si>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</si>
  <si>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>Ветеринарне свідоцтво Д-06№          від                             2012р.</t>
  </si>
  <si>
    <t>5.</t>
  </si>
  <si>
    <t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</si>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</sst>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\ h:mm;@"/>
    <numFmt numFmtId="165" formatCode="0.0000"/>
    <numFmt numFmtId="166" formatCode="dd"/>
  </numFmts>
  <fonts count="25" x14ac:knownFonts="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 style="hair">
        <color indexed="55"/>
      </right>
      <top/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9" fillId="0" borderId="0" xfId="0" applyFont="1" applyBorder="1"/>
    <xf numFmtId="0" fontId="1" fillId="0" borderId="0" xfId="0" applyFont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2" fontId="1" fillId="0" borderId="0" xfId="0" applyNumberFormat="1" applyFont="1" applyAlignment="1">
      <alignment vertical="top" wrapText="1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1" fillId="0" borderId="4" xfId="0" applyFont="1" applyBorder="1" applyAlignment="1">
      <alignment horizontal="left"/>
    </xf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14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3" xfId="0" applyFont="1" applyBorder="1" applyAlignment="1">
      <alignment horizontal="justify" vertical="top"/>
    </xf>
    <xf numFmtId="0" fontId="10" fillId="0" borderId="0" xfId="0" applyFont="1" applyBorder="1" applyAlignment="1">
      <alignment horizontal="lef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19" fillId="0" borderId="0" xfId="0" applyFont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0" fontId="19" fillId="0" borderId="0" xfId="0" applyFont="1" applyAlignment="1">
      <alignment horizontal="right" vertical="top" wrapText="1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14" fontId="22" fillId="0" borderId="0" xfId="0" applyNumberFormat="1" applyFont="1" applyAlignment="1">
      <alignment horizontal="lef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Q108"/>
  <sheetViews>
    <sheetView showGridLines="0" tabSelected="1" zoomScaleNormal="100" workbookViewId="0"/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7.140625" style="1" customWidth="1"/>
    <col min="8" max="8" width="7.28515625" style="1" customWidth="1"/>
    <col min="9" max="9" width="10.140625" style="1" customWidth="1"/>
    <col min="10" max="10" width="10.42578125" style="1" customWidth="1"/>
    <col min="11" max="11" width="15.7109375" style="1" hidden="1" customWidth="1"/>
    <col min="12" max="12" width="14" style="1" hidden="1" customWidth="1"/>
    <col min="13" max="13" width="17.42578125" style="1" hidden="1" customWidth="1"/>
    <col min="14" max="14" width="14.5703125" style="1" hidden="1" customWidth="1"/>
    <col min="15" max="15" width="8.28515625" style="1" customWidth="1"/>
    <col min="16" max="16" width="12.42578125" style="1" customWidth="1"/>
    <col min="17" max="16384" width="9.140625" style="1"/>
  </cols>
  <sheetData>
    <row r="2" spans="2:17" ht="16.5" customHeight="1" x14ac:dyDescent="0.25">
      <c r="B2" s="63" t="s">
        <v>0</v>
      </c>
      <c r="C2" s="63"/>
      <c r="D2" s="63"/>
      <c r="E2" s="63"/>
      <c r="F2" s="63"/>
      <c r="G2" s="63"/>
      <c r="H2" s="63"/>
      <c r="I2" s="2" t="s">
        <v>1</v>
      </c>
      <c r="J2" s="3" t="s">
        <v>2</v>
      </c>
      <c r="K2" s="3"/>
      <c r="L2" s="69"/>
      <c r="M2" s="69"/>
      <c r="N2" s="4"/>
      <c r="O2" s="70">
        <v>42659.779712465279</v>
      </c>
      <c r="P2" s="70"/>
      <c r="Q2" s="5"/>
    </row>
    <row r="4" spans="2:17" ht="16.5" thickBot="1" x14ac:dyDescent="0.3">
      <c r="B4" s="6" t="s">
        <v>3</v>
      </c>
      <c r="C4" s="7"/>
      <c r="D4" s="8" t="s">
        <v>4</v>
      </c>
      <c r="E4" s="9"/>
      <c r="F4" s="9"/>
      <c r="G4" s="7"/>
      <c r="H4" s="7"/>
      <c r="I4" s="7"/>
    </row>
    <row r="5" spans="2:17" x14ac:dyDescent="0.2">
      <c r="B5" s="10"/>
      <c r="D5" s="11" t="str">
        <f>CONCATENATE(IF(""&lt;&gt;"","ЗКПО "&amp;""&amp;", ",""),"тел. ","0416231167")</f>
        <v>тел. 0416231167</v>
      </c>
    </row>
    <row r="6" spans="2:17" x14ac:dyDescent="0.2">
      <c r="B6" s="10"/>
      <c r="D6" s="11" t="str">
        <f>IF("999997777788888"&lt;&gt;"",CONCATENATE("Р/р ","999997777788888"," в ","Приватбанк", ", МФО ","342344"),"")</f>
        <v>Р/р 999997777788888 в Приватбанк, МФО 342344</v>
      </c>
    </row>
    <row r="7" spans="2:17" x14ac:dyDescent="0.2">
      <c r="B7" s="10" t="s">
        <v>5</v>
      </c>
      <c r="C7" s="12" t="s">
        <v>6</v>
      </c>
      <c r="D7" s="11" t="str">
        <f>IF(B7&lt;&gt;"",CONCATENATE("ІПН ",B7,", номер свідотцтва ","12132456"),"")</f>
        <v>ІПН 7889756785, номер свідотцтва 12132456</v>
      </c>
    </row>
    <row r="8" spans="2:17" ht="24.75" customHeight="1" x14ac:dyDescent="0.2">
      <c r="B8" s="13"/>
      <c r="D8" s="72" t="str">
        <f>"Адреса: "&amp;""</f>
        <v xml:space="preserve">Адреса: </v>
      </c>
      <c r="E8" s="72"/>
      <c r="F8" s="72"/>
      <c r="G8" s="72"/>
      <c r="H8" s="72"/>
      <c r="I8" s="72"/>
    </row>
    <row r="11" spans="2:17" ht="16.5" thickBot="1" x14ac:dyDescent="0.3">
      <c r="B11" s="6" t="s">
        <v>7</v>
      </c>
      <c r="C11" s="7"/>
      <c r="D11" s="8" t="s">
        <v>4</v>
      </c>
      <c r="E11" s="9"/>
      <c r="F11" s="9"/>
      <c r="G11" s="7"/>
      <c r="H11" s="7"/>
      <c r="I11" s="7"/>
    </row>
    <row r="12" spans="2:17" ht="24.75" customHeight="1" x14ac:dyDescent="0.25">
      <c r="B12" s="14"/>
      <c r="C12" s="15"/>
      <c r="D12" s="73" t="str">
        <f>CONCATENATE("Адреса: ","")</f>
        <v xml:space="preserve">Адреса: </v>
      </c>
      <c r="E12" s="73"/>
      <c r="F12" s="73"/>
      <c r="G12" s="73"/>
      <c r="H12" s="73"/>
      <c r="I12" s="73"/>
    </row>
    <row r="14" spans="2:17" ht="11.25" customHeight="1" x14ac:dyDescent="0.2">
      <c r="B14" s="16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</row>
    <row r="15" spans="2:17" ht="16.5" customHeight="1" x14ac:dyDescent="0.2">
      <c r="B15" s="19" t="s">
        <v>8</v>
      </c>
      <c r="C15" s="20"/>
      <c r="D15" s="21"/>
      <c r="E15" s="21"/>
      <c r="F15" s="21"/>
      <c r="G15" s="20"/>
      <c r="H15" s="20"/>
      <c r="I15" s="22"/>
      <c r="J15" s="22"/>
      <c r="K15" s="22"/>
      <c r="L15" s="22"/>
      <c r="M15" s="22"/>
      <c r="N15" s="22"/>
      <c r="O15" s="22"/>
      <c r="P15" s="22"/>
    </row>
    <row r="16" spans="2:17" ht="16.5" customHeight="1" x14ac:dyDescent="0.2">
      <c r="B16" s="11" t="s">
        <v>9</v>
      </c>
      <c r="C16" s="23"/>
      <c r="D16" s="24"/>
      <c r="E16" s="17" t="s">
        <v>2</v>
      </c>
      <c r="F16" s="71" t="str">
        <f>IF(""&gt;0,"","")</f>
        <v/>
      </c>
      <c r="G16" s="71"/>
      <c r="H16" s="23"/>
      <c r="I16" s="18"/>
      <c r="J16" s="18"/>
      <c r="K16" s="18"/>
      <c r="L16" s="18"/>
      <c r="M16" s="18"/>
      <c r="N16" s="18"/>
      <c r="O16" s="18"/>
      <c r="P16" s="18"/>
    </row>
    <row r="17" spans="1:16" ht="18.75" customHeight="1" x14ac:dyDescent="0.2">
      <c r="B17" s="64" t="str">
        <f>CONCATENATE("Підстава: ","")</f>
        <v xml:space="preserve">Підстава: 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</row>
    <row r="18" spans="1:16" ht="6" customHeight="1" x14ac:dyDescent="0.2">
      <c r="C18" s="74"/>
      <c r="D18" s="74"/>
      <c r="I18" s="25"/>
      <c r="J18" s="25"/>
      <c r="K18" s="25"/>
      <c r="L18" s="25"/>
      <c r="M18" s="25"/>
      <c r="N18" s="25"/>
      <c r="O18" s="25"/>
    </row>
    <row r="19" spans="1:16" ht="30.75" customHeight="1" x14ac:dyDescent="0.2">
      <c r="B19" s="26" t="s">
        <v>10</v>
      </c>
      <c r="C19" s="75" t="s">
        <v>11</v>
      </c>
      <c r="D19" s="76"/>
      <c r="E19" s="76"/>
      <c r="F19" s="76"/>
      <c r="G19" s="77"/>
      <c r="H19" s="27" t="s">
        <v>12</v>
      </c>
      <c r="I19" s="27" t="s">
        <v>13</v>
      </c>
      <c r="J19" s="26" t="str">
        <f>IF(B23&gt;0,"Ціна без ПДВ","Ціна без знижки")</f>
        <v>Ціна без знижки</v>
      </c>
      <c r="K19" s="26" t="s">
        <v>14</v>
      </c>
      <c r="L19" s="26"/>
      <c r="M19" s="26" t="s">
        <v>15</v>
      </c>
      <c r="N19" s="26" t="s">
        <v>16</v>
      </c>
      <c r="O19" s="26" t="s">
        <v>16</v>
      </c>
      <c r="P19" s="28" t="str">
        <f>IF(B23&gt;0,"Сума без ПДВ","Сума зі знижкою")</f>
        <v>Сума зі знижкою</v>
      </c>
    </row>
    <row r="20" spans="1:16" ht="12.75" customHeight="1" x14ac:dyDescent="0.2">
      <c r="B20" s="29">
        <v>1</v>
      </c>
      <c r="C20" s="85" t="s">
        <v>17</v>
      </c>
      <c r="D20" s="86"/>
      <c r="E20" s="86"/>
      <c r="F20" s="86"/>
      <c r="G20" s="87"/>
      <c r="H20" s="29" t="s">
        <v>18</v>
      </c>
      <c r="I20" s="30">
        <v>1</v>
      </c>
      <c r="J20" s="31">
        <f>K20+N20</f>
        <v>10</v>
      </c>
      <c r="K20" s="31">
        <v>10</v>
      </c>
      <c r="L20" s="32">
        <v>0</v>
      </c>
      <c r="M20" s="32">
        <v>0</v>
      </c>
      <c r="N20" s="31">
        <v>0</v>
      </c>
      <c r="O20" s="31">
        <f>I20*N20</f>
        <v>0</v>
      </c>
      <c r="P20" s="31">
        <f>ROUND(I20*(J20-N20),2)</f>
        <v>10</v>
      </c>
    </row>
    <row r="21" spans="1:16" ht="12.75" customHeight="1" x14ac:dyDescent="0.2">
      <c r="B21" s="29">
        <v>2</v>
      </c>
      <c r="C21" s="85" t="s">
        <v>19</v>
      </c>
      <c r="D21" s="86"/>
      <c r="E21" s="86"/>
      <c r="F21" s="86"/>
      <c r="G21" s="87"/>
      <c r="H21" s="29" t="s">
        <v>18</v>
      </c>
      <c r="I21" s="30">
        <v>10</v>
      </c>
      <c r="J21" s="31">
        <f>K21+N21</f>
        <v>77</v>
      </c>
      <c r="K21" s="31">
        <v>76.23</v>
      </c>
      <c r="L21" s="32">
        <v>0</v>
      </c>
      <c r="M21" s="32">
        <v>0</v>
      </c>
      <c r="N21" s="31">
        <v>0.77</v>
      </c>
      <c r="O21" s="31">
        <f>I21*N21</f>
        <v>7.7</v>
      </c>
      <c r="P21" s="31">
        <f>ROUND(I21*(J21-N21),2)</f>
        <v>762.3</v>
      </c>
    </row>
    <row r="22" spans="1:16" ht="12.75" customHeight="1" x14ac:dyDescent="0.2">
      <c r="B22" s="33"/>
      <c r="C22" s="34"/>
      <c r="D22" s="34"/>
      <c r="E22" s="34"/>
      <c r="F22" s="34"/>
      <c r="G22" s="35"/>
      <c r="H22" s="35"/>
      <c r="I22" s="65" t="str">
        <f>IF(B23&gt;0,"Всього без ПДВ","Всього")</f>
        <v>Всього</v>
      </c>
      <c r="J22" s="66"/>
      <c r="K22" s="36"/>
      <c r="L22" s="37"/>
      <c r="M22" s="38">
        <f>SUM(M20:M21)</f>
        <v>0</v>
      </c>
      <c r="N22" s="39">
        <f>SUM(N20:N21)</f>
        <v>0.77</v>
      </c>
      <c r="O22" s="39">
        <f>SUM(O20:O21)</f>
        <v>7.7</v>
      </c>
      <c r="P22" s="40">
        <f>SUM(P20:P21)</f>
        <v>772.3</v>
      </c>
    </row>
    <row r="23" spans="1:16" ht="12.75" customHeight="1" x14ac:dyDescent="0.2">
      <c r="B23" s="41">
        <v>0</v>
      </c>
      <c r="C23" s="42">
        <f>ROUND(P22*B23/100,2)</f>
        <v>0</v>
      </c>
      <c r="D23" s="15"/>
      <c r="E23" s="15"/>
      <c r="F23" s="15"/>
      <c r="G23" s="43"/>
      <c r="H23" s="43"/>
      <c r="I23" s="67" t="str">
        <f>IF(B23&gt;0,CONCATENATE("Всього ПДВ "&amp;WayBillList_NDS&amp;"%"),"Всього без знижки")</f>
        <v>Всього без знижки</v>
      </c>
      <c r="J23" s="68"/>
      <c r="K23" s="44"/>
      <c r="L23" s="37"/>
      <c r="M23" s="37"/>
      <c r="N23" s="37"/>
      <c r="O23" s="37"/>
      <c r="P23" s="45">
        <f>IF(B23&gt;0,C23,O22+P22)</f>
        <v>780</v>
      </c>
    </row>
    <row r="24" spans="1:16" ht="12.75" customHeight="1" x14ac:dyDescent="0.2">
      <c r="B24" s="46">
        <f>O22+P22</f>
        <v>780</v>
      </c>
      <c r="H24" s="82" t="str">
        <f>IF(B23&gt;0,"Разом, в т.ч ПДВ:","Всього до сплати")</f>
        <v>Всього до сплати</v>
      </c>
      <c r="I24" s="82"/>
      <c r="J24" s="83"/>
      <c r="K24" s="44"/>
      <c r="L24" s="37"/>
      <c r="M24" s="37"/>
      <c r="N24" s="37"/>
      <c r="O24" s="37"/>
      <c r="P24" s="47">
        <f>IF(B23&gt;0,P22+P23,P22)</f>
        <v>772.3</v>
      </c>
    </row>
    <row r="25" spans="1:16" ht="12.75" customHeight="1" x14ac:dyDescent="0.2">
      <c r="B25" s="78"/>
      <c r="C25" s="78"/>
      <c r="D25" s="78"/>
      <c r="E25" s="78"/>
      <c r="F25" s="78"/>
      <c r="G25" s="78"/>
      <c r="H25" s="43"/>
      <c r="I25" s="43"/>
      <c r="J25" s="43"/>
      <c r="K25" s="43"/>
      <c r="L25" s="43"/>
      <c r="M25" s="43"/>
      <c r="N25" s="43"/>
      <c r="O25" s="43"/>
      <c r="P25" s="43"/>
    </row>
    <row r="26" spans="1:16" ht="12.75" customHeight="1" x14ac:dyDescent="0.25">
      <c r="B26" s="48" t="s">
        <v>20</v>
      </c>
      <c r="C26" s="24"/>
      <c r="D26" s="21" t="s">
        <v>21</v>
      </c>
      <c r="E26" s="21"/>
      <c r="F26" s="21"/>
      <c r="G26" s="21"/>
      <c r="H26" s="19"/>
      <c r="I26" s="19"/>
      <c r="J26" s="19"/>
      <c r="K26" s="19"/>
      <c r="L26" s="19"/>
      <c r="M26" s="19"/>
      <c r="N26" s="19"/>
      <c r="O26" s="19"/>
      <c r="P26" s="19"/>
    </row>
    <row r="27" spans="1:16" ht="12.75" customHeight="1" x14ac:dyDescent="0.2">
      <c r="B27" s="24"/>
      <c r="C27" s="24"/>
      <c r="D27" s="24"/>
      <c r="E27" s="24"/>
      <c r="F27" s="24"/>
      <c r="G27" s="24"/>
      <c r="H27" s="43"/>
      <c r="I27" s="43"/>
      <c r="J27" s="43"/>
      <c r="K27" s="43"/>
      <c r="L27" s="43"/>
      <c r="M27" s="43"/>
      <c r="N27" s="43"/>
      <c r="O27" s="43"/>
      <c r="P27" s="43"/>
    </row>
    <row r="28" spans="1:16" ht="12.75" customHeight="1" x14ac:dyDescent="0.2">
      <c r="B28" s="24"/>
      <c r="C28" s="24"/>
      <c r="D28" s="24"/>
      <c r="E28" s="24"/>
      <c r="F28" s="24"/>
      <c r="G28" s="24"/>
      <c r="H28" s="43"/>
      <c r="I28" s="43"/>
      <c r="J28" s="43"/>
      <c r="K28" s="43"/>
      <c r="L28" s="43"/>
      <c r="M28" s="43"/>
      <c r="N28" s="43"/>
      <c r="O28" s="43"/>
      <c r="P28" s="43"/>
    </row>
    <row r="29" spans="1:16" ht="12.75" customHeight="1" x14ac:dyDescent="0.2">
      <c r="B29" s="49">
        <v>-1</v>
      </c>
      <c r="C29" s="49" t="s">
        <v>4</v>
      </c>
      <c r="D29" s="24"/>
      <c r="E29" s="24"/>
      <c r="F29" s="24"/>
      <c r="G29" s="24"/>
      <c r="H29" s="43"/>
      <c r="I29" s="43"/>
      <c r="J29" s="43"/>
      <c r="K29" s="43"/>
      <c r="L29" s="43"/>
      <c r="M29" s="43"/>
      <c r="N29" s="43"/>
      <c r="O29" s="43"/>
      <c r="P29" s="43"/>
    </row>
    <row r="30" spans="1:16" ht="12.75" customHeight="1" x14ac:dyDescent="0.2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16" ht="12.75" customHeight="1" x14ac:dyDescent="0.2">
      <c r="A31" s="50"/>
      <c r="B31" s="79" t="s">
        <v>22</v>
      </c>
      <c r="C31" s="79"/>
      <c r="D31" s="81" t="str">
        <f>IF(B29 &lt; 0,C29," ")</f>
        <v>ФОП Test А.А.</v>
      </c>
      <c r="E31" s="81"/>
      <c r="F31" s="81"/>
      <c r="G31" s="81"/>
      <c r="H31" s="84" t="s">
        <v>23</v>
      </c>
      <c r="I31" s="84"/>
      <c r="J31" s="80"/>
      <c r="K31" s="80"/>
      <c r="L31" s="80"/>
      <c r="M31" s="80"/>
      <c r="N31" s="80"/>
      <c r="O31" s="80"/>
      <c r="P31" s="80"/>
    </row>
    <row r="32" spans="1:16" ht="12.75" customHeight="1" x14ac:dyDescent="0.2"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</row>
    <row r="33" spans="2:16" ht="12.75" customHeight="1" x14ac:dyDescent="0.2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</row>
    <row r="34" spans="2:16" ht="12.75" customHeight="1" x14ac:dyDescent="0.2">
      <c r="B34" s="51"/>
      <c r="C34" s="51"/>
      <c r="D34" s="51"/>
      <c r="E34" s="51"/>
      <c r="F34" s="51"/>
      <c r="G34" s="51"/>
      <c r="H34" s="52"/>
      <c r="I34" s="51"/>
      <c r="J34" s="51"/>
      <c r="K34" s="51"/>
      <c r="L34" s="51"/>
      <c r="M34" s="51"/>
      <c r="N34" s="51"/>
      <c r="O34" s="51"/>
      <c r="P34" s="51"/>
    </row>
    <row r="35" spans="2:16" ht="12.75" customHeight="1" x14ac:dyDescent="0.2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</row>
    <row r="36" spans="2:16" ht="12.75" customHeight="1" x14ac:dyDescent="0.2"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</row>
    <row r="37" spans="2:16" ht="12.75" customHeight="1" x14ac:dyDescent="0.2"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</row>
    <row r="38" spans="2:16" ht="12.75" customHeight="1" x14ac:dyDescent="0.2"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</row>
    <row r="39" spans="2:16" ht="12.75" customHeight="1" x14ac:dyDescent="0.2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</row>
    <row r="40" spans="2:16" ht="12.75" customHeight="1" x14ac:dyDescent="0.2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</row>
    <row r="41" spans="2:16" ht="12.75" customHeight="1" x14ac:dyDescent="0.2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</row>
    <row r="42" spans="2:16" ht="12.75" customHeight="1" x14ac:dyDescent="0.2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</row>
    <row r="43" spans="2:16" ht="12.75" customHeight="1" x14ac:dyDescent="0.2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</row>
    <row r="44" spans="2:16" ht="12.75" customHeight="1" x14ac:dyDescent="0.2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</row>
    <row r="45" spans="2:16" ht="12.75" customHeight="1" x14ac:dyDescent="0.2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</row>
    <row r="46" spans="2:16" ht="12.75" customHeight="1" x14ac:dyDescent="0.2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</row>
    <row r="47" spans="2:16" ht="12.75" customHeight="1" x14ac:dyDescent="0.2"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</row>
    <row r="48" spans="2:16" ht="12.75" customHeight="1" x14ac:dyDescent="0.2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</row>
    <row r="49" spans="2:16" ht="12.75" customHeight="1" x14ac:dyDescent="0.2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2:16" ht="12.75" customHeight="1" x14ac:dyDescent="0.2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</row>
    <row r="51" spans="2:16" ht="12.75" customHeight="1" x14ac:dyDescent="0.2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</row>
    <row r="52" spans="2:16" ht="12.75" customHeight="1" x14ac:dyDescent="0.2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</row>
    <row r="53" spans="2:16" x14ac:dyDescent="0.2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</row>
    <row r="54" spans="2:16" x14ac:dyDescent="0.2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</row>
    <row r="55" spans="2:16" x14ac:dyDescent="0.2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2:16" x14ac:dyDescent="0.2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</row>
    <row r="57" spans="2:16" x14ac:dyDescent="0.2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</row>
    <row r="58" spans="2:16" x14ac:dyDescent="0.2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</row>
    <row r="59" spans="2:16" x14ac:dyDescent="0.2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</row>
    <row r="60" spans="2:16" x14ac:dyDescent="0.2"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</row>
    <row r="61" spans="2:16" x14ac:dyDescent="0.2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</row>
    <row r="62" spans="2:16" x14ac:dyDescent="0.2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</row>
    <row r="63" spans="2:16" x14ac:dyDescent="0.2"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</row>
    <row r="64" spans="2:16" x14ac:dyDescent="0.2"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</row>
    <row r="65" spans="2:16" x14ac:dyDescent="0.2"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</row>
    <row r="66" spans="2:16" x14ac:dyDescent="0.2"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</row>
    <row r="67" spans="2:16" x14ac:dyDescent="0.2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</row>
    <row r="68" spans="2:16" x14ac:dyDescent="0.2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</row>
    <row r="69" spans="2:16" x14ac:dyDescent="0.2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</row>
    <row r="70" spans="2:16" x14ac:dyDescent="0.2"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</row>
    <row r="71" spans="2:16" x14ac:dyDescent="0.2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</row>
    <row r="72" spans="2:16" x14ac:dyDescent="0.2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</row>
    <row r="73" spans="2:16" x14ac:dyDescent="0.2"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</row>
    <row r="74" spans="2:16" x14ac:dyDescent="0.2"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</row>
    <row r="75" spans="2:16" x14ac:dyDescent="0.2"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</row>
    <row r="76" spans="2:16" x14ac:dyDescent="0.2"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</row>
    <row r="77" spans="2:16" x14ac:dyDescent="0.2"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</row>
    <row r="78" spans="2:16" x14ac:dyDescent="0.2"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</row>
    <row r="79" spans="2:16" x14ac:dyDescent="0.2"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</row>
    <row r="80" spans="2:16" x14ac:dyDescent="0.2"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</row>
    <row r="81" spans="2:16" x14ac:dyDescent="0.2"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</row>
    <row r="82" spans="2:16" x14ac:dyDescent="0.2"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</row>
    <row r="83" spans="2:16" x14ac:dyDescent="0.2"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</row>
    <row r="84" spans="2:16" x14ac:dyDescent="0.2"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</row>
    <row r="85" spans="2:16" x14ac:dyDescent="0.2"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</row>
    <row r="86" spans="2:16" x14ac:dyDescent="0.2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</row>
    <row r="87" spans="2:16" x14ac:dyDescent="0.2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</row>
    <row r="88" spans="2:16" x14ac:dyDescent="0.2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</row>
    <row r="89" spans="2:16" x14ac:dyDescent="0.2"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</row>
    <row r="90" spans="2:16" x14ac:dyDescent="0.2"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</row>
    <row r="91" spans="2:16" x14ac:dyDescent="0.2"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</row>
    <row r="92" spans="2:16" x14ac:dyDescent="0.2"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</row>
    <row r="93" spans="2:16" x14ac:dyDescent="0.2"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</row>
    <row r="94" spans="2:16" x14ac:dyDescent="0.2"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</row>
    <row r="95" spans="2:16" x14ac:dyDescent="0.2"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</row>
    <row r="96" spans="2:16" x14ac:dyDescent="0.2"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</row>
    <row r="97" spans="2:16" x14ac:dyDescent="0.2"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</row>
    <row r="98" spans="2:16" x14ac:dyDescent="0.2"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</row>
    <row r="99" spans="2:16" x14ac:dyDescent="0.2"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</row>
    <row r="100" spans="2:16" x14ac:dyDescent="0.2"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</row>
    <row r="101" spans="2:16" x14ac:dyDescent="0.2"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</row>
    <row r="102" spans="2:16" x14ac:dyDescent="0.2"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</row>
    <row r="103" spans="2:16" x14ac:dyDescent="0.2"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</row>
    <row r="104" spans="2:16" x14ac:dyDescent="0.2"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</row>
    <row r="105" spans="2:16" x14ac:dyDescent="0.2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</row>
    <row r="106" spans="2:16" x14ac:dyDescent="0.2"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</row>
    <row r="107" spans="2:16" x14ac:dyDescent="0.2"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</row>
    <row r="108" spans="2:16" x14ac:dyDescent="0.2"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</row>
  </sheetData>
  <mergeCells count="19">
    <mergeCell ref="B25:G25"/>
    <mergeCell ref="B31:C31"/>
    <mergeCell ref="J31:P31"/>
    <mergeCell ref="D31:G31"/>
    <mergeCell ref="H24:J24"/>
    <mergeCell ref="H31:I31"/>
    <mergeCell ref="B2:H2"/>
    <mergeCell ref="B17:P17"/>
    <mergeCell ref="I22:J22"/>
    <mergeCell ref="I23:J23"/>
    <mergeCell ref="L2:M2"/>
    <mergeCell ref="O2:P2"/>
    <mergeCell ref="F16:G16"/>
    <mergeCell ref="D8:I8"/>
    <mergeCell ref="D12:I12"/>
    <mergeCell ref="C18:D18"/>
    <mergeCell ref="C19:G19"/>
    <mergeCell ref="C20:G20"/>
    <mergeCell ref="C21:G21"/>
  </mergeCells>
  <pageMargins left="0.39374999999999999" right="0" top="0.39374999999999999" bottom="0.39374999999999999" header="0.51180550000000002" footer="0.51180550000000002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48"/>
  <sheetViews>
    <sheetView zoomScaleNormal="100" workbookViewId="0">
      <selection activeCell="G29" sqref="G29"/>
    </sheetView>
  </sheetViews>
  <sheetFormatPr defaultRowHeight="12.75" x14ac:dyDescent="0.2"/>
  <cols>
    <col min="1" max="1" width="1.140625" customWidth="1"/>
    <col min="2" max="2" width="4.85546875" customWidth="1"/>
    <col min="3" max="3" width="6" customWidth="1"/>
    <col min="4" max="4" width="6.5703125" customWidth="1"/>
    <col min="5" max="5" width="7.5703125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3.5703125" customWidth="1"/>
    <col min="12" max="12" width="9.7109375" bestFit="1" customWidth="1"/>
    <col min="13" max="13" width="19.28515625" customWidth="1"/>
    <col min="14" max="14" width="13.28515625" customWidth="1"/>
  </cols>
  <sheetData>
    <row r="1" spans="2:14" ht="35.25" customHeight="1" x14ac:dyDescent="0.35">
      <c r="B1" s="100" t="s">
        <v>24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2:14" s="1" customFormat="1" ht="27.75" customHeight="1" x14ac:dyDescent="0.25">
      <c r="B2" s="102" t="s">
        <v>25</v>
      </c>
      <c r="C2" s="102"/>
      <c r="D2" s="102"/>
      <c r="E2" s="102"/>
      <c r="F2" s="102"/>
      <c r="G2" s="102"/>
      <c r="H2" s="102"/>
      <c r="I2" s="102"/>
      <c r="J2" s="102"/>
      <c r="K2" s="102"/>
      <c r="L2" s="54" t="s">
        <v>1</v>
      </c>
      <c r="M2" s="55"/>
      <c r="N2" s="55"/>
    </row>
    <row r="3" spans="2:14" s="1" customFormat="1" ht="14.25" customHeight="1" x14ac:dyDescent="0.25">
      <c r="B3" s="90" t="s">
        <v>26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</row>
    <row r="4" spans="2:14" s="1" customFormat="1" ht="14.25" customHeight="1" x14ac:dyDescent="0.25">
      <c r="B4" s="56"/>
      <c r="C4" s="91" t="s">
        <v>27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</row>
    <row r="5" spans="2:14" s="1" customFormat="1" ht="16.5" customHeight="1" x14ac:dyDescent="0.25">
      <c r="B5" s="56"/>
      <c r="C5" s="91" t="s">
        <v>28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</row>
    <row r="6" spans="2:14" s="1" customFormat="1" ht="16.5" customHeight="1" x14ac:dyDescent="0.25">
      <c r="B6" s="56"/>
      <c r="C6" s="91" t="s">
        <v>29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</row>
    <row r="7" spans="2:14" s="1" customFormat="1" ht="15.75" customHeight="1" x14ac:dyDescent="0.25">
      <c r="B7" s="56"/>
      <c r="C7" s="55" t="s">
        <v>30</v>
      </c>
      <c r="D7" s="55"/>
      <c r="E7" s="55"/>
      <c r="F7" s="91" t="s">
        <v>4</v>
      </c>
      <c r="G7" s="91"/>
      <c r="H7" s="91"/>
      <c r="I7" s="91"/>
      <c r="J7" s="91"/>
      <c r="K7" s="91"/>
      <c r="L7" s="91"/>
      <c r="M7" s="91"/>
      <c r="N7" s="91"/>
    </row>
    <row r="8" spans="2:14" s="1" customFormat="1" ht="16.5" customHeight="1" x14ac:dyDescent="0.25">
      <c r="B8" s="53"/>
      <c r="C8" s="91" t="s">
        <v>31</v>
      </c>
      <c r="D8" s="91"/>
      <c r="E8" s="91"/>
      <c r="F8" s="91"/>
      <c r="G8" s="103">
        <v>42659.779712465279</v>
      </c>
      <c r="H8" s="103"/>
      <c r="I8" s="91" t="s">
        <v>32</v>
      </c>
      <c r="J8" s="91"/>
      <c r="K8" s="91"/>
      <c r="L8" s="91"/>
      <c r="M8" s="91"/>
      <c r="N8" s="91"/>
    </row>
    <row r="9" spans="2:14" s="1" customFormat="1" ht="17.25" customHeight="1" x14ac:dyDescent="0.25">
      <c r="B9" s="53"/>
      <c r="C9" s="54" t="s">
        <v>33</v>
      </c>
      <c r="D9" s="54"/>
      <c r="E9" s="54" t="s">
        <v>1</v>
      </c>
      <c r="F9" s="55" t="s">
        <v>34</v>
      </c>
      <c r="G9" s="89">
        <v>42659.779712465279</v>
      </c>
      <c r="H9" s="89"/>
      <c r="I9" s="55" t="s">
        <v>35</v>
      </c>
      <c r="J9" s="55"/>
      <c r="K9" s="55"/>
      <c r="L9" s="54"/>
      <c r="M9" s="55"/>
      <c r="N9" s="55"/>
    </row>
    <row r="10" spans="2:14" s="1" customFormat="1" ht="14.25" customHeight="1" x14ac:dyDescent="0.25">
      <c r="B10" s="53"/>
      <c r="C10" s="54"/>
      <c r="D10" s="54"/>
      <c r="E10" s="54"/>
      <c r="F10" s="54"/>
      <c r="G10" s="55"/>
      <c r="H10" s="53"/>
      <c r="I10" s="53"/>
      <c r="J10" s="53"/>
      <c r="K10" s="53"/>
      <c r="L10" s="54"/>
      <c r="M10" s="55"/>
      <c r="N10" s="55"/>
    </row>
    <row r="11" spans="2:14" s="1" customFormat="1" x14ac:dyDescent="0.2"/>
    <row r="12" spans="2:14" s="1" customFormat="1" ht="23.25" customHeight="1" x14ac:dyDescent="0.2">
      <c r="B12" s="92" t="s">
        <v>36</v>
      </c>
      <c r="C12" s="94" t="s">
        <v>37</v>
      </c>
      <c r="D12" s="95"/>
      <c r="E12" s="95"/>
      <c r="F12" s="96"/>
      <c r="G12" s="92" t="s">
        <v>38</v>
      </c>
      <c r="H12" s="92" t="s">
        <v>39</v>
      </c>
      <c r="I12" s="92" t="s">
        <v>40</v>
      </c>
      <c r="J12" s="92" t="s">
        <v>41</v>
      </c>
      <c r="K12" s="92" t="s">
        <v>42</v>
      </c>
      <c r="L12" s="92" t="s">
        <v>43</v>
      </c>
      <c r="M12" s="94" t="s">
        <v>44</v>
      </c>
      <c r="N12" s="96"/>
    </row>
    <row r="13" spans="2:14" s="1" customFormat="1" ht="27" customHeight="1" x14ac:dyDescent="0.2">
      <c r="B13" s="93"/>
      <c r="C13" s="97"/>
      <c r="D13" s="98"/>
      <c r="E13" s="98"/>
      <c r="F13" s="99"/>
      <c r="G13" s="93"/>
      <c r="H13" s="93"/>
      <c r="I13" s="93"/>
      <c r="J13" s="93"/>
      <c r="K13" s="93"/>
      <c r="L13" s="93"/>
      <c r="M13" s="97"/>
      <c r="N13" s="99"/>
    </row>
    <row r="14" spans="2:14" s="1" customFormat="1" ht="12.75" customHeight="1" x14ac:dyDescent="0.2">
      <c r="B14" s="57">
        <v>1</v>
      </c>
      <c r="C14" s="106" t="s">
        <v>17</v>
      </c>
      <c r="D14" s="107"/>
      <c r="E14" s="107"/>
      <c r="F14" s="108"/>
      <c r="G14" s="58">
        <v>1</v>
      </c>
      <c r="H14" s="58"/>
      <c r="I14" s="58"/>
      <c r="J14" s="59">
        <v>42658.779712465279</v>
      </c>
      <c r="K14" s="58"/>
      <c r="L14" s="58"/>
      <c r="M14" s="104"/>
      <c r="N14" s="105"/>
    </row>
    <row r="15" spans="2:14" s="1" customFormat="1" ht="12.75" customHeight="1" x14ac:dyDescent="0.2">
      <c r="B15" s="57">
        <v>2</v>
      </c>
      <c r="C15" s="106" t="s">
        <v>19</v>
      </c>
      <c r="D15" s="107"/>
      <c r="E15" s="107"/>
      <c r="F15" s="108"/>
      <c r="G15" s="58">
        <v>10</v>
      </c>
      <c r="H15" s="58"/>
      <c r="I15" s="58" t="s">
        <v>45</v>
      </c>
      <c r="J15" s="59">
        <v>42658.779712465279</v>
      </c>
      <c r="K15" s="58" t="s">
        <v>46</v>
      </c>
      <c r="L15" s="58" t="s">
        <v>47</v>
      </c>
      <c r="M15" s="104" t="s">
        <v>48</v>
      </c>
      <c r="N15" s="105"/>
    </row>
    <row r="16" spans="2:14" x14ac:dyDescent="0.2">
      <c r="C16" s="60" t="s">
        <v>49</v>
      </c>
      <c r="D16" s="61" t="s">
        <v>50</v>
      </c>
      <c r="E16" s="60"/>
      <c r="F16" s="60"/>
      <c r="G16" s="60"/>
      <c r="H16" s="60"/>
      <c r="I16" s="60"/>
      <c r="J16" s="60"/>
      <c r="K16" s="60"/>
      <c r="L16" s="60"/>
      <c r="M16" s="60"/>
    </row>
    <row r="17" spans="3:14" x14ac:dyDescent="0.2">
      <c r="C17" t="s">
        <v>51</v>
      </c>
      <c r="D17" s="88" t="s">
        <v>52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</row>
    <row r="18" spans="3:14" x14ac:dyDescent="0.2">
      <c r="D18" s="62" t="s">
        <v>53</v>
      </c>
      <c r="E18" s="62"/>
      <c r="F18" s="62" t="s">
        <v>54</v>
      </c>
      <c r="G18" s="62"/>
      <c r="H18" s="62"/>
      <c r="I18" s="62"/>
      <c r="J18" s="62"/>
      <c r="K18" s="62"/>
      <c r="L18" s="62"/>
      <c r="M18" s="62"/>
      <c r="N18" s="62"/>
    </row>
    <row r="19" spans="3:14" x14ac:dyDescent="0.2">
      <c r="D19" s="62" t="s">
        <v>55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</row>
    <row r="20" spans="3:14" x14ac:dyDescent="0.2">
      <c r="D20" s="62" t="s">
        <v>56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</row>
    <row r="21" spans="3:14" x14ac:dyDescent="0.2">
      <c r="C21" t="s">
        <v>57</v>
      </c>
      <c r="D21" s="88" t="s">
        <v>58</v>
      </c>
      <c r="E21" s="88"/>
      <c r="F21" s="88"/>
      <c r="G21" s="88"/>
      <c r="H21" s="88"/>
      <c r="I21" s="88"/>
      <c r="J21" s="88"/>
      <c r="K21" s="88"/>
      <c r="L21" s="88"/>
      <c r="M21" s="88"/>
    </row>
    <row r="22" spans="3:14" x14ac:dyDescent="0.2">
      <c r="D22" s="88" t="s">
        <v>59</v>
      </c>
      <c r="E22" s="88"/>
      <c r="F22" s="88"/>
      <c r="G22" s="88"/>
      <c r="H22" s="88"/>
      <c r="I22" s="88"/>
      <c r="J22" s="88"/>
      <c r="K22" s="88"/>
      <c r="L22" s="88"/>
      <c r="M22" s="88"/>
    </row>
    <row r="23" spans="3:14" x14ac:dyDescent="0.2">
      <c r="C23" t="s">
        <v>60</v>
      </c>
      <c r="D23" s="88" t="s">
        <v>61</v>
      </c>
      <c r="E23" s="88"/>
      <c r="F23" s="88"/>
      <c r="G23" s="88"/>
      <c r="H23" s="88"/>
      <c r="I23" s="88"/>
      <c r="J23" s="88"/>
      <c r="K23" s="88"/>
      <c r="L23" s="88"/>
      <c r="M23" s="88"/>
      <c r="N23" s="88"/>
    </row>
    <row r="24" spans="3:14" x14ac:dyDescent="0.2">
      <c r="C24" t="s">
        <v>62</v>
      </c>
      <c r="D24" s="88" t="s">
        <v>63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</row>
    <row r="27" spans="3:14" x14ac:dyDescent="0.2">
      <c r="C27" s="88" t="s">
        <v>64</v>
      </c>
      <c r="D27" s="88"/>
      <c r="E27" s="88"/>
      <c r="F27" s="88"/>
      <c r="G27" s="88"/>
      <c r="H27" s="88"/>
      <c r="K27" t="s">
        <v>65</v>
      </c>
    </row>
    <row r="28" spans="3:14" ht="12.75" customHeight="1" x14ac:dyDescent="0.2"/>
    <row r="29" spans="3:14" ht="12.75" customHeight="1" x14ac:dyDescent="0.2"/>
    <row r="30" spans="3:14" ht="12.75" customHeight="1" x14ac:dyDescent="0.2"/>
    <row r="31" spans="3:14" ht="12.75" customHeight="1" x14ac:dyDescent="0.2"/>
    <row r="32" spans="3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30">
    <mergeCell ref="B1:N1"/>
    <mergeCell ref="B2:K2"/>
    <mergeCell ref="C4:N4"/>
    <mergeCell ref="C5:N5"/>
    <mergeCell ref="D24:N24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C27:H27"/>
    <mergeCell ref="G9:H9"/>
    <mergeCell ref="B3:N3"/>
    <mergeCell ref="D17:N17"/>
    <mergeCell ref="D21:M21"/>
    <mergeCell ref="C6:N6"/>
    <mergeCell ref="F7:N7"/>
    <mergeCell ref="I12:I13"/>
    <mergeCell ref="C8:F8"/>
    <mergeCell ref="D22:M22"/>
    <mergeCell ref="D23:N23"/>
    <mergeCell ref="B12:B13"/>
    <mergeCell ref="C12:F13"/>
    <mergeCell ref="G12:G13"/>
    <mergeCell ref="H12:H13"/>
  </mergeCells>
  <pageMargins left="0.7" right="0.7" top="0.75" bottom="0.75" header="0.3" footer="0.3"/>
  <pageSetup paperSize="9" scale="7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Posvitcheny</vt:lpstr>
      <vt:lpstr>range1</vt:lpstr>
      <vt:lpstr>Накладна!Область_печати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2012-12-17T14:49:24Z</cp:lastPrinted>
  <dcterms:created xsi:type="dcterms:W3CDTF">2001-10-10T06:27:02Z</dcterms:created>
  <dcterms:modified xsi:type="dcterms:W3CDTF">2016-10-27T19:23:07Z</dcterms:modified>
</cp:coreProperties>
</file>