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Лист1!$A$11:$T$24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24"/>
  <c r="T26"/>
  <c r="H24"/>
  <c r="T25"/>
  <c r="G24"/>
  <c r="Q26"/>
  <c r="F24"/>
  <c r="Q25"/>
  <c r="T23"/>
  <c r="R23"/>
  <c r="B23"/>
  <c r="T22"/>
  <c r="R22"/>
  <c r="B22"/>
  <c r="T21"/>
  <c r="R21"/>
  <c r="B21"/>
  <c r="T20"/>
  <c r="R20"/>
  <c r="B20"/>
  <c r="T19"/>
  <c r="R19"/>
  <c r="B19"/>
  <c r="T18"/>
  <c r="R18"/>
  <c r="B18"/>
  <c r="T17"/>
  <c r="R17"/>
  <c r="B17"/>
  <c r="T16"/>
  <c r="R16"/>
  <c r="B16"/>
  <c r="T15"/>
  <c r="R15"/>
  <c r="B15"/>
  <c r="T14"/>
  <c r="R14"/>
  <c r="B14"/>
  <c r="T13"/>
  <c r="R13"/>
  <c r="B13"/>
  <c r="T12"/>
  <c r="R12"/>
  <c r="B12"/>
  <c r="T11"/>
  <c r="R11"/>
  <c r="B11"/>
  <c r="C3"/>
  <c r="P9"/>
</calcChain>
</file>

<file path=xl/sharedStrings.xml><?xml version="1.0" encoding="utf-8"?>
<sst xmlns="http://schemas.openxmlformats.org/spreadsheetml/2006/main">
  <si>
    <t>ЗВІТ ПРО РУХ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</si>
  <si>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</si>
  <si>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</si>
  <si>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</si>
  <si>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</si>
  <si>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</si>
  <si>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</si>
  <si>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Документ</t>
  </si>
  <si>
    <t>Товар</t>
  </si>
  <si>
    <t>Залишок</t>
  </si>
  <si>
    <t>Тип</t>
  </si>
  <si>
    <t>Номер</t>
  </si>
  <si>
    <t>Дата</t>
  </si>
  <si>
    <t>Контрагент</t>
  </si>
  <si>
    <t>Склад</t>
  </si>
  <si>
    <t>Ціна</t>
  </si>
  <si>
    <t>Сума</t>
  </si>
  <si>
    <t>К-сть</t>
  </si>
  <si>
    <t>На суму</t>
  </si>
  <si>
    <t>ПН</t>
  </si>
  <si>
    <t>Пн-101</t>
  </si>
  <si>
    <t>Tect2</t>
  </si>
  <si>
    <t>9.1 Склад Готової продуцкції</t>
  </si>
  <si>
    <t>wwwwwww</t>
  </si>
  <si>
    <t>К-сть документів:</t>
  </si>
  <si>
    <t>Всього прибуток:</t>
  </si>
  <si>
    <t>кг.</t>
  </si>
  <si>
    <t>на суму:</t>
  </si>
  <si>
    <t>Всього видаток:</t>
  </si>
</sst>
</file>

<file path=xl/styles.xml><?xml version="1.0" encoding="utf-8"?>
<styleSheet xmlns="http://schemas.openxmlformats.org/spreadsheetml/2006/main">
  <numFmts count="2">
    <numFmt numFmtId="165" formatCode="[$-FC22]d mmmm yyyy&quot; р.&quot; h:mm;@"/>
    <numFmt numFmtId="164" formatCode="mm/dd/yy"/>
  </numFmts>
  <fonts count="2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Lucida Fax"/>
      <family val="1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color theme="2"/>
      <name val="Times New Roman Cyr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color theme="3"/>
      <name val="Times New Roman Cyr"/>
      <family val="1"/>
      <charset val="204"/>
    </font>
    <font>
      <sz val="12"/>
      <color rgb="FFFF0000"/>
      <name val="Times New Roman Cyr"/>
      <family val="1"/>
      <charset val="204"/>
    </font>
    <font>
      <b/>
      <sz val="12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64"/>
      </left>
      <top style="hair">
        <color indexed="55"/>
      </top>
      <bottom style="thin">
        <color indexed="64"/>
      </bottom>
    </border>
    <border>
      <top style="hair">
        <color indexed="55"/>
      </top>
      <bottom style="thin">
        <color indexed="64"/>
      </bottom>
    </border>
    <border>
      <right style="thin">
        <color indexed="64"/>
      </right>
      <top style="hair">
        <color indexed="55"/>
      </top>
      <bottom style="thin">
        <color indexed="64"/>
      </bottom>
    </border>
    <border>
      <top style="thin">
        <color indexed="64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center"/>
    </xf>
    <xf numFmtId="165" fontId="10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0" fontId="11" fillId="3" borderId="11" xfId="0" applyFont="1" applyFill="1" applyBorder="1"/>
    <xf numFmtId="0" fontId="11" fillId="3" borderId="12" xfId="0" applyFont="1" applyFill="1" applyBorder="1"/>
    <xf numFmtId="2" fontId="11" fillId="3" borderId="12" xfId="0" applyNumberFormat="1" applyFont="1" applyFill="1" applyBorder="1" applyAlignment="1">
      <alignment horizontal="right"/>
    </xf>
    <xf numFmtId="164" fontId="12" fillId="3" borderId="12" xfId="0" applyNumberFormat="1" applyFont="1" applyFill="1" applyBorder="1"/>
    <xf numFmtId="0" fontId="13" fillId="3" borderId="12" xfId="0" applyFont="1" applyFill="1" applyBorder="1"/>
    <xf numFmtId="0" fontId="14" fillId="3" borderId="12" xfId="0" applyFont="1" applyFill="1" applyBorder="1" applyAlignment="1">
      <alignment horizontal="right"/>
    </xf>
    <xf numFmtId="0" fontId="15" fillId="3" borderId="12" xfId="0" applyFont="1" applyFill="1" applyBorder="1" applyAlignment="1">
      <alignment horizontal="right"/>
    </xf>
    <xf numFmtId="0" fontId="11" fillId="3" borderId="13" xfId="0" applyNumberFormat="1" applyFont="1" applyFill="1" applyBorder="1" applyAlignment="1">
      <alignment horizontal="left"/>
    </xf>
    <xf numFmtId="0" fontId="1" fillId="0" borderId="0" xfId="0" applyFont="1" applyBorder="1"/>
    <xf numFmtId="0" fontId="16" fillId="0" borderId="0" xfId="0" applyFont="1" applyBorder="1"/>
    <xf numFmtId="0" fontId="15" fillId="0" borderId="14" xfId="0" applyFont="1" applyBorder="1" applyAlignment="1">
      <alignment horizontal="right"/>
    </xf>
    <xf numFmtId="0" fontId="1" fillId="3" borderId="15" xfId="0" applyNumberFormat="1" applyFont="1" applyFill="1" applyBorder="1" applyAlignment="1">
      <alignment horizontal="right"/>
    </xf>
    <xf numFmtId="2" fontId="1" fillId="3" borderId="16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right"/>
    </xf>
    <xf numFmtId="2" fontId="1" fillId="3" borderId="17" xfId="0" applyNumberFormat="1" applyFont="1" applyFill="1" applyBorder="1" applyAlignment="1">
      <alignment horizontal="left"/>
    </xf>
    <xf numFmtId="2" fontId="1" fillId="0" borderId="0" xfId="0" applyNumberFormat="1" applyFont="1" applyFill="1"/>
    <xf numFmtId="0" fontId="15" fillId="0" borderId="0" xfId="0" applyFont="1" applyAlignment="1">
      <alignment horizontal="right"/>
    </xf>
    <xf numFmtId="0" fontId="15" fillId="0" borderId="0" xfId="0" applyNumberFormat="1" applyFont="1" applyFill="1" applyAlignment="1">
      <alignment horizontal="left"/>
    </xf>
    <xf numFmtId="2" fontId="15" fillId="0" borderId="0" xfId="0" applyNumberFormat="1" applyFont="1" applyFill="1" applyBorder="1" applyAlignment="1">
      <alignment horizontal="left"/>
    </xf>
    <xf numFmtId="0" fontId="17" fillId="0" borderId="0" xfId="0" applyFont="1" applyBorder="1" applyAlignment="1"/>
    <xf numFmtId="0" fontId="17" fillId="0" borderId="0" xfId="0" applyFont="1" applyBorder="1" applyAlignment="1">
      <alignment horizontal="left"/>
    </xf>
    <xf numFmtId="2" fontId="18" fillId="0" borderId="0" xfId="0" applyNumberFormat="1" applyFont="1" applyFill="1" applyBorder="1" applyAlignment="1">
      <alignment horizontal="left"/>
    </xf>
    <xf numFmtId="2" fontId="15" fillId="0" borderId="0" xfId="0" applyNumberFormat="1" applyFont="1" applyFill="1" applyAlignment="1">
      <alignment horizontal="left"/>
    </xf>
    <xf numFmtId="2" fontId="19" fillId="0" borderId="0" xfId="0" applyNumberFormat="1" applyFont="1" applyFill="1" applyAlignment="1">
      <alignment horizontal="left"/>
    </xf>
    <xf numFmtId="2" fontId="20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</sheetView>
  </sheetViews>
  <sheetFormatPr defaultRowHeight="12.75"/>
  <cols>
    <col min="1" max="1" width="0.9999999" style="1" customWidth="1"/>
    <col min="2" max="2" width="14" style="1" customWidth="1"/>
    <col min="3" max="3" width="4.29" style="1" customWidth="1"/>
    <col min="4" max="4" width="10.29" style="1" hidden="1" customWidth="1"/>
    <col min="5" max="5" width="7.29" style="1" hidden="1" customWidth="1"/>
    <col min="6" max="6" width="9.29" style="1" hidden="1" customWidth="1"/>
    <col min="7" max="7" width="11.29" style="1" hidden="1" customWidth="1"/>
    <col min="8" max="8" width="11" style="1" hidden="1" customWidth="1"/>
    <col min="9" max="9" width="9.43" style="1" hidden="1" customWidth="1"/>
    <col min="10" max="10" width="12.29" style="1" hidden="1" customWidth="1"/>
    <col min="11" max="11" width="9.43" style="1" customWidth="1"/>
    <col min="12" max="12" width="19.43" style="1" customWidth="1"/>
    <col min="13" max="13" width="11.57" style="1" customWidth="1"/>
    <col min="14" max="14" width="24.57" style="1" customWidth="1"/>
    <col min="15" max="15" width="27.86" style="1" customWidth="1"/>
    <col min="16" max="16" width="8.71" style="1" customWidth="1"/>
    <col min="17" max="17" width="8.29" style="1" customWidth="1"/>
    <col min="18" max="18" width="13.57" style="1" customWidth="1"/>
    <col min="19" max="19" width="9.57" style="1" customWidth="1"/>
    <col min="20" max="20" width="12.86" style="1" customWidth="1"/>
    <col min="2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6.5" customHeight="1">
      <c r="B3" s="4" t="s">
        <v>1</v>
      </c>
      <c r="C3" s="5" t="str">
        <f>CONCATENATE("з "&amp;"01.09.2015"," по "&amp;"30.09.2016")</f>
        <v>з 01.09.2015 по 30.09.2016</v>
      </c>
      <c r="D3" s="4"/>
      <c r="E3" s="4"/>
      <c r="F3" s="4"/>
      <c r="G3" s="4"/>
      <c r="H3" s="4"/>
      <c r="I3" s="4"/>
      <c r="J3" s="4"/>
      <c r="L3" s="5"/>
      <c r="M3" s="5"/>
      <c r="N3" s="6"/>
      <c r="O3" s="6"/>
      <c r="P3" s="6"/>
      <c r="Q3" s="6"/>
      <c r="R3" s="6"/>
      <c r="S3" s="6"/>
      <c r="T3" s="6"/>
    </row>
    <row r="4" ht="16.5" customHeight="1">
      <c r="B4" s="4" t="s">
        <v>2</v>
      </c>
      <c r="C4" s="5" t="s">
        <v>3</v>
      </c>
      <c r="D4" s="4"/>
      <c r="E4" s="4"/>
      <c r="F4" s="4"/>
      <c r="G4" s="4"/>
      <c r="H4" s="4"/>
      <c r="I4" s="4"/>
      <c r="J4" s="4"/>
      <c r="L4" s="5"/>
      <c r="M4" s="5"/>
      <c r="N4" s="6"/>
      <c r="O4" s="6"/>
      <c r="P4" s="6"/>
      <c r="Q4" s="6"/>
      <c r="R4" s="6"/>
      <c r="S4" s="6"/>
      <c r="T4" s="6"/>
    </row>
    <row r="5" ht="16.5" customHeight="1">
      <c r="B5" s="4" t="s">
        <v>4</v>
      </c>
      <c r="C5" s="5" t="s">
        <v>3</v>
      </c>
      <c r="D5" s="4"/>
      <c r="E5" s="4"/>
      <c r="F5" s="4"/>
      <c r="G5" s="4"/>
      <c r="H5" s="4"/>
      <c r="I5" s="4"/>
      <c r="J5" s="4"/>
      <c r="L5" s="5"/>
      <c r="M5" s="5"/>
      <c r="N5" s="6"/>
      <c r="O5" s="6"/>
      <c r="P5" s="6"/>
      <c r="Q5" s="6"/>
      <c r="R5" s="6"/>
      <c r="S5" s="6"/>
      <c r="T5" s="6"/>
    </row>
    <row r="6" ht="16.5" customHeight="1">
      <c r="B6" s="4" t="s">
        <v>5</v>
      </c>
      <c r="C6" s="5" t="s">
        <v>6</v>
      </c>
      <c r="D6" s="4"/>
      <c r="E6" s="4"/>
      <c r="F6" s="4"/>
      <c r="G6" s="4"/>
      <c r="H6" s="4"/>
      <c r="I6" s="4"/>
      <c r="J6" s="4"/>
      <c r="L6" s="5"/>
      <c r="M6" s="5"/>
      <c r="N6" s="6"/>
      <c r="O6" s="6"/>
      <c r="P6" s="6"/>
      <c r="Q6" s="6"/>
      <c r="R6" s="6"/>
      <c r="S6" s="6"/>
      <c r="T6" s="6"/>
    </row>
    <row r="7" ht="7.5" customHeight="1"/>
    <row r="8" ht="17.25" customHeight="1">
      <c r="B8" s="7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 t="s">
        <v>8</v>
      </c>
      <c r="P8" s="9"/>
      <c r="Q8" s="9"/>
      <c r="R8" s="9"/>
      <c r="S8" s="8" t="s">
        <v>9</v>
      </c>
      <c r="T8" s="10"/>
    </row>
    <row r="9" ht="32.25" customHeight="1">
      <c r="B9" s="8" t="s">
        <v>10</v>
      </c>
      <c r="C9" s="10"/>
      <c r="D9" s="11"/>
      <c r="E9" s="11"/>
      <c r="F9" s="11"/>
      <c r="G9" s="11"/>
      <c r="H9" s="11"/>
      <c r="I9" s="11"/>
      <c r="J9" s="11"/>
      <c r="K9" s="11" t="s">
        <v>11</v>
      </c>
      <c r="L9" s="11" t="s">
        <v>12</v>
      </c>
      <c r="M9" s="12" t="s">
        <v>13</v>
      </c>
      <c r="N9" s="13"/>
      <c r="O9" s="11" t="s">
        <v>14</v>
      </c>
      <c r="P9" s="11" t="str">
        <f>"К-сть, "&amp;"кг."</f>
        <v>К-сть, кг.</v>
      </c>
      <c r="Q9" s="11" t="s">
        <v>15</v>
      </c>
      <c r="R9" s="11" t="s">
        <v>16</v>
      </c>
      <c r="S9" s="11" t="s">
        <v>17</v>
      </c>
      <c r="T9" s="7" t="s">
        <v>18</v>
      </c>
    </row>
    <row r="10" ht="15" customHeight="1">
      <c r="B10" s="14">
        <v>1</v>
      </c>
      <c r="C10" s="15"/>
      <c r="D10" s="16"/>
      <c r="E10" s="16"/>
      <c r="F10" s="16"/>
      <c r="G10" s="16"/>
      <c r="H10" s="16"/>
      <c r="I10" s="16"/>
      <c r="J10" s="16"/>
      <c r="K10" s="16">
        <v>2</v>
      </c>
      <c r="L10" s="16">
        <v>3</v>
      </c>
      <c r="M10" s="14">
        <v>4</v>
      </c>
      <c r="N10" s="15"/>
      <c r="O10" s="16">
        <v>5</v>
      </c>
      <c r="P10" s="16">
        <v>6</v>
      </c>
      <c r="Q10" s="16">
        <v>7</v>
      </c>
      <c r="R10" s="16">
        <v>8</v>
      </c>
      <c r="S10" s="16">
        <v>9</v>
      </c>
      <c r="T10" s="16">
        <v>10</v>
      </c>
    </row>
    <row r="11" ht="13.5" customHeight="1">
      <c r="B11" s="17" t="str">
        <f>IF(E11 &lt; 0,CONCATENATE("("&amp;D11,")  &lt;-- видаток"),CONCATENATE("("&amp;D11,")  прибуток --&gt;"))</f>
        <v xml:space="preserve">(ПН)  прибуток --&gt;</v>
      </c>
      <c r="C11" s="18"/>
      <c r="D11" s="19" t="s">
        <v>19</v>
      </c>
      <c r="E11" s="19">
        <v>1</v>
      </c>
      <c r="F11" s="19">
        <v>1</v>
      </c>
      <c r="G11" s="19">
        <v>0</v>
      </c>
      <c r="H11" s="19">
        <v>1</v>
      </c>
      <c r="I11" s="19">
        <v>0</v>
      </c>
      <c r="J11" s="19">
        <v>1</v>
      </c>
      <c r="K11" s="19" t="s">
        <v>20</v>
      </c>
      <c r="L11" s="20">
        <v>42526.589215011569</v>
      </c>
      <c r="M11" s="21" t="s">
        <v>21</v>
      </c>
      <c r="N11" s="21"/>
      <c r="O11" s="21" t="s">
        <v>22</v>
      </c>
      <c r="P11" s="22">
        <v>1</v>
      </c>
      <c r="Q11" s="23">
        <v>1</v>
      </c>
      <c r="R11" s="23">
        <f>P11*Q11</f>
        <v>1</v>
      </c>
      <c r="S11" s="22">
        <v>1938</v>
      </c>
      <c r="T11" s="23">
        <f>J11*S11</f>
        <v>1938</v>
      </c>
    </row>
    <row r="12" ht="13.5" customHeight="1">
      <c r="B12" s="17" t="str">
        <f>IF(E12 &lt; 0,CONCATENATE("("&amp;D12,")  &lt;-- видаток"),CONCATENATE("("&amp;D12,")  прибуток --&gt;"))</f>
        <v xml:space="preserve">(ПН)  прибуток --&gt;</v>
      </c>
      <c r="C12" s="18"/>
      <c r="D12" s="19" t="s">
        <v>19</v>
      </c>
      <c r="E12" s="19">
        <v>1</v>
      </c>
      <c r="F12" s="19">
        <v>1</v>
      </c>
      <c r="G12" s="19">
        <v>0</v>
      </c>
      <c r="H12" s="19">
        <v>1</v>
      </c>
      <c r="I12" s="19">
        <v>0</v>
      </c>
      <c r="J12" s="19">
        <v>1</v>
      </c>
      <c r="K12" s="19" t="s">
        <v>20</v>
      </c>
      <c r="L12" s="20">
        <v>42527.587766631943</v>
      </c>
      <c r="M12" s="21" t="s">
        <v>21</v>
      </c>
      <c r="N12" s="21"/>
      <c r="O12" s="21" t="s">
        <v>22</v>
      </c>
      <c r="P12" s="22">
        <v>1</v>
      </c>
      <c r="Q12" s="23">
        <v>1</v>
      </c>
      <c r="R12" s="23">
        <f>P12*Q12</f>
        <v>1</v>
      </c>
      <c r="S12" s="22">
        <v>1939</v>
      </c>
      <c r="T12" s="23">
        <f>J12*S12</f>
        <v>1939</v>
      </c>
    </row>
    <row r="13" ht="13.5" customHeight="1">
      <c r="B13" s="17" t="str">
        <f>IF(E13 &lt; 0,CONCATENATE("("&amp;D13,")  &lt;-- видаток"),CONCATENATE("("&amp;D13,")  прибуток --&gt;"))</f>
        <v xml:space="preserve">(ПН)  прибуток --&gt;</v>
      </c>
      <c r="C13" s="18"/>
      <c r="D13" s="19" t="s">
        <v>19</v>
      </c>
      <c r="E13" s="19">
        <v>1</v>
      </c>
      <c r="F13" s="19">
        <v>1</v>
      </c>
      <c r="G13" s="19">
        <v>0</v>
      </c>
      <c r="H13" s="19">
        <v>1</v>
      </c>
      <c r="I13" s="19">
        <v>0</v>
      </c>
      <c r="J13" s="19">
        <v>1</v>
      </c>
      <c r="K13" s="19" t="s">
        <v>20</v>
      </c>
      <c r="L13" s="20">
        <v>42528.589537650463</v>
      </c>
      <c r="M13" s="21" t="s">
        <v>21</v>
      </c>
      <c r="N13" s="21"/>
      <c r="O13" s="21" t="s">
        <v>22</v>
      </c>
      <c r="P13" s="22">
        <v>1</v>
      </c>
      <c r="Q13" s="23">
        <v>1</v>
      </c>
      <c r="R13" s="23">
        <f>P13*Q13</f>
        <v>1</v>
      </c>
      <c r="S13" s="22">
        <v>1940</v>
      </c>
      <c r="T13" s="23">
        <f>J13*S13</f>
        <v>1940</v>
      </c>
    </row>
    <row r="14" ht="13.5" customHeight="1">
      <c r="B14" s="17" t="str">
        <f>IF(E14 &lt; 0,CONCATENATE("("&amp;D14,")  &lt;-- видаток"),CONCATENATE("("&amp;D14,")  прибуток --&gt;"))</f>
        <v xml:space="preserve">(ПН)  прибуток --&gt;</v>
      </c>
      <c r="C14" s="18"/>
      <c r="D14" s="19" t="s">
        <v>19</v>
      </c>
      <c r="E14" s="19">
        <v>1</v>
      </c>
      <c r="F14" s="19">
        <v>1</v>
      </c>
      <c r="G14" s="19">
        <v>0</v>
      </c>
      <c r="H14" s="19">
        <v>1</v>
      </c>
      <c r="I14" s="19">
        <v>0</v>
      </c>
      <c r="J14" s="19">
        <v>1</v>
      </c>
      <c r="K14" s="19" t="s">
        <v>20</v>
      </c>
      <c r="L14" s="20">
        <v>42530.592216863421</v>
      </c>
      <c r="M14" s="21" t="s">
        <v>21</v>
      </c>
      <c r="N14" s="21"/>
      <c r="O14" s="21" t="s">
        <v>22</v>
      </c>
      <c r="P14" s="22">
        <v>1</v>
      </c>
      <c r="Q14" s="23">
        <v>1</v>
      </c>
      <c r="R14" s="23">
        <f>P14*Q14</f>
        <v>1</v>
      </c>
      <c r="S14" s="22">
        <v>1941</v>
      </c>
      <c r="T14" s="23">
        <f>J14*S14</f>
        <v>1941</v>
      </c>
    </row>
    <row r="15" ht="13.5" customHeight="1">
      <c r="B15" s="17" t="str">
        <f>IF(E15 &lt; 0,CONCATENATE("("&amp;D15,")  &lt;-- видаток"),CONCATENATE("("&amp;D15,")  прибуток --&gt;"))</f>
        <v xml:space="preserve">(ПН)  прибуток --&gt;</v>
      </c>
      <c r="C15" s="18"/>
      <c r="D15" s="19" t="s">
        <v>19</v>
      </c>
      <c r="E15" s="19">
        <v>1</v>
      </c>
      <c r="F15" s="19">
        <v>1</v>
      </c>
      <c r="G15" s="19">
        <v>0</v>
      </c>
      <c r="H15" s="19">
        <v>1</v>
      </c>
      <c r="I15" s="19">
        <v>0</v>
      </c>
      <c r="J15" s="19">
        <v>1</v>
      </c>
      <c r="K15" s="19" t="s">
        <v>20</v>
      </c>
      <c r="L15" s="20">
        <v>42533.591201041665</v>
      </c>
      <c r="M15" s="21" t="s">
        <v>21</v>
      </c>
      <c r="N15" s="21"/>
      <c r="O15" s="21" t="s">
        <v>22</v>
      </c>
      <c r="P15" s="22">
        <v>1</v>
      </c>
      <c r="Q15" s="23">
        <v>1</v>
      </c>
      <c r="R15" s="23">
        <f>P15*Q15</f>
        <v>1</v>
      </c>
      <c r="S15" s="22">
        <v>1942</v>
      </c>
      <c r="T15" s="23">
        <f>J15*S15</f>
        <v>1942</v>
      </c>
    </row>
    <row r="16" ht="13.5" customHeight="1">
      <c r="B16" s="17" t="str">
        <f>IF(E16 &lt; 0,CONCATENATE("("&amp;D16,")  &lt;-- видаток"),CONCATENATE("("&amp;D16,")  прибуток --&gt;"))</f>
        <v xml:space="preserve">(ПН)  прибуток --&gt;</v>
      </c>
      <c r="C16" s="18"/>
      <c r="D16" s="19" t="s">
        <v>19</v>
      </c>
      <c r="E16" s="19">
        <v>1</v>
      </c>
      <c r="F16" s="19">
        <v>1</v>
      </c>
      <c r="G16" s="19">
        <v>0</v>
      </c>
      <c r="H16" s="19">
        <v>1</v>
      </c>
      <c r="I16" s="19">
        <v>0</v>
      </c>
      <c r="J16" s="19">
        <v>1</v>
      </c>
      <c r="K16" s="19" t="s">
        <v>20</v>
      </c>
      <c r="L16" s="20">
        <v>42536.594232835647</v>
      </c>
      <c r="M16" s="21" t="s">
        <v>21</v>
      </c>
      <c r="N16" s="21"/>
      <c r="O16" s="21" t="s">
        <v>22</v>
      </c>
      <c r="P16" s="22">
        <v>1</v>
      </c>
      <c r="Q16" s="23">
        <v>1</v>
      </c>
      <c r="R16" s="23">
        <f>P16*Q16</f>
        <v>1</v>
      </c>
      <c r="S16" s="22">
        <v>1943</v>
      </c>
      <c r="T16" s="23">
        <f>J16*S16</f>
        <v>1943</v>
      </c>
    </row>
    <row r="17" ht="13.5" customHeight="1">
      <c r="B17" s="17" t="str">
        <f>IF(E17 &lt; 0,CONCATENATE("("&amp;D17,")  &lt;-- видаток"),CONCATENATE("("&amp;D17,")  прибуток --&gt;"))</f>
        <v xml:space="preserve">(ПН)  прибуток --&gt;</v>
      </c>
      <c r="C17" s="18"/>
      <c r="D17" s="19" t="s">
        <v>19</v>
      </c>
      <c r="E17" s="19">
        <v>1</v>
      </c>
      <c r="F17" s="19">
        <v>1</v>
      </c>
      <c r="G17" s="19">
        <v>0</v>
      </c>
      <c r="H17" s="19">
        <v>1</v>
      </c>
      <c r="I17" s="19">
        <v>0</v>
      </c>
      <c r="J17" s="19">
        <v>1</v>
      </c>
      <c r="K17" s="19" t="s">
        <v>20</v>
      </c>
      <c r="L17" s="20">
        <v>42551.591557557869</v>
      </c>
      <c r="M17" s="21" t="s">
        <v>21</v>
      </c>
      <c r="N17" s="21"/>
      <c r="O17" s="21" t="s">
        <v>22</v>
      </c>
      <c r="P17" s="22">
        <v>1</v>
      </c>
      <c r="Q17" s="23">
        <v>1</v>
      </c>
      <c r="R17" s="23">
        <f>P17*Q17</f>
        <v>1</v>
      </c>
      <c r="S17" s="22">
        <v>1944</v>
      </c>
      <c r="T17" s="23">
        <f>J17*S17</f>
        <v>1944</v>
      </c>
    </row>
    <row r="18" ht="13.5" customHeight="1">
      <c r="B18" s="17" t="str">
        <f>IF(E18 &lt; 0,CONCATENATE("("&amp;D18,")  &lt;-- видаток"),CONCATENATE("("&amp;D18,")  прибуток --&gt;"))</f>
        <v xml:space="preserve">(ПН)  прибуток --&gt;</v>
      </c>
      <c r="C18" s="18"/>
      <c r="D18" s="19" t="s">
        <v>19</v>
      </c>
      <c r="E18" s="19">
        <v>1</v>
      </c>
      <c r="F18" s="19">
        <v>1</v>
      </c>
      <c r="G18" s="19">
        <v>0</v>
      </c>
      <c r="H18" s="19">
        <v>1</v>
      </c>
      <c r="I18" s="19">
        <v>0</v>
      </c>
      <c r="J18" s="19">
        <v>1</v>
      </c>
      <c r="K18" s="19" t="s">
        <v>20</v>
      </c>
      <c r="L18" s="20">
        <v>42551.592349537037</v>
      </c>
      <c r="M18" s="21" t="s">
        <v>21</v>
      </c>
      <c r="N18" s="21"/>
      <c r="O18" s="21" t="s">
        <v>22</v>
      </c>
      <c r="P18" s="22">
        <v>1</v>
      </c>
      <c r="Q18" s="23">
        <v>1</v>
      </c>
      <c r="R18" s="23">
        <f>P18*Q18</f>
        <v>1</v>
      </c>
      <c r="S18" s="22">
        <v>1945</v>
      </c>
      <c r="T18" s="23">
        <f>J18*S18</f>
        <v>1945</v>
      </c>
    </row>
    <row r="19" ht="13.5" customHeight="1">
      <c r="B19" s="17" t="str">
        <f>IF(E19 &lt; 0,CONCATENATE("("&amp;D19,")  &lt;-- видаток"),CONCATENATE("("&amp;D19,")  прибуток --&gt;"))</f>
        <v xml:space="preserve">(ПН)  прибуток --&gt;</v>
      </c>
      <c r="C19" s="18"/>
      <c r="D19" s="19" t="s">
        <v>19</v>
      </c>
      <c r="E19" s="19">
        <v>1</v>
      </c>
      <c r="F19" s="19">
        <v>1</v>
      </c>
      <c r="G19" s="19">
        <v>0</v>
      </c>
      <c r="H19" s="19">
        <v>1</v>
      </c>
      <c r="I19" s="19">
        <v>0</v>
      </c>
      <c r="J19" s="19">
        <v>1.8</v>
      </c>
      <c r="K19" s="19" t="s">
        <v>20</v>
      </c>
      <c r="L19" s="20">
        <v>42552.559449803237</v>
      </c>
      <c r="M19" s="21" t="s">
        <v>21</v>
      </c>
      <c r="N19" s="21"/>
      <c r="O19" s="21" t="s">
        <v>22</v>
      </c>
      <c r="P19" s="22">
        <v>1</v>
      </c>
      <c r="Q19" s="23">
        <v>1</v>
      </c>
      <c r="R19" s="23">
        <f>P19*Q19</f>
        <v>1</v>
      </c>
      <c r="S19" s="22">
        <v>1946</v>
      </c>
      <c r="T19" s="23">
        <f>J19*S19</f>
        <v>3502.8000000000002</v>
      </c>
    </row>
    <row r="20" ht="13.5" customHeight="1">
      <c r="B20" s="17" t="str">
        <f>IF(E20 &lt; 0,CONCATENATE("("&amp;D20,")  &lt;-- видаток"),CONCATENATE("("&amp;D20,")  прибуток --&gt;"))</f>
        <v xml:space="preserve">(ПН)  прибуток --&gt;</v>
      </c>
      <c r="C20" s="18"/>
      <c r="D20" s="19" t="s">
        <v>19</v>
      </c>
      <c r="E20" s="19">
        <v>1</v>
      </c>
      <c r="F20" s="19">
        <v>1</v>
      </c>
      <c r="G20" s="19">
        <v>0</v>
      </c>
      <c r="H20" s="19">
        <v>1</v>
      </c>
      <c r="I20" s="19">
        <v>0</v>
      </c>
      <c r="J20" s="19">
        <v>1.8</v>
      </c>
      <c r="K20" s="19" t="s">
        <v>20</v>
      </c>
      <c r="L20" s="20">
        <v>42552.559449803237</v>
      </c>
      <c r="M20" s="21" t="s">
        <v>21</v>
      </c>
      <c r="N20" s="21"/>
      <c r="O20" s="21" t="s">
        <v>22</v>
      </c>
      <c r="P20" s="22">
        <v>1</v>
      </c>
      <c r="Q20" s="23">
        <v>1</v>
      </c>
      <c r="R20" s="23">
        <f>P20*Q20</f>
        <v>1</v>
      </c>
      <c r="S20" s="22">
        <v>1947</v>
      </c>
      <c r="T20" s="23">
        <f>J20*S20</f>
        <v>3504.5999999999999</v>
      </c>
    </row>
    <row r="21" ht="13.5" customHeight="1">
      <c r="B21" s="17" t="str">
        <f>IF(E21 &lt; 0,CONCATENATE("("&amp;D21,")  &lt;-- видаток"),CONCATENATE("("&amp;D21,")  прибуток --&gt;"))</f>
        <v xml:space="preserve">(ПН)  прибуток --&gt;</v>
      </c>
      <c r="C21" s="18"/>
      <c r="D21" s="19" t="s">
        <v>19</v>
      </c>
      <c r="E21" s="19">
        <v>1</v>
      </c>
      <c r="F21" s="19">
        <v>1</v>
      </c>
      <c r="G21" s="19">
        <v>0</v>
      </c>
      <c r="H21" s="19">
        <v>1</v>
      </c>
      <c r="I21" s="19">
        <v>0</v>
      </c>
      <c r="J21" s="19">
        <v>1.8</v>
      </c>
      <c r="K21" s="19" t="s">
        <v>20</v>
      </c>
      <c r="L21" s="20">
        <v>42552.559626932867</v>
      </c>
      <c r="M21" s="21" t="s">
        <v>21</v>
      </c>
      <c r="N21" s="21"/>
      <c r="O21" s="21" t="s">
        <v>22</v>
      </c>
      <c r="P21" s="22">
        <v>1</v>
      </c>
      <c r="Q21" s="23">
        <v>1</v>
      </c>
      <c r="R21" s="23">
        <f>P21*Q21</f>
        <v>1</v>
      </c>
      <c r="S21" s="22">
        <v>1948</v>
      </c>
      <c r="T21" s="23">
        <f>J21*S21</f>
        <v>3506.4000000000001</v>
      </c>
    </row>
    <row r="22" ht="13.5" customHeight="1">
      <c r="B22" s="17" t="str">
        <f>IF(E22 &lt; 0,CONCATENATE("("&amp;D22,")  &lt;-- видаток"),CONCATENATE("("&amp;D22,")  прибуток --&gt;"))</f>
        <v xml:space="preserve">(ПН)  прибуток --&gt;</v>
      </c>
      <c r="C22" s="18"/>
      <c r="D22" s="19" t="s">
        <v>19</v>
      </c>
      <c r="E22" s="19">
        <v>1</v>
      </c>
      <c r="F22" s="19">
        <v>1</v>
      </c>
      <c r="G22" s="19">
        <v>0</v>
      </c>
      <c r="H22" s="19">
        <v>5</v>
      </c>
      <c r="I22" s="19">
        <v>0</v>
      </c>
      <c r="J22" s="19">
        <v>1.8</v>
      </c>
      <c r="K22" s="19" t="s">
        <v>20</v>
      </c>
      <c r="L22" s="20">
        <v>42552.590989386576</v>
      </c>
      <c r="M22" s="21" t="s">
        <v>21</v>
      </c>
      <c r="N22" s="21"/>
      <c r="O22" s="21" t="s">
        <v>22</v>
      </c>
      <c r="P22" s="22">
        <v>1</v>
      </c>
      <c r="Q22" s="23">
        <v>5</v>
      </c>
      <c r="R22" s="23">
        <f>P22*Q22</f>
        <v>5</v>
      </c>
      <c r="S22" s="22">
        <v>1949</v>
      </c>
      <c r="T22" s="23">
        <f>J22*S22</f>
        <v>3508.2000000000003</v>
      </c>
    </row>
    <row r="23" ht="13.5" customHeight="1">
      <c r="B23" s="17" t="str">
        <f>IF(E23 &lt; 0,CONCATENATE("("&amp;D23,")  &lt;-- видаток"),CONCATENATE("("&amp;D23,")  прибуток --&gt;"))</f>
        <v xml:space="preserve">(ПН)  прибуток --&gt;</v>
      </c>
      <c r="C23" s="18"/>
      <c r="D23" s="19" t="s">
        <v>19</v>
      </c>
      <c r="E23" s="19">
        <v>1</v>
      </c>
      <c r="F23" s="19">
        <v>1</v>
      </c>
      <c r="G23" s="19">
        <v>0</v>
      </c>
      <c r="H23" s="19">
        <v>1</v>
      </c>
      <c r="I23" s="19">
        <v>0</v>
      </c>
      <c r="J23" s="19">
        <v>1.8</v>
      </c>
      <c r="K23" s="19" t="s">
        <v>23</v>
      </c>
      <c r="L23" s="20">
        <v>42552.592038113427</v>
      </c>
      <c r="M23" s="21" t="s">
        <v>21</v>
      </c>
      <c r="N23" s="21"/>
      <c r="O23" s="21" t="s">
        <v>22</v>
      </c>
      <c r="P23" s="22">
        <v>1</v>
      </c>
      <c r="Q23" s="23">
        <v>1</v>
      </c>
      <c r="R23" s="23">
        <f>P23*Q23</f>
        <v>1</v>
      </c>
      <c r="S23" s="22">
        <v>1950</v>
      </c>
      <c r="T23" s="23">
        <f>J23*S23</f>
        <v>3510</v>
      </c>
    </row>
    <row r="24" ht="13.5" customHeight="1">
      <c r="B24" s="24"/>
      <c r="C24" s="25"/>
      <c r="D24" s="25"/>
      <c r="E24" s="25"/>
      <c r="F24" s="26">
        <f>SUM(F11:F23)</f>
        <v>13</v>
      </c>
      <c r="G24" s="26">
        <f>SUM(G11:G23)</f>
        <v>0</v>
      </c>
      <c r="H24" s="26">
        <f>SUM(H11:H23)</f>
        <v>17</v>
      </c>
      <c r="I24" s="26">
        <f>SUM(I11:I23)</f>
        <v>0</v>
      </c>
      <c r="J24" s="26"/>
      <c r="K24" s="27"/>
      <c r="L24" s="28"/>
      <c r="M24" s="28"/>
      <c r="N24" s="28"/>
      <c r="O24" s="29"/>
      <c r="P24" s="29"/>
      <c r="Q24" s="30" t="s">
        <v>24</v>
      </c>
      <c r="R24" s="30"/>
      <c r="S24" s="30"/>
      <c r="T24" s="31">
        <v>13</v>
      </c>
    </row>
    <row r="25" ht="13.5" customHeight="1">
      <c r="B25" s="32"/>
      <c r="C25" s="32"/>
      <c r="D25" s="32"/>
      <c r="E25" s="32"/>
      <c r="F25" s="32"/>
      <c r="G25" s="32"/>
      <c r="H25" s="32"/>
      <c r="I25" s="32"/>
      <c r="J25" s="32"/>
      <c r="K25" s="33"/>
      <c r="L25" s="32"/>
      <c r="M25" s="32"/>
      <c r="N25" s="32"/>
      <c r="O25" s="34" t="s">
        <v>25</v>
      </c>
      <c r="P25" s="34"/>
      <c r="Q25" s="35">
        <f>F24</f>
        <v>13</v>
      </c>
      <c r="R25" s="36" t="s">
        <v>26</v>
      </c>
      <c r="S25" s="37" t="s">
        <v>27</v>
      </c>
      <c r="T25" s="38">
        <f>H24</f>
        <v>17</v>
      </c>
    </row>
    <row r="26" ht="13.5" customHeight="1">
      <c r="N26" s="39"/>
      <c r="O26" s="40" t="s">
        <v>28</v>
      </c>
      <c r="P26" s="40"/>
      <c r="Q26" s="35">
        <f>G24</f>
        <v>0</v>
      </c>
      <c r="R26" s="36" t="s">
        <v>26</v>
      </c>
      <c r="S26" s="37" t="s">
        <v>27</v>
      </c>
      <c r="T26" s="38">
        <f>I24</f>
        <v>0</v>
      </c>
    </row>
    <row r="27" ht="13.5" customHeight="1">
      <c r="N27" s="41"/>
    </row>
    <row r="28" ht="13.5" customHeight="1">
      <c r="N28" s="39"/>
    </row>
    <row r="29" ht="13.5" customHeight="1">
      <c r="N29" s="42"/>
      <c r="O29" s="43"/>
      <c r="P29" s="43"/>
      <c r="Q29" s="44"/>
      <c r="R29" s="44"/>
      <c r="S29" s="44"/>
      <c r="T29" s="44"/>
    </row>
    <row r="30" ht="13.5" customHeight="1">
      <c r="N30" s="45"/>
      <c r="O30" s="43"/>
      <c r="P30" s="43"/>
      <c r="Q30" s="44"/>
      <c r="R30" s="44"/>
      <c r="S30" s="44"/>
      <c r="T30" s="44"/>
    </row>
    <row r="31" ht="13.5" customHeight="1">
      <c r="N31" s="46"/>
    </row>
    <row r="32" ht="13.5" customHeight="1">
      <c r="N32" s="47"/>
    </row>
    <row r="33" ht="13.5" customHeight="1">
      <c r="N33" s="48"/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</sheetData>
  <mergeCells count="37">
    <mergeCell ref="Q24:S24"/>
    <mergeCell ref="O25:P25"/>
    <mergeCell ref="O26:P26"/>
    <mergeCell ref="B10:C10"/>
    <mergeCell ref="M10:N10"/>
    <mergeCell ref="B8:N8"/>
    <mergeCell ref="B1:T1"/>
    <mergeCell ref="M9:N9"/>
    <mergeCell ref="B9:C9"/>
    <mergeCell ref="O8:R8"/>
    <mergeCell ref="S8:T8"/>
    <mergeCell ref="B11:C11"/>
    <mergeCell ref="M11:N11"/>
    <mergeCell ref="B12:C12"/>
    <mergeCell ref="M12:N12"/>
    <mergeCell ref="B13:C13"/>
    <mergeCell ref="M13:N13"/>
    <mergeCell ref="B14:C14"/>
    <mergeCell ref="M14:N14"/>
    <mergeCell ref="B15:C15"/>
    <mergeCell ref="M15:N15"/>
    <mergeCell ref="B16:C16"/>
    <mergeCell ref="M16:N16"/>
    <mergeCell ref="B17:C17"/>
    <mergeCell ref="M17:N17"/>
    <mergeCell ref="B18:C18"/>
    <mergeCell ref="M18:N18"/>
    <mergeCell ref="B19:C19"/>
    <mergeCell ref="M19:N19"/>
    <mergeCell ref="B20:C20"/>
    <mergeCell ref="M20:N20"/>
    <mergeCell ref="B21:C21"/>
    <mergeCell ref="M21:N21"/>
    <mergeCell ref="B22:C22"/>
    <mergeCell ref="M22:N22"/>
    <mergeCell ref="B23:C23"/>
    <mergeCell ref="M23:N23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2012-02-14T12:17:02Z</cp:lastPrinted>
  <dcterms:created xsi:type="dcterms:W3CDTF">2001-10-10T06:27:02Z</dcterms:created>
  <dcterms:modified xsi:type="dcterms:W3CDTF">2016-09-06T09:55:11Z</dcterms:modified>
</cp:coreProperties>
</file>