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якості'!$A$14:$N$22</definedName>
    <definedName name="range1">Накладна!$A$20:$P$29</definedName>
    <definedName name="range2">'Посвідчення якості'!#REF!</definedName>
    <definedName name="_xlnm.Print_Area" localSheetId="0">Накладна!$A$1:$P$38</definedName>
  </definedNames>
  <calcPr/>
</workbook>
</file>

<file path=xl/calcChain.xml><?xml version="1.0" encoding="utf-8"?>
<calcChain xmlns="http://schemas.openxmlformats.org/spreadsheetml/2006/main">
  <c i="1" r="D38"/>
  <c r="H31"/>
  <c r="I30"/>
  <c r="N29"/>
  <c r="M29"/>
  <c r="I29"/>
  <c r="O28"/>
  <c r="J28"/>
  <c r="P28"/>
  <c r="O27"/>
  <c r="J27"/>
  <c r="P27"/>
  <c r="O26"/>
  <c r="J26"/>
  <c r="P26"/>
  <c r="O25"/>
  <c r="J25"/>
  <c r="P25"/>
  <c r="O24"/>
  <c r="J24"/>
  <c r="P24"/>
  <c r="O23"/>
  <c r="J23"/>
  <c r="P23"/>
  <c r="O22"/>
  <c r="J22"/>
  <c r="P22"/>
  <c r="O21"/>
  <c r="J21"/>
  <c r="P21"/>
  <c r="O20"/>
  <c r="O29"/>
  <c r="J20"/>
  <c r="P20"/>
  <c r="P29"/>
  <c r="P31"/>
  <c r="C30"/>
  <c r="B31"/>
  <c r="P30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<sst xmlns="http://schemas.openxmlformats.org/spreadsheetml/2006/main">
  <si>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</si>
  <si>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Гимназия</t>
  </si>
  <si>
    <t xml:space="preserve">від </t>
  </si>
  <si>
    <t>Постачальник</t>
  </si>
  <si>
    <t>ПП "Максименко"</t>
  </si>
  <si>
    <t>Одержувач</t>
  </si>
  <si>
    <t>Покупець фіз. особа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</si>
  <si>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</si>
  <si>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</si>
  <si>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</si>
  <si>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</si>
  <si>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</si>
  <si>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</si>
  <si>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</si>
  <si>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</si>
  <si>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</si>
  <si>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Провід ШВВП 3*2,5</t>
  </si>
  <si>
    <t>м.</t>
  </si>
  <si>
    <t>Металорукав 14 (50м)</t>
  </si>
  <si>
    <t>Скоба метал. однолапкова ІЕК д16-17мм</t>
  </si>
  <si>
    <t>шт.</t>
  </si>
  <si>
    <t>Автоматичний вимикач 1-п. ВА 47-29 С 20А "ІЕК"</t>
  </si>
  <si>
    <t xml:space="preserve">Лампа AD22DS(LED)матрица d22мм красный 230В  ИЭК</t>
  </si>
  <si>
    <t>Розетка ALSU 2-й з/з накл.закр. білий</t>
  </si>
  <si>
    <t>розетка чотиримісна із заземленням РА16-266</t>
  </si>
  <si>
    <t>Щиток під автомат 4-6 скло</t>
  </si>
  <si>
    <t>Кабельний канал 25*25 (80 м.п./уп)</t>
  </si>
  <si>
    <t>Всього на суму:</t>
  </si>
  <si>
    <t>дві тисячі триста п’ятдесят сім гривень нуль копійок</t>
  </si>
  <si>
    <t>Саливон Руслан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</si>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</sst>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42741.42303283565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","+380965752009")</f>
        <v>тел. +380965752009</v>
      </c>
    </row>
    <row r="6">
      <c r="B6" s="12"/>
      <c r="D6" s="13" t="str">
        <f>IF("26005060758403"&lt;&gt;"",CONCATENATE("Р/р ","26005060758403"," в ","ПриватБанк", ", МФО ","31744"),"")</f>
        <v>Р/р 26005060758403 в ПриватБанк, МФО 31744</v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"&amp;"262, Житомирська обл., смт. Брусилів, Митрополита Іларіона 53"</f>
        <v>Адреса: 262, Житомирська обл., смт. Брусилів, Митрополита Іларіона 53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6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7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9</v>
      </c>
      <c r="C19" s="32" t="s">
        <v>10</v>
      </c>
      <c r="D19" s="33"/>
      <c r="E19" s="33"/>
      <c r="F19" s="33"/>
      <c r="G19" s="34"/>
      <c r="H19" s="35" t="s">
        <v>11</v>
      </c>
      <c r="I19" s="35" t="s">
        <v>12</v>
      </c>
      <c r="J19" s="32" t="str">
        <f>IF(B30&gt;0,"Ціна без ПДВ","Ціна без знижки")</f>
        <v>Ціна без знижки</v>
      </c>
      <c r="K19" s="32" t="s">
        <v>13</v>
      </c>
      <c r="L19" s="32"/>
      <c r="M19" s="32" t="s">
        <v>14</v>
      </c>
      <c r="N19" s="32" t="s">
        <v>15</v>
      </c>
      <c r="O19" s="32" t="s">
        <v>15</v>
      </c>
      <c r="P19" s="36" t="str">
        <f>IF(B30&gt;0,"Сума без ПДВ","Сума зі знижкою")</f>
        <v>Сума зі знижкою</v>
      </c>
    </row>
    <row r="20" ht="12.75" customHeight="1">
      <c r="B20" s="37">
        <v>1</v>
      </c>
      <c r="C20" s="38" t="s">
        <v>16</v>
      </c>
      <c r="D20" s="39"/>
      <c r="E20" s="39"/>
      <c r="F20" s="39"/>
      <c r="G20" s="40"/>
      <c r="H20" s="37" t="s">
        <v>17</v>
      </c>
      <c r="I20" s="41">
        <v>78</v>
      </c>
      <c r="J20" s="42">
        <f>K20+N20</f>
        <v>14.5</v>
      </c>
      <c r="K20" s="42">
        <v>14.5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1131</v>
      </c>
    </row>
    <row r="21" ht="12.75" customHeight="1">
      <c r="B21" s="37">
        <v>2</v>
      </c>
      <c r="C21" s="38" t="s">
        <v>18</v>
      </c>
      <c r="D21" s="39"/>
      <c r="E21" s="39"/>
      <c r="F21" s="39"/>
      <c r="G21" s="40"/>
      <c r="H21" s="37" t="s">
        <v>17</v>
      </c>
      <c r="I21" s="41">
        <v>20</v>
      </c>
      <c r="J21" s="42">
        <f>K21+N21</f>
        <v>9</v>
      </c>
      <c r="K21" s="42">
        <v>9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180</v>
      </c>
    </row>
    <row r="22" ht="12.75" customHeight="1">
      <c r="B22" s="37">
        <v>3</v>
      </c>
      <c r="C22" s="38" t="s">
        <v>19</v>
      </c>
      <c r="D22" s="39"/>
      <c r="E22" s="39"/>
      <c r="F22" s="39"/>
      <c r="G22" s="40"/>
      <c r="H22" s="37" t="s">
        <v>20</v>
      </c>
      <c r="I22" s="41">
        <v>40</v>
      </c>
      <c r="J22" s="42">
        <f>K22+N22</f>
        <v>2.5</v>
      </c>
      <c r="K22" s="42">
        <v>2.5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100</v>
      </c>
    </row>
    <row r="23" ht="12.75" customHeight="1">
      <c r="B23" s="37">
        <v>4</v>
      </c>
      <c r="C23" s="38" t="s">
        <v>21</v>
      </c>
      <c r="D23" s="39"/>
      <c r="E23" s="39"/>
      <c r="F23" s="39"/>
      <c r="G23" s="40"/>
      <c r="H23" s="37" t="s">
        <v>20</v>
      </c>
      <c r="I23" s="41">
        <v>1</v>
      </c>
      <c r="J23" s="42">
        <f>K23+N23</f>
        <v>37</v>
      </c>
      <c r="K23" s="42">
        <v>37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37</v>
      </c>
    </row>
    <row r="24" ht="12.75" customHeight="1">
      <c r="B24" s="37">
        <v>5</v>
      </c>
      <c r="C24" s="38" t="s">
        <v>22</v>
      </c>
      <c r="D24" s="39"/>
      <c r="E24" s="39"/>
      <c r="F24" s="39"/>
      <c r="G24" s="40"/>
      <c r="H24" s="37" t="s">
        <v>20</v>
      </c>
      <c r="I24" s="41">
        <v>1</v>
      </c>
      <c r="J24" s="42">
        <f>K24+N24</f>
        <v>20</v>
      </c>
      <c r="K24" s="42">
        <v>20</v>
      </c>
      <c r="L24" s="43">
        <v>0</v>
      </c>
      <c r="M24" s="43">
        <v>0</v>
      </c>
      <c r="N24" s="42">
        <v>0</v>
      </c>
      <c r="O24" s="42">
        <f>I24*N24</f>
        <v>0</v>
      </c>
      <c r="P24" s="42">
        <f>ROUND(I24*(J24-N24),2)</f>
        <v>20</v>
      </c>
    </row>
    <row r="25" ht="12.75" customHeight="1">
      <c r="B25" s="37">
        <v>6</v>
      </c>
      <c r="C25" s="38" t="s">
        <v>23</v>
      </c>
      <c r="D25" s="39"/>
      <c r="E25" s="39"/>
      <c r="F25" s="39"/>
      <c r="G25" s="40"/>
      <c r="H25" s="37" t="s">
        <v>20</v>
      </c>
      <c r="I25" s="41">
        <v>10</v>
      </c>
      <c r="J25" s="42">
        <f>K25+N25</f>
        <v>49</v>
      </c>
      <c r="K25" s="42">
        <v>49</v>
      </c>
      <c r="L25" s="43">
        <v>0</v>
      </c>
      <c r="M25" s="43">
        <v>0</v>
      </c>
      <c r="N25" s="42">
        <v>0</v>
      </c>
      <c r="O25" s="42">
        <f>I25*N25</f>
        <v>0</v>
      </c>
      <c r="P25" s="42">
        <f>ROUND(I25*(J25-N25),2)</f>
        <v>490</v>
      </c>
    </row>
    <row r="26" ht="12.75" customHeight="1">
      <c r="B26" s="37">
        <v>7</v>
      </c>
      <c r="C26" s="38" t="s">
        <v>24</v>
      </c>
      <c r="D26" s="39"/>
      <c r="E26" s="39"/>
      <c r="F26" s="39"/>
      <c r="G26" s="40"/>
      <c r="H26" s="37" t="s">
        <v>20</v>
      </c>
      <c r="I26" s="41">
        <v>1</v>
      </c>
      <c r="J26" s="42">
        <f>K26+N26</f>
        <v>92</v>
      </c>
      <c r="K26" s="42">
        <v>92</v>
      </c>
      <c r="L26" s="43">
        <v>0</v>
      </c>
      <c r="M26" s="43">
        <v>0</v>
      </c>
      <c r="N26" s="42">
        <v>0</v>
      </c>
      <c r="O26" s="42">
        <f>I26*N26</f>
        <v>0</v>
      </c>
      <c r="P26" s="42">
        <f>ROUND(I26*(J26-N26),2)</f>
        <v>92</v>
      </c>
    </row>
    <row r="27" ht="12.75" customHeight="1">
      <c r="B27" s="37">
        <v>8</v>
      </c>
      <c r="C27" s="38" t="s">
        <v>25</v>
      </c>
      <c r="D27" s="39"/>
      <c r="E27" s="39"/>
      <c r="F27" s="39"/>
      <c r="G27" s="40"/>
      <c r="H27" s="37" t="s">
        <v>20</v>
      </c>
      <c r="I27" s="41">
        <v>1</v>
      </c>
      <c r="J27" s="42">
        <f>K27+N27</f>
        <v>19</v>
      </c>
      <c r="K27" s="42">
        <v>19</v>
      </c>
      <c r="L27" s="43">
        <v>0</v>
      </c>
      <c r="M27" s="43">
        <v>0</v>
      </c>
      <c r="N27" s="42">
        <v>0</v>
      </c>
      <c r="O27" s="42">
        <f>I27*N27</f>
        <v>0</v>
      </c>
      <c r="P27" s="42">
        <f>ROUND(I27*(J27-N27),2)</f>
        <v>19</v>
      </c>
    </row>
    <row r="28" ht="12.75" customHeight="1">
      <c r="B28" s="37">
        <v>9</v>
      </c>
      <c r="C28" s="38" t="s">
        <v>26</v>
      </c>
      <c r="D28" s="39"/>
      <c r="E28" s="39"/>
      <c r="F28" s="39"/>
      <c r="G28" s="40"/>
      <c r="H28" s="37" t="s">
        <v>20</v>
      </c>
      <c r="I28" s="41">
        <v>18</v>
      </c>
      <c r="J28" s="42">
        <f>K28+N28</f>
        <v>16</v>
      </c>
      <c r="K28" s="42">
        <v>16</v>
      </c>
      <c r="L28" s="43">
        <v>0</v>
      </c>
      <c r="M28" s="43">
        <v>0</v>
      </c>
      <c r="N28" s="42">
        <v>0</v>
      </c>
      <c r="O28" s="42">
        <f>I28*N28</f>
        <v>0</v>
      </c>
      <c r="P28" s="42">
        <f>ROUND(I28*(J28-N28),2)</f>
        <v>288</v>
      </c>
    </row>
    <row r="29" ht="12.75" customHeight="1">
      <c r="B29" s="44"/>
      <c r="C29" s="45"/>
      <c r="D29" s="45"/>
      <c r="E29" s="45"/>
      <c r="F29" s="45"/>
      <c r="G29" s="46"/>
      <c r="H29" s="46"/>
      <c r="I29" s="47" t="str">
        <f>IF(B30&gt;0,"Всього без ПДВ","Всього")</f>
        <v>Всього</v>
      </c>
      <c r="J29" s="48"/>
      <c r="K29" s="48"/>
      <c r="L29" s="49"/>
      <c r="M29" s="50">
        <f>SUM(M20:M28)</f>
        <v>0</v>
      </c>
      <c r="N29" s="51">
        <f>SUM(N20:N28)</f>
        <v>0</v>
      </c>
      <c r="O29" s="51">
        <f>SUM(O20:O28)</f>
        <v>0</v>
      </c>
      <c r="P29" s="52">
        <f>SUM(P20:P28)</f>
        <v>2357</v>
      </c>
    </row>
    <row r="30" ht="12.75" customHeight="1">
      <c r="B30" s="53">
        <v>0</v>
      </c>
      <c r="C30" s="54">
        <f>ROUND(P29*B30/100,2)</f>
        <v>0</v>
      </c>
      <c r="D30" s="18"/>
      <c r="E30" s="18"/>
      <c r="F30" s="18"/>
      <c r="G30" s="55"/>
      <c r="H30" s="55"/>
      <c r="I30" s="56" t="str">
        <f>IF(B30&gt;0,CONCATENATE("Всього ПДВ "&amp;WayBillList_NDS&amp;"%"),"Всього без знижки")</f>
        <v>Всього без знижки</v>
      </c>
      <c r="J30" s="57"/>
      <c r="K30" s="57"/>
      <c r="L30" s="49"/>
      <c r="M30" s="49"/>
      <c r="N30" s="49"/>
      <c r="O30" s="49"/>
      <c r="P30" s="58">
        <f>IF(B30&gt;0,C30,O29+P29)</f>
        <v>2357</v>
      </c>
    </row>
    <row r="31" ht="12.75" customHeight="1">
      <c r="B31" s="59">
        <f>O29+P29</f>
        <v>2357</v>
      </c>
      <c r="H31" s="60" t="str">
        <f>IF(B30&gt;0,"Разом, в т.ч ПДВ:","Всього до сплати")</f>
        <v>Всього до сплати</v>
      </c>
      <c r="I31" s="60"/>
      <c r="J31" s="61"/>
      <c r="K31" s="57"/>
      <c r="L31" s="49"/>
      <c r="M31" s="49"/>
      <c r="N31" s="49"/>
      <c r="O31" s="49"/>
      <c r="P31" s="62">
        <f>IF(B30&gt;0,P29+P30,P29)</f>
        <v>2357</v>
      </c>
    </row>
    <row r="32" ht="12.75" customHeight="1">
      <c r="B32" s="28"/>
      <c r="C32" s="28"/>
      <c r="D32" s="28"/>
      <c r="E32" s="28"/>
      <c r="F32" s="28"/>
      <c r="G32" s="28"/>
      <c r="H32" s="55"/>
      <c r="I32" s="55"/>
      <c r="J32" s="55"/>
      <c r="K32" s="55"/>
      <c r="L32" s="55"/>
      <c r="M32" s="55"/>
      <c r="N32" s="55"/>
      <c r="O32" s="55"/>
      <c r="P32" s="55"/>
    </row>
    <row r="33" ht="12.75" customHeight="1">
      <c r="B33" s="63" t="s">
        <v>27</v>
      </c>
      <c r="C33" s="28"/>
      <c r="D33" s="25" t="s">
        <v>28</v>
      </c>
      <c r="E33" s="25"/>
      <c r="F33" s="25"/>
      <c r="G33" s="25"/>
      <c r="H33" s="23"/>
      <c r="I33" s="23"/>
      <c r="J33" s="23"/>
      <c r="K33" s="23"/>
      <c r="L33" s="23"/>
      <c r="M33" s="23"/>
      <c r="N33" s="23"/>
      <c r="O33" s="23"/>
      <c r="P33" s="23"/>
    </row>
    <row r="34" ht="12.75" customHeight="1">
      <c r="B34" s="28"/>
      <c r="C34" s="28"/>
      <c r="D34" s="28"/>
      <c r="E34" s="28"/>
      <c r="F34" s="28"/>
      <c r="G34" s="28"/>
      <c r="H34" s="55"/>
      <c r="I34" s="55"/>
      <c r="J34" s="55"/>
      <c r="K34" s="55"/>
      <c r="L34" s="55"/>
      <c r="M34" s="55"/>
      <c r="N34" s="55"/>
      <c r="O34" s="55"/>
      <c r="P34" s="55"/>
    </row>
    <row r="35" ht="12.75" customHeight="1">
      <c r="B35" s="28"/>
      <c r="C35" s="28"/>
      <c r="D35" s="28"/>
      <c r="E35" s="28"/>
      <c r="F35" s="28"/>
      <c r="G35" s="28"/>
      <c r="H35" s="55"/>
      <c r="I35" s="55"/>
      <c r="J35" s="55"/>
      <c r="K35" s="55"/>
      <c r="L35" s="55"/>
      <c r="M35" s="55"/>
      <c r="N35" s="55"/>
      <c r="O35" s="55"/>
      <c r="P35" s="55"/>
    </row>
    <row r="36" ht="12.75" customHeight="1">
      <c r="B36" s="64">
        <v>-1</v>
      </c>
      <c r="C36" s="64" t="s">
        <v>29</v>
      </c>
      <c r="D36" s="28"/>
      <c r="E36" s="28"/>
      <c r="F36" s="28"/>
      <c r="G36" s="28"/>
      <c r="H36" s="55"/>
      <c r="I36" s="55"/>
      <c r="J36" s="55"/>
      <c r="K36" s="55"/>
      <c r="L36" s="55"/>
      <c r="M36" s="55"/>
      <c r="N36" s="55"/>
      <c r="O36" s="55"/>
      <c r="P36" s="55"/>
    </row>
    <row r="37" ht="12.75" customHeight="1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A38" s="65"/>
      <c r="B38" s="67" t="s">
        <v>30</v>
      </c>
      <c r="C38" s="67"/>
      <c r="D38" s="68" t="str">
        <f>IF(B36 &lt; 0,C36," ")</f>
        <v>Саливон Руслан</v>
      </c>
      <c r="E38" s="68"/>
      <c r="F38" s="68"/>
      <c r="G38" s="68"/>
      <c r="H38" s="69" t="s">
        <v>31</v>
      </c>
      <c r="I38" s="69"/>
      <c r="J38" s="70"/>
      <c r="K38" s="70"/>
      <c r="L38" s="70"/>
      <c r="M38" s="70"/>
      <c r="N38" s="70"/>
      <c r="O38" s="70"/>
      <c r="P38" s="70"/>
    </row>
  </sheetData>
  <mergeCells count="26">
    <mergeCell ref="B32:G32"/>
    <mergeCell ref="B38:C38"/>
    <mergeCell ref="J38:P38"/>
    <mergeCell ref="D38:G38"/>
    <mergeCell ref="H31:J31"/>
    <mergeCell ref="H38:I38"/>
    <mergeCell ref="B2:H2"/>
    <mergeCell ref="B17:P17"/>
    <mergeCell ref="I29:J29"/>
    <mergeCell ref="I30:J30"/>
    <mergeCell ref="L2:M2"/>
    <mergeCell ref="O2:P2"/>
    <mergeCell ref="F16:G16"/>
    <mergeCell ref="D8:I8"/>
    <mergeCell ref="D12:I12"/>
    <mergeCell ref="C18:D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1" t="s">
        <v>32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="1" customFormat="1" ht="27.75" customHeight="1">
      <c r="B2" s="73" t="s">
        <v>33</v>
      </c>
      <c r="C2" s="73"/>
      <c r="D2" s="73"/>
      <c r="E2" s="73"/>
      <c r="F2" s="73"/>
      <c r="G2" s="73"/>
      <c r="H2" s="73"/>
      <c r="I2" s="73"/>
      <c r="J2" s="73"/>
      <c r="K2" s="73"/>
      <c r="L2" s="74" t="s">
        <v>1</v>
      </c>
      <c r="M2" s="75"/>
      <c r="N2" s="75"/>
    </row>
    <row r="3" s="1" customFormat="1" ht="14.25" customHeight="1">
      <c r="B3" s="76" t="s">
        <v>34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="1" customFormat="1" ht="14.25" customHeight="1">
      <c r="B4" s="76"/>
      <c r="C4" s="74" t="s">
        <v>35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="1" customFormat="1" ht="16.5" customHeight="1">
      <c r="B5" s="76"/>
      <c r="C5" s="74" t="s">
        <v>36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="1" customFormat="1" ht="16.5" customHeight="1">
      <c r="B6" s="76"/>
      <c r="C6" s="74" t="s">
        <v>37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="1" customFormat="1" ht="15.75" customHeight="1">
      <c r="B7" s="76"/>
      <c r="C7" s="75" t="s">
        <v>38</v>
      </c>
      <c r="D7" s="75"/>
      <c r="E7" s="75"/>
      <c r="F7" s="74" t="s">
        <v>6</v>
      </c>
      <c r="G7" s="74"/>
      <c r="H7" s="74"/>
      <c r="I7" s="74"/>
      <c r="J7" s="74"/>
      <c r="K7" s="74"/>
      <c r="L7" s="74"/>
      <c r="M7" s="74"/>
      <c r="N7" s="74"/>
    </row>
    <row r="8" s="1" customFormat="1" ht="16.5" customHeight="1">
      <c r="B8" s="73"/>
      <c r="C8" s="74" t="s">
        <v>39</v>
      </c>
      <c r="D8" s="74"/>
      <c r="E8" s="74"/>
      <c r="F8" s="74"/>
      <c r="G8" s="77">
        <v>42741.42303283565</v>
      </c>
      <c r="H8" s="77"/>
      <c r="I8" s="74" t="s">
        <v>40</v>
      </c>
      <c r="J8" s="74"/>
      <c r="K8" s="74"/>
      <c r="L8" s="74"/>
      <c r="M8" s="74"/>
      <c r="N8" s="74"/>
    </row>
    <row r="9" s="1" customFormat="1" ht="17.25" customHeight="1">
      <c r="B9" s="73"/>
      <c r="C9" s="74" t="s">
        <v>41</v>
      </c>
      <c r="D9" s="74"/>
      <c r="E9" s="74" t="s">
        <v>1</v>
      </c>
      <c r="F9" s="75" t="s">
        <v>42</v>
      </c>
      <c r="G9" s="78">
        <v>42741.42303283565</v>
      </c>
      <c r="H9" s="78"/>
      <c r="I9" s="75" t="s">
        <v>43</v>
      </c>
      <c r="J9" s="75"/>
      <c r="K9" s="75"/>
      <c r="L9" s="74"/>
      <c r="M9" s="75"/>
      <c r="N9" s="75"/>
    </row>
    <row r="10" s="1" customFormat="1" ht="14.25" customHeight="1">
      <c r="B10" s="73"/>
      <c r="C10" s="74"/>
      <c r="D10" s="74"/>
      <c r="E10" s="74"/>
      <c r="F10" s="74"/>
      <c r="G10" s="75"/>
      <c r="H10" s="73"/>
      <c r="I10" s="73"/>
      <c r="J10" s="73"/>
      <c r="K10" s="73"/>
      <c r="L10" s="74"/>
      <c r="M10" s="75"/>
      <c r="N10" s="75"/>
    </row>
    <row r="11" s="1" customFormat="1"/>
    <row r="12" s="1" customFormat="1" ht="23.25" customHeight="1">
      <c r="B12" s="79" t="s">
        <v>44</v>
      </c>
      <c r="C12" s="80" t="s">
        <v>45</v>
      </c>
      <c r="D12" s="81"/>
      <c r="E12" s="81"/>
      <c r="F12" s="82"/>
      <c r="G12" s="79" t="s">
        <v>46</v>
      </c>
      <c r="H12" s="79" t="s">
        <v>47</v>
      </c>
      <c r="I12" s="79" t="s">
        <v>48</v>
      </c>
      <c r="J12" s="79" t="s">
        <v>49</v>
      </c>
      <c r="K12" s="79" t="s">
        <v>50</v>
      </c>
      <c r="L12" s="79" t="s">
        <v>51</v>
      </c>
      <c r="M12" s="80" t="s">
        <v>52</v>
      </c>
      <c r="N12" s="82"/>
    </row>
    <row r="13" s="1" customFormat="1" ht="27" customHeight="1">
      <c r="B13" s="83"/>
      <c r="C13" s="84"/>
      <c r="D13" s="85"/>
      <c r="E13" s="85"/>
      <c r="F13" s="86"/>
      <c r="G13" s="83"/>
      <c r="H13" s="83"/>
      <c r="I13" s="83"/>
      <c r="J13" s="83"/>
      <c r="K13" s="83"/>
      <c r="L13" s="83"/>
      <c r="M13" s="84"/>
      <c r="N13" s="86"/>
    </row>
    <row r="14" s="1" customFormat="1" ht="12.75" customHeight="1">
      <c r="B14" s="87">
        <v>1</v>
      </c>
      <c r="C14" s="88" t="s">
        <v>16</v>
      </c>
      <c r="D14" s="89"/>
      <c r="E14" s="89"/>
      <c r="F14" s="90"/>
      <c r="G14" s="91">
        <v>78</v>
      </c>
      <c r="H14" s="91"/>
      <c r="I14" s="91"/>
      <c r="J14" s="92">
        <v>42740.42303283565</v>
      </c>
      <c r="K14" s="91"/>
      <c r="L14" s="91"/>
      <c r="M14" s="93"/>
      <c r="N14" s="94"/>
    </row>
    <row r="15" s="1" customFormat="1" ht="12.75" customHeight="1">
      <c r="B15" s="87">
        <v>2</v>
      </c>
      <c r="C15" s="88" t="s">
        <v>18</v>
      </c>
      <c r="D15" s="89"/>
      <c r="E15" s="89"/>
      <c r="F15" s="90"/>
      <c r="G15" s="91">
        <v>20</v>
      </c>
      <c r="H15" s="91"/>
      <c r="I15" s="91"/>
      <c r="J15" s="92">
        <v>42740.42303283565</v>
      </c>
      <c r="K15" s="91"/>
      <c r="L15" s="91"/>
      <c r="M15" s="93"/>
      <c r="N15" s="94"/>
    </row>
    <row r="16" s="1" customFormat="1" ht="12.75" customHeight="1">
      <c r="B16" s="87">
        <v>3</v>
      </c>
      <c r="C16" s="88" t="s">
        <v>19</v>
      </c>
      <c r="D16" s="89"/>
      <c r="E16" s="89"/>
      <c r="F16" s="90"/>
      <c r="G16" s="91">
        <v>40</v>
      </c>
      <c r="H16" s="91"/>
      <c r="I16" s="91"/>
      <c r="J16" s="92">
        <v>42740.42303283565</v>
      </c>
      <c r="K16" s="91"/>
      <c r="L16" s="91"/>
      <c r="M16" s="93"/>
      <c r="N16" s="94"/>
    </row>
    <row r="17" s="1" customFormat="1" ht="12.75" customHeight="1">
      <c r="B17" s="87">
        <v>4</v>
      </c>
      <c r="C17" s="88" t="s">
        <v>21</v>
      </c>
      <c r="D17" s="89"/>
      <c r="E17" s="89"/>
      <c r="F17" s="90"/>
      <c r="G17" s="91">
        <v>1</v>
      </c>
      <c r="H17" s="91"/>
      <c r="I17" s="91"/>
      <c r="J17" s="92">
        <v>42740.42303283565</v>
      </c>
      <c r="K17" s="91"/>
      <c r="L17" s="91"/>
      <c r="M17" s="93"/>
      <c r="N17" s="94"/>
    </row>
    <row r="18" s="1" customFormat="1" ht="12.75" customHeight="1">
      <c r="B18" s="87">
        <v>5</v>
      </c>
      <c r="C18" s="88" t="s">
        <v>22</v>
      </c>
      <c r="D18" s="89"/>
      <c r="E18" s="89"/>
      <c r="F18" s="90"/>
      <c r="G18" s="91">
        <v>1</v>
      </c>
      <c r="H18" s="91"/>
      <c r="I18" s="91"/>
      <c r="J18" s="92">
        <v>42740.42303283565</v>
      </c>
      <c r="K18" s="91"/>
      <c r="L18" s="91"/>
      <c r="M18" s="93"/>
      <c r="N18" s="94"/>
    </row>
    <row r="19" s="1" customFormat="1" ht="12.75" customHeight="1">
      <c r="B19" s="87">
        <v>6</v>
      </c>
      <c r="C19" s="88" t="s">
        <v>23</v>
      </c>
      <c r="D19" s="89"/>
      <c r="E19" s="89"/>
      <c r="F19" s="90"/>
      <c r="G19" s="91">
        <v>10</v>
      </c>
      <c r="H19" s="91"/>
      <c r="I19" s="91"/>
      <c r="J19" s="92">
        <v>42740.42303283565</v>
      </c>
      <c r="K19" s="91"/>
      <c r="L19" s="91"/>
      <c r="M19" s="93"/>
      <c r="N19" s="94"/>
    </row>
    <row r="20" s="1" customFormat="1" ht="12.75" customHeight="1">
      <c r="B20" s="87">
        <v>7</v>
      </c>
      <c r="C20" s="88" t="s">
        <v>24</v>
      </c>
      <c r="D20" s="89"/>
      <c r="E20" s="89"/>
      <c r="F20" s="90"/>
      <c r="G20" s="91">
        <v>1</v>
      </c>
      <c r="H20" s="91"/>
      <c r="I20" s="91"/>
      <c r="J20" s="92">
        <v>42740.42303283565</v>
      </c>
      <c r="K20" s="91"/>
      <c r="L20" s="91"/>
      <c r="M20" s="93"/>
      <c r="N20" s="94"/>
    </row>
    <row r="21" s="1" customFormat="1" ht="12.75" customHeight="1">
      <c r="B21" s="87">
        <v>8</v>
      </c>
      <c r="C21" s="88" t="s">
        <v>25</v>
      </c>
      <c r="D21" s="89"/>
      <c r="E21" s="89"/>
      <c r="F21" s="90"/>
      <c r="G21" s="91">
        <v>1</v>
      </c>
      <c r="H21" s="91"/>
      <c r="I21" s="91"/>
      <c r="J21" s="92">
        <v>42740.42303283565</v>
      </c>
      <c r="K21" s="91"/>
      <c r="L21" s="91"/>
      <c r="M21" s="93"/>
      <c r="N21" s="94"/>
    </row>
    <row r="22" s="1" customFormat="1" ht="12.75" customHeight="1">
      <c r="B22" s="87">
        <v>9</v>
      </c>
      <c r="C22" s="88" t="s">
        <v>26</v>
      </c>
      <c r="D22" s="89"/>
      <c r="E22" s="89"/>
      <c r="F22" s="90"/>
      <c r="G22" s="91">
        <v>18</v>
      </c>
      <c r="H22" s="91"/>
      <c r="I22" s="91"/>
      <c r="J22" s="92">
        <v>42740.42303283565</v>
      </c>
      <c r="K22" s="91"/>
      <c r="L22" s="91"/>
      <c r="M22" s="93"/>
      <c r="N22" s="94"/>
    </row>
    <row r="23">
      <c r="C23" s="95" t="s">
        <v>53</v>
      </c>
      <c r="D23" s="96" t="s">
        <v>54</v>
      </c>
      <c r="E23" s="95"/>
      <c r="F23" s="95"/>
      <c r="G23" s="95"/>
      <c r="H23" s="95"/>
      <c r="I23" s="95"/>
      <c r="J23" s="95"/>
      <c r="K23" s="95"/>
      <c r="L23" s="95"/>
      <c r="M23" s="95"/>
    </row>
    <row r="24">
      <c r="C24" t="s">
        <v>55</v>
      </c>
      <c r="D24" s="97" t="s">
        <v>56</v>
      </c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>
      <c r="D25" s="97" t="s">
        <v>57</v>
      </c>
      <c r="E25" s="97"/>
      <c r="F25" s="97" t="s">
        <v>58</v>
      </c>
      <c r="G25" s="97"/>
      <c r="H25" s="97"/>
      <c r="I25" s="97"/>
      <c r="J25" s="97"/>
      <c r="K25" s="97"/>
      <c r="L25" s="97"/>
      <c r="M25" s="97"/>
      <c r="N25" s="97"/>
    </row>
    <row r="26">
      <c r="D26" s="97" t="s">
        <v>59</v>
      </c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>
      <c r="D27" s="97" t="s">
        <v>60</v>
      </c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>
      <c r="C28" t="s">
        <v>61</v>
      </c>
      <c r="D28" s="97" t="s">
        <v>62</v>
      </c>
      <c r="E28" s="97"/>
      <c r="F28" s="97"/>
      <c r="G28" s="97"/>
      <c r="H28" s="97"/>
      <c r="I28" s="97"/>
      <c r="J28" s="97"/>
      <c r="K28" s="97"/>
      <c r="L28" s="97"/>
      <c r="M28" s="97"/>
    </row>
    <row r="29">
      <c r="D29" s="97" t="s">
        <v>63</v>
      </c>
      <c r="E29" s="97"/>
      <c r="F29" s="97"/>
      <c r="G29" s="97"/>
      <c r="H29" s="97"/>
      <c r="I29" s="97"/>
      <c r="J29" s="97"/>
      <c r="K29" s="97"/>
      <c r="L29" s="97"/>
      <c r="M29" s="97"/>
    </row>
    <row r="30">
      <c r="C30" t="s">
        <v>64</v>
      </c>
      <c r="D30" s="97" t="s">
        <v>65</v>
      </c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>
      <c r="C31" t="s">
        <v>66</v>
      </c>
      <c r="D31" s="97" t="s">
        <v>67</v>
      </c>
      <c r="E31" s="97"/>
      <c r="F31" s="97"/>
      <c r="G31" s="97"/>
      <c r="H31" s="97"/>
      <c r="I31" s="97"/>
      <c r="J31" s="97"/>
      <c r="K31" s="97"/>
      <c r="L31" s="97"/>
      <c r="M31" s="97"/>
      <c r="N31" s="97"/>
    </row>
    <row r="34">
      <c r="C34" s="97" t="s">
        <v>68</v>
      </c>
      <c r="D34" s="97"/>
      <c r="E34" s="97"/>
      <c r="F34" s="97"/>
      <c r="G34" s="97"/>
      <c r="H34" s="97"/>
      <c r="K34" t="s">
        <v>69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</sheetData>
  <mergeCells count="44">
    <mergeCell ref="B1:N1"/>
    <mergeCell ref="B2:K2"/>
    <mergeCell ref="C4:N4"/>
    <mergeCell ref="C5:N5"/>
    <mergeCell ref="D31:N31"/>
    <mergeCell ref="G8:H8"/>
    <mergeCell ref="I8:N8"/>
    <mergeCell ref="J12:J13"/>
    <mergeCell ref="K12:K13"/>
    <mergeCell ref="L12:L13"/>
    <mergeCell ref="M12:N13"/>
    <mergeCell ref="C34:H34"/>
    <mergeCell ref="G9:H9"/>
    <mergeCell ref="B3:N3"/>
    <mergeCell ref="D24:N24"/>
    <mergeCell ref="D28:M28"/>
    <mergeCell ref="C6:N6"/>
    <mergeCell ref="F7:N7"/>
    <mergeCell ref="I12:I13"/>
    <mergeCell ref="C8:F8"/>
    <mergeCell ref="D29:M29"/>
    <mergeCell ref="D30:N30"/>
    <mergeCell ref="B12:B13"/>
    <mergeCell ref="C12:F13"/>
    <mergeCell ref="G12:G13"/>
    <mergeCell ref="H12:H13"/>
    <mergeCell ref="M14:N14"/>
    <mergeCell ref="C14:F14"/>
    <mergeCell ref="M15:N15"/>
    <mergeCell ref="C15:F15"/>
    <mergeCell ref="M16:N16"/>
    <mergeCell ref="C16:F16"/>
    <mergeCell ref="M17:N17"/>
    <mergeCell ref="C17:F17"/>
    <mergeCell ref="M18:N18"/>
    <mergeCell ref="C18:F18"/>
    <mergeCell ref="M19:N19"/>
    <mergeCell ref="C19:F19"/>
    <mergeCell ref="M20:N20"/>
    <mergeCell ref="C20:F20"/>
    <mergeCell ref="M21:N21"/>
    <mergeCell ref="C21:F21"/>
    <mergeCell ref="M22:N22"/>
    <mergeCell ref="C22:F22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2012-12-17T14:49:24Z</cp:lastPrinted>
  <dcterms:created xsi:type="dcterms:W3CDTF">2001-10-10T06:27:02Z</dcterms:created>
  <dcterms:modified xsi:type="dcterms:W3CDTF">2017-01-06T09:45:13Z</dcterms:modified>
</cp:coreProperties>
</file>