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range1">Накладна!$A$20:$P$21</definedName>
    <definedName name="range2">'Посвідчення якості'!$A$14:$N$15</definedName>
    <definedName name="_xlnm.Print_Area" localSheetId="0">Накладна!$A$1:$P$30</definedName>
  </definedNames>
  <calcPr/>
</workbook>
</file>

<file path=xl/calcChain.xml><?xml version="1.0" encoding="utf-8"?>
<calcChain xmlns="http://schemas.openxmlformats.org/spreadsheetml/2006/main">
  <c i="1" r="D30"/>
  <c r="H23"/>
  <c r="I22"/>
  <c r="N21"/>
  <c r="M21"/>
  <c r="I21"/>
  <c r="O20"/>
  <c r="O21"/>
  <c r="J20"/>
  <c r="P20"/>
  <c r="P21"/>
  <c r="P23"/>
  <c r="C22"/>
  <c r="B23"/>
  <c r="P22"/>
  <c r="P19"/>
  <c r="J19"/>
  <c r="D5"/>
  <c r="D6"/>
  <c r="D7"/>
  <c r="D8"/>
  <c r="D12"/>
  <c r="F16"/>
  <c r="B17"/>
  <c i="2" r="B14"/>
  <c r="C14"/>
  <c r="G14"/>
  <c r="H14"/>
  <c r="I14"/>
  <c r="J14"/>
  <c r="K14"/>
  <c r="L14"/>
  <c r="M14"/>
</calcChain>
</file>

<file path=xl/sharedStrings.xml><?xml version="1.0" encoding="utf-8"?>
<sst xmlns="http://schemas.openxmlformats.org/spreadsheetml/2006/main">
  <si>
    <t xml:space="preserve">ВИДАТКОВА НАКЛАДНА № </t>
  </si>
  <si>
    <t>58</t>
  </si>
  <si>
    <t xml:space="preserve">від </t>
  </si>
  <si>
    <t>Постачальник</t>
  </si>
  <si>
    <t>ФОП Test А.А.</t>
  </si>
  <si>
    <t>7485787</t>
  </si>
  <si>
    <t>Одержувач</t>
  </si>
  <si>
    <t>ФОП Лялецька №1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</si>
  <si>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</si>
  <si>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</si>
  <si>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</si>
  <si>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</si>
  <si>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</si>
  <si>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</si>
  <si>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</si>
  <si>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</si>
  <si>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</si>
  <si>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</si>
  <si>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</si>
  <si>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Всього на суму:</t>
  </si>
  <si>
    <t>двісті сімдесят гривень нуль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</si>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</sst>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 topLeftCell="A10">
      <selection activeCell="D26" sqref="D26"/>
    </sheetView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42627.652355439815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",""),"",", тел.","0416231167")</f>
        <v>, тел.0416231167</v>
      </c>
    </row>
    <row r="6">
      <c r="B6" s="12" t="s">
        <v>5</v>
      </c>
      <c r="D6" s="13" t="e">
        <f>IF(B6&lt;&gt;"",CONCATENATE("Р/р ",B6," в ",EntAccount_BANKSNAME, ", МФО ","342344"),"")</f>
        <v>#NAME?</v>
      </c>
    </row>
    <row r="7">
      <c r="B7" s="12"/>
      <c r="C7" s="14"/>
      <c r="D7" s="13" t="str">
        <f>IF(B7&lt;&gt;"",CONCATENATE("ІПН ",B7,", номер свідотцтва ",C7),"")</f>
        <v/>
      </c>
    </row>
    <row r="8" ht="24.75" customHeight="1">
      <c r="B8" s="15"/>
      <c r="D8" s="16" t="str">
        <f>"Адреса: "&amp;B8</f>
        <v xml:space="preserve">Адреса: </v>
      </c>
      <c r="E8" s="16"/>
      <c r="F8" s="16"/>
      <c r="G8" s="16"/>
      <c r="H8" s="16"/>
      <c r="I8" s="16"/>
    </row>
    <row r="11" thickBot="1">
      <c r="B11" s="8" t="s">
        <v>6</v>
      </c>
      <c r="C11" s="9"/>
      <c r="D11" s="10" t="s">
        <v>7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",B12)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8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IF(B22&gt;0,"Ціна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15</v>
      </c>
      <c r="J20" s="42">
        <f>K20+N20</f>
        <v>18</v>
      </c>
      <c r="K20" s="42">
        <v>18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270</v>
      </c>
    </row>
    <row r="21" ht="12.75" customHeight="1">
      <c r="B21" s="44"/>
      <c r="C21" s="45"/>
      <c r="D21" s="45"/>
      <c r="E21" s="45"/>
      <c r="F21" s="45"/>
      <c r="G21" s="46"/>
      <c r="H21" s="46"/>
      <c r="I21" s="47" t="str">
        <f>IF(B22&gt;0,"Всього без ПДВ","Всього")</f>
        <v>Всього</v>
      </c>
      <c r="J21" s="48"/>
      <c r="K21" s="48"/>
      <c r="L21" s="49"/>
      <c r="M21" s="50">
        <f>SUM(M20)</f>
        <v>0</v>
      </c>
      <c r="N21" s="51">
        <f>SUM(N20)</f>
        <v>0</v>
      </c>
      <c r="O21" s="51">
        <f>SUM(O20)</f>
        <v>0</v>
      </c>
      <c r="P21" s="52">
        <f>SUM(P20)</f>
        <v>270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270</v>
      </c>
    </row>
    <row r="23" ht="12.75" customHeight="1">
      <c r="B23" s="59">
        <f>O21+P21</f>
        <v>270</v>
      </c>
      <c r="H23" s="60" t="str">
        <f>IF(B22&gt;0,"Разом, в т.ч ПДВ:","Всього до сплати")</f>
        <v>Всього до сплати</v>
      </c>
      <c r="I23" s="60"/>
      <c r="J23" s="61"/>
      <c r="K23" s="57"/>
      <c r="L23" s="49"/>
      <c r="M23" s="49"/>
      <c r="N23" s="49"/>
      <c r="O23" s="49"/>
      <c r="P23" s="62">
        <f>IF(B22&gt;0,P21+P22,P21)</f>
        <v>270</v>
      </c>
    </row>
    <row r="24" ht="12.75" customHeight="1">
      <c r="B24" s="28"/>
      <c r="C24" s="28"/>
      <c r="D24" s="28"/>
      <c r="E24" s="28"/>
      <c r="F24" s="28"/>
      <c r="G24" s="28"/>
      <c r="H24" s="55"/>
      <c r="I24" s="55"/>
      <c r="J24" s="55"/>
      <c r="K24" s="55"/>
      <c r="L24" s="55"/>
      <c r="M24" s="55"/>
      <c r="N24" s="55"/>
      <c r="O24" s="55"/>
      <c r="P24" s="55"/>
    </row>
    <row r="25" ht="12.75" customHeight="1">
      <c r="B25" s="63" t="s">
        <v>19</v>
      </c>
      <c r="C25" s="28"/>
      <c r="D25" s="25" t="s">
        <v>20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4">
        <v>-1</v>
      </c>
      <c r="C28" s="64" t="s">
        <v>21</v>
      </c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ht="12.75" customHeight="1">
      <c r="A30" s="65"/>
      <c r="B30" s="67" t="s">
        <v>22</v>
      </c>
      <c r="C30" s="67"/>
      <c r="D30" s="68" t="str">
        <f>IF(B28 &lt; 0,C28," ")</f>
        <v>Дорогин А.</v>
      </c>
      <c r="E30" s="68"/>
      <c r="F30" s="68"/>
      <c r="G30" s="68"/>
      <c r="H30" s="69" t="s">
        <v>23</v>
      </c>
      <c r="I30" s="69"/>
      <c r="J30" s="70"/>
      <c r="K30" s="70"/>
      <c r="L30" s="70"/>
      <c r="M30" s="70"/>
      <c r="N30" s="70"/>
      <c r="O30" s="70"/>
      <c r="P30" s="70"/>
    </row>
    <row r="31" ht="12.75" customHeight="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</sheetData>
  <mergeCells count="18">
    <mergeCell ref="B24:G24"/>
    <mergeCell ref="B30:C30"/>
    <mergeCell ref="J30:P30"/>
    <mergeCell ref="D30:G30"/>
    <mergeCell ref="H23:J23"/>
    <mergeCell ref="H30:I30"/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 topLeftCell="B1">
      <selection activeCell="F7" sqref="F7:N7"/>
    </sheetView>
  </sheetViews>
  <sheetFormatPr defaultRowHeight="12.75"/>
  <cols>
    <col min="1" max="1" width="5.43" hidden="1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24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25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26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28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29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30</v>
      </c>
      <c r="D7" s="76"/>
      <c r="E7" s="76"/>
      <c r="F7" s="75" t="s">
        <v>7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31</v>
      </c>
      <c r="D8" s="75"/>
      <c r="E8" s="75"/>
      <c r="F8" s="75"/>
      <c r="G8" s="78">
        <v>42627.652355439815</v>
      </c>
      <c r="H8" s="78"/>
      <c r="I8" s="75" t="s">
        <v>32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33</v>
      </c>
      <c r="D9" s="75"/>
      <c r="E9" s="75" t="s">
        <v>1</v>
      </c>
      <c r="F9" s="76" t="s">
        <v>34</v>
      </c>
      <c r="G9" s="79">
        <v>42627.652355439815</v>
      </c>
      <c r="H9" s="79"/>
      <c r="I9" s="76" t="s">
        <v>35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36</v>
      </c>
      <c r="C12" s="81" t="s">
        <v>37</v>
      </c>
      <c r="D12" s="82"/>
      <c r="E12" s="82"/>
      <c r="F12" s="83"/>
      <c r="G12" s="80" t="s">
        <v>38</v>
      </c>
      <c r="H12" s="80" t="s">
        <v>39</v>
      </c>
      <c r="I12" s="80" t="s">
        <v>40</v>
      </c>
      <c r="J12" s="80" t="s">
        <v>41</v>
      </c>
      <c r="K12" s="80" t="s">
        <v>42</v>
      </c>
      <c r="L12" s="80" t="s">
        <v>43</v>
      </c>
      <c r="M12" s="81" t="s">
        <v>44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 t="e">
        <f>Posvitcheny_NUM</f>
        <v>#NAME?</v>
      </c>
      <c r="C14" s="89" t="e">
        <f>Posvitcheny_NAME</f>
        <v>#NAME?</v>
      </c>
      <c r="D14" s="90"/>
      <c r="E14" s="90"/>
      <c r="F14" s="91"/>
      <c r="G14" s="92" t="e">
        <f>Posvitcheny_AMOUNT</f>
        <v>#NAME?</v>
      </c>
      <c r="H14" s="92" t="e">
        <f>Posvitcheny_CF1</f>
        <v>#NAME?</v>
      </c>
      <c r="I14" s="92" t="e">
        <f>Posvitcheny_CF2</f>
        <v>#NAME?</v>
      </c>
      <c r="J14" s="93" t="e">
        <f>Posvitcheny_ONDATE</f>
        <v>#NAME?</v>
      </c>
      <c r="K14" s="92" t="e">
        <f>Posvitcheny_CF3</f>
        <v>#NAME?</v>
      </c>
      <c r="L14" s="92" t="e">
        <f>Posvitcheny_CF4</f>
        <v>#NAME?</v>
      </c>
      <c r="M14" s="94" t="e">
        <f>Posvitcheny_CF5</f>
        <v>#NAME?</v>
      </c>
      <c r="N14" s="95"/>
    </row>
    <row r="15" ht="12.75" customHeight="1"/>
    <row r="16">
      <c r="C16" s="96" t="s">
        <v>45</v>
      </c>
      <c r="D16" s="97" t="s">
        <v>46</v>
      </c>
      <c r="E16" s="96"/>
      <c r="F16" s="96"/>
      <c r="G16" s="96"/>
      <c r="H16" s="96"/>
      <c r="I16" s="96"/>
      <c r="J16" s="96"/>
      <c r="K16" s="96"/>
      <c r="L16" s="96"/>
      <c r="M16" s="96"/>
    </row>
    <row r="17">
      <c r="C17" t="s">
        <v>47</v>
      </c>
      <c r="D17" s="98" t="s">
        <v>48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49</v>
      </c>
      <c r="E18" s="98"/>
      <c r="F18" s="98" t="s">
        <v>50</v>
      </c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51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52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C21" t="s">
        <v>53</v>
      </c>
      <c r="D21" s="98" t="s">
        <v>54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D22" s="98" t="s">
        <v>55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C23" t="s">
        <v>56</v>
      </c>
      <c r="D23" s="98" t="s">
        <v>57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4">
      <c r="C24" t="s">
        <v>58</v>
      </c>
      <c r="D24" s="98" t="s">
        <v>59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7">
      <c r="C27" s="98" t="s">
        <v>60</v>
      </c>
      <c r="D27" s="98"/>
      <c r="E27" s="98"/>
      <c r="F27" s="98"/>
      <c r="G27" s="98"/>
      <c r="H27" s="98"/>
      <c r="K27" t="s">
        <v>61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</sheetData>
  <mergeCells count="28">
    <mergeCell ref="B1:N1"/>
    <mergeCell ref="B2:K2"/>
    <mergeCell ref="C4:N4"/>
    <mergeCell ref="C5:N5"/>
    <mergeCell ref="D24:N24"/>
    <mergeCell ref="C14:F14"/>
    <mergeCell ref="M14:N14"/>
    <mergeCell ref="G8:H8"/>
    <mergeCell ref="I8:N8"/>
    <mergeCell ref="J12:J13"/>
    <mergeCell ref="K12:K13"/>
    <mergeCell ref="L12:L13"/>
    <mergeCell ref="M12:N13"/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2012-12-17T14:49:24Z</cp:lastPrinted>
  <dcterms:created xsi:type="dcterms:W3CDTF">2001-10-10T06:27:02Z</dcterms:created>
  <dcterms:modified xsi:type="dcterms:W3CDTF">2016-09-18T18:25:39Z</dcterms:modified>
</cp:coreProperties>
</file>