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65" yWindow="15" windowWidth="18585" windowHeight="11505"/>
  </bookViews>
  <sheets>
    <sheet name="Накладна" sheetId="1" r:id="rId1"/>
  </sheets>
  <definedNames>
    <definedName name="range1">Накладна!$A$11:$O$57</definedName>
    <definedName name="range2">#REF!</definedName>
  </definedNames>
  <calcPr/>
</workbook>
</file>

<file path=xl/calcChain.xml><?xml version="1.0" encoding="utf-8"?>
<calcChain xmlns="http://schemas.openxmlformats.org/spreadsheetml/2006/main">
  <c i="1" r="O56"/>
  <c r="M56"/>
  <c r="O55"/>
  <c r="M55"/>
  <c r="O54"/>
  <c r="M54"/>
  <c r="O53"/>
  <c r="M53"/>
  <c r="O52"/>
  <c r="M52"/>
  <c r="O51"/>
  <c r="M51"/>
  <c r="O50"/>
  <c r="M50"/>
  <c r="O49"/>
  <c r="M49"/>
  <c r="O48"/>
  <c r="M48"/>
  <c r="O47"/>
  <c r="M47"/>
  <c r="O46"/>
  <c r="M46"/>
  <c r="O45"/>
  <c r="M45"/>
  <c r="O44"/>
  <c r="M44"/>
  <c r="O43"/>
  <c r="M43"/>
  <c r="O42"/>
  <c r="M42"/>
  <c r="O41"/>
  <c r="M41"/>
  <c r="O40"/>
  <c r="M40"/>
  <c r="O39"/>
  <c r="M39"/>
  <c r="O38"/>
  <c r="M38"/>
  <c r="O37"/>
  <c r="M37"/>
  <c r="O36"/>
  <c r="M36"/>
  <c r="O35"/>
  <c r="M35"/>
  <c r="O34"/>
  <c r="M34"/>
  <c r="O33"/>
  <c r="M33"/>
  <c r="O32"/>
  <c r="M32"/>
  <c r="O31"/>
  <c r="M31"/>
  <c r="O30"/>
  <c r="M30"/>
  <c r="O29"/>
  <c r="M29"/>
  <c r="O28"/>
  <c r="M28"/>
  <c r="O27"/>
  <c r="M27"/>
  <c r="O26"/>
  <c r="M26"/>
  <c r="O25"/>
  <c r="M25"/>
  <c r="O24"/>
  <c r="M24"/>
  <c r="O23"/>
  <c r="M23"/>
  <c r="O22"/>
  <c r="M22"/>
  <c r="O21"/>
  <c r="M21"/>
  <c r="O20"/>
  <c r="M20"/>
  <c r="O19"/>
  <c r="M19"/>
  <c r="O18"/>
  <c r="M18"/>
  <c r="O17"/>
  <c r="M17"/>
  <c r="O16"/>
  <c r="M16"/>
  <c r="O15"/>
  <c r="M15"/>
  <c r="O14"/>
  <c r="M14"/>
  <c r="O13"/>
  <c r="M13"/>
  <c r="O12"/>
  <c r="M12"/>
  <c r="O11"/>
  <c r="O57"/>
  <c r="M11"/>
  <c r="M57"/>
  <c r="O58"/>
  <c r="O59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57"/>
  <c r="E5"/>
  <c r="B8"/>
  <c r="I58"/>
  <c r="I64"/>
  <c r="D64"/>
</calcChain>
</file>

<file path=xl/sharedStrings.xml><?xml version="1.0" encoding="utf-8"?>
<sst xmlns="http://schemas.openxmlformats.org/spreadsheetml/2006/main">
  <si>
    <t xml:space="preserve">ПРИБУТКОВА НАКЛАДНА № </t>
  </si>
  <si>
    <t>test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</si>
  <si>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</si>
  <si>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</si>
  <si>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</si>
  <si>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</si>
  <si>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</si>
  <si>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</si>
  <si>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</si>
  <si>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</si>
  <si>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Ціна без ПДВ</t>
  </si>
  <si>
    <t>Знижка</t>
  </si>
  <si>
    <t>ПДВ</t>
  </si>
  <si>
    <t>Сума без ПДВ</t>
  </si>
  <si>
    <t>Софієвські 1.с". Сардельки</t>
  </si>
  <si>
    <t>кг.</t>
  </si>
  <si>
    <t xml:space="preserve">Яловичина  1 сотру</t>
  </si>
  <si>
    <t>Яловичина 2с.</t>
  </si>
  <si>
    <t>Яловичина односортна</t>
  </si>
  <si>
    <t>Свинина не жирна</t>
  </si>
  <si>
    <t>Свинина напівжирна 50/50</t>
  </si>
  <si>
    <t>Свинина жирна</t>
  </si>
  <si>
    <t>Сало хребтове</t>
  </si>
  <si>
    <t>Сало бокове</t>
  </si>
  <si>
    <t>Мясо конини вищого сорту</t>
  </si>
  <si>
    <t>Мясо конини односортне</t>
  </si>
  <si>
    <t>Емульсія свинної шкури</t>
  </si>
  <si>
    <t>Шкіра свиняча</t>
  </si>
  <si>
    <t xml:space="preserve">Жилка </t>
  </si>
  <si>
    <t>Жир свинячий внутрішній</t>
  </si>
  <si>
    <t>Жир яловичий внутрішній</t>
  </si>
  <si>
    <t>Свинина ковбасна</t>
  </si>
  <si>
    <t>Голови свинячі</t>
  </si>
  <si>
    <t>Шлунки свинячі</t>
  </si>
  <si>
    <t>Легені свинячі</t>
  </si>
  <si>
    <t>Грудинка свиняча з кісточкою н.ф.</t>
  </si>
  <si>
    <t>Ошийок свинячий не жилований</t>
  </si>
  <si>
    <t>Балик свинячий не жилований н.ф.</t>
  </si>
  <si>
    <t>Окорок свинячий не жилований</t>
  </si>
  <si>
    <t>Лопатка свиняча не жилована н.ф.</t>
  </si>
  <si>
    <t>Щоковина свиняча не жилована н.ф.</t>
  </si>
  <si>
    <t>Ребро свиняче н.ф.</t>
  </si>
  <si>
    <t>Філле курине</t>
  </si>
  <si>
    <t>Окорочка курині</t>
  </si>
  <si>
    <t>Крило курине</t>
  </si>
  <si>
    <t>Гомілка курина</t>
  </si>
  <si>
    <t xml:space="preserve">Спинки  курині</t>
  </si>
  <si>
    <t>Лікарська вар. в. с.</t>
  </si>
  <si>
    <t xml:space="preserve">Любительська  варена в.с.</t>
  </si>
  <si>
    <t>Молочні" в.с. Сардельки</t>
  </si>
  <si>
    <t>Колобок" 1.с. Сосиски</t>
  </si>
  <si>
    <t>З салом" 2с. Сардельки</t>
  </si>
  <si>
    <t xml:space="preserve">Школярик"  в.с. Сосиски</t>
  </si>
  <si>
    <t>Мясо курине</t>
  </si>
  <si>
    <t xml:space="preserve">Молодіжні"  1 с. Сосиски</t>
  </si>
  <si>
    <t>Сімейна варена 2с.</t>
  </si>
  <si>
    <t xml:space="preserve">Салямі  н.к.в.с.</t>
  </si>
  <si>
    <t xml:space="preserve">Сервілат в.к.   в.с.</t>
  </si>
  <si>
    <t xml:space="preserve">Молочна  варена в.с.</t>
  </si>
  <si>
    <t>Любительські" в.с. Сосиски</t>
  </si>
  <si>
    <t xml:space="preserve">Делікатесна з сиром  н.к.  1с.</t>
  </si>
  <si>
    <t>Всього без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</si>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</sst>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Border="1"/>
    <xf numFmtId="0" fontId="5" fillId="0" borderId="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NumberFormat="1" applyFont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1" fillId="0" borderId="0" xfId="0" applyFont="1" applyFill="1" applyBorder="1"/>
    <xf numFmtId="0" fontId="8" fillId="0" borderId="0" xfId="0" applyFont="1" applyFill="1" applyBorder="1"/>
    <xf numFmtId="0" fontId="9" fillId="0" borderId="0" xfId="0" applyFont="1" applyFill="1" applyBorder="1"/>
    <xf numFmtId="0" fontId="7" fillId="0" borderId="0" xfId="0" applyFont="1" applyFill="1" applyBorder="1" applyAlignment="1">
      <alignment horizontal="right"/>
    </xf>
    <xf numFmtId="2" fontId="7" fillId="0" borderId="8" xfId="0" applyNumberFormat="1" applyFont="1" applyFill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7" fillId="0" borderId="8" xfId="0" applyFont="1" applyFill="1" applyBorder="1" applyAlignment="1">
      <alignment horizontal="left"/>
    </xf>
    <xf numFmtId="2" fontId="1" fillId="0" borderId="8" xfId="0" applyNumberFormat="1" applyFont="1" applyFill="1" applyBorder="1" applyAlignment="1">
      <alignment horizontal="right"/>
    </xf>
    <xf numFmtId="2" fontId="10" fillId="0" borderId="8" xfId="0" applyNumberFormat="1" applyFont="1" applyFill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3.29" style="1" customWidth="1"/>
    <col min="3" max="3" width="9.43" style="1" customWidth="1"/>
    <col min="4" max="4" width="9" style="1" customWidth="1"/>
    <col min="5" max="5" width="9.71" style="1" customWidth="1"/>
    <col min="6" max="6" width="13.14" style="1" customWidth="1"/>
    <col min="7" max="7" width="3.71" style="1" customWidth="1"/>
    <col min="8" max="8" width="9.29" style="1" customWidth="1"/>
    <col min="9" max="9" width="12" style="1" customWidth="1"/>
    <col min="10" max="10" width="13.86" style="1" customWidth="1"/>
    <col min="11" max="11" width="12.57" style="1" hidden="1" customWidth="1"/>
    <col min="12" max="12" width="13.43" style="1" hidden="1" customWidth="1"/>
    <col min="13" max="13" width="11.14" style="1" hidden="1" customWidth="1"/>
    <col min="14" max="14" width="13.29" style="1" hidden="1" customWidth="1"/>
    <col min="15" max="15" width="13" style="1" customWidth="1"/>
    <col min="16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2" t="s">
        <v>2</v>
      </c>
      <c r="K2" s="4">
        <v>41092.59177569444</v>
      </c>
      <c r="L2" s="4"/>
      <c r="M2" s="4"/>
      <c r="N2" s="4"/>
      <c r="O2" s="4"/>
    </row>
    <row r="3" ht="12.75" customHeight="1">
      <c r="B3" s="5"/>
      <c r="C3" s="5"/>
      <c r="D3" s="5"/>
      <c r="E3" s="5"/>
      <c r="H3" s="6"/>
      <c r="I3" s="6"/>
      <c r="J3" s="6"/>
      <c r="K3" s="6"/>
      <c r="L3" s="6"/>
      <c r="M3" s="6"/>
      <c r="N3" s="6"/>
      <c r="O3" s="6"/>
    </row>
    <row r="4" ht="12.75" customHeight="1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ht="13.5" customHeight="1">
      <c r="B5" s="8" t="s">
        <v>3</v>
      </c>
      <c r="C5" s="8"/>
      <c r="D5" s="8"/>
      <c r="E5" s="8" t="str">
        <f>IF(1 &gt; 0,"Tect2"," ")</f>
        <v>Tect2</v>
      </c>
      <c r="F5" s="8"/>
      <c r="G5" s="8"/>
      <c r="H5" s="8"/>
      <c r="I5" s="8"/>
      <c r="J5" s="8"/>
      <c r="K5" s="8"/>
      <c r="L5" s="8"/>
      <c r="M5" s="8"/>
      <c r="N5" s="8"/>
      <c r="O5" s="8"/>
    </row>
    <row r="6" ht="21" customHeight="1">
      <c r="B6" s="9" t="s">
        <v>4</v>
      </c>
      <c r="C6" s="10"/>
      <c r="D6" s="10"/>
      <c r="E6" s="11"/>
      <c r="F6" s="10"/>
      <c r="G6" s="10"/>
      <c r="H6" s="10"/>
      <c r="I6" s="12"/>
      <c r="J6" s="12"/>
      <c r="K6" s="12"/>
      <c r="L6" s="12"/>
      <c r="M6" s="12"/>
      <c r="N6" s="12"/>
      <c r="O6" s="12"/>
    </row>
    <row r="7" ht="16.5" customHeight="1">
      <c r="B7" s="13" t="s">
        <v>5</v>
      </c>
      <c r="C7" s="6"/>
      <c r="D7" s="6"/>
      <c r="E7" s="6"/>
      <c r="F7" s="6"/>
      <c r="G7" s="6"/>
      <c r="H7" s="6"/>
      <c r="I7" s="14"/>
      <c r="J7" s="14"/>
      <c r="K7" s="14"/>
      <c r="L7" s="14"/>
      <c r="M7" s="14"/>
      <c r="N7" s="14"/>
      <c r="O7" s="14"/>
    </row>
    <row r="8" ht="18.75" customHeight="1">
      <c r="B8" s="9" t="str">
        <f>"Підстава: "&amp;""</f>
        <v xml:space="preserve">Підстава: 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</row>
    <row r="9" ht="6" customHeight="1">
      <c r="C9" s="15"/>
      <c r="D9" s="15"/>
      <c r="I9" s="16"/>
      <c r="J9" s="16"/>
      <c r="K9" s="16"/>
      <c r="L9" s="16"/>
      <c r="M9" s="16"/>
      <c r="N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/>
      <c r="M10" s="17" t="s">
        <v>12</v>
      </c>
      <c r="N10" s="17"/>
      <c r="O10" s="21" t="s">
        <v>13</v>
      </c>
    </row>
    <row r="11" ht="12.75" customHeight="1">
      <c r="B11" s="22">
        <v>1</v>
      </c>
      <c r="C11" s="23" t="s">
        <v>14</v>
      </c>
      <c r="D11" s="24"/>
      <c r="E11" s="24"/>
      <c r="F11" s="24"/>
      <c r="G11" s="25"/>
      <c r="H11" s="22" t="s">
        <v>15</v>
      </c>
      <c r="I11" s="26">
        <v>1</v>
      </c>
      <c r="J11" s="26">
        <v>1</v>
      </c>
      <c r="K11" s="27" t="e">
        <f>range1_DISCOUNTPRICE</f>
        <v>#NAME?</v>
      </c>
      <c r="L11" s="27">
        <v>0</v>
      </c>
      <c r="M11" s="28">
        <f>ROUND(O11*L11/100,2)</f>
        <v>0</v>
      </c>
      <c r="N11" s="28"/>
      <c r="O11" s="28">
        <f>IF(N11&lt;&gt;1,ROUND(I11*J11,2),0)</f>
        <v>1</v>
      </c>
    </row>
    <row r="12" ht="12.75" customHeight="1">
      <c r="B12" s="22">
        <v>2</v>
      </c>
      <c r="C12" s="23" t="s">
        <v>16</v>
      </c>
      <c r="D12" s="24"/>
      <c r="E12" s="24"/>
      <c r="F12" s="24"/>
      <c r="G12" s="25"/>
      <c r="H12" s="22" t="s">
        <v>15</v>
      </c>
      <c r="I12" s="26">
        <v>1</v>
      </c>
      <c r="J12" s="26">
        <v>10</v>
      </c>
      <c r="K12" s="27" t="e">
        <f>range1_DISCOUNTPRICE</f>
        <v>#NAME?</v>
      </c>
      <c r="L12" s="27">
        <v>0</v>
      </c>
      <c r="M12" s="28">
        <f>ROUND(O12*L12/100,2)</f>
        <v>0</v>
      </c>
      <c r="N12" s="28"/>
      <c r="O12" s="28">
        <f>IF(N12&lt;&gt;1,ROUND(I12*J12,2),0)</f>
        <v>10</v>
      </c>
    </row>
    <row r="13" ht="12.75" customHeight="1">
      <c r="B13" s="22">
        <v>3</v>
      </c>
      <c r="C13" s="23" t="s">
        <v>17</v>
      </c>
      <c r="D13" s="24"/>
      <c r="E13" s="24"/>
      <c r="F13" s="24"/>
      <c r="G13" s="25"/>
      <c r="H13" s="22" t="s">
        <v>15</v>
      </c>
      <c r="I13" s="26">
        <v>1</v>
      </c>
      <c r="J13" s="26">
        <v>1</v>
      </c>
      <c r="K13" s="27" t="e">
        <f>range1_DISCOUNTPRICE</f>
        <v>#NAME?</v>
      </c>
      <c r="L13" s="27">
        <v>0</v>
      </c>
      <c r="M13" s="28">
        <f>ROUND(O13*L13/100,2)</f>
        <v>0</v>
      </c>
      <c r="N13" s="28"/>
      <c r="O13" s="28">
        <f>IF(N13&lt;&gt;1,ROUND(I13*J13,2),0)</f>
        <v>1</v>
      </c>
    </row>
    <row r="14" ht="12.75" customHeight="1">
      <c r="B14" s="22">
        <v>4</v>
      </c>
      <c r="C14" s="23" t="s">
        <v>18</v>
      </c>
      <c r="D14" s="24"/>
      <c r="E14" s="24"/>
      <c r="F14" s="24"/>
      <c r="G14" s="25"/>
      <c r="H14" s="22" t="s">
        <v>15</v>
      </c>
      <c r="I14" s="26">
        <v>1</v>
      </c>
      <c r="J14" s="26">
        <v>0</v>
      </c>
      <c r="K14" s="27" t="e">
        <f>range1_DISCOUNTPRICE</f>
        <v>#NAME?</v>
      </c>
      <c r="L14" s="27">
        <v>0</v>
      </c>
      <c r="M14" s="28">
        <f>ROUND(O14*L14/100,2)</f>
        <v>0</v>
      </c>
      <c r="N14" s="28"/>
      <c r="O14" s="28">
        <f>IF(N14&lt;&gt;1,ROUND(I14*J14,2),0)</f>
        <v>0</v>
      </c>
    </row>
    <row r="15" ht="12.75" customHeight="1">
      <c r="B15" s="22">
        <v>5</v>
      </c>
      <c r="C15" s="23" t="s">
        <v>19</v>
      </c>
      <c r="D15" s="24"/>
      <c r="E15" s="24"/>
      <c r="F15" s="24"/>
      <c r="G15" s="25"/>
      <c r="H15" s="22" t="s">
        <v>15</v>
      </c>
      <c r="I15" s="26">
        <v>1</v>
      </c>
      <c r="J15" s="26">
        <v>10</v>
      </c>
      <c r="K15" s="27" t="e">
        <f>range1_DISCOUNTPRICE</f>
        <v>#NAME?</v>
      </c>
      <c r="L15" s="27">
        <v>0</v>
      </c>
      <c r="M15" s="28">
        <f>ROUND(O15*L15/100,2)</f>
        <v>0</v>
      </c>
      <c r="N15" s="28"/>
      <c r="O15" s="28">
        <f>IF(N15&lt;&gt;1,ROUND(I15*J15,2),0)</f>
        <v>10</v>
      </c>
    </row>
    <row r="16" ht="12.75" customHeight="1">
      <c r="B16" s="22">
        <v>6</v>
      </c>
      <c r="C16" s="23" t="s">
        <v>20</v>
      </c>
      <c r="D16" s="24"/>
      <c r="E16" s="24"/>
      <c r="F16" s="24"/>
      <c r="G16" s="25"/>
      <c r="H16" s="22" t="s">
        <v>15</v>
      </c>
      <c r="I16" s="26">
        <v>1</v>
      </c>
      <c r="J16" s="26">
        <v>10</v>
      </c>
      <c r="K16" s="27" t="e">
        <f>range1_DISCOUNTPRICE</f>
        <v>#NAME?</v>
      </c>
      <c r="L16" s="27">
        <v>0</v>
      </c>
      <c r="M16" s="28">
        <f>ROUND(O16*L16/100,2)</f>
        <v>0</v>
      </c>
      <c r="N16" s="28"/>
      <c r="O16" s="28">
        <f>IF(N16&lt;&gt;1,ROUND(I16*J16,2),0)</f>
        <v>10</v>
      </c>
    </row>
    <row r="17" ht="12.75" customHeight="1">
      <c r="B17" s="22">
        <v>7</v>
      </c>
      <c r="C17" s="23" t="s">
        <v>21</v>
      </c>
      <c r="D17" s="24"/>
      <c r="E17" s="24"/>
      <c r="F17" s="24"/>
      <c r="G17" s="25"/>
      <c r="H17" s="22" t="s">
        <v>15</v>
      </c>
      <c r="I17" s="26">
        <v>1</v>
      </c>
      <c r="J17" s="26">
        <v>1</v>
      </c>
      <c r="K17" s="27" t="e">
        <f>range1_DISCOUNTPRICE</f>
        <v>#NAME?</v>
      </c>
      <c r="L17" s="27">
        <v>0</v>
      </c>
      <c r="M17" s="28">
        <f>ROUND(O17*L17/100,2)</f>
        <v>0</v>
      </c>
      <c r="N17" s="28"/>
      <c r="O17" s="28">
        <f>IF(N17&lt;&gt;1,ROUND(I17*J17,2),0)</f>
        <v>1</v>
      </c>
    </row>
    <row r="18" ht="12.75" customHeight="1">
      <c r="B18" s="22">
        <v>8</v>
      </c>
      <c r="C18" s="23" t="s">
        <v>22</v>
      </c>
      <c r="D18" s="24"/>
      <c r="E18" s="24"/>
      <c r="F18" s="24"/>
      <c r="G18" s="25"/>
      <c r="H18" s="22" t="s">
        <v>15</v>
      </c>
      <c r="I18" s="26">
        <v>1</v>
      </c>
      <c r="J18" s="26">
        <v>1</v>
      </c>
      <c r="K18" s="27" t="e">
        <f>range1_DISCOUNTPRICE</f>
        <v>#NAME?</v>
      </c>
      <c r="L18" s="27">
        <v>0</v>
      </c>
      <c r="M18" s="28">
        <f>ROUND(O18*L18/100,2)</f>
        <v>0</v>
      </c>
      <c r="N18" s="28"/>
      <c r="O18" s="28">
        <f>IF(N18&lt;&gt;1,ROUND(I18*J18,2),0)</f>
        <v>1</v>
      </c>
    </row>
    <row r="19" ht="12.75" customHeight="1">
      <c r="B19" s="22">
        <v>9</v>
      </c>
      <c r="C19" s="23" t="s">
        <v>23</v>
      </c>
      <c r="D19" s="24"/>
      <c r="E19" s="24"/>
      <c r="F19" s="24"/>
      <c r="G19" s="25"/>
      <c r="H19" s="22" t="s">
        <v>15</v>
      </c>
      <c r="I19" s="26">
        <v>1</v>
      </c>
      <c r="J19" s="26">
        <v>1</v>
      </c>
      <c r="K19" s="27" t="e">
        <f>range1_DISCOUNTPRICE</f>
        <v>#NAME?</v>
      </c>
      <c r="L19" s="27">
        <v>0</v>
      </c>
      <c r="M19" s="28">
        <f>ROUND(O19*L19/100,2)</f>
        <v>0</v>
      </c>
      <c r="N19" s="28"/>
      <c r="O19" s="28">
        <f>IF(N19&lt;&gt;1,ROUND(I19*J19,2),0)</f>
        <v>1</v>
      </c>
    </row>
    <row r="20" ht="12.75" customHeight="1">
      <c r="B20" s="22">
        <v>10</v>
      </c>
      <c r="C20" s="23" t="s">
        <v>24</v>
      </c>
      <c r="D20" s="24"/>
      <c r="E20" s="24"/>
      <c r="F20" s="24"/>
      <c r="G20" s="25"/>
      <c r="H20" s="22" t="s">
        <v>15</v>
      </c>
      <c r="I20" s="26">
        <v>1</v>
      </c>
      <c r="J20" s="26">
        <v>1</v>
      </c>
      <c r="K20" s="27" t="e">
        <f>range1_DISCOUNTPRICE</f>
        <v>#NAME?</v>
      </c>
      <c r="L20" s="27">
        <v>0</v>
      </c>
      <c r="M20" s="28">
        <f>ROUND(O20*L20/100,2)</f>
        <v>0</v>
      </c>
      <c r="N20" s="28"/>
      <c r="O20" s="28">
        <f>IF(N20&lt;&gt;1,ROUND(I20*J20,2),0)</f>
        <v>1</v>
      </c>
    </row>
    <row r="21" ht="12.75" customHeight="1">
      <c r="B21" s="22">
        <v>11</v>
      </c>
      <c r="C21" s="23" t="s">
        <v>25</v>
      </c>
      <c r="D21" s="24"/>
      <c r="E21" s="24"/>
      <c r="F21" s="24"/>
      <c r="G21" s="25"/>
      <c r="H21" s="22" t="s">
        <v>15</v>
      </c>
      <c r="I21" s="26">
        <v>1</v>
      </c>
      <c r="J21" s="26">
        <v>1</v>
      </c>
      <c r="K21" s="27" t="e">
        <f>range1_DISCOUNTPRICE</f>
        <v>#NAME?</v>
      </c>
      <c r="L21" s="27">
        <v>0</v>
      </c>
      <c r="M21" s="28">
        <f>ROUND(O21*L21/100,2)</f>
        <v>0</v>
      </c>
      <c r="N21" s="28"/>
      <c r="O21" s="28">
        <f>IF(N21&lt;&gt;1,ROUND(I21*J21,2),0)</f>
        <v>1</v>
      </c>
    </row>
    <row r="22" ht="12.75" customHeight="1">
      <c r="B22" s="22">
        <v>12</v>
      </c>
      <c r="C22" s="23" t="s">
        <v>26</v>
      </c>
      <c r="D22" s="24"/>
      <c r="E22" s="24"/>
      <c r="F22" s="24"/>
      <c r="G22" s="25"/>
      <c r="H22" s="22" t="s">
        <v>15</v>
      </c>
      <c r="I22" s="26">
        <v>1</v>
      </c>
      <c r="J22" s="26">
        <v>1</v>
      </c>
      <c r="K22" s="27" t="e">
        <f>range1_DISCOUNTPRICE</f>
        <v>#NAME?</v>
      </c>
      <c r="L22" s="27">
        <v>0</v>
      </c>
      <c r="M22" s="28">
        <f>ROUND(O22*L22/100,2)</f>
        <v>0</v>
      </c>
      <c r="N22" s="28"/>
      <c r="O22" s="28">
        <f>IF(N22&lt;&gt;1,ROUND(I22*J22,2),0)</f>
        <v>1</v>
      </c>
    </row>
    <row r="23" ht="12.75" customHeight="1">
      <c r="B23" s="22">
        <v>13</v>
      </c>
      <c r="C23" s="23" t="s">
        <v>27</v>
      </c>
      <c r="D23" s="24"/>
      <c r="E23" s="24"/>
      <c r="F23" s="24"/>
      <c r="G23" s="25"/>
      <c r="H23" s="22" t="s">
        <v>15</v>
      </c>
      <c r="I23" s="26">
        <v>1</v>
      </c>
      <c r="J23" s="26">
        <v>1</v>
      </c>
      <c r="K23" s="27" t="e">
        <f>range1_DISCOUNTPRICE</f>
        <v>#NAME?</v>
      </c>
      <c r="L23" s="27">
        <v>0</v>
      </c>
      <c r="M23" s="28">
        <f>ROUND(O23*L23/100,2)</f>
        <v>0</v>
      </c>
      <c r="N23" s="28"/>
      <c r="O23" s="28">
        <f>IF(N23&lt;&gt;1,ROUND(I23*J23,2),0)</f>
        <v>1</v>
      </c>
    </row>
    <row r="24" ht="12.75" customHeight="1">
      <c r="B24" s="22">
        <v>14</v>
      </c>
      <c r="C24" s="23" t="s">
        <v>28</v>
      </c>
      <c r="D24" s="24"/>
      <c r="E24" s="24"/>
      <c r="F24" s="24"/>
      <c r="G24" s="25"/>
      <c r="H24" s="22" t="s">
        <v>15</v>
      </c>
      <c r="I24" s="26">
        <v>1</v>
      </c>
      <c r="J24" s="26">
        <v>1</v>
      </c>
      <c r="K24" s="27" t="e">
        <f>range1_DISCOUNTPRICE</f>
        <v>#NAME?</v>
      </c>
      <c r="L24" s="27">
        <v>0</v>
      </c>
      <c r="M24" s="28">
        <f>ROUND(O24*L24/100,2)</f>
        <v>0</v>
      </c>
      <c r="N24" s="28"/>
      <c r="O24" s="28">
        <f>IF(N24&lt;&gt;1,ROUND(I24*J24,2),0)</f>
        <v>1</v>
      </c>
    </row>
    <row r="25" ht="12.75" customHeight="1">
      <c r="B25" s="22">
        <v>15</v>
      </c>
      <c r="C25" s="23" t="s">
        <v>29</v>
      </c>
      <c r="D25" s="24"/>
      <c r="E25" s="24"/>
      <c r="F25" s="24"/>
      <c r="G25" s="25"/>
      <c r="H25" s="22" t="s">
        <v>15</v>
      </c>
      <c r="I25" s="26">
        <v>1</v>
      </c>
      <c r="J25" s="26">
        <v>1</v>
      </c>
      <c r="K25" s="27" t="e">
        <f>range1_DISCOUNTPRICE</f>
        <v>#NAME?</v>
      </c>
      <c r="L25" s="27">
        <v>0</v>
      </c>
      <c r="M25" s="28">
        <f>ROUND(O25*L25/100,2)</f>
        <v>0</v>
      </c>
      <c r="N25" s="28"/>
      <c r="O25" s="28">
        <f>IF(N25&lt;&gt;1,ROUND(I25*J25,2),0)</f>
        <v>1</v>
      </c>
    </row>
    <row r="26" ht="12.75" customHeight="1">
      <c r="B26" s="22">
        <v>16</v>
      </c>
      <c r="C26" s="23" t="s">
        <v>30</v>
      </c>
      <c r="D26" s="24"/>
      <c r="E26" s="24"/>
      <c r="F26" s="24"/>
      <c r="G26" s="25"/>
      <c r="H26" s="22" t="s">
        <v>15</v>
      </c>
      <c r="I26" s="26">
        <v>1</v>
      </c>
      <c r="J26" s="26">
        <v>1</v>
      </c>
      <c r="K26" s="27" t="e">
        <f>range1_DISCOUNTPRICE</f>
        <v>#NAME?</v>
      </c>
      <c r="L26" s="27">
        <v>0</v>
      </c>
      <c r="M26" s="28">
        <f>ROUND(O26*L26/100,2)</f>
        <v>0</v>
      </c>
      <c r="N26" s="28"/>
      <c r="O26" s="28">
        <f>IF(N26&lt;&gt;1,ROUND(I26*J26,2),0)</f>
        <v>1</v>
      </c>
    </row>
    <row r="27" ht="12.75" customHeight="1">
      <c r="B27" s="22">
        <v>17</v>
      </c>
      <c r="C27" s="23" t="s">
        <v>31</v>
      </c>
      <c r="D27" s="24"/>
      <c r="E27" s="24"/>
      <c r="F27" s="24"/>
      <c r="G27" s="25"/>
      <c r="H27" s="22" t="s">
        <v>15</v>
      </c>
      <c r="I27" s="26">
        <v>1</v>
      </c>
      <c r="J27" s="26">
        <v>1</v>
      </c>
      <c r="K27" s="27" t="e">
        <f>range1_DISCOUNTPRICE</f>
        <v>#NAME?</v>
      </c>
      <c r="L27" s="27">
        <v>0</v>
      </c>
      <c r="M27" s="28">
        <f>ROUND(O27*L27/100,2)</f>
        <v>0</v>
      </c>
      <c r="N27" s="28"/>
      <c r="O27" s="28">
        <f>IF(N27&lt;&gt;1,ROUND(I27*J27,2),0)</f>
        <v>1</v>
      </c>
    </row>
    <row r="28" ht="12.75" customHeight="1">
      <c r="B28" s="22">
        <v>18</v>
      </c>
      <c r="C28" s="23" t="s">
        <v>32</v>
      </c>
      <c r="D28" s="24"/>
      <c r="E28" s="24"/>
      <c r="F28" s="24"/>
      <c r="G28" s="25"/>
      <c r="H28" s="22" t="s">
        <v>15</v>
      </c>
      <c r="I28" s="26">
        <v>1</v>
      </c>
      <c r="J28" s="26">
        <v>1</v>
      </c>
      <c r="K28" s="27" t="e">
        <f>range1_DISCOUNTPRICE</f>
        <v>#NAME?</v>
      </c>
      <c r="L28" s="27">
        <v>0</v>
      </c>
      <c r="M28" s="28">
        <f>ROUND(O28*L28/100,2)</f>
        <v>0</v>
      </c>
      <c r="N28" s="28"/>
      <c r="O28" s="28">
        <f>IF(N28&lt;&gt;1,ROUND(I28*J28,2),0)</f>
        <v>1</v>
      </c>
    </row>
    <row r="29" ht="12.75" customHeight="1">
      <c r="B29" s="22">
        <v>19</v>
      </c>
      <c r="C29" s="23" t="s">
        <v>33</v>
      </c>
      <c r="D29" s="24"/>
      <c r="E29" s="24"/>
      <c r="F29" s="24"/>
      <c r="G29" s="25"/>
      <c r="H29" s="22" t="s">
        <v>15</v>
      </c>
      <c r="I29" s="26">
        <v>1</v>
      </c>
      <c r="J29" s="26">
        <v>1</v>
      </c>
      <c r="K29" s="27" t="e">
        <f>range1_DISCOUNTPRICE</f>
        <v>#NAME?</v>
      </c>
      <c r="L29" s="27">
        <v>0</v>
      </c>
      <c r="M29" s="28">
        <f>ROUND(O29*L29/100,2)</f>
        <v>0</v>
      </c>
      <c r="N29" s="28"/>
      <c r="O29" s="28">
        <f>IF(N29&lt;&gt;1,ROUND(I29*J29,2),0)</f>
        <v>1</v>
      </c>
    </row>
    <row r="30" ht="12.75" customHeight="1">
      <c r="B30" s="22">
        <v>20</v>
      </c>
      <c r="C30" s="23" t="s">
        <v>34</v>
      </c>
      <c r="D30" s="24"/>
      <c r="E30" s="24"/>
      <c r="F30" s="24"/>
      <c r="G30" s="25"/>
      <c r="H30" s="22" t="s">
        <v>15</v>
      </c>
      <c r="I30" s="26">
        <v>1</v>
      </c>
      <c r="J30" s="26">
        <v>1</v>
      </c>
      <c r="K30" s="27" t="e">
        <f>range1_DISCOUNTPRICE</f>
        <v>#NAME?</v>
      </c>
      <c r="L30" s="27">
        <v>0</v>
      </c>
      <c r="M30" s="28">
        <f>ROUND(O30*L30/100,2)</f>
        <v>0</v>
      </c>
      <c r="N30" s="28"/>
      <c r="O30" s="28">
        <f>IF(N30&lt;&gt;1,ROUND(I30*J30,2),0)</f>
        <v>1</v>
      </c>
    </row>
    <row r="31" ht="12.75" customHeight="1">
      <c r="B31" s="22">
        <v>21</v>
      </c>
      <c r="C31" s="23" t="s">
        <v>35</v>
      </c>
      <c r="D31" s="24"/>
      <c r="E31" s="24"/>
      <c r="F31" s="24"/>
      <c r="G31" s="25"/>
      <c r="H31" s="22" t="s">
        <v>15</v>
      </c>
      <c r="I31" s="26">
        <v>1</v>
      </c>
      <c r="J31" s="26">
        <v>1</v>
      </c>
      <c r="K31" s="27" t="e">
        <f>range1_DISCOUNTPRICE</f>
        <v>#NAME?</v>
      </c>
      <c r="L31" s="27">
        <v>0</v>
      </c>
      <c r="M31" s="28">
        <f>ROUND(O31*L31/100,2)</f>
        <v>0</v>
      </c>
      <c r="N31" s="28"/>
      <c r="O31" s="28">
        <f>IF(N31&lt;&gt;1,ROUND(I31*J31,2),0)</f>
        <v>1</v>
      </c>
    </row>
    <row r="32" ht="12.75" customHeight="1">
      <c r="B32" s="22">
        <v>22</v>
      </c>
      <c r="C32" s="23" t="s">
        <v>36</v>
      </c>
      <c r="D32" s="24"/>
      <c r="E32" s="24"/>
      <c r="F32" s="24"/>
      <c r="G32" s="25"/>
      <c r="H32" s="22" t="s">
        <v>15</v>
      </c>
      <c r="I32" s="26">
        <v>1</v>
      </c>
      <c r="J32" s="26">
        <v>1</v>
      </c>
      <c r="K32" s="27" t="e">
        <f>range1_DISCOUNTPRICE</f>
        <v>#NAME?</v>
      </c>
      <c r="L32" s="27">
        <v>0</v>
      </c>
      <c r="M32" s="28">
        <f>ROUND(O32*L32/100,2)</f>
        <v>0</v>
      </c>
      <c r="N32" s="28"/>
      <c r="O32" s="28">
        <f>IF(N32&lt;&gt;1,ROUND(I32*J32,2),0)</f>
        <v>1</v>
      </c>
    </row>
    <row r="33" ht="12.75" customHeight="1">
      <c r="B33" s="22">
        <v>23</v>
      </c>
      <c r="C33" s="23" t="s">
        <v>37</v>
      </c>
      <c r="D33" s="24"/>
      <c r="E33" s="24"/>
      <c r="F33" s="24"/>
      <c r="G33" s="25"/>
      <c r="H33" s="22" t="s">
        <v>15</v>
      </c>
      <c r="I33" s="26">
        <v>1</v>
      </c>
      <c r="J33" s="26">
        <v>1</v>
      </c>
      <c r="K33" s="27" t="e">
        <f>range1_DISCOUNTPRICE</f>
        <v>#NAME?</v>
      </c>
      <c r="L33" s="27">
        <v>0</v>
      </c>
      <c r="M33" s="28">
        <f>ROUND(O33*L33/100,2)</f>
        <v>0</v>
      </c>
      <c r="N33" s="28"/>
      <c r="O33" s="28">
        <f>IF(N33&lt;&gt;1,ROUND(I33*J33,2),0)</f>
        <v>1</v>
      </c>
    </row>
    <row r="34" ht="12.75" customHeight="1">
      <c r="B34" s="22">
        <v>24</v>
      </c>
      <c r="C34" s="23" t="s">
        <v>38</v>
      </c>
      <c r="D34" s="24"/>
      <c r="E34" s="24"/>
      <c r="F34" s="24"/>
      <c r="G34" s="25"/>
      <c r="H34" s="22" t="s">
        <v>15</v>
      </c>
      <c r="I34" s="26">
        <v>1</v>
      </c>
      <c r="J34" s="26">
        <v>1</v>
      </c>
      <c r="K34" s="27" t="e">
        <f>range1_DISCOUNTPRICE</f>
        <v>#NAME?</v>
      </c>
      <c r="L34" s="27">
        <v>0</v>
      </c>
      <c r="M34" s="28">
        <f>ROUND(O34*L34/100,2)</f>
        <v>0</v>
      </c>
      <c r="N34" s="28"/>
      <c r="O34" s="28">
        <f>IF(N34&lt;&gt;1,ROUND(I34*J34,2),0)</f>
        <v>1</v>
      </c>
    </row>
    <row r="35" ht="12.75" customHeight="1">
      <c r="B35" s="22">
        <v>25</v>
      </c>
      <c r="C35" s="23" t="s">
        <v>39</v>
      </c>
      <c r="D35" s="24"/>
      <c r="E35" s="24"/>
      <c r="F35" s="24"/>
      <c r="G35" s="25"/>
      <c r="H35" s="22" t="s">
        <v>15</v>
      </c>
      <c r="I35" s="26">
        <v>1</v>
      </c>
      <c r="J35" s="26">
        <v>1</v>
      </c>
      <c r="K35" s="27" t="e">
        <f>range1_DISCOUNTPRICE</f>
        <v>#NAME?</v>
      </c>
      <c r="L35" s="27">
        <v>0</v>
      </c>
      <c r="M35" s="28">
        <f>ROUND(O35*L35/100,2)</f>
        <v>0</v>
      </c>
      <c r="N35" s="28"/>
      <c r="O35" s="28">
        <f>IF(N35&lt;&gt;1,ROUND(I35*J35,2),0)</f>
        <v>1</v>
      </c>
    </row>
    <row r="36" ht="12.75" customHeight="1">
      <c r="B36" s="22">
        <v>26</v>
      </c>
      <c r="C36" s="23" t="s">
        <v>40</v>
      </c>
      <c r="D36" s="24"/>
      <c r="E36" s="24"/>
      <c r="F36" s="24"/>
      <c r="G36" s="25"/>
      <c r="H36" s="22" t="s">
        <v>15</v>
      </c>
      <c r="I36" s="26">
        <v>1</v>
      </c>
      <c r="J36" s="26">
        <v>1</v>
      </c>
      <c r="K36" s="27" t="e">
        <f>range1_DISCOUNTPRICE</f>
        <v>#NAME?</v>
      </c>
      <c r="L36" s="27">
        <v>0</v>
      </c>
      <c r="M36" s="28">
        <f>ROUND(O36*L36/100,2)</f>
        <v>0</v>
      </c>
      <c r="N36" s="28"/>
      <c r="O36" s="28">
        <f>IF(N36&lt;&gt;1,ROUND(I36*J36,2),0)</f>
        <v>1</v>
      </c>
    </row>
    <row r="37" ht="12.75" customHeight="1">
      <c r="B37" s="22">
        <v>27</v>
      </c>
      <c r="C37" s="23" t="s">
        <v>41</v>
      </c>
      <c r="D37" s="24"/>
      <c r="E37" s="24"/>
      <c r="F37" s="24"/>
      <c r="G37" s="25"/>
      <c r="H37" s="22" t="s">
        <v>15</v>
      </c>
      <c r="I37" s="26">
        <v>1</v>
      </c>
      <c r="J37" s="26">
        <v>1</v>
      </c>
      <c r="K37" s="27" t="e">
        <f>range1_DISCOUNTPRICE</f>
        <v>#NAME?</v>
      </c>
      <c r="L37" s="27">
        <v>0</v>
      </c>
      <c r="M37" s="28">
        <f>ROUND(O37*L37/100,2)</f>
        <v>0</v>
      </c>
      <c r="N37" s="28"/>
      <c r="O37" s="28">
        <f>IF(N37&lt;&gt;1,ROUND(I37*J37,2),0)</f>
        <v>1</v>
      </c>
    </row>
    <row r="38" ht="12.75" customHeight="1">
      <c r="B38" s="22">
        <v>28</v>
      </c>
      <c r="C38" s="23" t="s">
        <v>42</v>
      </c>
      <c r="D38" s="24"/>
      <c r="E38" s="24"/>
      <c r="F38" s="24"/>
      <c r="G38" s="25"/>
      <c r="H38" s="22" t="s">
        <v>15</v>
      </c>
      <c r="I38" s="26">
        <v>1</v>
      </c>
      <c r="J38" s="26">
        <v>1</v>
      </c>
      <c r="K38" s="27" t="e">
        <f>range1_DISCOUNTPRICE</f>
        <v>#NAME?</v>
      </c>
      <c r="L38" s="27">
        <v>0</v>
      </c>
      <c r="M38" s="28">
        <f>ROUND(O38*L38/100,2)</f>
        <v>0</v>
      </c>
      <c r="N38" s="28"/>
      <c r="O38" s="28">
        <f>IF(N38&lt;&gt;1,ROUND(I38*J38,2),0)</f>
        <v>1</v>
      </c>
    </row>
    <row r="39" ht="12.75" customHeight="1">
      <c r="B39" s="22">
        <v>29</v>
      </c>
      <c r="C39" s="23" t="s">
        <v>43</v>
      </c>
      <c r="D39" s="24"/>
      <c r="E39" s="24"/>
      <c r="F39" s="24"/>
      <c r="G39" s="25"/>
      <c r="H39" s="22" t="s">
        <v>15</v>
      </c>
      <c r="I39" s="26">
        <v>1</v>
      </c>
      <c r="J39" s="26">
        <v>11</v>
      </c>
      <c r="K39" s="27" t="e">
        <f>range1_DISCOUNTPRICE</f>
        <v>#NAME?</v>
      </c>
      <c r="L39" s="27">
        <v>0</v>
      </c>
      <c r="M39" s="28">
        <f>ROUND(O39*L39/100,2)</f>
        <v>0</v>
      </c>
      <c r="N39" s="28"/>
      <c r="O39" s="28">
        <f>IF(N39&lt;&gt;1,ROUND(I39*J39,2),0)</f>
        <v>11</v>
      </c>
    </row>
    <row r="40" ht="12.75" customHeight="1">
      <c r="B40" s="22">
        <v>30</v>
      </c>
      <c r="C40" s="23" t="s">
        <v>44</v>
      </c>
      <c r="D40" s="24"/>
      <c r="E40" s="24"/>
      <c r="F40" s="24"/>
      <c r="G40" s="25"/>
      <c r="H40" s="22" t="s">
        <v>15</v>
      </c>
      <c r="I40" s="26">
        <v>1</v>
      </c>
      <c r="J40" s="26">
        <v>1</v>
      </c>
      <c r="K40" s="27" t="e">
        <f>range1_DISCOUNTPRICE</f>
        <v>#NAME?</v>
      </c>
      <c r="L40" s="27">
        <v>0</v>
      </c>
      <c r="M40" s="28">
        <f>ROUND(O40*L40/100,2)</f>
        <v>0</v>
      </c>
      <c r="N40" s="28"/>
      <c r="O40" s="28">
        <f>IF(N40&lt;&gt;1,ROUND(I40*J40,2),0)</f>
        <v>1</v>
      </c>
    </row>
    <row r="41" ht="12.75" customHeight="1">
      <c r="B41" s="22">
        <v>31</v>
      </c>
      <c r="C41" s="23" t="s">
        <v>45</v>
      </c>
      <c r="D41" s="24"/>
      <c r="E41" s="24"/>
      <c r="F41" s="24"/>
      <c r="G41" s="25"/>
      <c r="H41" s="22" t="s">
        <v>15</v>
      </c>
      <c r="I41" s="26">
        <v>1</v>
      </c>
      <c r="J41" s="26">
        <v>1</v>
      </c>
      <c r="K41" s="27" t="e">
        <f>range1_DISCOUNTPRICE</f>
        <v>#NAME?</v>
      </c>
      <c r="L41" s="27">
        <v>0</v>
      </c>
      <c r="M41" s="28">
        <f>ROUND(O41*L41/100,2)</f>
        <v>0</v>
      </c>
      <c r="N41" s="28"/>
      <c r="O41" s="28">
        <f>IF(N41&lt;&gt;1,ROUND(I41*J41,2),0)</f>
        <v>1</v>
      </c>
    </row>
    <row r="42" ht="12.75" customHeight="1">
      <c r="B42" s="22">
        <v>32</v>
      </c>
      <c r="C42" s="23" t="s">
        <v>46</v>
      </c>
      <c r="D42" s="24"/>
      <c r="E42" s="24"/>
      <c r="F42" s="24"/>
      <c r="G42" s="25"/>
      <c r="H42" s="22" t="s">
        <v>15</v>
      </c>
      <c r="I42" s="26">
        <v>1</v>
      </c>
      <c r="J42" s="26">
        <v>1</v>
      </c>
      <c r="K42" s="27" t="e">
        <f>range1_DISCOUNTPRICE</f>
        <v>#NAME?</v>
      </c>
      <c r="L42" s="27">
        <v>0</v>
      </c>
      <c r="M42" s="28">
        <f>ROUND(O42*L42/100,2)</f>
        <v>0</v>
      </c>
      <c r="N42" s="28"/>
      <c r="O42" s="28">
        <f>IF(N42&lt;&gt;1,ROUND(I42*J42,2),0)</f>
        <v>1</v>
      </c>
    </row>
    <row r="43" ht="12.75" customHeight="1">
      <c r="B43" s="22">
        <v>33</v>
      </c>
      <c r="C43" s="23" t="s">
        <v>47</v>
      </c>
      <c r="D43" s="24"/>
      <c r="E43" s="24"/>
      <c r="F43" s="24"/>
      <c r="G43" s="25"/>
      <c r="H43" s="22" t="s">
        <v>15</v>
      </c>
      <c r="I43" s="26">
        <v>1</v>
      </c>
      <c r="J43" s="26">
        <v>1</v>
      </c>
      <c r="K43" s="27" t="e">
        <f>range1_DISCOUNTPRICE</f>
        <v>#NAME?</v>
      </c>
      <c r="L43" s="27">
        <v>0</v>
      </c>
      <c r="M43" s="28">
        <f>ROUND(O43*L43/100,2)</f>
        <v>0</v>
      </c>
      <c r="N43" s="28"/>
      <c r="O43" s="28">
        <f>IF(N43&lt;&gt;1,ROUND(I43*J43,2),0)</f>
        <v>1</v>
      </c>
    </row>
    <row r="44" ht="12.75" customHeight="1">
      <c r="B44" s="22">
        <v>34</v>
      </c>
      <c r="C44" s="23" t="s">
        <v>48</v>
      </c>
      <c r="D44" s="24"/>
      <c r="E44" s="24"/>
      <c r="F44" s="24"/>
      <c r="G44" s="25"/>
      <c r="H44" s="22" t="s">
        <v>15</v>
      </c>
      <c r="I44" s="26">
        <v>1</v>
      </c>
      <c r="J44" s="26">
        <v>1</v>
      </c>
      <c r="K44" s="27" t="e">
        <f>range1_DISCOUNTPRICE</f>
        <v>#NAME?</v>
      </c>
      <c r="L44" s="27">
        <v>0</v>
      </c>
      <c r="M44" s="28">
        <f>ROUND(O44*L44/100,2)</f>
        <v>0</v>
      </c>
      <c r="N44" s="28"/>
      <c r="O44" s="28">
        <f>IF(N44&lt;&gt;1,ROUND(I44*J44,2),0)</f>
        <v>1</v>
      </c>
    </row>
    <row r="45" ht="12.75" customHeight="1">
      <c r="B45" s="22">
        <v>35</v>
      </c>
      <c r="C45" s="23" t="s">
        <v>49</v>
      </c>
      <c r="D45" s="24"/>
      <c r="E45" s="24"/>
      <c r="F45" s="24"/>
      <c r="G45" s="25"/>
      <c r="H45" s="22" t="s">
        <v>15</v>
      </c>
      <c r="I45" s="26">
        <v>1</v>
      </c>
      <c r="J45" s="26">
        <v>1</v>
      </c>
      <c r="K45" s="27" t="e">
        <f>range1_DISCOUNTPRICE</f>
        <v>#NAME?</v>
      </c>
      <c r="L45" s="27">
        <v>0</v>
      </c>
      <c r="M45" s="28">
        <f>ROUND(O45*L45/100,2)</f>
        <v>0</v>
      </c>
      <c r="N45" s="28"/>
      <c r="O45" s="28">
        <f>IF(N45&lt;&gt;1,ROUND(I45*J45,2),0)</f>
        <v>1</v>
      </c>
    </row>
    <row r="46" ht="12.75" customHeight="1">
      <c r="B46" s="22">
        <v>36</v>
      </c>
      <c r="C46" s="23" t="s">
        <v>50</v>
      </c>
      <c r="D46" s="24"/>
      <c r="E46" s="24"/>
      <c r="F46" s="24"/>
      <c r="G46" s="25"/>
      <c r="H46" s="22" t="s">
        <v>15</v>
      </c>
      <c r="I46" s="26">
        <v>1</v>
      </c>
      <c r="J46" s="26">
        <v>1</v>
      </c>
      <c r="K46" s="27" t="e">
        <f>range1_DISCOUNTPRICE</f>
        <v>#NAME?</v>
      </c>
      <c r="L46" s="27">
        <v>0</v>
      </c>
      <c r="M46" s="28">
        <f>ROUND(O46*L46/100,2)</f>
        <v>0</v>
      </c>
      <c r="N46" s="28"/>
      <c r="O46" s="28">
        <f>IF(N46&lt;&gt;1,ROUND(I46*J46,2),0)</f>
        <v>1</v>
      </c>
    </row>
    <row r="47" ht="12.75" customHeight="1">
      <c r="B47" s="22">
        <v>37</v>
      </c>
      <c r="C47" s="23" t="s">
        <v>51</v>
      </c>
      <c r="D47" s="24"/>
      <c r="E47" s="24"/>
      <c r="F47" s="24"/>
      <c r="G47" s="25"/>
      <c r="H47" s="22" t="s">
        <v>15</v>
      </c>
      <c r="I47" s="26">
        <v>1</v>
      </c>
      <c r="J47" s="26">
        <v>1</v>
      </c>
      <c r="K47" s="27" t="e">
        <f>range1_DISCOUNTPRICE</f>
        <v>#NAME?</v>
      </c>
      <c r="L47" s="27">
        <v>0</v>
      </c>
      <c r="M47" s="28">
        <f>ROUND(O47*L47/100,2)</f>
        <v>0</v>
      </c>
      <c r="N47" s="28"/>
      <c r="O47" s="28">
        <f>IF(N47&lt;&gt;1,ROUND(I47*J47,2),0)</f>
        <v>1</v>
      </c>
    </row>
    <row r="48" ht="12.75" customHeight="1">
      <c r="B48" s="22">
        <v>38</v>
      </c>
      <c r="C48" s="23" t="s">
        <v>52</v>
      </c>
      <c r="D48" s="24"/>
      <c r="E48" s="24"/>
      <c r="F48" s="24"/>
      <c r="G48" s="25"/>
      <c r="H48" s="22" t="s">
        <v>15</v>
      </c>
      <c r="I48" s="26">
        <v>1</v>
      </c>
      <c r="J48" s="26">
        <v>1</v>
      </c>
      <c r="K48" s="27" t="e">
        <f>range1_DISCOUNTPRICE</f>
        <v>#NAME?</v>
      </c>
      <c r="L48" s="27">
        <v>0</v>
      </c>
      <c r="M48" s="28">
        <f>ROUND(O48*L48/100,2)</f>
        <v>0</v>
      </c>
      <c r="N48" s="28"/>
      <c r="O48" s="28">
        <f>IF(N48&lt;&gt;1,ROUND(I48*J48,2),0)</f>
        <v>1</v>
      </c>
    </row>
    <row r="49" ht="12.75" customHeight="1">
      <c r="B49" s="22">
        <v>39</v>
      </c>
      <c r="C49" s="23" t="s">
        <v>53</v>
      </c>
      <c r="D49" s="24"/>
      <c r="E49" s="24"/>
      <c r="F49" s="24"/>
      <c r="G49" s="25"/>
      <c r="H49" s="22" t="s">
        <v>15</v>
      </c>
      <c r="I49" s="26">
        <v>1</v>
      </c>
      <c r="J49" s="26">
        <v>1</v>
      </c>
      <c r="K49" s="27" t="e">
        <f>range1_DISCOUNTPRICE</f>
        <v>#NAME?</v>
      </c>
      <c r="L49" s="27">
        <v>0</v>
      </c>
      <c r="M49" s="28">
        <f>ROUND(O49*L49/100,2)</f>
        <v>0</v>
      </c>
      <c r="N49" s="28"/>
      <c r="O49" s="28">
        <f>IF(N49&lt;&gt;1,ROUND(I49*J49,2),0)</f>
        <v>1</v>
      </c>
    </row>
    <row r="50" ht="12.75" customHeight="1">
      <c r="B50" s="22">
        <v>40</v>
      </c>
      <c r="C50" s="23" t="s">
        <v>54</v>
      </c>
      <c r="D50" s="24"/>
      <c r="E50" s="24"/>
      <c r="F50" s="24"/>
      <c r="G50" s="25"/>
      <c r="H50" s="22" t="s">
        <v>15</v>
      </c>
      <c r="I50" s="26">
        <v>1</v>
      </c>
      <c r="J50" s="26">
        <v>1</v>
      </c>
      <c r="K50" s="27" t="e">
        <f>range1_DISCOUNTPRICE</f>
        <v>#NAME?</v>
      </c>
      <c r="L50" s="27">
        <v>0</v>
      </c>
      <c r="M50" s="28">
        <f>ROUND(O50*L50/100,2)</f>
        <v>0</v>
      </c>
      <c r="N50" s="28"/>
      <c r="O50" s="28">
        <f>IF(N50&lt;&gt;1,ROUND(I50*J50,2),0)</f>
        <v>1</v>
      </c>
    </row>
    <row r="51" ht="12.75" customHeight="1">
      <c r="B51" s="22">
        <v>41</v>
      </c>
      <c r="C51" s="23" t="s">
        <v>55</v>
      </c>
      <c r="D51" s="24"/>
      <c r="E51" s="24"/>
      <c r="F51" s="24"/>
      <c r="G51" s="25"/>
      <c r="H51" s="22" t="s">
        <v>15</v>
      </c>
      <c r="I51" s="26">
        <v>1</v>
      </c>
      <c r="J51" s="26">
        <v>1</v>
      </c>
      <c r="K51" s="27" t="e">
        <f>range1_DISCOUNTPRICE</f>
        <v>#NAME?</v>
      </c>
      <c r="L51" s="27">
        <v>0</v>
      </c>
      <c r="M51" s="28">
        <f>ROUND(O51*L51/100,2)</f>
        <v>0</v>
      </c>
      <c r="N51" s="28"/>
      <c r="O51" s="28">
        <f>IF(N51&lt;&gt;1,ROUND(I51*J51,2),0)</f>
        <v>1</v>
      </c>
    </row>
    <row r="52" ht="12.75" customHeight="1">
      <c r="B52" s="22">
        <v>42</v>
      </c>
      <c r="C52" s="23" t="s">
        <v>56</v>
      </c>
      <c r="D52" s="24"/>
      <c r="E52" s="24"/>
      <c r="F52" s="24"/>
      <c r="G52" s="25"/>
      <c r="H52" s="22" t="s">
        <v>15</v>
      </c>
      <c r="I52" s="26">
        <v>1</v>
      </c>
      <c r="J52" s="26">
        <v>1</v>
      </c>
      <c r="K52" s="27" t="e">
        <f>range1_DISCOUNTPRICE</f>
        <v>#NAME?</v>
      </c>
      <c r="L52" s="27">
        <v>0</v>
      </c>
      <c r="M52" s="28">
        <f>ROUND(O52*L52/100,2)</f>
        <v>0</v>
      </c>
      <c r="N52" s="28"/>
      <c r="O52" s="28">
        <f>IF(N52&lt;&gt;1,ROUND(I52*J52,2),0)</f>
        <v>1</v>
      </c>
    </row>
    <row r="53" ht="12.75" customHeight="1">
      <c r="B53" s="22">
        <v>43</v>
      </c>
      <c r="C53" s="23" t="s">
        <v>57</v>
      </c>
      <c r="D53" s="24"/>
      <c r="E53" s="24"/>
      <c r="F53" s="24"/>
      <c r="G53" s="25"/>
      <c r="H53" s="22" t="s">
        <v>15</v>
      </c>
      <c r="I53" s="26">
        <v>1</v>
      </c>
      <c r="J53" s="26">
        <v>1</v>
      </c>
      <c r="K53" s="27" t="e">
        <f>range1_DISCOUNTPRICE</f>
        <v>#NAME?</v>
      </c>
      <c r="L53" s="27">
        <v>0</v>
      </c>
      <c r="M53" s="28">
        <f>ROUND(O53*L53/100,2)</f>
        <v>0</v>
      </c>
      <c r="N53" s="28"/>
      <c r="O53" s="28">
        <f>IF(N53&lt;&gt;1,ROUND(I53*J53,2),0)</f>
        <v>1</v>
      </c>
    </row>
    <row r="54" ht="12.75" customHeight="1">
      <c r="B54" s="22">
        <v>44</v>
      </c>
      <c r="C54" s="23" t="s">
        <v>58</v>
      </c>
      <c r="D54" s="24"/>
      <c r="E54" s="24"/>
      <c r="F54" s="24"/>
      <c r="G54" s="25"/>
      <c r="H54" s="22" t="s">
        <v>15</v>
      </c>
      <c r="I54" s="26">
        <v>1</v>
      </c>
      <c r="J54" s="26">
        <v>1</v>
      </c>
      <c r="K54" s="27" t="e">
        <f>range1_DISCOUNTPRICE</f>
        <v>#NAME?</v>
      </c>
      <c r="L54" s="27">
        <v>0</v>
      </c>
      <c r="M54" s="28">
        <f>ROUND(O54*L54/100,2)</f>
        <v>0</v>
      </c>
      <c r="N54" s="28"/>
      <c r="O54" s="28">
        <f>IF(N54&lt;&gt;1,ROUND(I54*J54,2),0)</f>
        <v>1</v>
      </c>
    </row>
    <row r="55" ht="12.75" customHeight="1">
      <c r="B55" s="22">
        <v>45</v>
      </c>
      <c r="C55" s="23" t="s">
        <v>59</v>
      </c>
      <c r="D55" s="24"/>
      <c r="E55" s="24"/>
      <c r="F55" s="24"/>
      <c r="G55" s="25"/>
      <c r="H55" s="22" t="s">
        <v>15</v>
      </c>
      <c r="I55" s="26">
        <v>1</v>
      </c>
      <c r="J55" s="26">
        <v>1</v>
      </c>
      <c r="K55" s="27" t="e">
        <f>range1_DISCOUNTPRICE</f>
        <v>#NAME?</v>
      </c>
      <c r="L55" s="27">
        <v>0</v>
      </c>
      <c r="M55" s="28">
        <f>ROUND(O55*L55/100,2)</f>
        <v>0</v>
      </c>
      <c r="N55" s="28"/>
      <c r="O55" s="28">
        <f>IF(N55&lt;&gt;1,ROUND(I55*J55,2),0)</f>
        <v>1</v>
      </c>
    </row>
    <row r="56" ht="12.75" customHeight="1">
      <c r="B56" s="22">
        <v>46</v>
      </c>
      <c r="C56" s="23" t="s">
        <v>60</v>
      </c>
      <c r="D56" s="24"/>
      <c r="E56" s="24"/>
      <c r="F56" s="24"/>
      <c r="G56" s="25"/>
      <c r="H56" s="22" t="s">
        <v>15</v>
      </c>
      <c r="I56" s="26">
        <v>1</v>
      </c>
      <c r="J56" s="26">
        <v>1</v>
      </c>
      <c r="K56" s="27" t="e">
        <f>range1_DISCOUNTPRICE</f>
        <v>#NAME?</v>
      </c>
      <c r="L56" s="27">
        <v>0</v>
      </c>
      <c r="M56" s="28">
        <f>ROUND(O56*L56/100,2)</f>
        <v>0</v>
      </c>
      <c r="N56" s="28"/>
      <c r="O56" s="28">
        <f>IF(N56&lt;&gt;1,ROUND(I56*J56,2),0)</f>
        <v>1</v>
      </c>
    </row>
    <row r="57" ht="12.75" customHeight="1">
      <c r="B57" s="29"/>
      <c r="C57" s="30"/>
      <c r="D57" s="30"/>
      <c r="E57" s="30"/>
      <c r="F57" s="31"/>
      <c r="G57" s="31"/>
      <c r="H57" s="31"/>
      <c r="I57" s="32" t="s">
        <v>61</v>
      </c>
      <c r="J57" s="32"/>
      <c r="K57" s="33" t="e">
        <f>SUM(K11:K56)</f>
        <v>#NAME?</v>
      </c>
      <c r="L57" s="33"/>
      <c r="M57" s="33">
        <f>SUM(M11:M56)</f>
        <v>0</v>
      </c>
      <c r="N57" s="33"/>
      <c r="O57" s="33">
        <f>SUM(O11:O56)</f>
        <v>82</v>
      </c>
    </row>
    <row r="58" ht="12.75" customHeight="1">
      <c r="B58" s="34"/>
      <c r="D58" s="34"/>
      <c r="E58" s="34"/>
      <c r="F58" s="35"/>
      <c r="G58" s="35"/>
      <c r="H58" s="35"/>
      <c r="I58" s="32" t="str">
        <f>"Всього ПДВ "&amp;0&amp;"%"</f>
        <v>Всього ПДВ 0%</v>
      </c>
      <c r="J58" s="32"/>
      <c r="K58" s="36"/>
      <c r="L58" s="36"/>
      <c r="M58" s="36"/>
      <c r="N58" s="36"/>
      <c r="O58" s="37">
        <f>M57</f>
        <v>0</v>
      </c>
    </row>
    <row r="59" ht="12.75" customHeight="1">
      <c r="H59" s="34"/>
      <c r="I59" s="32" t="s">
        <v>62</v>
      </c>
      <c r="J59" s="32"/>
      <c r="K59" s="36"/>
      <c r="L59" s="36"/>
      <c r="M59" s="36"/>
      <c r="N59" s="36"/>
      <c r="O59" s="38">
        <f>O57+O58</f>
        <v>82</v>
      </c>
    </row>
    <row r="60" ht="12.75" customHeight="1">
      <c r="B60" s="39"/>
      <c r="C60" s="39"/>
      <c r="D60" s="39"/>
      <c r="E60" s="39"/>
      <c r="F60" s="39"/>
      <c r="G60" s="39"/>
      <c r="H60" s="35"/>
      <c r="I60" s="35"/>
      <c r="J60" s="35"/>
      <c r="K60" s="35"/>
      <c r="L60" s="35"/>
      <c r="M60" s="35"/>
      <c r="N60" s="35"/>
      <c r="O60" s="35"/>
    </row>
    <row r="61" ht="12.75" customHeight="1">
      <c r="B61" s="39"/>
      <c r="C61" s="39"/>
      <c r="D61" s="39"/>
      <c r="E61" s="39"/>
      <c r="F61" s="39"/>
      <c r="G61" s="39"/>
      <c r="H61" s="35"/>
      <c r="I61" s="35"/>
      <c r="J61" s="35"/>
      <c r="K61" s="35"/>
      <c r="L61" s="35"/>
      <c r="M61" s="35"/>
      <c r="N61" s="35"/>
      <c r="O61" s="35"/>
    </row>
    <row r="62" ht="12.75" customHeight="1">
      <c r="B62" s="39"/>
      <c r="C62" s="39"/>
      <c r="D62" s="39"/>
      <c r="E62" s="39"/>
      <c r="F62" s="39"/>
      <c r="G62" s="39"/>
      <c r="H62" s="35"/>
      <c r="I62" s="35"/>
      <c r="J62" s="35"/>
      <c r="K62" s="35"/>
      <c r="L62" s="35"/>
      <c r="M62" s="35"/>
      <c r="N62" s="35"/>
      <c r="O62" s="35"/>
    </row>
    <row r="63" ht="12.75" customHeight="1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</row>
    <row r="64" ht="12.75" customHeight="1">
      <c r="A64" s="40"/>
      <c r="B64" s="42" t="s">
        <v>63</v>
      </c>
      <c r="C64" s="42"/>
      <c r="D64" s="43" t="str">
        <f>IF(1 &lt; 0,"Дорогин А."," ")</f>
        <v xml:space="preserve"> </v>
      </c>
      <c r="E64" s="43"/>
      <c r="F64" s="43"/>
      <c r="G64" s="42" t="s">
        <v>64</v>
      </c>
      <c r="H64" s="42"/>
      <c r="I64" s="43" t="str">
        <f>IF(1 &gt; 0,"Дорогин А."," ")</f>
        <v>Дорогин А.</v>
      </c>
      <c r="J64" s="43"/>
      <c r="K64" s="43"/>
      <c r="L64" s="43"/>
      <c r="M64" s="43"/>
      <c r="N64" s="43"/>
      <c r="O64" s="43"/>
    </row>
    <row r="65" ht="12.75" customHeight="1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</row>
    <row r="66" ht="12.75" customHeight="1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</row>
    <row r="67" ht="12.75" customHeight="1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</row>
    <row r="68" ht="12.75" customHeight="1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</row>
    <row r="69" ht="12.7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</row>
    <row r="70" ht="12.75" customHeight="1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</row>
    <row r="71" ht="12.75" customHeight="1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</row>
    <row r="72" ht="12.75" customHeight="1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</row>
    <row r="73" ht="12.75" customHeight="1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</row>
    <row r="74" ht="12.75" customHeight="1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</row>
    <row r="75" ht="12.75" customHeight="1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</row>
    <row r="76" ht="12.75" customHeight="1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</row>
    <row r="77" ht="12.75" customHeight="1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</row>
    <row r="78" ht="12.75" customHeight="1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</row>
    <row r="79" ht="12.75" customHeight="1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</row>
    <row r="80" ht="12.75" customHeight="1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</row>
    <row r="81" ht="12.75" customHeight="1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</row>
    <row r="82" ht="12.75" customHeight="1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</row>
    <row r="83" ht="12.75" customHeight="1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</row>
    <row r="84" ht="12.75" customHeight="1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</row>
    <row r="85" ht="12.75" customHeight="1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</row>
    <row r="86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</row>
    <row r="87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</row>
    <row r="88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</row>
    <row r="89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</row>
    <row r="90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</row>
    <row r="91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</row>
    <row r="92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</row>
    <row r="93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</row>
    <row r="94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</row>
    <row r="9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</row>
    <row r="96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</row>
    <row r="97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</row>
    <row r="98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</row>
    <row r="99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</row>
    <row r="100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</row>
    <row r="101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</row>
    <row r="102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</row>
    <row r="103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</row>
    <row r="104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</row>
    <row r="10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</row>
    <row r="106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</row>
    <row r="107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</row>
    <row r="108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</row>
    <row r="109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</row>
    <row r="110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</row>
    <row r="111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</row>
    <row r="112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</row>
    <row r="113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</row>
    <row r="114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</row>
    <row r="11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</row>
    <row r="116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</row>
    <row r="117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</row>
    <row r="118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</row>
    <row r="119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</row>
    <row r="120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</row>
    <row r="121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</row>
    <row r="122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</row>
    <row r="123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</row>
    <row r="124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</row>
    <row r="1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</row>
    <row r="126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</row>
    <row r="127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</row>
    <row r="128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</row>
    <row r="129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</row>
    <row r="130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</row>
    <row r="131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</row>
    <row r="132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</row>
    <row r="133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</row>
    <row r="134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</row>
    <row r="13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</row>
    <row r="136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</row>
    <row r="137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</row>
    <row r="138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</row>
    <row r="139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</row>
    <row r="140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</row>
    <row r="14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</row>
  </sheetData>
  <mergeCells count="62">
    <mergeCell ref="K2:O2"/>
    <mergeCell ref="B2:H2"/>
    <mergeCell ref="B3:E3"/>
    <mergeCell ref="B8:O8"/>
    <mergeCell ref="I57:J57"/>
    <mergeCell ref="B5:D5"/>
    <mergeCell ref="E5:O5"/>
    <mergeCell ref="G64:H64"/>
    <mergeCell ref="I64:O64"/>
    <mergeCell ref="C10:G10"/>
    <mergeCell ref="C9:D9"/>
    <mergeCell ref="B60:F60"/>
    <mergeCell ref="B64:C64"/>
    <mergeCell ref="D64:F64"/>
    <mergeCell ref="I59:J59"/>
    <mergeCell ref="I58:J58"/>
    <mergeCell ref="C11:G11"/>
    <mergeCell ref="C12:G12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5:G55"/>
    <mergeCell ref="C56:G56"/>
  </mergeCells>
  <pageMargins left="0.5902778" right="0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2012-04-23T13:52:13Z</cp:lastPrinted>
  <dcterms:created xsi:type="dcterms:W3CDTF">2001-10-10T06:27:02Z</dcterms:created>
  <dcterms:modified xsi:type="dcterms:W3CDTF">2016-07-02T06:46:36Z</dcterms:modified>
</cp:coreProperties>
</file>