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range1">Накладна!$A$20:$P$21</definedName>
    <definedName name="range2">'Посвідчення якості'!$A$14:$N$15</definedName>
    <definedName name="_xlnm.Print_Area" localSheetId="0">Накладна!$A$1:$P$30</definedName>
  </definedNames>
  <calcPr calcId="145621"/>
</workbook>
</file>

<file path=xl/calcChain.xml><?xml version="1.0" encoding="utf-8"?>
<calcChain xmlns="http://schemas.openxmlformats.org/spreadsheetml/2006/main">
  <c r="D25" i="1" l="1"/>
  <c r="B17" i="1" l="1"/>
  <c r="B6" i="1" l="1"/>
  <c r="D5" i="1" l="1"/>
  <c r="F16" i="1" l="1"/>
  <c r="C28" i="1" l="1"/>
  <c r="B28" i="1"/>
  <c r="D30" i="1" s="1"/>
  <c r="C7" i="1" l="1"/>
  <c r="D8" i="1"/>
  <c r="B8" i="1"/>
  <c r="B12" i="1" l="1"/>
  <c r="D12" i="1" s="1"/>
  <c r="D6" i="1" l="1"/>
  <c r="B7" i="1" l="1"/>
  <c r="D7" i="1" s="1"/>
  <c r="D4" i="1"/>
  <c r="N20" i="1" l="1"/>
  <c r="M20" i="1"/>
  <c r="L20" i="1"/>
  <c r="K20" i="1"/>
  <c r="I20" i="1"/>
  <c r="H20" i="1"/>
  <c r="C20" i="1"/>
  <c r="B20" i="1"/>
  <c r="L2" i="2" l="1"/>
  <c r="F7" i="2"/>
  <c r="G9" i="2"/>
  <c r="G8" i="2"/>
  <c r="E9" i="2"/>
  <c r="B14" i="2"/>
  <c r="C14" i="2"/>
  <c r="G14" i="2"/>
  <c r="H14" i="2"/>
  <c r="I14" i="2"/>
  <c r="J14" i="2"/>
  <c r="K14" i="2"/>
  <c r="L14" i="2"/>
  <c r="M14" i="2"/>
  <c r="B23" i="1"/>
  <c r="B22" i="1"/>
  <c r="P23" i="1" s="1"/>
  <c r="J20" i="1"/>
  <c r="P20" i="1" s="1"/>
  <c r="D11" i="1"/>
  <c r="O2" i="1"/>
  <c r="D16" i="1"/>
  <c r="D15" i="1"/>
  <c r="I2" i="1"/>
  <c r="H23" i="1"/>
  <c r="I22" i="1"/>
  <c r="I21" i="1"/>
  <c r="P22" i="1" l="1"/>
  <c r="J19" i="1"/>
  <c r="C22" i="1"/>
  <c r="P19" i="1"/>
  <c r="O20" i="1"/>
</calcChain>
</file>

<file path=xl/sharedStrings.xml><?xml version="1.0" encoding="utf-8"?>
<sst xmlns="http://schemas.openxmlformats.org/spreadsheetml/2006/main" count="60" uniqueCount="55">
  <si>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</si>
  <si>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</si>
  <si>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</si>
  <si>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</si>
  <si>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</si>
  <si>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</si>
  <si>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</si>
  <si>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</si>
  <si>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</si>
  <si>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</si>
  <si>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</si>
  <si>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</si>
  <si>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</si>
  <si>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</si>
  <si>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</si>
  <si>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</si>
  <si>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</si>
  <si>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</si>
  <si>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</si>
  <si>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</si>
  <si>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</si>
  <si>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</si>
  <si>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</si>
  <si>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</si>
  <si>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</si>
  <si>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</si>
  <si>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</si>
  <si>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</si>
  <si>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</si>
  <si>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</si>
  <si>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</si>
  <si>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</si>
  <si>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</si>
  <si>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</si>
  <si>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</si>
  <si>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</si>
  <si>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</si>
  <si>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</si>
  <si>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</si>
  <si>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</si>
  <si>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</si>
  <si>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</si>
  <si>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</si>
  <si>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</si>
  <si>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</si>
  <si>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</si>
  <si>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</si>
  <si>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</si>
  <si>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</si>
  <si>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</si>
  <si>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>Ветеринарне свідоцтво Д-06№          від                             2012р.</t>
  </si>
  <si>
    <t>5.</t>
  </si>
  <si>
    <t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</si>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</sst>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dd/mm/yy\ h:mm;@"/>
    <numFmt numFmtId="166" formatCode="dd"/>
  </numFmts>
  <fonts count="2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5" fontId="12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24" fillId="0" borderId="0" xfId="0" applyNumberFormat="1" applyFont="1" applyAlignment="1">
      <alignment horizontal="right"/>
    </xf>
    <xf numFmtId="2" fontId="1" fillId="0" borderId="0" xfId="0" applyNumberFormat="1" applyFont="1" applyAlignment="1">
      <alignment vertical="top" wrapText="1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3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4" fontId="3" fillId="0" borderId="14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15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1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0" fontId="17" fillId="0" borderId="25" xfId="0" applyNumberFormat="1" applyFont="1" applyBorder="1" applyAlignment="1">
      <alignment horizontal="center"/>
    </xf>
    <xf numFmtId="0" fontId="17" fillId="0" borderId="28" xfId="0" applyNumberFormat="1" applyFont="1" applyBorder="1" applyAlignment="1">
      <alignment horizontal="center"/>
    </xf>
    <xf numFmtId="14" fontId="15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Q107"/>
  <sheetViews>
    <sheetView showGridLines="0" tabSelected="1" topLeftCell="A10" zoomScaleNormal="100" workbookViewId="0">
      <selection activeCell="D26" sqref="D26"/>
    </sheetView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7.140625" style="1" customWidth="1"/>
    <col min="8" max="8" width="7.28515625" style="1" customWidth="1"/>
    <col min="9" max="9" width="10.140625" style="1" customWidth="1"/>
    <col min="10" max="10" width="10.42578125" style="1" customWidth="1"/>
    <col min="11" max="11" width="15.7109375" style="1" hidden="1" customWidth="1"/>
    <col min="12" max="12" width="14" style="1" hidden="1" customWidth="1"/>
    <col min="13" max="13" width="17.42578125" style="1" hidden="1" customWidth="1"/>
    <col min="14" max="14" width="14.5703125" style="1" hidden="1" customWidth="1"/>
    <col min="15" max="15" width="8.28515625" style="1" customWidth="1"/>
    <col min="16" max="16" width="12.42578125" style="1" customWidth="1"/>
    <col min="17" max="16384" width="9.140625" style="1"/>
  </cols>
  <sheetData>
    <row r="2" spans="2:17" ht="16.5" customHeight="1" x14ac:dyDescent="0.25">
      <c r="B2" s="63" t="s">
        <v>7</v>
      </c>
      <c r="C2" s="63"/>
      <c r="D2" s="63"/>
      <c r="E2" s="63"/>
      <c r="F2" s="63"/>
      <c r="G2" s="63"/>
      <c r="H2" s="63"/>
      <c r="I2" s="31" t="e">
        <f>WayBillList_NUM</f>
        <v>#NAME?</v>
      </c>
      <c r="J2" s="27" t="s">
        <v>4</v>
      </c>
      <c r="K2" s="27"/>
      <c r="L2" s="69"/>
      <c r="M2" s="69"/>
      <c r="N2" s="43"/>
      <c r="O2" s="70" t="e">
        <f>WayBillList_ONDATE</f>
        <v>#NAME?</v>
      </c>
      <c r="P2" s="70"/>
      <c r="Q2" s="51"/>
    </row>
    <row r="4" spans="2:17" ht="16.5" thickBot="1" x14ac:dyDescent="0.3">
      <c r="B4" s="25" t="s">
        <v>8</v>
      </c>
      <c r="C4" s="26"/>
      <c r="D4" s="37" t="e">
        <f>WayBillList_EntKaFullName</f>
        <v>#NAME?</v>
      </c>
      <c r="E4" s="32"/>
      <c r="F4" s="32"/>
      <c r="G4" s="26"/>
      <c r="H4" s="26"/>
      <c r="I4" s="26"/>
    </row>
    <row r="5" spans="2:17" x14ac:dyDescent="0.2">
      <c r="B5" s="47"/>
      <c r="D5" s="11" t="e">
        <f>CONCATENATE(IF(WayBillList_EntOKPO&lt;&gt;"","ЗКПО ",""),WayBillList_EntOKPO,", тел.",WayBillList_EntKaPhone)</f>
        <v>#NAME?</v>
      </c>
    </row>
    <row r="6" spans="2:17" x14ac:dyDescent="0.2">
      <c r="B6" s="47" t="e">
        <f>EntAccount_ACCNUM</f>
        <v>#NAME?</v>
      </c>
      <c r="D6" s="11" t="e">
        <f>IF(B6&lt;&gt;"",CONCATENATE("Р/р ",B6," в ",EntAccount_BANKSNAME, ", МФО ",EntAccount_MFO),"")</f>
        <v>#NAME?</v>
      </c>
    </row>
    <row r="7" spans="2:17" x14ac:dyDescent="0.2">
      <c r="B7" s="47" t="e">
        <f>WayBillList_EntINN</f>
        <v>#NAME?</v>
      </c>
      <c r="C7" s="61" t="e">
        <f>WayBillList_EntCertNum</f>
        <v>#NAME?</v>
      </c>
      <c r="D7" s="11" t="e">
        <f>IF(B7&lt;&gt;"",CONCATENATE("ІПН ",B7,", номер свідотцтва ",C7),"")</f>
        <v>#NAME?</v>
      </c>
    </row>
    <row r="8" spans="2:17" ht="24.75" customHeight="1" x14ac:dyDescent="0.2">
      <c r="B8" s="60" t="e">
        <f>WayBillList_AddressSEL</f>
        <v>#NAME?</v>
      </c>
      <c r="D8" s="72" t="e">
        <f>"Адреса: "&amp;B8</f>
        <v>#NAME?</v>
      </c>
      <c r="E8" s="72"/>
      <c r="F8" s="72"/>
      <c r="G8" s="72"/>
      <c r="H8" s="72"/>
      <c r="I8" s="72"/>
    </row>
    <row r="11" spans="2:17" ht="16.5" thickBot="1" x14ac:dyDescent="0.3">
      <c r="B11" s="25" t="s">
        <v>12</v>
      </c>
      <c r="C11" s="26"/>
      <c r="D11" s="37" t="e">
        <f>WayBillList_NAME</f>
        <v>#NAME?</v>
      </c>
      <c r="E11" s="32"/>
      <c r="F11" s="32"/>
      <c r="G11" s="26"/>
      <c r="H11" s="26"/>
      <c r="I11" s="26"/>
    </row>
    <row r="12" spans="2:17" ht="24.75" customHeight="1" x14ac:dyDescent="0.25">
      <c r="B12" s="59" t="e">
        <f>WayBillList_AddressBUY</f>
        <v>#NAME?</v>
      </c>
      <c r="C12" s="22"/>
      <c r="D12" s="73" t="e">
        <f>CONCATENATE("Адреса: ",B12)</f>
        <v>#NAME?</v>
      </c>
      <c r="E12" s="73"/>
      <c r="F12" s="73"/>
      <c r="G12" s="73"/>
      <c r="H12" s="73"/>
      <c r="I12" s="73"/>
    </row>
    <row r="14" spans="2:17" ht="11.25" customHeight="1" x14ac:dyDescent="0.2">
      <c r="B14" s="21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</row>
    <row r="15" spans="2:17" ht="16.5" customHeight="1" x14ac:dyDescent="0.2">
      <c r="B15" s="14" t="s">
        <v>1</v>
      </c>
      <c r="C15" s="15"/>
      <c r="D15" s="23" t="e">
        <f>WayBillList_RECEIVED</f>
        <v>#NAME?</v>
      </c>
      <c r="E15" s="23"/>
      <c r="F15" s="23"/>
      <c r="G15" s="15"/>
      <c r="H15" s="15"/>
      <c r="I15" s="16"/>
      <c r="J15" s="16"/>
      <c r="K15" s="16"/>
      <c r="L15" s="16"/>
      <c r="M15" s="16"/>
      <c r="N15" s="16"/>
      <c r="O15" s="16"/>
      <c r="P15" s="16"/>
    </row>
    <row r="16" spans="2:17" ht="16.5" customHeight="1" x14ac:dyDescent="0.2">
      <c r="B16" s="11" t="s">
        <v>14</v>
      </c>
      <c r="C16" s="12"/>
      <c r="D16" s="28" t="e">
        <f>WayBillList_ATTNUM</f>
        <v>#NAME?</v>
      </c>
      <c r="E16" s="9" t="s">
        <v>4</v>
      </c>
      <c r="F16" s="71" t="e">
        <f>IF(WayBillList_AttDate&gt;0,WayBillList_AttDate,"")</f>
        <v>#NAME?</v>
      </c>
      <c r="G16" s="71"/>
      <c r="H16" s="12"/>
      <c r="I16" s="10"/>
      <c r="J16" s="10"/>
      <c r="K16" s="10"/>
      <c r="L16" s="10"/>
      <c r="M16" s="10"/>
      <c r="N16" s="10"/>
      <c r="O16" s="10"/>
      <c r="P16" s="10"/>
    </row>
    <row r="17" spans="1:16" ht="18.75" customHeight="1" x14ac:dyDescent="0.2">
      <c r="B17" s="64" t="e">
        <f>CONCATENATE("Підстава: ",WayBillList_Reason)</f>
        <v>#NAME?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</row>
    <row r="18" spans="1:16" ht="6" customHeight="1" x14ac:dyDescent="0.2">
      <c r="C18" s="74"/>
      <c r="D18" s="74"/>
      <c r="I18" s="2"/>
      <c r="J18" s="2"/>
      <c r="K18" s="2"/>
      <c r="L18" s="2"/>
      <c r="M18" s="2"/>
      <c r="N18" s="2"/>
      <c r="O18" s="2"/>
    </row>
    <row r="19" spans="1:16" ht="30.75" customHeight="1" x14ac:dyDescent="0.2">
      <c r="B19" s="6" t="s">
        <v>2</v>
      </c>
      <c r="C19" s="75" t="s">
        <v>3</v>
      </c>
      <c r="D19" s="76"/>
      <c r="E19" s="76"/>
      <c r="F19" s="76"/>
      <c r="G19" s="77"/>
      <c r="H19" s="7" t="s">
        <v>6</v>
      </c>
      <c r="I19" s="7" t="s">
        <v>5</v>
      </c>
      <c r="J19" s="6" t="e">
        <f>IF(B22&gt;0,"Ціна без ПДВ","Ціна без знижки")</f>
        <v>#NAME?</v>
      </c>
      <c r="K19" s="6" t="s">
        <v>25</v>
      </c>
      <c r="L19" s="6"/>
      <c r="M19" s="6" t="s">
        <v>11</v>
      </c>
      <c r="N19" s="6" t="s">
        <v>24</v>
      </c>
      <c r="O19" s="6" t="s">
        <v>24</v>
      </c>
      <c r="P19" s="13" t="e">
        <f>IF(B22&gt;0,"Сума без ПДВ","Сума зі знижкою")</f>
        <v>#NAME?</v>
      </c>
    </row>
    <row r="20" spans="1:16" ht="12.75" customHeight="1" x14ac:dyDescent="0.2">
      <c r="B20" s="8" t="e">
        <f>range1_NUM</f>
        <v>#NAME?</v>
      </c>
      <c r="C20" s="78" t="e">
        <f>range1_MATNAME</f>
        <v>#NAME?</v>
      </c>
      <c r="D20" s="79"/>
      <c r="E20" s="79"/>
      <c r="F20" s="79"/>
      <c r="G20" s="80"/>
      <c r="H20" s="8" t="e">
        <f>range1_MSRNAME</f>
        <v>#NAME?</v>
      </c>
      <c r="I20" s="30" t="e">
        <f>range1_AMOUNT</f>
        <v>#NAME?</v>
      </c>
      <c r="J20" s="20" t="e">
        <f>K20+N20</f>
        <v>#NAME?</v>
      </c>
      <c r="K20" s="20" t="e">
        <f>range1_PRICE</f>
        <v>#NAME?</v>
      </c>
      <c r="L20" s="24" t="e">
        <f>range1_NDS</f>
        <v>#NAME?</v>
      </c>
      <c r="M20" s="24" t="e">
        <f>range1_SumNDS</f>
        <v>#NAME?</v>
      </c>
      <c r="N20" s="20" t="e">
        <f>range1_DISCOUNTPRICE</f>
        <v>#NAME?</v>
      </c>
      <c r="O20" s="20" t="e">
        <f>I20*N20</f>
        <v>#NAME?</v>
      </c>
      <c r="P20" s="20" t="e">
        <f>ROUND(I20*(J20-N20),2)</f>
        <v>#NAME?</v>
      </c>
    </row>
    <row r="21" spans="1:16" ht="12.75" customHeight="1" x14ac:dyDescent="0.2">
      <c r="B21" s="17"/>
      <c r="C21" s="18"/>
      <c r="D21" s="18"/>
      <c r="E21" s="18"/>
      <c r="F21" s="18"/>
      <c r="G21" s="19"/>
      <c r="H21" s="19"/>
      <c r="I21" s="65" t="e">
        <f>IF(B22&gt;0,"Всього без ПДВ","Всього")</f>
        <v>#NAME?</v>
      </c>
      <c r="J21" s="66"/>
      <c r="K21" s="45"/>
      <c r="L21" s="33"/>
      <c r="M21" s="36" t="s">
        <v>0</v>
      </c>
      <c r="N21" s="44" t="s">
        <v>0</v>
      </c>
      <c r="O21" s="44" t="s">
        <v>0</v>
      </c>
      <c r="P21" s="34" t="s">
        <v>0</v>
      </c>
    </row>
    <row r="22" spans="1:16" ht="12.75" customHeight="1" x14ac:dyDescent="0.2">
      <c r="B22" s="50" t="e">
        <f>WayBillList_NDS</f>
        <v>#NAME?</v>
      </c>
      <c r="C22" s="57" t="e">
        <f>ROUND(P21*B22/100,2)</f>
        <v>#VALUE!</v>
      </c>
      <c r="D22" s="22"/>
      <c r="E22" s="22"/>
      <c r="F22" s="22"/>
      <c r="G22" s="3"/>
      <c r="H22" s="3"/>
      <c r="I22" s="67" t="e">
        <f>IF(B22&gt;0,CONCATENATE("Всього ПДВ "&amp;WayBillList_NDS&amp;"%"),"Всього без знижки")</f>
        <v>#NAME?</v>
      </c>
      <c r="J22" s="68"/>
      <c r="K22" s="46"/>
      <c r="L22" s="33"/>
      <c r="M22" s="33"/>
      <c r="N22" s="33"/>
      <c r="O22" s="33"/>
      <c r="P22" s="35" t="e">
        <f>IF(B22&gt;0,C22,O21+P21)</f>
        <v>#NAME?</v>
      </c>
    </row>
    <row r="23" spans="1:16" ht="12.75" customHeight="1" x14ac:dyDescent="0.2">
      <c r="B23" s="48" t="e">
        <f>O21+P21</f>
        <v>#VALUE!</v>
      </c>
      <c r="H23" s="85" t="e">
        <f>IF(B22&gt;0,"Разом, в т.ч ПДВ:","Всього до сплати")</f>
        <v>#NAME?</v>
      </c>
      <c r="I23" s="85"/>
      <c r="J23" s="86"/>
      <c r="K23" s="46"/>
      <c r="L23" s="33"/>
      <c r="M23" s="33"/>
      <c r="N23" s="33"/>
      <c r="O23" s="33"/>
      <c r="P23" s="49" t="e">
        <f>IF(B22&gt;0,P21+P22,P21)</f>
        <v>#NAME?</v>
      </c>
    </row>
    <row r="24" spans="1:16" ht="12.75" customHeight="1" x14ac:dyDescent="0.2">
      <c r="B24" s="81"/>
      <c r="C24" s="81"/>
      <c r="D24" s="81"/>
      <c r="E24" s="81"/>
      <c r="F24" s="81"/>
      <c r="G24" s="81"/>
      <c r="H24" s="3"/>
      <c r="I24" s="3"/>
      <c r="J24" s="3"/>
      <c r="K24" s="3"/>
      <c r="L24" s="3"/>
      <c r="M24" s="3"/>
      <c r="N24" s="3"/>
      <c r="O24" s="3"/>
      <c r="P24" s="3"/>
    </row>
    <row r="25" spans="1:16" ht="12.75" customHeight="1" x14ac:dyDescent="0.25">
      <c r="B25" s="29" t="s">
        <v>13</v>
      </c>
      <c r="C25" s="28"/>
      <c r="D25" s="23" t="e">
        <f>WayBillList_www</f>
        <v>#NAME?</v>
      </c>
      <c r="E25" s="23"/>
      <c r="F25" s="23"/>
      <c r="G25" s="23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2.75" customHeight="1" x14ac:dyDescent="0.2">
      <c r="B26" s="28"/>
      <c r="C26" s="28"/>
      <c r="D26" s="28"/>
      <c r="E26" s="28"/>
      <c r="F26" s="28"/>
      <c r="G26" s="28"/>
      <c r="H26" s="3"/>
      <c r="I26" s="3"/>
      <c r="J26" s="3"/>
      <c r="K26" s="3"/>
      <c r="L26" s="3"/>
      <c r="M26" s="3"/>
      <c r="N26" s="3"/>
      <c r="O26" s="3"/>
      <c r="P26" s="3"/>
    </row>
    <row r="27" spans="1:16" ht="12.75" customHeight="1" x14ac:dyDescent="0.2">
      <c r="B27" s="28"/>
      <c r="C27" s="28"/>
      <c r="D27" s="28"/>
      <c r="E27" s="28"/>
      <c r="F27" s="28"/>
      <c r="G27" s="28"/>
      <c r="H27" s="3"/>
      <c r="I27" s="3"/>
      <c r="J27" s="3"/>
      <c r="K27" s="3"/>
      <c r="L27" s="3"/>
      <c r="M27" s="3"/>
      <c r="N27" s="3"/>
      <c r="O27" s="3"/>
      <c r="P27" s="3"/>
    </row>
    <row r="28" spans="1:16" ht="12.75" customHeight="1" x14ac:dyDescent="0.2">
      <c r="B28" s="62" t="e">
        <f>WayBillList_WTYPE</f>
        <v>#NAME?</v>
      </c>
      <c r="C28" s="62" t="e">
        <f>WayBillList_PERSONNAME</f>
        <v>#NAME?</v>
      </c>
      <c r="D28" s="28"/>
      <c r="E28" s="28"/>
      <c r="F28" s="28"/>
      <c r="G28" s="28"/>
      <c r="H28" s="3"/>
      <c r="I28" s="3"/>
      <c r="J28" s="3"/>
      <c r="K28" s="3"/>
      <c r="L28" s="3"/>
      <c r="M28" s="3"/>
      <c r="N28" s="3"/>
      <c r="O28" s="3"/>
      <c r="P28" s="3"/>
    </row>
    <row r="29" spans="1:16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2.75" customHeight="1" x14ac:dyDescent="0.2">
      <c r="A30" s="4"/>
      <c r="B30" s="82" t="s">
        <v>9</v>
      </c>
      <c r="C30" s="82"/>
      <c r="D30" s="84" t="e">
        <f>IF(B28 &lt; 0,C28," ")</f>
        <v>#NAME?</v>
      </c>
      <c r="E30" s="84"/>
      <c r="F30" s="84"/>
      <c r="G30" s="84"/>
      <c r="H30" s="87" t="s">
        <v>10</v>
      </c>
      <c r="I30" s="87"/>
      <c r="J30" s="83"/>
      <c r="K30" s="83"/>
      <c r="L30" s="83"/>
      <c r="M30" s="83"/>
      <c r="N30" s="83"/>
      <c r="O30" s="83"/>
      <c r="P30" s="83"/>
    </row>
    <row r="31" spans="1:16" ht="12.75" customHeight="1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2.75" customHeight="1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 ht="12.75" customHeight="1" x14ac:dyDescent="0.2">
      <c r="B33" s="5"/>
      <c r="C33" s="5"/>
      <c r="D33" s="5"/>
      <c r="E33" s="5"/>
      <c r="F33" s="5"/>
      <c r="G33" s="5"/>
      <c r="H33" s="58"/>
      <c r="I33" s="5"/>
      <c r="J33" s="5"/>
      <c r="K33" s="5"/>
      <c r="L33" s="5"/>
      <c r="M33" s="5"/>
      <c r="N33" s="5"/>
      <c r="O33" s="5"/>
      <c r="P33" s="5"/>
    </row>
    <row r="34" spans="2:16" ht="12.75" customHeight="1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ht="12.75" customHeight="1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ht="12.75" customHeight="1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2:16" ht="12.75" customHeight="1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ht="12.75" customHeight="1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2.75" customHeight="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ht="12.75" customHeight="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2:16" ht="12.75" customHeight="1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2:16" ht="12.75" customHeight="1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2:16" ht="12.75" customHeight="1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2:16" ht="12.75" customHeight="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2:16" ht="12.75" customHeight="1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2:16" ht="12.75" customHeight="1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2:16" ht="12.75" customHeight="1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2:16" ht="12.75" customHeight="1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2:16" ht="12.75" customHeight="1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2:16" ht="12.75" customHeight="1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2:16" ht="12.75" customHeight="1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2:16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2:16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2:1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2:16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2:16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2:16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2:16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2:16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2:16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16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2:16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2:16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16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16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2:16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16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16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16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16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2:16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16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16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2:16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2:16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2:16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2:16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2:16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2:16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2:16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2:16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2:16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2:16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2:16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2:16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2:16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2:1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2:16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2:16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2:16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2:16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2:16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2:16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2:16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2:16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2:16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2:16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2:16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2:16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2:16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2:16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</sheetData>
  <mergeCells count="18">
    <mergeCell ref="B24:G24"/>
    <mergeCell ref="B30:C30"/>
    <mergeCell ref="J30:P30"/>
    <mergeCell ref="D30:G30"/>
    <mergeCell ref="H23:J23"/>
    <mergeCell ref="H30:I30"/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C20:G20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52"/>
  <sheetViews>
    <sheetView topLeftCell="B1" zoomScaleNormal="100" workbookViewId="0">
      <selection activeCell="F7" sqref="F7:N7"/>
    </sheetView>
  </sheetViews>
  <sheetFormatPr defaultRowHeight="12.75" x14ac:dyDescent="0.2"/>
  <cols>
    <col min="1" max="1" width="5.42578125" hidden="1" customWidth="1"/>
    <col min="2" max="2" width="4.85546875" customWidth="1"/>
    <col min="3" max="3" width="6" customWidth="1"/>
    <col min="4" max="4" width="6.5703125" customWidth="1"/>
    <col min="5" max="5" width="7.5703125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3.5703125" customWidth="1"/>
    <col min="12" max="12" width="9.7109375" bestFit="1" customWidth="1"/>
    <col min="13" max="13" width="19.28515625" customWidth="1"/>
    <col min="14" max="14" width="13.28515625" customWidth="1"/>
  </cols>
  <sheetData>
    <row r="1" spans="2:14" ht="35.25" customHeight="1" x14ac:dyDescent="0.35">
      <c r="B1" s="100" t="s">
        <v>26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2:14" s="1" customFormat="1" ht="27.75" customHeight="1" x14ac:dyDescent="0.25">
      <c r="B2" s="102" t="s">
        <v>27</v>
      </c>
      <c r="C2" s="102"/>
      <c r="D2" s="102"/>
      <c r="E2" s="102"/>
      <c r="F2" s="102"/>
      <c r="G2" s="102"/>
      <c r="H2" s="102"/>
      <c r="I2" s="102"/>
      <c r="J2" s="102"/>
      <c r="K2" s="102"/>
      <c r="L2" s="38" t="e">
        <f>WayBillList_NUM</f>
        <v>#NAME?</v>
      </c>
      <c r="M2" s="39"/>
      <c r="N2" s="39"/>
    </row>
    <row r="3" spans="2:14" s="1" customFormat="1" ht="14.25" customHeight="1" x14ac:dyDescent="0.25">
      <c r="B3" s="90" t="s">
        <v>28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</row>
    <row r="4" spans="2:14" s="1" customFormat="1" ht="14.25" customHeight="1" x14ac:dyDescent="0.25">
      <c r="B4" s="53"/>
      <c r="C4" s="91" t="s">
        <v>29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</row>
    <row r="5" spans="2:14" s="1" customFormat="1" ht="16.5" customHeight="1" x14ac:dyDescent="0.25">
      <c r="B5" s="53"/>
      <c r="C5" s="91" t="s">
        <v>30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</row>
    <row r="6" spans="2:14" s="1" customFormat="1" ht="16.5" customHeight="1" x14ac:dyDescent="0.25">
      <c r="B6" s="53"/>
      <c r="C6" s="91" t="s">
        <v>31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</row>
    <row r="7" spans="2:14" s="1" customFormat="1" ht="15.75" customHeight="1" x14ac:dyDescent="0.25">
      <c r="B7" s="53"/>
      <c r="C7" s="39" t="s">
        <v>32</v>
      </c>
      <c r="D7" s="39"/>
      <c r="E7" s="39"/>
      <c r="F7" s="91" t="e">
        <f>WayBillList_NAME</f>
        <v>#NAME?</v>
      </c>
      <c r="G7" s="91"/>
      <c r="H7" s="91"/>
      <c r="I7" s="91"/>
      <c r="J7" s="91"/>
      <c r="K7" s="91"/>
      <c r="L7" s="91"/>
      <c r="M7" s="91"/>
      <c r="N7" s="91"/>
    </row>
    <row r="8" spans="2:14" s="1" customFormat="1" ht="16.5" customHeight="1" x14ac:dyDescent="0.25">
      <c r="B8" s="52"/>
      <c r="C8" s="91" t="s">
        <v>33</v>
      </c>
      <c r="D8" s="91"/>
      <c r="E8" s="91"/>
      <c r="F8" s="91"/>
      <c r="G8" s="108" t="e">
        <f>WayBillList_ONDATE</f>
        <v>#NAME?</v>
      </c>
      <c r="H8" s="108"/>
      <c r="I8" s="91" t="s">
        <v>34</v>
      </c>
      <c r="J8" s="91"/>
      <c r="K8" s="91"/>
      <c r="L8" s="91"/>
      <c r="M8" s="91"/>
      <c r="N8" s="91"/>
    </row>
    <row r="9" spans="2:14" s="1" customFormat="1" ht="17.25" customHeight="1" x14ac:dyDescent="0.25">
      <c r="B9" s="52"/>
      <c r="C9" s="38" t="s">
        <v>35</v>
      </c>
      <c r="D9" s="38"/>
      <c r="E9" s="38" t="e">
        <f>WayBillList_NUM</f>
        <v>#NAME?</v>
      </c>
      <c r="F9" s="39" t="s">
        <v>36</v>
      </c>
      <c r="G9" s="89" t="e">
        <f>WayBillList_ONDATE</f>
        <v>#NAME?</v>
      </c>
      <c r="H9" s="89"/>
      <c r="I9" s="39" t="s">
        <v>37</v>
      </c>
      <c r="J9" s="39"/>
      <c r="K9" s="39"/>
      <c r="L9" s="38"/>
      <c r="M9" s="39"/>
      <c r="N9" s="39"/>
    </row>
    <row r="10" spans="2:14" s="1" customFormat="1" ht="14.25" customHeight="1" x14ac:dyDescent="0.25">
      <c r="B10" s="52"/>
      <c r="C10" s="38"/>
      <c r="D10" s="38"/>
      <c r="E10" s="38"/>
      <c r="F10" s="38"/>
      <c r="G10" s="39"/>
      <c r="H10" s="52"/>
      <c r="I10" s="52"/>
      <c r="J10" s="52"/>
      <c r="K10" s="52"/>
      <c r="L10" s="38"/>
      <c r="M10" s="39"/>
      <c r="N10" s="39"/>
    </row>
    <row r="11" spans="2:14" s="1" customFormat="1" x14ac:dyDescent="0.2"/>
    <row r="12" spans="2:14" s="1" customFormat="1" ht="23.25" customHeight="1" x14ac:dyDescent="0.2">
      <c r="B12" s="92" t="s">
        <v>15</v>
      </c>
      <c r="C12" s="94" t="s">
        <v>16</v>
      </c>
      <c r="D12" s="95"/>
      <c r="E12" s="95"/>
      <c r="F12" s="96"/>
      <c r="G12" s="92" t="s">
        <v>17</v>
      </c>
      <c r="H12" s="92" t="s">
        <v>18</v>
      </c>
      <c r="I12" s="92" t="s">
        <v>19</v>
      </c>
      <c r="J12" s="92" t="s">
        <v>20</v>
      </c>
      <c r="K12" s="92" t="s">
        <v>21</v>
      </c>
      <c r="L12" s="92" t="s">
        <v>22</v>
      </c>
      <c r="M12" s="94" t="s">
        <v>23</v>
      </c>
      <c r="N12" s="96"/>
    </row>
    <row r="13" spans="2:14" s="1" customFormat="1" ht="27" customHeight="1" x14ac:dyDescent="0.2">
      <c r="B13" s="93"/>
      <c r="C13" s="97"/>
      <c r="D13" s="98"/>
      <c r="E13" s="98"/>
      <c r="F13" s="99"/>
      <c r="G13" s="93"/>
      <c r="H13" s="93"/>
      <c r="I13" s="93"/>
      <c r="J13" s="93"/>
      <c r="K13" s="93"/>
      <c r="L13" s="93"/>
      <c r="M13" s="97"/>
      <c r="N13" s="99"/>
    </row>
    <row r="14" spans="2:14" s="1" customFormat="1" ht="12.75" customHeight="1" x14ac:dyDescent="0.2">
      <c r="B14" s="40" t="e">
        <f>Posvitcheny_NUM</f>
        <v>#NAME?</v>
      </c>
      <c r="C14" s="103" t="e">
        <f>Posvitcheny_NAME</f>
        <v>#NAME?</v>
      </c>
      <c r="D14" s="104"/>
      <c r="E14" s="104"/>
      <c r="F14" s="105"/>
      <c r="G14" s="41" t="e">
        <f>Posvitcheny_AMOUNT</f>
        <v>#NAME?</v>
      </c>
      <c r="H14" s="41" t="e">
        <f>Posvitcheny_CF1</f>
        <v>#NAME?</v>
      </c>
      <c r="I14" s="41" t="e">
        <f>Posvitcheny_CF2</f>
        <v>#NAME?</v>
      </c>
      <c r="J14" s="42" t="e">
        <f>Posvitcheny_ONDATE</f>
        <v>#NAME?</v>
      </c>
      <c r="K14" s="41" t="e">
        <f>Posvitcheny_CF3</f>
        <v>#NAME?</v>
      </c>
      <c r="L14" s="41" t="e">
        <f>Posvitcheny_CF4</f>
        <v>#NAME?</v>
      </c>
      <c r="M14" s="106" t="e">
        <f>Posvitcheny_CF5</f>
        <v>#NAME?</v>
      </c>
      <c r="N14" s="107"/>
    </row>
    <row r="15" spans="2:14" ht="12.75" customHeight="1" x14ac:dyDescent="0.2"/>
    <row r="16" spans="2:14" x14ac:dyDescent="0.2">
      <c r="C16" s="54" t="s">
        <v>38</v>
      </c>
      <c r="D16" s="55" t="s">
        <v>39</v>
      </c>
      <c r="E16" s="54"/>
      <c r="F16" s="54"/>
      <c r="G16" s="54"/>
      <c r="H16" s="54"/>
      <c r="I16" s="54"/>
      <c r="J16" s="54"/>
      <c r="K16" s="54"/>
      <c r="L16" s="54"/>
      <c r="M16" s="54"/>
    </row>
    <row r="17" spans="3:14" x14ac:dyDescent="0.2">
      <c r="C17" t="s">
        <v>40</v>
      </c>
      <c r="D17" s="88" t="s">
        <v>41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</row>
    <row r="18" spans="3:14" x14ac:dyDescent="0.2">
      <c r="D18" s="56" t="s">
        <v>42</v>
      </c>
      <c r="E18" s="56"/>
      <c r="F18" s="56" t="s">
        <v>43</v>
      </c>
      <c r="G18" s="56"/>
      <c r="H18" s="56"/>
      <c r="I18" s="56"/>
      <c r="J18" s="56"/>
      <c r="K18" s="56"/>
      <c r="L18" s="56"/>
      <c r="M18" s="56"/>
      <c r="N18" s="56"/>
    </row>
    <row r="19" spans="3:14" x14ac:dyDescent="0.2">
      <c r="D19" s="56" t="s">
        <v>44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pans="3:14" x14ac:dyDescent="0.2">
      <c r="D20" s="56" t="s">
        <v>45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3:14" x14ac:dyDescent="0.2">
      <c r="C21" t="s">
        <v>46</v>
      </c>
      <c r="D21" s="88" t="s">
        <v>47</v>
      </c>
      <c r="E21" s="88"/>
      <c r="F21" s="88"/>
      <c r="G21" s="88"/>
      <c r="H21" s="88"/>
      <c r="I21" s="88"/>
      <c r="J21" s="88"/>
      <c r="K21" s="88"/>
      <c r="L21" s="88"/>
      <c r="M21" s="88"/>
    </row>
    <row r="22" spans="3:14" x14ac:dyDescent="0.2">
      <c r="D22" s="88" t="s">
        <v>48</v>
      </c>
      <c r="E22" s="88"/>
      <c r="F22" s="88"/>
      <c r="G22" s="88"/>
      <c r="H22" s="88"/>
      <c r="I22" s="88"/>
      <c r="J22" s="88"/>
      <c r="K22" s="88"/>
      <c r="L22" s="88"/>
      <c r="M22" s="88"/>
    </row>
    <row r="23" spans="3:14" x14ac:dyDescent="0.2">
      <c r="C23" t="s">
        <v>49</v>
      </c>
      <c r="D23" s="88" t="s">
        <v>50</v>
      </c>
      <c r="E23" s="88"/>
      <c r="F23" s="88"/>
      <c r="G23" s="88"/>
      <c r="H23" s="88"/>
      <c r="I23" s="88"/>
      <c r="J23" s="88"/>
      <c r="K23" s="88"/>
      <c r="L23" s="88"/>
      <c r="M23" s="88"/>
      <c r="N23" s="88"/>
    </row>
    <row r="24" spans="3:14" x14ac:dyDescent="0.2">
      <c r="C24" t="s">
        <v>51</v>
      </c>
      <c r="D24" s="88" t="s">
        <v>52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</row>
    <row r="27" spans="3:14" x14ac:dyDescent="0.2">
      <c r="C27" s="88" t="s">
        <v>53</v>
      </c>
      <c r="D27" s="88"/>
      <c r="E27" s="88"/>
      <c r="F27" s="88"/>
      <c r="G27" s="88"/>
      <c r="H27" s="88"/>
      <c r="K27" t="s">
        <v>54</v>
      </c>
    </row>
    <row r="28" spans="3:14" ht="12.75" customHeight="1" x14ac:dyDescent="0.2"/>
    <row r="29" spans="3:14" ht="12.75" customHeight="1" x14ac:dyDescent="0.2"/>
    <row r="30" spans="3:14" ht="12.75" customHeight="1" x14ac:dyDescent="0.2"/>
    <row r="31" spans="3:14" ht="12.75" customHeight="1" x14ac:dyDescent="0.2"/>
    <row r="32" spans="3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</sheetData>
  <mergeCells count="28">
    <mergeCell ref="B1:N1"/>
    <mergeCell ref="B2:K2"/>
    <mergeCell ref="C4:N4"/>
    <mergeCell ref="C5:N5"/>
    <mergeCell ref="D24:N24"/>
    <mergeCell ref="C14:F14"/>
    <mergeCell ref="M14:N14"/>
    <mergeCell ref="G8:H8"/>
    <mergeCell ref="I8:N8"/>
    <mergeCell ref="J12:J13"/>
    <mergeCell ref="K12:K13"/>
    <mergeCell ref="L12:L13"/>
    <mergeCell ref="M12:N13"/>
    <mergeCell ref="C27:H27"/>
    <mergeCell ref="G9:H9"/>
    <mergeCell ref="B3:N3"/>
    <mergeCell ref="D17:N17"/>
    <mergeCell ref="D21:M21"/>
    <mergeCell ref="C6:N6"/>
    <mergeCell ref="F7:N7"/>
    <mergeCell ref="I12:I13"/>
    <mergeCell ref="C8:F8"/>
    <mergeCell ref="D22:M22"/>
    <mergeCell ref="D23:N23"/>
    <mergeCell ref="B12:B13"/>
    <mergeCell ref="C12:F13"/>
    <mergeCell ref="G12:G13"/>
    <mergeCell ref="H12:H13"/>
  </mergeCells>
  <phoneticPr fontId="0" type="noConversion"/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range1</vt:lpstr>
      <vt:lpstr>range2</vt:lpstr>
      <vt:lpstr>Накладна!Область_печати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2012-12-17T14:49:24Z</cp:lastPrinted>
  <dcterms:created xsi:type="dcterms:W3CDTF">2001-10-10T06:27:02Z</dcterms:created>
  <dcterms:modified xsi:type="dcterms:W3CDTF">2016-09-12T12:34:43Z</dcterms:modified>
</cp:coreProperties>
</file>