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Лист1!$A$11:$O$25</definedName>
    <definedName name="MatList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L25"/>
  <c r="J25"/>
  <c r="O24"/>
  <c r="M24"/>
  <c r="O23"/>
  <c r="O25"/>
  <c r="M23"/>
  <c r="L20"/>
  <c r="J20"/>
  <c r="O19"/>
  <c r="O20"/>
  <c r="M19"/>
  <c r="L16"/>
  <c r="J16"/>
  <c r="O15"/>
  <c r="M15"/>
  <c r="O14"/>
  <c r="M14"/>
  <c r="O13"/>
  <c r="O16"/>
  <c r="M13"/>
  <c r="D3"/>
</calcChain>
</file>

<file path=xl/sharedStrings.xml><?xml version="1.0" encoding="utf-8"?>
<sst xmlns="http://schemas.openxmlformats.org/spreadsheetml/2006/main">
  <si>
    <t xml:space="preserve"> ЗВІТ ПРО ПРОДАЖ ТОВАРІВ З ПРИБУТКОМ</t>
  </si>
  <si>
    <t>Період:</t>
  </si>
  <si>
    <t>Товарна група:</t>
  </si>
  <si>
    <t>Усі</t>
  </si>
  <si>
    <t>Склад:</t>
  </si>
  <si>
    <t>Контрагент:</t>
  </si>
  <si>
    <t>Код</t>
  </si>
  <si>
    <t>Назва товару</t>
  </si>
  <si>
    <t>Од. вим.</t>
  </si>
  <si>
    <t>Вхідна ціна</t>
  </si>
  <si>
    <t>Відгрузка</t>
  </si>
  <si>
    <t>Повернення</t>
  </si>
  <si>
    <t>Всього продано</t>
  </si>
  <si>
    <t>Прибуток</t>
  </si>
  <si>
    <t>Рентабельність, %</t>
  </si>
  <si>
    <t>К-сть</t>
  </si>
  <si>
    <t>Сума</t>
  </si>
  <si>
    <t>Яловичина</t>
  </si>
  <si>
    <t>5449000004864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</si>
  <si>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</si>
  <si>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</si>
  <si>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</si>
  <si>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</si>
  <si>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</si>
  <si>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</si>
  <si>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</si>
  <si>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 xml:space="preserve">Допоміжні матеріали </t>
  </si>
  <si>
    <t>4823063104241</t>
  </si>
  <si>
    <t xml:space="preserve">Жилка </t>
  </si>
  <si>
    <t>Свинина</t>
  </si>
  <si>
    <t>4823063115759</t>
  </si>
  <si>
    <t>Свинина не жирна</t>
  </si>
  <si>
    <t>4820136730307</t>
  </si>
  <si>
    <t>Свинина напівжирна 50/50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</si>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</sst>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man Cyr"/>
      <charset val="204"/>
    </font>
    <font>
      <sz val="12"/>
      <color indexed="56"/>
      <name val="Times New Ro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0"/>
      <color indexed="53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</fills>
  <borders count="2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2" fontId="12" fillId="2" borderId="4" xfId="0" applyNumberFormat="1" applyFont="1" applyFill="1" applyBorder="1" applyAlignment="1">
      <alignment horizontal="right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9" fontId="1" fillId="0" borderId="19" xfId="0" applyNumberFormat="1" applyFont="1" applyBorder="1" applyAlignment="1">
      <alignment horizontal="right"/>
    </xf>
    <xf numFmtId="0" fontId="15" fillId="0" borderId="20" xfId="0" applyFont="1" applyFill="1" applyBorder="1" applyAlignment="1">
      <alignment horizontal="right"/>
    </xf>
    <xf numFmtId="2" fontId="14" fillId="3" borderId="21" xfId="0" applyNumberFormat="1" applyFont="1" applyFill="1" applyBorder="1" applyAlignment="1">
      <alignment horizontal="center"/>
    </xf>
    <xf numFmtId="2" fontId="14" fillId="3" borderId="21" xfId="0" applyNumberFormat="1" applyFont="1" applyFill="1" applyBorder="1" applyAlignment="1">
      <alignment horizontal="right"/>
    </xf>
    <xf numFmtId="9" fontId="7" fillId="3" borderId="22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7" fillId="4" borderId="23" xfId="0" applyFont="1" applyFill="1" applyBorder="1"/>
    <xf numFmtId="164" fontId="15" fillId="4" borderId="24" xfId="0" applyNumberFormat="1" applyFont="1" applyFill="1" applyBorder="1"/>
    <xf numFmtId="0" fontId="16" fillId="4" borderId="24" xfId="0" applyFont="1" applyFill="1" applyBorder="1"/>
    <xf numFmtId="0" fontId="17" fillId="4" borderId="24" xfId="0" applyFont="1" applyFill="1" applyBorder="1"/>
    <xf numFmtId="2" fontId="7" fillId="4" borderId="24" xfId="0" applyNumberFormat="1" applyFont="1" applyFill="1" applyBorder="1"/>
    <xf numFmtId="2" fontId="7" fillId="4" borderId="24" xfId="0" applyNumberFormat="1" applyFont="1" applyFill="1" applyBorder="1" applyAlignment="1">
      <alignment horizontal="right"/>
    </xf>
    <xf numFmtId="9" fontId="7" fillId="4" borderId="25" xfId="0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6.57" style="1" customWidth="1"/>
    <col min="3" max="3" width="8.29" style="1" customWidth="1"/>
    <col min="4" max="4" width="7.29" style="1" customWidth="1"/>
    <col min="5" max="5" width="11.43" style="1" customWidth="1"/>
    <col min="6" max="6" width="10.57" style="1" customWidth="1"/>
    <col min="7" max="7" width="8.43" style="1" customWidth="1"/>
    <col min="8" max="8" width="8" style="1" customWidth="1"/>
    <col min="9" max="9" width="11.14" style="1" customWidth="1"/>
    <col min="10" max="10" width="13" style="1" customWidth="1"/>
    <col min="11" max="11" width="11.57" style="1" customWidth="1"/>
    <col min="12" max="12" width="12.57" style="1" customWidth="1"/>
    <col min="13" max="13" width="12.29" style="1" customWidth="1"/>
    <col min="14" max="14" width="10.86" style="1" customWidth="1"/>
    <col min="15" max="15" width="14.43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"&amp;"10.09.2019"," по "&amp;"10.09.2021")</f>
        <v>з 10.09.2019 по 10.09.2021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13.5" customHeight="1">
      <c r="B6" s="4" t="s">
        <v>5</v>
      </c>
      <c r="C6" s="10"/>
      <c r="D6" s="11" t="s">
        <v>3</v>
      </c>
      <c r="E6" s="10"/>
      <c r="F6" s="12"/>
      <c r="G6" s="12"/>
    </row>
    <row r="7" ht="5.25" customHeight="1">
      <c r="B7" s="4"/>
      <c r="D7" s="5"/>
    </row>
    <row r="8" ht="26.25" customHeight="1">
      <c r="B8" s="13" t="s">
        <v>6</v>
      </c>
      <c r="C8" s="14" t="s">
        <v>7</v>
      </c>
      <c r="D8" s="15"/>
      <c r="E8" s="15"/>
      <c r="F8" s="16"/>
      <c r="G8" s="13" t="s">
        <v>8</v>
      </c>
      <c r="H8" s="13" t="s">
        <v>9</v>
      </c>
      <c r="I8" s="17" t="s">
        <v>10</v>
      </c>
      <c r="J8" s="18"/>
      <c r="K8" s="17" t="s">
        <v>11</v>
      </c>
      <c r="L8" s="18"/>
      <c r="M8" s="13" t="s">
        <v>12</v>
      </c>
      <c r="N8" s="13" t="s">
        <v>13</v>
      </c>
      <c r="O8" s="13" t="s">
        <v>14</v>
      </c>
    </row>
    <row r="9" ht="15.75" customHeight="1">
      <c r="B9" s="19"/>
      <c r="C9" s="20"/>
      <c r="D9" s="21"/>
      <c r="E9" s="21"/>
      <c r="F9" s="22"/>
      <c r="G9" s="19"/>
      <c r="H9" s="19"/>
      <c r="I9" s="23" t="s">
        <v>15</v>
      </c>
      <c r="J9" s="23" t="s">
        <v>16</v>
      </c>
      <c r="K9" s="23" t="s">
        <v>15</v>
      </c>
      <c r="L9" s="23" t="s">
        <v>16</v>
      </c>
      <c r="M9" s="19"/>
      <c r="N9" s="19"/>
      <c r="O9" s="19"/>
    </row>
    <row r="10" ht="13.5" customHeight="1">
      <c r="B10" s="24">
        <v>1</v>
      </c>
      <c r="C10" s="25">
        <v>2</v>
      </c>
      <c r="D10" s="26"/>
      <c r="E10" s="26"/>
      <c r="F10" s="27"/>
      <c r="G10" s="24">
        <v>3</v>
      </c>
      <c r="H10" s="24">
        <v>4</v>
      </c>
      <c r="I10" s="24">
        <v>5</v>
      </c>
      <c r="J10" s="24">
        <v>6</v>
      </c>
      <c r="K10" s="24">
        <v>7</v>
      </c>
      <c r="L10" s="24">
        <v>8</v>
      </c>
      <c r="M10" s="24">
        <v>9</v>
      </c>
      <c r="N10" s="24">
        <v>10</v>
      </c>
      <c r="O10" s="24">
        <v>11</v>
      </c>
    </row>
    <row r="11" ht="12.75" customHeight="1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ht="12.75" customHeight="1">
      <c r="B12" s="31" t="s">
        <v>17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ht="12.75" customHeight="1">
      <c r="B13" s="34" t="s">
        <v>18</v>
      </c>
      <c r="C13" s="35" t="s">
        <v>19</v>
      </c>
      <c r="D13" s="36"/>
      <c r="E13" s="36"/>
      <c r="F13" s="37"/>
      <c r="G13" s="38" t="s">
        <v>20</v>
      </c>
      <c r="H13" s="39">
        <v>10</v>
      </c>
      <c r="I13" s="38">
        <v>2</v>
      </c>
      <c r="J13" s="38">
        <v>19.400600000000001</v>
      </c>
      <c r="K13" s="38">
        <v>0</v>
      </c>
      <c r="L13" s="38">
        <v>0</v>
      </c>
      <c r="M13" s="38">
        <f>I13-K13</f>
        <v>2</v>
      </c>
      <c r="N13" s="38">
        <v>-0.59940000000000004</v>
      </c>
      <c r="O13" s="40">
        <f>IF(AND((J13-L13-N13) &gt; 0,N13&gt;0),N13/(J13-L13-N13),0)</f>
        <v>0</v>
      </c>
    </row>
    <row r="14" ht="12.75" customHeight="1">
      <c r="B14" s="34" t="s">
        <v>21</v>
      </c>
      <c r="C14" s="35" t="s">
        <v>22</v>
      </c>
      <c r="D14" s="36"/>
      <c r="E14" s="36"/>
      <c r="F14" s="37"/>
      <c r="G14" s="38" t="s">
        <v>20</v>
      </c>
      <c r="H14" s="39">
        <v>1</v>
      </c>
      <c r="I14" s="38">
        <v>3</v>
      </c>
      <c r="J14" s="38">
        <v>14.1035</v>
      </c>
      <c r="K14" s="38">
        <v>0</v>
      </c>
      <c r="L14" s="38">
        <v>0</v>
      </c>
      <c r="M14" s="38">
        <f>I14-K14</f>
        <v>3</v>
      </c>
      <c r="N14" s="38">
        <v>11.1035</v>
      </c>
      <c r="O14" s="40">
        <f>IF(AND((J14-L14-N14) &gt; 0,N14&gt;0),N14/(J14-L14-N14),0)</f>
        <v>3.7011666666666669</v>
      </c>
    </row>
    <row r="15" ht="12.75" customHeight="1">
      <c r="B15" s="34" t="s">
        <v>23</v>
      </c>
      <c r="C15" s="35" t="s">
        <v>24</v>
      </c>
      <c r="D15" s="36"/>
      <c r="E15" s="36"/>
      <c r="F15" s="37"/>
      <c r="G15" s="38" t="s">
        <v>20</v>
      </c>
      <c r="H15" s="39">
        <v>3.3333499999999998</v>
      </c>
      <c r="I15" s="38">
        <v>5</v>
      </c>
      <c r="J15" s="38">
        <v>4.6524000000000001</v>
      </c>
      <c r="K15" s="38">
        <v>0</v>
      </c>
      <c r="L15" s="38">
        <v>0</v>
      </c>
      <c r="M15" s="38">
        <f>I15-K15</f>
        <v>5</v>
      </c>
      <c r="N15" s="38">
        <v>-12.01435</v>
      </c>
      <c r="O15" s="40">
        <f>IF(AND((J15-L15-N15) &gt; 0,N15&gt;0),N15/(J15-L15-N15),0)</f>
        <v>0</v>
      </c>
    </row>
    <row r="16" ht="12.75" customHeight="1">
      <c r="B16" s="41" t="s">
        <v>25</v>
      </c>
      <c r="C16" s="41"/>
      <c r="D16" s="41"/>
      <c r="E16" s="41"/>
      <c r="F16" s="41"/>
      <c r="G16" s="41"/>
      <c r="H16" s="41"/>
      <c r="I16" s="42"/>
      <c r="J16" s="43">
        <f>SUM(J13:J15)</f>
        <v>38.156500000000001</v>
      </c>
      <c r="K16" s="42"/>
      <c r="L16" s="43">
        <f>SUM(L13:L15)</f>
        <v>0</v>
      </c>
      <c r="M16" s="43"/>
      <c r="N16" s="43"/>
      <c r="O16" s="44">
        <f>AVERAGE(O13:O15)</f>
        <v>1.2337222222222222</v>
      </c>
    </row>
    <row r="17" ht="12.75" customHeight="1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0"/>
    </row>
    <row r="18" ht="12.75" customHeight="1">
      <c r="B18" s="31" t="s">
        <v>26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ht="12.75" customHeight="1">
      <c r="B19" s="34" t="s">
        <v>27</v>
      </c>
      <c r="C19" s="35" t="s">
        <v>28</v>
      </c>
      <c r="D19" s="36"/>
      <c r="E19" s="36"/>
      <c r="F19" s="37"/>
      <c r="G19" s="38" t="s">
        <v>20</v>
      </c>
      <c r="H19" s="39">
        <v>5</v>
      </c>
      <c r="I19" s="38">
        <v>4</v>
      </c>
      <c r="J19" s="38">
        <v>22.100000000000001</v>
      </c>
      <c r="K19" s="38">
        <v>0</v>
      </c>
      <c r="L19" s="38">
        <v>0</v>
      </c>
      <c r="M19" s="38">
        <f>I19-K19</f>
        <v>4</v>
      </c>
      <c r="N19" s="38">
        <v>2.1000000000000001</v>
      </c>
      <c r="O19" s="40">
        <f>IF(AND((J19-L19-N19) &gt; 0,N19&gt;0),N19/(J19-L19-N19),0)</f>
        <v>0.10500000000000001</v>
      </c>
    </row>
    <row r="20" ht="12.75" customHeight="1">
      <c r="B20" s="41" t="s">
        <v>25</v>
      </c>
      <c r="C20" s="41"/>
      <c r="D20" s="41"/>
      <c r="E20" s="41"/>
      <c r="F20" s="41"/>
      <c r="G20" s="41"/>
      <c r="H20" s="41"/>
      <c r="I20" s="42"/>
      <c r="J20" s="43">
        <f>SUM(J19)</f>
        <v>22.100000000000001</v>
      </c>
      <c r="K20" s="42"/>
      <c r="L20" s="43">
        <f>SUM(L19)</f>
        <v>0</v>
      </c>
      <c r="M20" s="43"/>
      <c r="N20" s="43"/>
      <c r="O20" s="44">
        <f>AVERAGE(O19)</f>
        <v>0.10500000000000001</v>
      </c>
    </row>
    <row r="21" ht="12.75" customHeight="1"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30"/>
    </row>
    <row r="22" ht="12.75" customHeight="1">
      <c r="B22" s="31" t="s">
        <v>29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ht="12.75" customHeight="1">
      <c r="B23" s="34" t="s">
        <v>30</v>
      </c>
      <c r="C23" s="35" t="s">
        <v>31</v>
      </c>
      <c r="D23" s="36"/>
      <c r="E23" s="36"/>
      <c r="F23" s="37"/>
      <c r="G23" s="38" t="s">
        <v>20</v>
      </c>
      <c r="H23" s="39">
        <v>20</v>
      </c>
      <c r="I23" s="38">
        <v>1</v>
      </c>
      <c r="J23" s="38">
        <v>11.0795</v>
      </c>
      <c r="K23" s="38">
        <v>0</v>
      </c>
      <c r="L23" s="38">
        <v>0</v>
      </c>
      <c r="M23" s="38">
        <f>I23-K23</f>
        <v>1</v>
      </c>
      <c r="N23" s="38">
        <v>-8.9205000000000005</v>
      </c>
      <c r="O23" s="40">
        <f>IF(AND((J23-L23-N23) &gt; 0,N23&gt;0),N23/(J23-L23-N23),0)</f>
        <v>0</v>
      </c>
    </row>
    <row r="24" ht="12.75" customHeight="1">
      <c r="B24" s="34" t="s">
        <v>32</v>
      </c>
      <c r="C24" s="35" t="s">
        <v>33</v>
      </c>
      <c r="D24" s="36"/>
      <c r="E24" s="36"/>
      <c r="F24" s="37"/>
      <c r="G24" s="38" t="s">
        <v>20</v>
      </c>
      <c r="H24" s="39">
        <v>10</v>
      </c>
      <c r="I24" s="38">
        <v>5</v>
      </c>
      <c r="J24" s="38">
        <v>56.630299999999998</v>
      </c>
      <c r="K24" s="38">
        <v>0</v>
      </c>
      <c r="L24" s="38">
        <v>0</v>
      </c>
      <c r="M24" s="38">
        <f>I24-K24</f>
        <v>5</v>
      </c>
      <c r="N24" s="38">
        <v>6.6303000000000001</v>
      </c>
      <c r="O24" s="40">
        <f>IF(AND((J24-L24-N24) &gt; 0,N24&gt;0),N24/(J24-L24-N24),0)</f>
        <v>0.132606</v>
      </c>
    </row>
    <row r="25" ht="12.75" customHeight="1">
      <c r="B25" s="41" t="s">
        <v>25</v>
      </c>
      <c r="C25" s="41"/>
      <c r="D25" s="41"/>
      <c r="E25" s="41"/>
      <c r="F25" s="41"/>
      <c r="G25" s="41"/>
      <c r="H25" s="41"/>
      <c r="I25" s="42"/>
      <c r="J25" s="43">
        <f>SUM(J23:J24)</f>
        <v>67.709800000000001</v>
      </c>
      <c r="K25" s="42"/>
      <c r="L25" s="43">
        <f>SUM(L23:L24)</f>
        <v>0</v>
      </c>
      <c r="M25" s="43"/>
      <c r="N25" s="43"/>
      <c r="O25" s="44">
        <f>AVERAGE(O23:O24)</f>
        <v>0.066303000000000001</v>
      </c>
    </row>
    <row r="26" ht="12.75" customHeight="1">
      <c r="B26" s="45"/>
      <c r="C26" s="46"/>
      <c r="D26" s="47"/>
      <c r="E26" s="47"/>
      <c r="F26" s="48"/>
      <c r="G26" s="48"/>
      <c r="H26" s="48"/>
      <c r="I26" s="48"/>
      <c r="J26" s="48"/>
      <c r="K26" s="49"/>
      <c r="L26" s="49"/>
      <c r="M26" s="49"/>
      <c r="N26" s="49"/>
      <c r="O26" s="49"/>
    </row>
    <row r="27" ht="12.75" customHeight="1">
      <c r="B27" s="50"/>
      <c r="C27" s="51" t="s">
        <v>34</v>
      </c>
      <c r="D27" s="52"/>
      <c r="E27" s="52"/>
      <c r="F27" s="53"/>
      <c r="G27" s="53"/>
      <c r="H27" s="53"/>
      <c r="I27" s="54"/>
      <c r="J27" s="55">
        <v>127.9663</v>
      </c>
      <c r="K27" s="55"/>
      <c r="L27" s="55">
        <v>0</v>
      </c>
      <c r="M27" s="55"/>
      <c r="N27" s="55">
        <v>-1.70045</v>
      </c>
      <c r="O27" s="56">
        <v>0.65646211111111119</v>
      </c>
    </row>
    <row r="28" ht="12.75" customHeight="1">
      <c r="B28" s="57"/>
      <c r="C28" s="58"/>
      <c r="D28" s="57"/>
      <c r="E28" s="57"/>
      <c r="F28" s="59"/>
      <c r="G28" s="59"/>
      <c r="H28" s="59"/>
      <c r="I28" s="59"/>
      <c r="J28" s="59"/>
      <c r="K28" s="60"/>
      <c r="L28" s="60"/>
      <c r="M28" s="60"/>
      <c r="N28" s="60"/>
      <c r="O28" s="60"/>
    </row>
  </sheetData>
  <mergeCells count="20"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  <mergeCell ref="B16:H16"/>
    <mergeCell ref="C13:F13"/>
    <mergeCell ref="C14:F14"/>
    <mergeCell ref="C15:F15"/>
    <mergeCell ref="B20:H20"/>
    <mergeCell ref="C19:F19"/>
    <mergeCell ref="B25:H25"/>
    <mergeCell ref="C23:F23"/>
    <mergeCell ref="C24:F24"/>
  </mergeCells>
  <conditionalFormatting sqref="O16">
    <cfRule priority="1" dxfId="0" type="cellIs" operator="lessThan">
      <formula>0.4</formula>
    </cfRule>
  </conditionalFormatting>
  <conditionalFormatting sqref="O20">
    <cfRule priority="2" dxfId="0" type="cellIs" operator="lessThan">
      <formula>0.4</formula>
    </cfRule>
  </conditionalFormatting>
  <conditionalFormatting sqref="O25">
    <cfRule priority="3" dxfId="0" type="cellIs" operator="lessThan">
      <formula>0.4</formula>
    </cfRule>
  </conditionalFormatting>
  <conditionalFormatting sqref="O13">
    <cfRule priority="5" dxfId="0" type="cellIs" operator="lessThan">
      <formula>0.4</formula>
    </cfRule>
  </conditionalFormatting>
  <conditionalFormatting sqref="O14">
    <cfRule priority="6" dxfId="0" type="cellIs" operator="lessThan">
      <formula>0.4</formula>
    </cfRule>
  </conditionalFormatting>
  <conditionalFormatting sqref="O15">
    <cfRule priority="7" dxfId="0" type="cellIs" operator="lessThan">
      <formula>0.4</formula>
    </cfRule>
  </conditionalFormatting>
  <conditionalFormatting sqref="O19">
    <cfRule priority="8" dxfId="0" type="cellIs" operator="lessThan">
      <formula>0.4</formula>
    </cfRule>
  </conditionalFormatting>
  <conditionalFormatting sqref="O23">
    <cfRule priority="10" dxfId="0" type="cellIs" operator="lessThan">
      <formula>0.4</formula>
    </cfRule>
  </conditionalFormatting>
  <conditionalFormatting sqref="O24">
    <cfRule priority="11" dxfId="0" type="cellIs" operator="lessThan">
      <formula>0.4</formula>
    </cfRule>
  </conditionalFormatting>
  <printOptions horizontalCentered="1"/>
  <pageMargins left="0.1965278" right="0.1965278" top="0.1965278" bottom="0.39375" header="0.5118055" footer="0.1965278"/>
  <pageSetup paperSize="9" orientation="landscape" scale="93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2021-09-10T08:38:03Z</dcterms:modified>
</cp:coreProperties>
</file>