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Накладна!$A$20:$P$21</definedName>
    <definedName name="range2">'Посвідчення якості'!#REF!</definedName>
    <definedName name="_xlnm.Print_Area" localSheetId="0">Накладна!$A$1:$AF$30</definedName>
  </definedNames>
  <calcPr/>
</workbook>
</file>

<file path=xl/calcChain.xml><?xml version="1.0" encoding="utf-8"?>
<calcChain xmlns="http://schemas.openxmlformats.org/spreadsheetml/2006/main">
  <c i="1" r="T30"/>
  <c r="D30"/>
  <c r="W23"/>
  <c r="G23"/>
  <c r="Y22"/>
  <c r="I22"/>
  <c r="AD21"/>
  <c r="AC21"/>
  <c r="V21"/>
  <c r="N21"/>
  <c r="M21"/>
  <c r="F21"/>
  <c r="AE20"/>
  <c r="AE21"/>
  <c r="Z20"/>
  <c r="AF20"/>
  <c r="AF21"/>
  <c r="AF23"/>
  <c r="S22"/>
  <c r="R23"/>
  <c r="AF22"/>
  <c r="X20"/>
  <c r="X21"/>
  <c r="Y21"/>
  <c r="O20"/>
  <c r="O21"/>
  <c r="J20"/>
  <c r="P20"/>
  <c r="P21"/>
  <c r="P23"/>
  <c r="C22"/>
  <c r="B23"/>
  <c r="P22"/>
  <c r="H20"/>
  <c r="H21"/>
  <c r="I21"/>
  <c r="AF19"/>
  <c r="Z19"/>
  <c r="P19"/>
  <c r="J19"/>
  <c r="T5"/>
  <c r="D5"/>
  <c r="T6"/>
  <c r="D6"/>
  <c r="T7"/>
  <c r="D7"/>
  <c r="T8"/>
  <c r="D8"/>
  <c r="T12"/>
  <c r="D12"/>
  <c r="V16"/>
  <c r="F16"/>
  <c r="R17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<sst xmlns="http://schemas.openxmlformats.org/spreadsheetml/2006/main">
  <si>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</si>
  <si>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712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</si>
  <si>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</si>
  <si>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</si>
  <si>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</si>
  <si>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</si>
  <si>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</si>
  <si>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</si>
  <si>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Лялецька</t>
  </si>
  <si>
    <t>Через кого</t>
  </si>
  <si>
    <t>Голоха Світлана</t>
  </si>
  <si>
    <t>За довіреністю №</t>
  </si>
  <si>
    <t>456</t>
  </si>
  <si>
    <t>№</t>
  </si>
  <si>
    <t>Назва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</si>
  <si>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</si>
  <si>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</si>
  <si>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</si>
  <si>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</si>
  <si>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</si>
  <si>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</si>
  <si>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</si>
  <si>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</si>
  <si>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 гривень п’ятдесят дві копійки</t>
  </si>
  <si>
    <t>Admin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</si>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</sst>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/>
    </xf>
    <xf numFmtId="0" fontId="9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3" xfId="0" applyFont="1" applyBorder="1" applyAlignment="1"/>
    <xf numFmtId="0" fontId="4" fillId="0" borderId="3" xfId="0" applyFont="1" applyBorder="1" applyAlignment="1">
      <alignment horizontal="left"/>
    </xf>
    <xf numFmtId="0" fontId="4" fillId="0" borderId="3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9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12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3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4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right"/>
    </xf>
    <xf numFmtId="2" fontId="1" fillId="0" borderId="9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4" xfId="0" applyFont="1" applyFill="1" applyBorder="1" applyAlignment="1">
      <alignment horizontal="right"/>
    </xf>
    <xf numFmtId="2" fontId="17" fillId="0" borderId="9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3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7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0" fontId="24" fillId="0" borderId="25" xfId="0" applyNumberFormat="1" applyFont="1" applyBorder="1" applyAlignment="1">
      <alignment horizontal="right"/>
    </xf>
    <xf numFmtId="14" fontId="24" fillId="0" borderId="25" xfId="0" applyNumberFormat="1" applyFont="1" applyBorder="1" applyAlignment="1">
      <alignment horizontal="right"/>
    </xf>
    <xf numFmtId="0" fontId="24" fillId="0" borderId="22" xfId="0" applyNumberFormat="1" applyFont="1" applyBorder="1" applyAlignment="1">
      <alignment horizontal="center"/>
    </xf>
    <xf numFmtId="0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7" xfId="0" applyFont="1" applyBorder="1" applyAlignment="1">
      <alignment horizontal="left"/>
    </xf>
    <xf numFmtId="0" fontId="27" fillId="0" borderId="28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3" xfId="0" applyBorder="1" applyAlignment="1">
      <alignment horizontal="left"/>
    </xf>
    <xf numFmtId="0" fontId="27" fillId="0" borderId="0" xfId="0" applyFont="1" applyBorder="1"/>
    <xf numFmtId="0" fontId="0" fillId="0" borderId="27" xfId="0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3" xfId="0" applyBorder="1"/>
    <xf numFmtId="14" fontId="0" fillId="0" borderId="30" xfId="0" applyNumberFormat="1" applyBorder="1" applyAlignment="1">
      <alignment horizontal="left"/>
    </xf>
    <xf numFmtId="0" fontId="0" fillId="0" borderId="31" xfId="0" applyBorder="1" applyAlignment="1"/>
    <xf numFmtId="0" fontId="27" fillId="0" borderId="29" xfId="0" applyFont="1" applyBorder="1"/>
    <xf numFmtId="0" fontId="11" fillId="2" borderId="16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31" xfId="0" applyBorder="1"/>
    <xf numFmtId="0" fontId="0" fillId="0" borderId="27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R30" sqref="R30:S30"/>
    </sheetView>
  </sheetViews>
  <sheetFormatPr defaultRowHeight="12.75"/>
  <cols>
    <col min="1" max="1" width="0.8554688" style="1" customWidth="1"/>
    <col min="2" max="2" width="4.71" style="1" customWidth="1"/>
    <col min="3" max="3" width="11" style="1" customWidth="1"/>
    <col min="4" max="4" width="9" style="1" customWidth="1"/>
    <col min="5" max="5" width="2.71" style="1" customWidth="1"/>
    <col min="6" max="6" width="7.86" style="1" customWidth="1"/>
    <col min="7" max="7" width="7.29" style="1" customWidth="1"/>
    <col min="8" max="8" width="7.29" style="1" hidden="1" customWidth="1"/>
    <col min="9" max="9" width="7.29" style="1" customWidth="1"/>
    <col min="10" max="10" width="9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0.140625" style="1" hidden="1" customWidth="1"/>
    <col min="16" max="16" width="12.71" style="1" customWidth="1"/>
    <col min="17" max="17" width="1.71" style="1" customWidth="1"/>
    <col min="18" max="18" width="4.71" style="1" customWidth="1"/>
    <col min="19" max="19" width="11.14" style="1" customWidth="1"/>
    <col min="20" max="20" width="9.71" style="1" bestFit="1" customWidth="1"/>
    <col min="21" max="21" width="3" style="1" customWidth="1"/>
    <col min="22" max="22" width="7.29" style="1" customWidth="1"/>
    <col min="23" max="23" width="7.43" style="1" customWidth="1"/>
    <col min="24" max="24" width="9.14" style="1" hidden="1" customWidth="1"/>
    <col min="25" max="25" width="7.14" style="1" customWidth="1"/>
    <col min="26" max="26" width="8.29" style="1" customWidth="1"/>
    <col min="27" max="27" width="0.2851563" style="1" hidden="1" customWidth="1"/>
    <col min="28" max="28" width="0.140625" style="1" hidden="1" customWidth="1"/>
    <col min="29" max="30" width="9.14" style="1" hidden="1" customWidth="1"/>
    <col min="31" max="31" width="10.14" style="1" hidden="1" customWidth="1"/>
    <col min="32" max="32" width="12.14" style="1" customWidth="1"/>
    <col min="33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44455.642730983796</v>
      </c>
      <c r="P2" s="6"/>
      <c r="Q2" s="7"/>
      <c r="R2" s="2" t="s">
        <v>0</v>
      </c>
      <c r="S2" s="2"/>
      <c r="T2" s="2"/>
      <c r="U2" s="2"/>
      <c r="V2" s="2"/>
      <c r="W2" s="2"/>
      <c r="X2" s="2"/>
      <c r="Y2" s="3" t="s">
        <v>1</v>
      </c>
      <c r="Z2" s="4" t="s">
        <v>2</v>
      </c>
      <c r="AA2" s="4"/>
      <c r="AB2" s="5"/>
      <c r="AC2" s="5"/>
      <c r="AD2" s="5"/>
      <c r="AE2" s="6">
        <v>44455.642730983796</v>
      </c>
      <c r="AF2" s="6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R4" s="8" t="s">
        <v>3</v>
      </c>
      <c r="S4" s="9"/>
      <c r="T4" s="10" t="s">
        <v>4</v>
      </c>
      <c r="U4" s="11"/>
      <c r="V4" s="11"/>
      <c r="W4" s="9"/>
      <c r="X4" s="9"/>
      <c r="Y4" s="9"/>
    </row>
    <row r="5">
      <c r="B5" s="12"/>
      <c r="D5" s="13" t="str">
        <f>CONCATENATE(IF("2"&lt;&gt;"","ЗКПО "&amp;"2"&amp;", ",""),"тел. ","0416231167")</f>
        <v>ЗКПО 2, тел. 0416231167</v>
      </c>
      <c r="R5" s="12"/>
      <c r="T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  <c r="R6" s="12"/>
      <c r="T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  <c r="R7" s="12" t="s">
        <v>5</v>
      </c>
      <c r="S7" s="14" t="s">
        <v>6</v>
      </c>
      <c r="T7" s="13" t="str">
        <f>IF(R7&lt;&gt;"",CONCATENATE("ІПН ",R7,",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R8" s="15"/>
      <c r="T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11" thickBot="1" ht="16.5">
      <c r="B11" s="8" t="s">
        <v>7</v>
      </c>
      <c r="C11" s="9"/>
      <c r="D11" s="10" t="s">
        <v>8</v>
      </c>
      <c r="E11" s="11"/>
      <c r="F11" s="11"/>
      <c r="G11" s="9"/>
      <c r="H11" s="9"/>
      <c r="I11" s="9"/>
      <c r="R11" s="8" t="s">
        <v>7</v>
      </c>
      <c r="S11" s="9"/>
      <c r="T11" s="10" t="s">
        <v>8</v>
      </c>
      <c r="U11" s="11"/>
      <c r="V11" s="11"/>
      <c r="W11" s="9"/>
      <c r="X11" s="9"/>
      <c r="Y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R12" s="17"/>
      <c r="S12" s="18"/>
      <c r="T12" s="19" t="str">
        <f>CONCATENATE("Адреса: ","")</f>
        <v xml:space="preserve">Адреса: </v>
      </c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ht="9" customHeight="1"/>
    <row r="14" hidden="1" ht="10.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  <c r="R14" s="20"/>
      <c r="S14" s="21"/>
      <c r="T14" s="21"/>
      <c r="U14" s="21"/>
      <c r="V14" s="21"/>
      <c r="W14" s="21"/>
      <c r="X14" s="21"/>
      <c r="Y14" s="22"/>
      <c r="Z14" s="22"/>
      <c r="AA14" s="22"/>
      <c r="AB14" s="22"/>
      <c r="AC14" s="22"/>
      <c r="AD14" s="22"/>
      <c r="AE14" s="22"/>
      <c r="AF14" s="22"/>
    </row>
    <row r="15" hidden="1" ht="1.5" customHeight="1">
      <c r="B15" s="23" t="s">
        <v>9</v>
      </c>
      <c r="C15" s="24"/>
      <c r="D15" s="25" t="s">
        <v>10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  <c r="R15" s="23" t="s">
        <v>9</v>
      </c>
      <c r="S15" s="24"/>
      <c r="T15" s="25" t="s">
        <v>10</v>
      </c>
      <c r="U15" s="25"/>
      <c r="V15" s="25"/>
      <c r="W15" s="24"/>
      <c r="X15" s="24"/>
      <c r="Y15" s="26"/>
      <c r="Z15" s="26"/>
      <c r="AA15" s="26"/>
      <c r="AB15" s="26"/>
      <c r="AC15" s="26"/>
      <c r="AD15" s="26"/>
      <c r="AE15" s="26"/>
      <c r="AF15" s="26"/>
    </row>
    <row r="16" hidden="1" ht="16.5" customHeight="1">
      <c r="B16" s="13" t="s">
        <v>11</v>
      </c>
      <c r="C16" s="27"/>
      <c r="D16" s="28" t="s">
        <v>12</v>
      </c>
      <c r="E16" s="21" t="s">
        <v>2</v>
      </c>
      <c r="F16" s="29" t="str">
        <f>IF("16.09.2021 0:00:00"&gt;0,"16.09.2021 0:00:00","")</f>
        <v>16.09.2021 0:00:00</v>
      </c>
      <c r="G16" s="27"/>
      <c r="H16" s="27"/>
      <c r="I16" s="22"/>
      <c r="J16" s="22"/>
      <c r="K16" s="22"/>
      <c r="L16" s="22"/>
      <c r="M16" s="22"/>
      <c r="N16" s="22"/>
      <c r="O16" s="22"/>
      <c r="P16" s="22"/>
      <c r="R16" s="13" t="s">
        <v>11</v>
      </c>
      <c r="S16" s="27"/>
      <c r="T16" s="28" t="s">
        <v>12</v>
      </c>
      <c r="U16" s="21" t="s">
        <v>2</v>
      </c>
      <c r="V16" s="29" t="str">
        <f>IF("16.09.2021 0:00:00"&gt;0,"16.09.2021 0:00:00","")</f>
        <v>16.09.2021 0:00:00</v>
      </c>
      <c r="W16" s="27"/>
      <c r="X16" s="27"/>
      <c r="Y16" s="22"/>
      <c r="Z16" s="22"/>
      <c r="AA16" s="22"/>
      <c r="AB16" s="22"/>
      <c r="AC16" s="22"/>
      <c r="AD16" s="22"/>
      <c r="AE16" s="22"/>
      <c r="AF16" s="22"/>
    </row>
    <row r="17" hidden="1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R17" s="23" t="str">
        <f>CONCATENATE("Підстава: ","")</f>
        <v xml:space="preserve">Підстава: 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  <c r="S18" s="30"/>
      <c r="T18" s="30"/>
      <c r="Y18" s="31"/>
      <c r="Z18" s="31"/>
      <c r="AA18" s="31"/>
      <c r="AB18" s="31"/>
      <c r="AC18" s="31"/>
      <c r="AD18" s="31"/>
      <c r="AE18" s="31"/>
    </row>
    <row r="19" ht="30.75" customHeight="1">
      <c r="B19" s="32" t="s">
        <v>13</v>
      </c>
      <c r="C19" s="32" t="s">
        <v>14</v>
      </c>
      <c r="D19" s="33"/>
      <c r="E19" s="33"/>
      <c r="F19" s="33"/>
      <c r="G19" s="34" t="s">
        <v>15</v>
      </c>
      <c r="H19" s="34"/>
      <c r="I19" s="34" t="s">
        <v>16</v>
      </c>
      <c r="J19" s="32" t="str">
        <f>IF(B22&gt;0,"Ціна без ПДВ","Ціна без знижки")</f>
        <v>Ціна без знижки</v>
      </c>
      <c r="K19" s="32" t="s">
        <v>17</v>
      </c>
      <c r="L19" s="32"/>
      <c r="M19" s="32" t="s">
        <v>18</v>
      </c>
      <c r="N19" s="32" t="s">
        <v>19</v>
      </c>
      <c r="O19" s="32" t="s">
        <v>19</v>
      </c>
      <c r="P19" s="35" t="str">
        <f>IF(B22&gt;0,"Сума без ПДВ","Сума зі знижкою")</f>
        <v>Сума зі знижкою</v>
      </c>
      <c r="R19" s="32" t="s">
        <v>13</v>
      </c>
      <c r="S19" s="32" t="s">
        <v>14</v>
      </c>
      <c r="T19" s="33"/>
      <c r="U19" s="33"/>
      <c r="V19" s="33"/>
      <c r="W19" s="34" t="s">
        <v>15</v>
      </c>
      <c r="X19" s="34"/>
      <c r="Y19" s="34" t="s">
        <v>16</v>
      </c>
      <c r="Z19" s="32" t="str">
        <f>IF(R22&gt;0,"Ціна без ПДВ","Ціна без знижки")</f>
        <v>Ціна без знижки</v>
      </c>
      <c r="AA19" s="32" t="s">
        <v>17</v>
      </c>
      <c r="AB19" s="32"/>
      <c r="AC19" s="32" t="s">
        <v>18</v>
      </c>
      <c r="AD19" s="32" t="s">
        <v>19</v>
      </c>
      <c r="AE19" s="32" t="s">
        <v>19</v>
      </c>
      <c r="AF19" s="35" t="str">
        <f>IF(R22&gt;0,"Сума без ПДВ","Сума зі знижкою")</f>
        <v>Сума зі знижкою</v>
      </c>
    </row>
    <row r="20" ht="12.75" customHeight="1">
      <c r="B20" s="36">
        <v>1</v>
      </c>
      <c r="C20" s="37" t="s">
        <v>20</v>
      </c>
      <c r="D20" s="38"/>
      <c r="E20" s="38"/>
      <c r="F20" s="38"/>
      <c r="G20" s="36" t="s">
        <v>21</v>
      </c>
      <c r="H20" s="36">
        <f>IF(G20="кг.",I20,0)</f>
        <v>1</v>
      </c>
      <c r="I20" s="39">
        <v>1</v>
      </c>
      <c r="J20" s="40">
        <f>K20+N20</f>
        <v>7.5221999999999998</v>
      </c>
      <c r="K20" s="40">
        <v>7.5221999999999998</v>
      </c>
      <c r="L20" s="41">
        <v>0</v>
      </c>
      <c r="M20" s="41">
        <v>0</v>
      </c>
      <c r="N20" s="40">
        <v>0</v>
      </c>
      <c r="O20" s="40">
        <f>I20*N20</f>
        <v>0</v>
      </c>
      <c r="P20" s="40">
        <f>ROUND(I20*(J20-N20),2)</f>
        <v>7.5199999999999996</v>
      </c>
      <c r="R20" s="36">
        <v>1</v>
      </c>
      <c r="S20" s="37" t="s">
        <v>20</v>
      </c>
      <c r="T20" s="38"/>
      <c r="U20" s="38"/>
      <c r="V20" s="38"/>
      <c r="W20" s="36" t="s">
        <v>21</v>
      </c>
      <c r="X20" s="36">
        <f>IF(W20="кг.",Y20,0)</f>
        <v>1</v>
      </c>
      <c r="Y20" s="39">
        <v>1</v>
      </c>
      <c r="Z20" s="40">
        <f>AA20+AD20</f>
        <v>7.5221999999999998</v>
      </c>
      <c r="AA20" s="40">
        <v>7.5221999999999998</v>
      </c>
      <c r="AB20" s="41">
        <v>0</v>
      </c>
      <c r="AC20" s="41">
        <v>0</v>
      </c>
      <c r="AD20" s="40">
        <v>0</v>
      </c>
      <c r="AE20" s="40">
        <f>Y20*AD20</f>
        <v>0</v>
      </c>
      <c r="AF20" s="40">
        <f>ROUND(Y20*(Z20-AD20),2)</f>
        <v>7.5199999999999996</v>
      </c>
    </row>
    <row r="21" ht="12.75" customHeight="1">
      <c r="B21" s="42"/>
      <c r="C21" s="43"/>
      <c r="D21" s="43"/>
      <c r="E21" s="43"/>
      <c r="F21" s="44" t="str">
        <f>IF(B22&gt;0,"Всього без ПДВ","Всього")</f>
        <v>Всього</v>
      </c>
      <c r="G21" s="44"/>
      <c r="H21" s="45">
        <f>SUM(H20)</f>
        <v>1</v>
      </c>
      <c r="I21" s="46">
        <f>H21</f>
        <v>1</v>
      </c>
      <c r="J21" s="47"/>
      <c r="K21" s="48"/>
      <c r="L21" s="49"/>
      <c r="M21" s="50">
        <f>SUM(M20)</f>
        <v>0</v>
      </c>
      <c r="N21" s="51">
        <f>SUM(N20)</f>
        <v>0</v>
      </c>
      <c r="O21" s="51">
        <f>SUM(O20)</f>
        <v>0</v>
      </c>
      <c r="P21" s="52">
        <f>SUM(P20)</f>
        <v>7.5199999999999996</v>
      </c>
      <c r="R21" s="42"/>
      <c r="S21" s="43"/>
      <c r="T21" s="43"/>
      <c r="U21" s="43"/>
      <c r="V21" s="44" t="str">
        <f>IF(R22&gt;0,"Всього без ПДВ","Всього")</f>
        <v>Всього</v>
      </c>
      <c r="W21" s="44"/>
      <c r="X21" s="45">
        <f>SUM(X20)</f>
        <v>1</v>
      </c>
      <c r="Y21" s="46">
        <f>X21</f>
        <v>1</v>
      </c>
      <c r="Z21" s="47"/>
      <c r="AA21" s="48"/>
      <c r="AB21" s="49"/>
      <c r="AC21" s="50">
        <f>SUM(AC20)</f>
        <v>0</v>
      </c>
      <c r="AD21" s="51">
        <f>SUM(AD20)</f>
        <v>0</v>
      </c>
      <c r="AE21" s="51">
        <f>SUM(AE20)</f>
        <v>0</v>
      </c>
      <c r="AF21" s="52">
        <f>SUM(AF20)</f>
        <v>7.5199999999999996</v>
      </c>
    </row>
    <row r="22" ht="12.75" customHeight="1">
      <c r="B22" s="53">
        <v>0</v>
      </c>
      <c r="C22" s="54">
        <f>ROUND(P21*B22/100,2)</f>
        <v>0</v>
      </c>
      <c r="D22" s="18"/>
      <c r="E22" s="18"/>
      <c r="F22" s="18"/>
      <c r="G22" s="55"/>
      <c r="H22" s="55"/>
      <c r="I22" s="56" t="str">
        <f>IF(B22&gt;0,CONCATENATE("Всього ПДВ "&amp;WayBillList_NDS&amp;"%"),"Всього без знижки")</f>
        <v>Всього без знижки</v>
      </c>
      <c r="J22" s="57"/>
      <c r="K22" s="57"/>
      <c r="L22" s="49"/>
      <c r="M22" s="49"/>
      <c r="N22" s="49"/>
      <c r="O22" s="49"/>
      <c r="P22" s="58">
        <f>IF(B22&gt;0,C22,O21+P21)</f>
        <v>7.5199999999999996</v>
      </c>
      <c r="R22" s="53">
        <v>0</v>
      </c>
      <c r="S22" s="54">
        <f>ROUND(AF21*R22/100,2)</f>
        <v>0</v>
      </c>
      <c r="T22" s="18"/>
      <c r="U22" s="18"/>
      <c r="V22" s="18"/>
      <c r="W22" s="55"/>
      <c r="X22" s="55"/>
      <c r="Y22" s="56" t="str">
        <f>IF(R22&gt;0,CONCATENATE("Всього ПДВ "&amp;WayBillList_NDS&amp;"%"),"Всього без знижки")</f>
        <v>Всього без знижки</v>
      </c>
      <c r="Z22" s="57"/>
      <c r="AA22" s="57"/>
      <c r="AB22" s="49"/>
      <c r="AC22" s="49"/>
      <c r="AD22" s="49"/>
      <c r="AE22" s="49"/>
      <c r="AF22" s="58">
        <f>IF(R22&gt;0,S22,AE21+AF21)</f>
        <v>7.5199999999999996</v>
      </c>
    </row>
    <row r="23" ht="12.75" customHeight="1">
      <c r="B23" s="59">
        <f>O21+P21</f>
        <v>7.5199999999999996</v>
      </c>
      <c r="G23" s="60" t="str">
        <f>IF(B22&gt;0,"Разом, в т.ч ПДВ:","Всього до сплати")</f>
        <v>Всього до сплати</v>
      </c>
      <c r="H23" s="60"/>
      <c r="I23" s="60"/>
      <c r="J23" s="61"/>
      <c r="K23" s="57"/>
      <c r="L23" s="49"/>
      <c r="M23" s="49"/>
      <c r="N23" s="49"/>
      <c r="O23" s="49"/>
      <c r="P23" s="62">
        <f>IF(B22&gt;0,P21+P22,P21)</f>
        <v>7.5199999999999996</v>
      </c>
      <c r="R23" s="59">
        <f>AE21+AF21</f>
        <v>7.5199999999999996</v>
      </c>
      <c r="W23" s="60" t="str">
        <f>IF(R22&gt;0,"Разом, в т.ч ПДВ:","Всього до сплати")</f>
        <v>Всього до сплати</v>
      </c>
      <c r="X23" s="60"/>
      <c r="Y23" s="60"/>
      <c r="Z23" s="61"/>
      <c r="AA23" s="57"/>
      <c r="AB23" s="49"/>
      <c r="AC23" s="49"/>
      <c r="AD23" s="49"/>
      <c r="AE23" s="49"/>
      <c r="AF23" s="62">
        <f>IF(R22&gt;0,AF21+AF22,AF21)</f>
        <v>7.5199999999999996</v>
      </c>
    </row>
    <row r="24" ht="12.75" customHeight="1">
      <c r="B24" s="28"/>
      <c r="C24" s="28"/>
      <c r="D24" s="28"/>
      <c r="E24" s="28"/>
      <c r="F24" s="28"/>
      <c r="G24" s="55"/>
      <c r="H24" s="55"/>
      <c r="I24" s="55"/>
      <c r="J24" s="55"/>
      <c r="K24" s="55"/>
      <c r="L24" s="55"/>
      <c r="M24" s="55"/>
      <c r="N24" s="55"/>
      <c r="O24" s="55"/>
      <c r="P24" s="55"/>
      <c r="R24" s="28"/>
      <c r="S24" s="28"/>
      <c r="T24" s="28"/>
      <c r="U24" s="28"/>
      <c r="V24" s="28"/>
      <c r="W24" s="55"/>
      <c r="X24" s="55"/>
      <c r="Y24" s="55"/>
      <c r="Z24" s="55"/>
      <c r="AA24" s="55"/>
      <c r="AB24" s="55"/>
      <c r="AC24" s="55"/>
      <c r="AD24" s="55"/>
      <c r="AE24" s="55"/>
      <c r="AF24" s="55"/>
    </row>
    <row r="25" ht="12.75" customHeight="1">
      <c r="B25" s="63" t="s">
        <v>22</v>
      </c>
      <c r="C25" s="28"/>
      <c r="D25" s="25" t="s">
        <v>23</v>
      </c>
      <c r="E25" s="25"/>
      <c r="F25" s="25"/>
      <c r="G25" s="23"/>
      <c r="H25" s="23"/>
      <c r="I25" s="23"/>
      <c r="J25" s="23"/>
      <c r="K25" s="23"/>
      <c r="L25" s="23"/>
      <c r="M25" s="23"/>
      <c r="N25" s="23"/>
      <c r="O25" s="23"/>
      <c r="P25" s="23"/>
      <c r="R25" s="63" t="s">
        <v>22</v>
      </c>
      <c r="S25" s="28"/>
      <c r="T25" s="25" t="s">
        <v>23</v>
      </c>
      <c r="U25" s="25"/>
      <c r="V25" s="25"/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 ht="12.75" customHeight="1">
      <c r="B26" s="28"/>
      <c r="C26" s="28"/>
      <c r="D26" s="28"/>
      <c r="E26" s="28"/>
      <c r="F26" s="28"/>
      <c r="G26" s="55"/>
      <c r="H26" s="55"/>
      <c r="I26" s="55"/>
      <c r="J26" s="55"/>
      <c r="K26" s="55"/>
      <c r="L26" s="55"/>
      <c r="M26" s="55"/>
      <c r="N26" s="55"/>
      <c r="O26" s="55"/>
      <c r="P26" s="55"/>
      <c r="R26" s="28"/>
      <c r="S26" s="28"/>
      <c r="T26" s="28"/>
      <c r="U26" s="28"/>
      <c r="V26" s="28"/>
      <c r="W26" s="55"/>
      <c r="X26" s="55"/>
      <c r="Y26" s="55"/>
      <c r="Z26" s="55"/>
      <c r="AA26" s="55"/>
      <c r="AB26" s="55"/>
      <c r="AC26" s="55"/>
      <c r="AD26" s="55"/>
      <c r="AE26" s="55"/>
      <c r="AF26" s="55"/>
    </row>
    <row r="27" ht="9" customHeight="1">
      <c r="B27" s="28"/>
      <c r="C27" s="28"/>
      <c r="D27" s="28"/>
      <c r="E27" s="28"/>
      <c r="F27" s="28"/>
      <c r="G27" s="55"/>
      <c r="H27" s="55"/>
      <c r="I27" s="55"/>
      <c r="J27" s="55"/>
      <c r="K27" s="55"/>
      <c r="L27" s="55"/>
      <c r="M27" s="55"/>
      <c r="N27" s="55"/>
      <c r="O27" s="55"/>
      <c r="P27" s="55"/>
      <c r="R27" s="28"/>
      <c r="S27" s="28"/>
      <c r="T27" s="28"/>
      <c r="U27" s="28"/>
      <c r="V27" s="28"/>
      <c r="W27" s="55"/>
      <c r="X27" s="55"/>
      <c r="Y27" s="55"/>
      <c r="Z27" s="55"/>
      <c r="AA27" s="55"/>
      <c r="AB27" s="55"/>
      <c r="AC27" s="55"/>
      <c r="AD27" s="55"/>
      <c r="AE27" s="55"/>
      <c r="AF27" s="55"/>
    </row>
    <row r="28" hidden="1" ht="12.75" customHeight="1">
      <c r="B28" s="64">
        <v>-1</v>
      </c>
      <c r="C28" s="64" t="s">
        <v>24</v>
      </c>
      <c r="D28" s="28"/>
      <c r="E28" s="28"/>
      <c r="F28" s="28"/>
      <c r="G28" s="55"/>
      <c r="H28" s="55"/>
      <c r="I28" s="55"/>
      <c r="J28" s="55"/>
      <c r="K28" s="55"/>
      <c r="L28" s="55"/>
      <c r="M28" s="55"/>
      <c r="N28" s="55"/>
      <c r="O28" s="55"/>
      <c r="P28" s="55"/>
      <c r="R28" s="64">
        <v>-1</v>
      </c>
      <c r="S28" s="64" t="s">
        <v>24</v>
      </c>
      <c r="T28" s="28"/>
      <c r="U28" s="28"/>
      <c r="V28" s="28"/>
      <c r="W28" s="55"/>
      <c r="X28" s="55"/>
      <c r="Y28" s="55"/>
      <c r="Z28" s="55"/>
      <c r="AA28" s="55"/>
      <c r="AB28" s="55"/>
      <c r="AC28" s="55"/>
      <c r="AD28" s="55"/>
      <c r="AE28" s="55"/>
      <c r="AF28" s="55"/>
    </row>
    <row r="29" hidden="1" ht="12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</row>
    <row r="30" ht="12.75" customHeight="1">
      <c r="A30" s="65"/>
      <c r="B30" s="67" t="s">
        <v>25</v>
      </c>
      <c r="C30" s="67"/>
      <c r="D30" s="68" t="str">
        <f>IF(B28 &lt; 0,C28," ")</f>
        <v>Admin SP</v>
      </c>
      <c r="E30" s="68"/>
      <c r="F30" s="68"/>
      <c r="G30" s="69" t="s">
        <v>26</v>
      </c>
      <c r="H30" s="69"/>
      <c r="I30" s="69"/>
      <c r="J30" s="70"/>
      <c r="K30" s="70"/>
      <c r="L30" s="70"/>
      <c r="M30" s="70"/>
      <c r="N30" s="70"/>
      <c r="O30" s="70"/>
      <c r="P30" s="70"/>
      <c r="R30" s="67" t="s">
        <v>25</v>
      </c>
      <c r="S30" s="67"/>
      <c r="T30" s="68" t="str">
        <f>IF(R28 &lt; 0,S28," ")</f>
        <v>Admin SP</v>
      </c>
      <c r="U30" s="68"/>
      <c r="V30" s="68"/>
      <c r="W30" s="69" t="s">
        <v>26</v>
      </c>
      <c r="X30" s="69"/>
      <c r="Y30" s="69"/>
      <c r="Z30" s="70"/>
      <c r="AA30" s="70"/>
      <c r="AB30" s="70"/>
      <c r="AC30" s="70"/>
      <c r="AD30" s="70"/>
      <c r="AE30" s="70"/>
      <c r="AF30" s="70"/>
    </row>
  </sheetData>
  <mergeCells count="34">
    <mergeCell ref="B24:F24"/>
    <mergeCell ref="B30:C30"/>
    <mergeCell ref="J30:P30"/>
    <mergeCell ref="D30:F30"/>
    <mergeCell ref="G23:J23"/>
    <mergeCell ref="G30:I30"/>
    <mergeCell ref="B2:G2"/>
    <mergeCell ref="B17:P17"/>
    <mergeCell ref="I22:J22"/>
    <mergeCell ref="L2:M2"/>
    <mergeCell ref="O2:P2"/>
    <mergeCell ref="C18:D18"/>
    <mergeCell ref="C19:F19"/>
    <mergeCell ref="F21:G21"/>
    <mergeCell ref="D8:P8"/>
    <mergeCell ref="D12:P12"/>
    <mergeCell ref="R17:AF17"/>
    <mergeCell ref="S18:T18"/>
    <mergeCell ref="S19:V19"/>
    <mergeCell ref="R2:W2"/>
    <mergeCell ref="AB2:AC2"/>
    <mergeCell ref="AE2:AF2"/>
    <mergeCell ref="T8:AF8"/>
    <mergeCell ref="T12:AF12"/>
    <mergeCell ref="V21:W21"/>
    <mergeCell ref="Y22:Z22"/>
    <mergeCell ref="W23:Z23"/>
    <mergeCell ref="R24:V24"/>
    <mergeCell ref="R30:S30"/>
    <mergeCell ref="T30:V30"/>
    <mergeCell ref="W30:Y30"/>
    <mergeCell ref="Z30:AF30"/>
    <mergeCell ref="C20:F20"/>
    <mergeCell ref="S20:V20"/>
  </mergeCells>
  <pageMargins left="0.25" right="0.25" top="0.75" bottom="0.75" header="0.3" footer="0.3"/>
  <pageSetup paperSize="9" orientation="landscape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L2" sqref="L2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10.14" customWidth="1"/>
  </cols>
  <sheetData>
    <row r="1" ht="35.25" customHeight="1">
      <c r="B1" s="71" t="s">
        <v>27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="1" customFormat="1" ht="27.75" customHeight="1">
      <c r="B2" s="73" t="s">
        <v>28</v>
      </c>
      <c r="C2" s="73"/>
      <c r="D2" s="73"/>
      <c r="E2" s="73"/>
      <c r="F2" s="73"/>
      <c r="G2" s="73"/>
      <c r="H2" s="73"/>
      <c r="I2" s="73"/>
      <c r="J2" s="73"/>
      <c r="K2" s="73"/>
      <c r="L2" s="74" t="s">
        <v>1</v>
      </c>
      <c r="M2" s="75"/>
      <c r="N2" s="75"/>
    </row>
    <row r="3" s="1" customFormat="1" ht="14.25" customHeight="1">
      <c r="B3" s="76" t="s">
        <v>29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="1" customFormat="1" ht="14.25" customHeight="1">
      <c r="B4" s="76"/>
      <c r="C4" s="74" t="s">
        <v>30</v>
      </c>
      <c r="D4" s="74"/>
      <c r="E4" s="74"/>
      <c r="F4" s="74"/>
      <c r="G4" s="74"/>
      <c r="H4" s="74"/>
      <c r="I4" s="74" t="s">
        <v>4</v>
      </c>
      <c r="J4" s="74"/>
      <c r="K4" s="74"/>
      <c r="L4" s="74"/>
      <c r="M4" s="74"/>
      <c r="N4" s="74"/>
    </row>
    <row r="5" s="1" customFormat="1" ht="16.5" customHeight="1">
      <c r="B5" s="76"/>
      <c r="C5" s="74" t="s">
        <v>31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="1" customFormat="1" ht="16.5" customHeight="1">
      <c r="B6" s="76"/>
      <c r="C6" s="74" t="s">
        <v>32</v>
      </c>
      <c r="D6" s="74"/>
      <c r="E6" s="74" t="s">
        <v>4</v>
      </c>
      <c r="F6" s="74"/>
      <c r="G6" s="74"/>
      <c r="H6" s="74"/>
      <c r="I6" s="74"/>
      <c r="J6" s="74"/>
      <c r="K6" s="74"/>
      <c r="L6" s="74"/>
      <c r="M6" s="74"/>
      <c r="N6" s="74"/>
    </row>
    <row r="7" s="1" customFormat="1" ht="15.75" customHeight="1">
      <c r="B7" s="76"/>
      <c r="C7" s="75" t="s">
        <v>33</v>
      </c>
      <c r="D7" s="75"/>
      <c r="E7" s="75"/>
      <c r="F7" s="74" t="s">
        <v>8</v>
      </c>
      <c r="G7" s="74"/>
      <c r="H7" s="74"/>
      <c r="I7" s="74"/>
      <c r="J7" s="74"/>
      <c r="K7" s="74"/>
      <c r="L7" s="74"/>
      <c r="M7" s="74"/>
      <c r="N7" s="74"/>
    </row>
    <row r="8" s="1" customFormat="1" ht="16.5" customHeight="1">
      <c r="B8" s="73"/>
      <c r="C8" s="74" t="s">
        <v>34</v>
      </c>
      <c r="D8" s="74"/>
      <c r="E8" s="74"/>
      <c r="F8" s="74"/>
      <c r="G8" s="77">
        <v>44455.642730983796</v>
      </c>
      <c r="H8" s="77"/>
      <c r="I8" s="74" t="s">
        <v>35</v>
      </c>
      <c r="J8" s="74"/>
      <c r="K8" s="74"/>
      <c r="L8" s="74"/>
      <c r="M8" s="74"/>
      <c r="N8" s="74"/>
    </row>
    <row r="9" s="1" customFormat="1" ht="17.25" customHeight="1">
      <c r="B9" s="73"/>
      <c r="C9" s="74" t="s">
        <v>36</v>
      </c>
      <c r="D9" s="74"/>
      <c r="E9" s="74" t="s">
        <v>1</v>
      </c>
      <c r="F9" s="75" t="s">
        <v>37</v>
      </c>
      <c r="G9" s="78">
        <v>44455.642730983796</v>
      </c>
      <c r="H9" s="78"/>
      <c r="I9" s="75" t="s">
        <v>38</v>
      </c>
      <c r="J9" s="75"/>
      <c r="K9" s="75"/>
      <c r="L9" s="74"/>
      <c r="M9" s="75"/>
      <c r="N9" s="75"/>
    </row>
    <row r="10" s="1" customFormat="1" ht="14.25" customHeight="1">
      <c r="B10" s="73"/>
      <c r="C10" s="74"/>
      <c r="D10" s="74"/>
      <c r="E10" s="74"/>
      <c r="F10" s="74"/>
      <c r="G10" s="75"/>
      <c r="H10" s="73"/>
      <c r="I10" s="73"/>
      <c r="J10" s="73"/>
      <c r="K10" s="73"/>
      <c r="L10" s="74"/>
      <c r="M10" s="75"/>
      <c r="N10" s="75"/>
    </row>
    <row r="11" s="1" customFormat="1"/>
    <row r="12" s="1" customFormat="1" ht="23.25" customHeight="1">
      <c r="B12" s="79" t="s">
        <v>39</v>
      </c>
      <c r="C12" s="80" t="s">
        <v>40</v>
      </c>
      <c r="D12" s="81"/>
      <c r="E12" s="81"/>
      <c r="F12" s="82"/>
      <c r="G12" s="79" t="s">
        <v>41</v>
      </c>
      <c r="H12" s="79" t="s">
        <v>42</v>
      </c>
      <c r="I12" s="79" t="s">
        <v>43</v>
      </c>
      <c r="J12" s="79" t="s">
        <v>44</v>
      </c>
      <c r="K12" s="79" t="s">
        <v>45</v>
      </c>
      <c r="L12" s="79" t="s">
        <v>46</v>
      </c>
      <c r="M12" s="80" t="s">
        <v>47</v>
      </c>
      <c r="N12" s="82"/>
    </row>
    <row r="13" s="1" customFormat="1" ht="27" customHeight="1">
      <c r="B13" s="83"/>
      <c r="C13" s="84"/>
      <c r="D13" s="85"/>
      <c r="E13" s="85"/>
      <c r="F13" s="86"/>
      <c r="G13" s="83"/>
      <c r="H13" s="83"/>
      <c r="I13" s="83"/>
      <c r="J13" s="83"/>
      <c r="K13" s="83"/>
      <c r="L13" s="83"/>
      <c r="M13" s="84"/>
      <c r="N13" s="86"/>
    </row>
    <row r="14" s="1" customFormat="1" ht="12.75" customHeight="1">
      <c r="B14" s="87">
        <v>1</v>
      </c>
      <c r="C14" s="88" t="s">
        <v>20</v>
      </c>
      <c r="D14" s="89"/>
      <c r="E14" s="89"/>
      <c r="F14" s="90"/>
      <c r="G14" s="91">
        <v>1</v>
      </c>
      <c r="H14" s="91"/>
      <c r="I14" s="91" t="s">
        <v>48</v>
      </c>
      <c r="J14" s="92">
        <v>44454.642730983796</v>
      </c>
      <c r="K14" s="91" t="s">
        <v>49</v>
      </c>
      <c r="L14" s="91" t="s">
        <v>50</v>
      </c>
      <c r="M14" s="93" t="s">
        <v>51</v>
      </c>
      <c r="N14" s="94"/>
    </row>
    <row r="15" ht="12.75" customHeight="1"/>
    <row r="16" ht="290.25" customHeight="1">
      <c r="C16" s="95" t="s">
        <v>52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</row>
    <row r="17"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</row>
    <row r="19">
      <c r="C19" s="98" t="s">
        <v>53</v>
      </c>
      <c r="D19" s="98"/>
      <c r="E19" s="98"/>
      <c r="F19" s="98"/>
      <c r="G19" s="98"/>
      <c r="H19" s="98"/>
      <c r="K19" t="s">
        <v>54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Setup paperSize="9" orientation="portrait" scale="74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9" t="s">
        <v>55</v>
      </c>
      <c r="C1" s="100"/>
      <c r="D1" s="100"/>
      <c r="E1" s="100"/>
      <c r="F1" s="100"/>
      <c r="G1" s="101"/>
      <c r="H1" s="101"/>
      <c r="I1" s="102" t="s">
        <v>1</v>
      </c>
      <c r="J1" s="103"/>
      <c r="K1" s="104" t="s">
        <v>56</v>
      </c>
      <c r="L1" s="105"/>
      <c r="M1" s="106" t="s">
        <v>1</v>
      </c>
      <c r="N1" s="106"/>
      <c r="O1" s="106"/>
    </row>
    <row r="2">
      <c r="J2" s="103"/>
      <c r="K2" s="107"/>
    </row>
    <row r="3">
      <c r="B3" t="s">
        <v>57</v>
      </c>
      <c r="D3" s="105"/>
      <c r="E3" s="106" t="s">
        <v>31</v>
      </c>
      <c r="F3" s="106"/>
      <c r="G3" s="106"/>
      <c r="H3" s="106"/>
      <c r="I3" s="108"/>
      <c r="J3" s="103"/>
      <c r="K3" s="109" t="s">
        <v>4</v>
      </c>
      <c r="L3" s="110"/>
      <c r="M3" s="110"/>
      <c r="N3" s="110"/>
      <c r="O3" s="110"/>
    </row>
    <row r="4" ht="15" customHeight="1">
      <c r="B4" t="s">
        <v>58</v>
      </c>
      <c r="E4" s="111">
        <v>44455.642730983796</v>
      </c>
      <c r="F4" s="111"/>
      <c r="G4" s="105"/>
      <c r="H4" s="105"/>
      <c r="I4" s="112"/>
      <c r="J4" s="103"/>
      <c r="K4" s="113"/>
      <c r="L4" s="110"/>
      <c r="M4" s="110"/>
      <c r="N4" s="110"/>
      <c r="O4" s="110"/>
    </row>
    <row r="5">
      <c r="J5" s="103"/>
      <c r="K5" s="107"/>
    </row>
    <row r="6" ht="18" customHeight="1">
      <c r="B6" s="32" t="s">
        <v>13</v>
      </c>
      <c r="C6" s="32" t="s">
        <v>59</v>
      </c>
      <c r="D6" s="114"/>
      <c r="E6" s="32" t="s">
        <v>60</v>
      </c>
      <c r="F6" s="114"/>
      <c r="G6" s="115" t="s">
        <v>61</v>
      </c>
      <c r="H6" s="116"/>
      <c r="I6" s="116"/>
      <c r="J6" s="103"/>
      <c r="K6" s="117" t="s">
        <v>62</v>
      </c>
      <c r="L6" s="32" t="s">
        <v>63</v>
      </c>
      <c r="M6" s="114"/>
      <c r="N6" s="34" t="s">
        <v>64</v>
      </c>
      <c r="O6" s="34" t="s">
        <v>65</v>
      </c>
    </row>
    <row r="7" ht="16.5" customHeight="1">
      <c r="B7" s="118"/>
      <c r="C7" s="118"/>
      <c r="D7" s="119"/>
      <c r="E7" s="118"/>
      <c r="F7" s="119"/>
      <c r="G7" s="35" t="s">
        <v>16</v>
      </c>
      <c r="H7" s="120" t="s">
        <v>66</v>
      </c>
      <c r="I7" s="120" t="s">
        <v>67</v>
      </c>
      <c r="J7" s="103"/>
      <c r="K7" s="121"/>
      <c r="L7" s="118"/>
      <c r="M7" s="119"/>
      <c r="N7" s="122"/>
      <c r="O7" s="122"/>
    </row>
    <row r="8">
      <c r="F8" s="123"/>
      <c r="G8" s="124"/>
      <c r="H8" s="124"/>
      <c r="I8" s="125"/>
      <c r="J8" s="103"/>
      <c r="K8" s="123"/>
      <c r="L8" s="124"/>
      <c r="M8" s="124"/>
      <c r="N8" s="124"/>
      <c r="O8" s="124"/>
    </row>
    <row r="9" ht="19.5" customHeight="1">
      <c r="B9" t="s">
        <v>68</v>
      </c>
      <c r="F9" s="106" t="s">
        <v>4</v>
      </c>
      <c r="G9" s="110"/>
      <c r="H9" s="110"/>
      <c r="I9" s="126"/>
      <c r="J9" s="103"/>
      <c r="K9" s="127" t="s">
        <v>69</v>
      </c>
      <c r="L9" s="128"/>
      <c r="M9" s="128"/>
      <c r="N9" s="128"/>
      <c r="O9" s="124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O6:O7"/>
    <mergeCell ref="N6:N7"/>
  </mergeCells>
  <pageMargins left="0.25" right="0.25" top="0.75" bottom="0.75" header="0.3" footer="0.3"/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2021-03-01T07:07:06Z</cp:lastPrinted>
  <dcterms:created xsi:type="dcterms:W3CDTF">2001-10-10T06:27:02Z</dcterms:created>
  <dcterms:modified xsi:type="dcterms:W3CDTF">2021-09-16T12:26:42Z</dcterms:modified>
</cp:coreProperties>
</file>