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якості'!$A$14:$N$14</definedName>
    <definedName name="range_oz">'Інвентаризація ОЗ'!#REF!</definedName>
    <definedName name="range1">Накладна!$A$16:$Q$17</definedName>
    <definedName name="range2">'Посвідчення якості'!#REF!</definedName>
    <definedName name="_xlnm.Print_Area" localSheetId="0">Накладна!$A$1:$Q$26</definedName>
  </definedNames>
  <calcPr/>
</workbook>
</file>

<file path=xl/calcChain.xml><?xml version="1.0" encoding="utf-8"?>
<calcChain xmlns="http://schemas.openxmlformats.org/spreadsheetml/2006/main">
  <c i="1" r="D26"/>
  <c r="H19"/>
  <c r="J18"/>
  <c r="O17"/>
  <c r="N17"/>
  <c r="F17"/>
  <c r="P16"/>
  <c r="P17"/>
  <c r="K16"/>
  <c r="Q16"/>
  <c r="Q17"/>
  <c r="Q19"/>
  <c r="C18"/>
  <c r="B19"/>
  <c r="Q18"/>
  <c r="I16"/>
  <c r="I17"/>
  <c r="J17"/>
  <c r="Q15"/>
  <c r="K15"/>
  <c r="D5"/>
  <c r="D6"/>
  <c r="D7"/>
  <c r="D8"/>
  <c r="D10"/>
  <c r="F12"/>
  <c r="B13"/>
</calcChain>
</file>

<file path=xl/sharedStrings.xml><?xml version="1.0" encoding="utf-8"?>
<sst xmlns="http://schemas.openxmlformats.org/spreadsheetml/2006/main">
  <si>
    <t xml:space="preserve">ВИДАТКОВА НАКЛАДНА № </t>
  </si>
  <si>
    <t>717</t>
  </si>
  <si>
    <t xml:space="preserve">від </t>
  </si>
  <si>
    <t>Постачальник</t>
  </si>
  <si>
    <t>ФОП Test А.А.2</t>
  </si>
  <si>
    <t>7889756785</t>
  </si>
  <si>
    <t>12132456</t>
  </si>
  <si>
    <t>Одержувач</t>
  </si>
  <si>
    <t>ФОП Лялецька</t>
  </si>
  <si>
    <t>Через кого</t>
  </si>
  <si>
    <t>Голоха Світлана</t>
  </si>
  <si>
    <t>Автомобильный номер</t>
  </si>
  <si>
    <t>За довіреністю №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</si>
  <si>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</si>
  <si>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</si>
  <si>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</si>
  <si>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</si>
  <si>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</si>
  <si>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</si>
  <si>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</si>
  <si>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Софієвські 1.с". Сардельки</t>
  </si>
  <si>
    <t>кг.</t>
  </si>
  <si>
    <t>Всього на суму:</t>
  </si>
  <si>
    <t>сімдесят п’ять гривень шiстнадцять копійок</t>
  </si>
  <si>
    <t>Admin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</si>
  <si>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</si>
  <si>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</si>
  <si>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</si>
  <si>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</si>
  <si>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</si>
  <si>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</si>
  <si>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</si>
  <si>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</si>
  <si>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</si>
  <si>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</si>
  <si>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</si>
  <si>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</si>
  <si>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</si>
  <si>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</si>
  <si>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</si>
  <si>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</si>
  <si>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</si>
  <si>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</si>
  <si>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</si>
  <si>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</si>
  <si>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</si>
  <si>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</si>
  <si>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</si>
  <si>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Ящ.</t>
  </si>
  <si>
    <t>0-6 град С.Ввп 75-78%.</t>
  </si>
  <si>
    <t>72 години.</t>
  </si>
  <si>
    <t>ТУ У 15.1-25878614.006-2002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</si>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</sst>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7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14" fontId="4" fillId="0" borderId="5" xfId="0" applyNumberFormat="1" applyFont="1" applyBorder="1" applyAlignment="1">
      <alignment horizontal="left"/>
    </xf>
    <xf numFmtId="0" fontId="4" fillId="0" borderId="0" xfId="0" applyNumberFormat="1" applyFont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10" xfId="0" applyNumberFormat="1" applyFont="1" applyFill="1" applyBorder="1" applyAlignment="1">
      <alignment horizontal="right"/>
    </xf>
    <xf numFmtId="164" fontId="11" fillId="0" borderId="10" xfId="0" applyNumberFormat="1" applyFont="1" applyFill="1" applyBorder="1" applyAlignment="1"/>
    <xf numFmtId="0" fontId="11" fillId="0" borderId="11" xfId="0" applyFont="1" applyFill="1" applyBorder="1" applyAlignment="1">
      <alignment horizontal="right"/>
    </xf>
    <xf numFmtId="0" fontId="11" fillId="0" borderId="10" xfId="0" applyFont="1" applyFill="1" applyBorder="1" applyAlignment="1">
      <alignment horizontal="left"/>
    </xf>
    <xf numFmtId="2" fontId="15" fillId="0" borderId="10" xfId="0" applyNumberFormat="1" applyFont="1" applyFill="1" applyBorder="1" applyAlignment="1">
      <alignment horizontal="right"/>
    </xf>
    <xf numFmtId="2" fontId="13" fillId="0" borderId="10" xfId="0" applyNumberFormat="1" applyFont="1" applyFill="1" applyBorder="1" applyAlignment="1">
      <alignment horizontal="right"/>
    </xf>
    <xf numFmtId="2" fontId="11" fillId="0" borderId="10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2" xfId="0" applyFont="1" applyFill="1" applyBorder="1" applyAlignment="1">
      <alignment horizontal="right"/>
    </xf>
    <xf numFmtId="0" fontId="11" fillId="0" borderId="13" xfId="0" applyFont="1" applyFill="1" applyBorder="1" applyAlignment="1">
      <alignment horizontal="left"/>
    </xf>
    <xf numFmtId="2" fontId="1" fillId="0" borderId="13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2" xfId="0" applyFont="1" applyFill="1" applyBorder="1" applyAlignment="1">
      <alignment horizontal="right"/>
    </xf>
    <xf numFmtId="2" fontId="17" fillId="0" borderId="13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3" fillId="2" borderId="17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14" fontId="1" fillId="0" borderId="21" xfId="0" applyNumberFormat="1" applyFont="1" applyBorder="1" applyAlignment="1">
      <alignment horizontal="center"/>
    </xf>
    <xf numFmtId="0" fontId="24" fillId="0" borderId="22" xfId="0" applyNumberFormat="1" applyFont="1" applyBorder="1" applyAlignment="1">
      <alignment horizontal="right"/>
    </xf>
    <xf numFmtId="14" fontId="24" fillId="0" borderId="22" xfId="0" applyNumberFormat="1" applyFont="1" applyBorder="1" applyAlignment="1">
      <alignment horizontal="right"/>
    </xf>
    <xf numFmtId="0" fontId="24" fillId="0" borderId="19" xfId="0" applyNumberFormat="1" applyFont="1" applyBorder="1" applyAlignment="1">
      <alignment horizontal="center"/>
    </xf>
    <xf numFmtId="0" fontId="24" fillId="0" borderId="23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Border="1" applyAlignment="1"/>
    <xf numFmtId="0" fontId="26" fillId="0" borderId="24" xfId="0" applyFont="1" applyBorder="1" applyAlignment="1">
      <alignment horizontal="left"/>
    </xf>
    <xf numFmtId="0" fontId="27" fillId="0" borderId="25" xfId="0" applyFont="1" applyBorder="1"/>
    <xf numFmtId="0" fontId="25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7" fillId="0" borderId="0" xfId="0" applyFont="1" applyBorder="1"/>
    <xf numFmtId="0" fontId="0" fillId="0" borderId="24" xfId="0" applyBorder="1" applyAlignment="1">
      <alignment horizontal="left"/>
    </xf>
    <xf numFmtId="0" fontId="0" fillId="0" borderId="26" xfId="0" applyFont="1" applyBorder="1" applyAlignment="1">
      <alignment horizontal="left"/>
    </xf>
    <xf numFmtId="0" fontId="0" fillId="0" borderId="4" xfId="0" applyBorder="1"/>
    <xf numFmtId="14" fontId="0" fillId="0" borderId="27" xfId="0" applyNumberFormat="1" applyBorder="1" applyAlignment="1">
      <alignment horizontal="left"/>
    </xf>
    <xf numFmtId="0" fontId="0" fillId="0" borderId="28" xfId="0" applyBorder="1" applyAlignment="1"/>
    <xf numFmtId="0" fontId="27" fillId="0" borderId="26" xfId="0" applyFont="1" applyBorder="1"/>
    <xf numFmtId="0" fontId="11" fillId="2" borderId="29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0" fillId="0" borderId="0" xfId="0" applyBorder="1"/>
    <xf numFmtId="0" fontId="0" fillId="0" borderId="28" xfId="0" applyBorder="1"/>
    <xf numFmtId="0" fontId="0" fillId="0" borderId="24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P12" sqref="P12"/>
    </sheetView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44462.392033564814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6.5" customHeight="1">
      <c r="B11" s="21" t="s">
        <v>9</v>
      </c>
      <c r="C11" s="22"/>
      <c r="D11" s="23" t="s">
        <v>10</v>
      </c>
      <c r="E11" s="23"/>
      <c r="F11" s="23"/>
      <c r="G11" s="22"/>
      <c r="H11" s="22"/>
      <c r="I11" s="22"/>
      <c r="J11" s="24" t="s">
        <v>11</v>
      </c>
      <c r="K11" s="24"/>
      <c r="L11" s="24"/>
      <c r="M11" s="24"/>
      <c r="N11" s="24"/>
      <c r="O11" s="24"/>
      <c r="P11" s="24"/>
      <c r="Q11" s="24"/>
    </row>
    <row r="12" ht="16.5" customHeight="1">
      <c r="B12" s="13" t="s">
        <v>12</v>
      </c>
      <c r="C12" s="25"/>
      <c r="D12" s="26"/>
      <c r="E12" s="27" t="s">
        <v>2</v>
      </c>
      <c r="F12" s="28" t="str">
        <f>IF(""&gt;0,"","")</f>
        <v/>
      </c>
      <c r="G12" s="28"/>
      <c r="H12" s="25"/>
      <c r="I12" s="25"/>
      <c r="J12" s="29"/>
      <c r="K12" s="29"/>
      <c r="L12" s="29"/>
      <c r="M12" s="29"/>
      <c r="N12" s="29"/>
      <c r="O12" s="29"/>
      <c r="P12" s="29"/>
      <c r="Q12" s="29"/>
    </row>
    <row r="13" ht="18.75" customHeight="1">
      <c r="B13" s="21" t="str">
        <f>CONCATENATE("Підстава: ","")</f>
        <v xml:space="preserve">Підстава: 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6" customHeight="1">
      <c r="C14" s="30"/>
      <c r="D14" s="30"/>
      <c r="J14" s="31"/>
      <c r="K14" s="31"/>
      <c r="L14" s="31"/>
      <c r="M14" s="31"/>
      <c r="N14" s="31"/>
      <c r="O14" s="31"/>
      <c r="P14" s="31"/>
    </row>
    <row r="15" ht="30.75" customHeight="1">
      <c r="B15" s="32" t="s">
        <v>13</v>
      </c>
      <c r="C15" s="32" t="s">
        <v>14</v>
      </c>
      <c r="D15" s="33"/>
      <c r="E15" s="33"/>
      <c r="F15" s="33"/>
      <c r="G15" s="34"/>
      <c r="H15" s="35" t="s">
        <v>15</v>
      </c>
      <c r="I15" s="35"/>
      <c r="J15" s="35" t="s">
        <v>16</v>
      </c>
      <c r="K15" s="32" t="str">
        <f>IF(B18&gt;0,"Ціна без ПДВ","Ціна без знижки")</f>
        <v>Ціна без знижки</v>
      </c>
      <c r="L15" s="32" t="s">
        <v>17</v>
      </c>
      <c r="M15" s="32"/>
      <c r="N15" s="32" t="s">
        <v>18</v>
      </c>
      <c r="O15" s="32" t="s">
        <v>19</v>
      </c>
      <c r="P15" s="32" t="s">
        <v>19</v>
      </c>
      <c r="Q15" s="35" t="str">
        <f>IF(B18&gt;0,"Сума без ПДВ","Сума зі знижкою")</f>
        <v>Сума зі знижкою</v>
      </c>
    </row>
    <row r="16" ht="12.75" customHeight="1">
      <c r="B16" s="36">
        <v>1</v>
      </c>
      <c r="C16" s="37" t="s">
        <v>20</v>
      </c>
      <c r="D16" s="37"/>
      <c r="E16" s="37"/>
      <c r="F16" s="37"/>
      <c r="G16" s="37"/>
      <c r="H16" s="36" t="s">
        <v>21</v>
      </c>
      <c r="I16" s="36">
        <f>IF(H16="кг.",J16,0)</f>
        <v>10</v>
      </c>
      <c r="J16" s="38">
        <v>10</v>
      </c>
      <c r="K16" s="39">
        <f>L16+O16</f>
        <v>7.5157999999999996</v>
      </c>
      <c r="L16" s="39">
        <v>7.5157999999999996</v>
      </c>
      <c r="M16" s="40">
        <v>0</v>
      </c>
      <c r="N16" s="40">
        <v>0</v>
      </c>
      <c r="O16" s="39">
        <v>0</v>
      </c>
      <c r="P16" s="39">
        <f>J16*O16</f>
        <v>0</v>
      </c>
      <c r="Q16" s="39">
        <f>ROUND(J16*(K16-O16),2)</f>
        <v>75.159999999999997</v>
      </c>
    </row>
    <row r="17" ht="12.75" customHeight="1">
      <c r="B17" s="41"/>
      <c r="C17" s="42"/>
      <c r="D17" s="42"/>
      <c r="E17" s="42"/>
      <c r="F17" s="43" t="str">
        <f>IF(B18&gt;0,"Всього без ПДВ","Всього")</f>
        <v>Всього</v>
      </c>
      <c r="G17" s="43"/>
      <c r="H17" s="43"/>
      <c r="I17" s="44">
        <f>SUM(I16)</f>
        <v>10</v>
      </c>
      <c r="J17" s="45">
        <f>I17</f>
        <v>10</v>
      </c>
      <c r="K17" s="46"/>
      <c r="L17" s="47"/>
      <c r="M17" s="48"/>
      <c r="N17" s="49">
        <f>SUM(N16)</f>
        <v>0</v>
      </c>
      <c r="O17" s="50">
        <f>SUM(O16)</f>
        <v>0</v>
      </c>
      <c r="P17" s="50">
        <f>SUM(P16)</f>
        <v>0</v>
      </c>
      <c r="Q17" s="51">
        <f>SUM(Q16)</f>
        <v>75.159999999999997</v>
      </c>
    </row>
    <row r="18" ht="12.75" customHeight="1">
      <c r="B18" s="52">
        <v>0</v>
      </c>
      <c r="C18" s="53">
        <f>ROUND(Q17*B18/100,2)</f>
        <v>0</v>
      </c>
      <c r="D18" s="19"/>
      <c r="E18" s="19"/>
      <c r="F18" s="19"/>
      <c r="G18" s="54"/>
      <c r="H18" s="54"/>
      <c r="I18" s="54"/>
      <c r="J18" s="55" t="str">
        <f>IF(B18&gt;0,CONCATENATE("Всього ПДВ "&amp;WayBillList_NDS&amp;"%"),"Всього без знижки")</f>
        <v>Всього без знижки</v>
      </c>
      <c r="K18" s="47"/>
      <c r="L18" s="47"/>
      <c r="M18" s="56"/>
      <c r="N18" s="56"/>
      <c r="O18" s="56"/>
      <c r="P18" s="56"/>
      <c r="Q18" s="57">
        <f>IF(B18&gt;0,C18,P17+Q17)</f>
        <v>75.159999999999997</v>
      </c>
    </row>
    <row r="19" ht="12.75" customHeight="1">
      <c r="B19" s="58">
        <f>P17+Q17</f>
        <v>75.159999999999997</v>
      </c>
      <c r="H19" s="59" t="str">
        <f>IF(B18&gt;0,"Разом, в т.ч ПДВ:","Всього до сплати")</f>
        <v>Всього до сплати</v>
      </c>
      <c r="I19" s="59"/>
      <c r="J19" s="59"/>
      <c r="K19" s="60"/>
      <c r="L19" s="47"/>
      <c r="M19" s="56"/>
      <c r="N19" s="56"/>
      <c r="O19" s="56"/>
      <c r="P19" s="56"/>
      <c r="Q19" s="61">
        <f>IF(B18&gt;0,Q17+Q18,Q17)</f>
        <v>75.159999999999997</v>
      </c>
    </row>
    <row r="20" ht="12.75" customHeight="1">
      <c r="B20" s="26"/>
      <c r="C20" s="26"/>
      <c r="D20" s="26"/>
      <c r="E20" s="26"/>
      <c r="F20" s="26"/>
      <c r="G20" s="26"/>
      <c r="H20" s="54"/>
      <c r="I20" s="54"/>
      <c r="J20" s="54"/>
      <c r="K20" s="54"/>
      <c r="L20" s="54"/>
      <c r="M20" s="54"/>
      <c r="N20" s="54"/>
      <c r="O20" s="54"/>
      <c r="P20" s="54"/>
      <c r="Q20" s="54"/>
    </row>
    <row r="21" ht="12.75" customHeight="1">
      <c r="B21" s="62" t="s">
        <v>22</v>
      </c>
      <c r="C21" s="26"/>
      <c r="D21" s="23" t="s">
        <v>23</v>
      </c>
      <c r="E21" s="23"/>
      <c r="F21" s="23"/>
      <c r="G21" s="23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ht="12.75" customHeight="1">
      <c r="B22" s="26"/>
      <c r="C22" s="26"/>
      <c r="D22" s="26"/>
      <c r="E22" s="26"/>
      <c r="F22" s="26"/>
      <c r="G22" s="26"/>
      <c r="H22" s="54"/>
      <c r="I22" s="54"/>
      <c r="J22" s="54"/>
      <c r="K22" s="54"/>
      <c r="L22" s="54"/>
      <c r="M22" s="54"/>
      <c r="N22" s="54"/>
      <c r="O22" s="54"/>
      <c r="P22" s="54"/>
      <c r="Q22" s="54"/>
    </row>
    <row r="23" ht="12.75" customHeight="1">
      <c r="B23" s="26"/>
      <c r="C23" s="26"/>
      <c r="D23" s="26"/>
      <c r="E23" s="26"/>
      <c r="F23" s="26"/>
      <c r="G23" s="26"/>
      <c r="H23" s="54"/>
      <c r="I23" s="54"/>
      <c r="J23" s="54"/>
      <c r="K23" s="54"/>
      <c r="L23" s="54"/>
      <c r="M23" s="54"/>
      <c r="N23" s="54"/>
      <c r="O23" s="54"/>
      <c r="P23" s="54"/>
      <c r="Q23" s="54"/>
    </row>
    <row r="24" ht="12.75" customHeight="1">
      <c r="B24" s="63">
        <v>-1</v>
      </c>
      <c r="C24" s="63" t="s">
        <v>24</v>
      </c>
      <c r="D24" s="26"/>
      <c r="E24" s="26"/>
      <c r="F24" s="26"/>
      <c r="G24" s="26"/>
      <c r="H24" s="54"/>
      <c r="I24" s="54"/>
      <c r="J24" s="54"/>
      <c r="K24" s="54"/>
      <c r="L24" s="54"/>
      <c r="M24" s="54"/>
      <c r="N24" s="54"/>
      <c r="O24" s="54"/>
      <c r="P24" s="54"/>
      <c r="Q24" s="54"/>
    </row>
    <row r="25" ht="12.75" customHeight="1">
      <c r="A25" s="64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</row>
    <row r="26" ht="12.75" customHeight="1">
      <c r="A26" s="64"/>
      <c r="B26" s="66" t="s">
        <v>25</v>
      </c>
      <c r="C26" s="66"/>
      <c r="D26" s="67" t="str">
        <f>IF(B24 &lt; 0,C24," ")</f>
        <v>Admin SP</v>
      </c>
      <c r="E26" s="67"/>
      <c r="F26" s="67"/>
      <c r="G26" s="67"/>
      <c r="H26" s="68" t="s">
        <v>26</v>
      </c>
      <c r="I26" s="68"/>
      <c r="J26" s="68"/>
      <c r="K26" s="69"/>
      <c r="L26" s="69"/>
      <c r="M26" s="69"/>
      <c r="N26" s="69"/>
      <c r="O26" s="69"/>
      <c r="P26" s="69"/>
      <c r="Q26" s="69"/>
    </row>
  </sheetData>
  <mergeCells count="19">
    <mergeCell ref="B2:H2"/>
    <mergeCell ref="B13:Q13"/>
    <mergeCell ref="J18:K18"/>
    <mergeCell ref="M2:N2"/>
    <mergeCell ref="P2:Q2"/>
    <mergeCell ref="F12:G12"/>
    <mergeCell ref="D10:J10"/>
    <mergeCell ref="C14:D14"/>
    <mergeCell ref="C15:G15"/>
    <mergeCell ref="F17:H17"/>
    <mergeCell ref="D8:J8"/>
    <mergeCell ref="D9:Q9"/>
    <mergeCell ref="B20:G20"/>
    <mergeCell ref="B26:C26"/>
    <mergeCell ref="K26:Q26"/>
    <mergeCell ref="D26:G26"/>
    <mergeCell ref="H19:K19"/>
    <mergeCell ref="H26:J26"/>
    <mergeCell ref="C16:G16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70" t="s">
        <v>27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="1" customFormat="1" ht="27.75" customHeight="1">
      <c r="B2" s="72" t="s">
        <v>28</v>
      </c>
      <c r="C2" s="72"/>
      <c r="D2" s="72"/>
      <c r="E2" s="72"/>
      <c r="F2" s="72"/>
      <c r="G2" s="72"/>
      <c r="H2" s="72"/>
      <c r="I2" s="72"/>
      <c r="J2" s="72"/>
      <c r="K2" s="72"/>
      <c r="L2" s="73" t="s">
        <v>1</v>
      </c>
      <c r="M2" s="74"/>
      <c r="N2" s="74"/>
    </row>
    <row r="3" s="1" customFormat="1" ht="14.25" customHeight="1">
      <c r="B3" s="75" t="s">
        <v>29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</row>
    <row r="4" s="1" customFormat="1" ht="14.25" customHeight="1">
      <c r="B4" s="75"/>
      <c r="C4" s="73" t="s">
        <v>30</v>
      </c>
      <c r="D4" s="73"/>
      <c r="E4" s="73"/>
      <c r="F4" s="73"/>
      <c r="G4" s="73"/>
      <c r="H4" s="73"/>
      <c r="I4" s="73" t="s">
        <v>4</v>
      </c>
      <c r="J4" s="73"/>
      <c r="K4" s="73"/>
      <c r="L4" s="73"/>
      <c r="M4" s="73"/>
      <c r="N4" s="73"/>
    </row>
    <row r="5" s="1" customFormat="1" ht="16.5" customHeight="1">
      <c r="B5" s="75"/>
      <c r="C5" s="73" t="s">
        <v>31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="1" customFormat="1" ht="16.5" customHeight="1">
      <c r="B6" s="75"/>
      <c r="C6" s="73" t="s">
        <v>32</v>
      </c>
      <c r="D6" s="73"/>
      <c r="E6" s="73" t="s">
        <v>4</v>
      </c>
      <c r="F6" s="73"/>
      <c r="G6" s="73"/>
      <c r="H6" s="73"/>
      <c r="I6" s="73"/>
      <c r="J6" s="73"/>
      <c r="K6" s="73"/>
      <c r="L6" s="73"/>
      <c r="M6" s="73"/>
      <c r="N6" s="73"/>
    </row>
    <row r="7" s="1" customFormat="1" ht="15.75" customHeight="1">
      <c r="B7" s="75"/>
      <c r="C7" s="74" t="s">
        <v>33</v>
      </c>
      <c r="D7" s="74"/>
      <c r="E7" s="74"/>
      <c r="F7" s="73" t="s">
        <v>8</v>
      </c>
      <c r="G7" s="73"/>
      <c r="H7" s="73"/>
      <c r="I7" s="73"/>
      <c r="J7" s="73"/>
      <c r="K7" s="73"/>
      <c r="L7" s="73"/>
      <c r="M7" s="73"/>
      <c r="N7" s="73"/>
    </row>
    <row r="8" s="1" customFormat="1" ht="16.5" customHeight="1">
      <c r="B8" s="72"/>
      <c r="C8" s="73" t="s">
        <v>34</v>
      </c>
      <c r="D8" s="73"/>
      <c r="E8" s="73"/>
      <c r="F8" s="73"/>
      <c r="G8" s="76">
        <v>44462.392033564814</v>
      </c>
      <c r="H8" s="76"/>
      <c r="I8" s="73" t="s">
        <v>35</v>
      </c>
      <c r="J8" s="73"/>
      <c r="K8" s="73"/>
      <c r="L8" s="73"/>
      <c r="M8" s="73"/>
      <c r="N8" s="73"/>
    </row>
    <row r="9" s="1" customFormat="1" ht="17.25" customHeight="1">
      <c r="B9" s="72"/>
      <c r="C9" s="73" t="s">
        <v>36</v>
      </c>
      <c r="D9" s="73"/>
      <c r="E9" s="73" t="s">
        <v>1</v>
      </c>
      <c r="F9" s="74" t="s">
        <v>37</v>
      </c>
      <c r="G9" s="77">
        <v>44462.392033564814</v>
      </c>
      <c r="H9" s="77"/>
      <c r="I9" s="74" t="s">
        <v>38</v>
      </c>
      <c r="J9" s="74"/>
      <c r="K9" s="74"/>
      <c r="L9" s="73"/>
      <c r="M9" s="74"/>
      <c r="N9" s="74"/>
    </row>
    <row r="10" s="1" customFormat="1" ht="14.25" customHeight="1">
      <c r="B10" s="72"/>
      <c r="C10" s="73"/>
      <c r="D10" s="73"/>
      <c r="E10" s="73"/>
      <c r="F10" s="73"/>
      <c r="G10" s="74"/>
      <c r="H10" s="72"/>
      <c r="I10" s="72"/>
      <c r="J10" s="72"/>
      <c r="K10" s="72"/>
      <c r="L10" s="73"/>
      <c r="M10" s="74"/>
      <c r="N10" s="74"/>
    </row>
    <row r="11" s="1" customFormat="1"/>
    <row r="12" s="1" customFormat="1" ht="23.25" customHeight="1">
      <c r="B12" s="78" t="s">
        <v>39</v>
      </c>
      <c r="C12" s="79" t="s">
        <v>40</v>
      </c>
      <c r="D12" s="80"/>
      <c r="E12" s="80"/>
      <c r="F12" s="81"/>
      <c r="G12" s="78" t="s">
        <v>41</v>
      </c>
      <c r="H12" s="78" t="s">
        <v>42</v>
      </c>
      <c r="I12" s="78" t="s">
        <v>43</v>
      </c>
      <c r="J12" s="78" t="s">
        <v>44</v>
      </c>
      <c r="K12" s="78" t="s">
        <v>45</v>
      </c>
      <c r="L12" s="78" t="s">
        <v>46</v>
      </c>
      <c r="M12" s="79" t="s">
        <v>47</v>
      </c>
      <c r="N12" s="81"/>
    </row>
    <row r="13" s="1" customFormat="1" ht="27" customHeight="1">
      <c r="B13" s="82"/>
      <c r="C13" s="83"/>
      <c r="D13" s="84"/>
      <c r="E13" s="84"/>
      <c r="F13" s="85"/>
      <c r="G13" s="82"/>
      <c r="H13" s="82"/>
      <c r="I13" s="82"/>
      <c r="J13" s="82"/>
      <c r="K13" s="82"/>
      <c r="L13" s="82"/>
      <c r="M13" s="83"/>
      <c r="N13" s="85"/>
    </row>
    <row r="14" s="1" customFormat="1" ht="12.75" customHeight="1">
      <c r="B14" s="86">
        <v>1</v>
      </c>
      <c r="C14" s="87" t="s">
        <v>20</v>
      </c>
      <c r="D14" s="88"/>
      <c r="E14" s="88"/>
      <c r="F14" s="89"/>
      <c r="G14" s="90">
        <v>10</v>
      </c>
      <c r="H14" s="90"/>
      <c r="I14" s="90" t="s">
        <v>48</v>
      </c>
      <c r="J14" s="91">
        <v>44461.392033564814</v>
      </c>
      <c r="K14" s="90" t="s">
        <v>49</v>
      </c>
      <c r="L14" s="90" t="s">
        <v>50</v>
      </c>
      <c r="M14" s="92" t="s">
        <v>51</v>
      </c>
      <c r="N14" s="93"/>
    </row>
    <row r="15" ht="12.75" customHeight="1"/>
    <row r="16" ht="239.25" customHeight="1">
      <c r="C16" s="94" t="s">
        <v>52</v>
      </c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</row>
    <row r="17"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6"/>
    </row>
    <row r="19">
      <c r="C19" s="97" t="s">
        <v>53</v>
      </c>
      <c r="D19" s="97"/>
      <c r="E19" s="97"/>
      <c r="F19" s="97"/>
      <c r="G19" s="97"/>
      <c r="H19" s="97"/>
      <c r="K19" t="s">
        <v>54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6">
    <mergeCell ref="C19:H19"/>
    <mergeCell ref="J12:J13"/>
    <mergeCell ref="K12:K13"/>
    <mergeCell ref="L12:L13"/>
    <mergeCell ref="M12:N13"/>
    <mergeCell ref="C16:N16"/>
    <mergeCell ref="I12:I13"/>
    <mergeCell ref="H12:H13"/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M14:N14"/>
    <mergeCell ref="C14:F14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8" t="s">
        <v>55</v>
      </c>
      <c r="C1" s="99"/>
      <c r="D1" s="99"/>
      <c r="E1" s="99"/>
      <c r="F1" s="99"/>
      <c r="G1" s="100"/>
      <c r="H1" s="100"/>
      <c r="I1" s="101" t="s">
        <v>1</v>
      </c>
      <c r="J1" s="102"/>
      <c r="K1" s="103" t="s">
        <v>56</v>
      </c>
      <c r="L1" s="104"/>
      <c r="M1" s="105" t="s">
        <v>1</v>
      </c>
      <c r="N1" s="105"/>
      <c r="O1" s="105"/>
    </row>
    <row r="2">
      <c r="J2" s="102"/>
      <c r="K2" s="106"/>
    </row>
    <row r="3">
      <c r="B3" t="s">
        <v>57</v>
      </c>
      <c r="D3" s="104"/>
      <c r="E3" s="105" t="s">
        <v>31</v>
      </c>
      <c r="F3" s="105"/>
      <c r="G3" s="105"/>
      <c r="H3" s="105"/>
      <c r="I3" s="107"/>
      <c r="J3" s="102"/>
      <c r="K3" s="108" t="s">
        <v>4</v>
      </c>
      <c r="L3" s="109"/>
      <c r="M3" s="109"/>
      <c r="N3" s="109"/>
      <c r="O3" s="109"/>
    </row>
    <row r="4" ht="19.5" customHeight="1">
      <c r="B4" t="s">
        <v>58</v>
      </c>
      <c r="E4" s="110">
        <v>44462.392033564814</v>
      </c>
      <c r="F4" s="110"/>
      <c r="G4" s="104"/>
      <c r="H4" s="104"/>
      <c r="I4" s="111"/>
      <c r="J4" s="102"/>
      <c r="K4" s="112"/>
      <c r="L4" s="109"/>
      <c r="M4" s="109"/>
      <c r="N4" s="109"/>
      <c r="O4" s="109"/>
    </row>
    <row r="5">
      <c r="J5" s="102"/>
      <c r="K5" s="106"/>
    </row>
    <row r="6" ht="16.5" customHeight="1">
      <c r="B6" s="32" t="s">
        <v>13</v>
      </c>
      <c r="C6" s="32" t="s">
        <v>59</v>
      </c>
      <c r="D6" s="34"/>
      <c r="E6" s="32" t="s">
        <v>60</v>
      </c>
      <c r="F6" s="34"/>
      <c r="G6" s="113" t="s">
        <v>61</v>
      </c>
      <c r="H6" s="114"/>
      <c r="I6" s="114"/>
      <c r="J6" s="102"/>
      <c r="K6" s="115" t="s">
        <v>62</v>
      </c>
      <c r="L6" s="32" t="s">
        <v>63</v>
      </c>
      <c r="M6" s="34"/>
      <c r="N6" s="35" t="s">
        <v>64</v>
      </c>
      <c r="O6" s="35" t="s">
        <v>65</v>
      </c>
    </row>
    <row r="7" ht="17.25" customHeight="1">
      <c r="B7" s="116"/>
      <c r="C7" s="116"/>
      <c r="D7" s="117"/>
      <c r="E7" s="116"/>
      <c r="F7" s="117"/>
      <c r="G7" s="118" t="s">
        <v>16</v>
      </c>
      <c r="H7" s="119" t="s">
        <v>66</v>
      </c>
      <c r="I7" s="119" t="s">
        <v>67</v>
      </c>
      <c r="J7" s="102"/>
      <c r="K7" s="120"/>
      <c r="L7" s="116"/>
      <c r="M7" s="117"/>
      <c r="N7" s="121"/>
      <c r="O7" s="121"/>
    </row>
    <row r="8">
      <c r="F8" s="122"/>
      <c r="G8" s="123"/>
      <c r="H8" s="123"/>
      <c r="I8" s="124"/>
      <c r="J8" s="102"/>
      <c r="K8" s="122"/>
      <c r="L8" s="123"/>
      <c r="M8" s="123"/>
      <c r="N8" s="123"/>
      <c r="O8" s="123"/>
    </row>
    <row r="9">
      <c r="B9" t="s">
        <v>68</v>
      </c>
      <c r="F9" s="105" t="s">
        <v>4</v>
      </c>
      <c r="G9" s="109"/>
      <c r="H9" s="109"/>
      <c r="I9" s="125"/>
      <c r="J9" s="102"/>
      <c r="K9" s="126" t="s">
        <v>69</v>
      </c>
      <c r="L9" s="127"/>
      <c r="M9" s="127"/>
      <c r="N9" s="127"/>
      <c r="O9" s="123"/>
    </row>
  </sheetData>
  <mergeCells count="11">
    <mergeCell ref="B6:B7"/>
    <mergeCell ref="C6:D7"/>
    <mergeCell ref="E6:F7"/>
    <mergeCell ref="G6:I6"/>
    <mergeCell ref="K6:K7"/>
    <mergeCell ref="M1:O1"/>
    <mergeCell ref="E3:I3"/>
    <mergeCell ref="E4:F4"/>
    <mergeCell ref="L6:M7"/>
    <mergeCell ref="N6:N7"/>
    <mergeCell ref="O6:O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2021-09-23T06:30:10Z</dcterms:modified>
</cp:coreProperties>
</file>