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ЭтаКнига" defaultThemeVersion="124226"/>
  <bookViews>
    <workbookView xWindow="120" yWindow="165" windowWidth="15120" windowHeight="7950"/>
  </bookViews>
  <sheets>
    <sheet name="Лист1" sheetId="1" r:id="rId1"/>
  </sheets>
  <definedNames>
    <definedName name="MatList">Лист1!$A$8:$N$11</definedName>
    <definedName name="WBList">Лист1!$A$9:$N$10</definedName>
    <definedName name="WhList">Лист1!#REF!</definedName>
    <definedName name="_xlnm.Print_Area" localSheetId="0">Лист1!$A$1:$N$18</definedName>
  </definedNames>
  <calcPr calcId="145621"/>
</workbook>
</file>

<file path=xl/calcChain.xml><?xml version="1.0" encoding="utf-8"?>
<calcChain xmlns="http://schemas.openxmlformats.org/spreadsheetml/2006/main">
  <c r="L9" i="1"/>
  <c r="H9" l="1"/>
  <c r="B10" l="1"/>
  <c r="N9" l="1"/>
  <c r="J9"/>
  <c r="F9"/>
  <c r="E9"/>
  <c r="D9"/>
  <c r="I9" l="1"/>
  <c r="G9"/>
  <c r="B8"/>
  <c r="M9" l="1"/>
  <c r="K9"/>
  <c r="C5"/>
  <c r="C4" l="1"/>
  <c r="C3"/>
</calcChain>
</file>

<file path=xl/sharedStrings.xml><?xml version="1.0" encoding="utf-8"?>
<sst xmlns="http://schemas.openxmlformats.org/spreadsheetml/2006/main" count="27" uniqueCount="19">
  <si>
    <t>Закінчене виробництво</t>
  </si>
  <si>
    <t>Дата виготовлення</t>
  </si>
  <si>
    <t>Собівартість</t>
  </si>
  <si>
    <t>ТМЦ</t>
  </si>
  <si>
    <t>Закладка, кг.</t>
  </si>
  <si>
    <t>Фарш на формовку, кг.</t>
  </si>
  <si>
    <t>Період:</t>
  </si>
  <si>
    <t>Група:</t>
  </si>
  <si>
    <t>Товар:</t>
  </si>
  <si>
    <t>Аналіз план/факт</t>
  </si>
  <si>
    <t>Вихід</t>
  </si>
  <si>
    <r>
      <t xml:space="preserve">∆  </t>
    </r>
    <r>
      <rPr>
        <sz val="10"/>
        <color rgb="FFFF0000"/>
        <rFont val="Calibri"/>
        <family val="2"/>
        <charset val="204"/>
        <scheme val="minor"/>
      </rPr>
      <t>(ст.4 - ст.3)</t>
    </r>
    <r>
      <rPr>
        <sz val="10"/>
        <rFont val="Calibri"/>
        <family val="2"/>
        <charset val="204"/>
        <scheme val="minor"/>
      </rPr>
      <t>,</t>
    </r>
    <r>
      <rPr>
        <sz val="10"/>
        <color rgb="FFFF0000"/>
        <rFont val="Calibri"/>
        <family val="2"/>
        <charset val="204"/>
        <scheme val="minor"/>
      </rPr>
      <t xml:space="preserve"> </t>
    </r>
    <r>
      <rPr>
        <sz val="10"/>
        <rFont val="Calibri"/>
        <family val="2"/>
        <charset val="204"/>
        <scheme val="minor"/>
      </rPr>
      <t>кг.</t>
    </r>
  </si>
  <si>
    <r>
      <t xml:space="preserve">∆  </t>
    </r>
    <r>
      <rPr>
        <sz val="10"/>
        <color rgb="FFFF0000"/>
        <rFont val="Calibri"/>
        <family val="2"/>
        <charset val="204"/>
        <scheme val="minor"/>
      </rPr>
      <t>(ст.6 - ст.4)</t>
    </r>
    <r>
      <rPr>
        <sz val="10"/>
        <rFont val="Calibri"/>
        <family val="2"/>
        <charset val="204"/>
        <scheme val="minor"/>
      </rPr>
      <t>,</t>
    </r>
    <r>
      <rPr>
        <sz val="10"/>
        <color rgb="FFFF0000"/>
        <rFont val="Calibri"/>
        <family val="2"/>
        <charset val="204"/>
        <scheme val="minor"/>
      </rPr>
      <t xml:space="preserve"> </t>
    </r>
    <r>
      <rPr>
        <sz val="10"/>
        <rFont val="Calibri"/>
        <family val="2"/>
        <charset val="204"/>
        <scheme val="minor"/>
      </rPr>
      <t>кг.</t>
    </r>
  </si>
  <si>
    <t>sum</t>
  </si>
  <si>
    <t>avg</t>
  </si>
  <si>
    <t>Разом</t>
  </si>
  <si>
    <t>Термовтрати (кг.)</t>
  </si>
  <si>
    <t>термовтрати (%)</t>
  </si>
  <si>
    <t>Варка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</si>
</sst>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14" fontId="0" fillId="0" borderId="2" xfId="0" applyNumberFormat="1" applyBorder="1"/>
    <xf numFmtId="2" fontId="0" fillId="0" borderId="2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0" fontId="1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right"/>
    </xf>
    <xf numFmtId="2" fontId="0" fillId="2" borderId="2" xfId="0" applyNumberFormat="1" applyFill="1" applyBorder="1" applyAlignment="1">
      <alignment horizontal="right"/>
    </xf>
    <xf numFmtId="10" fontId="0" fillId="2" borderId="2" xfId="0" applyNumberForma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N10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outlineLevelRow="1"/>
  <cols>
    <col min="1" max="1" width="1.7109375" customWidth="1"/>
    <col min="2" max="2" width="11.140625" customWidth="1"/>
    <col min="3" max="3" width="32.140625" customWidth="1"/>
    <col min="4" max="4" width="12.140625" customWidth="1"/>
    <col min="5" max="5" width="9.85546875" customWidth="1"/>
    <col min="6" max="6" width="10.140625" customWidth="1"/>
    <col min="7" max="7" width="10.5703125" customWidth="1"/>
    <col min="8" max="8" width="9.5703125" customWidth="1"/>
    <col min="9" max="9" width="10.5703125" customWidth="1"/>
    <col min="10" max="10" width="11.42578125" customWidth="1"/>
    <col min="11" max="12" width="11" customWidth="1"/>
    <col min="13" max="13" width="10.85546875" customWidth="1"/>
    <col min="14" max="14" width="11" customWidth="1"/>
  </cols>
  <sheetData>
    <row r="1" spans="2:14" s="3" customFormat="1" ht="27" customHeight="1">
      <c r="B1" s="19" t="s">
        <v>9</v>
      </c>
      <c r="C1" s="19"/>
      <c r="D1" s="19"/>
      <c r="E1" s="19"/>
      <c r="F1" s="19"/>
      <c r="G1" s="19"/>
      <c r="H1" s="19"/>
      <c r="I1" s="19"/>
      <c r="J1" s="19"/>
    </row>
    <row r="2" spans="2:14" s="3" customFormat="1" ht="10.5" customHeight="1">
      <c r="B2" s="4"/>
      <c r="C2" s="4"/>
      <c r="D2" s="4"/>
      <c r="E2" s="4"/>
      <c r="F2" s="4"/>
      <c r="G2" s="4"/>
      <c r="H2" s="4"/>
      <c r="I2" s="4"/>
      <c r="J2" s="4"/>
    </row>
    <row r="3" spans="2:14" s="5" customFormat="1" ht="15.75" customHeight="1">
      <c r="B3" s="6" t="s">
        <v>6</v>
      </c>
      <c r="C3" s="7" t="e">
        <f>CONCATENATE("з "&amp;XLRPARAMS_StartDate," по "&amp;XLRPARAMS_EndDate)</f>
        <v>#NAME?</v>
      </c>
      <c r="F3" s="8"/>
      <c r="G3" s="8"/>
      <c r="H3" s="8"/>
      <c r="I3" s="8"/>
      <c r="J3" s="8"/>
      <c r="K3" s="8"/>
      <c r="L3" s="8"/>
      <c r="M3" s="8"/>
    </row>
    <row r="4" spans="2:14" s="5" customFormat="1" ht="15.75" customHeight="1">
      <c r="B4" s="9" t="s">
        <v>7</v>
      </c>
      <c r="C4" s="10" t="e">
        <f>XLRPARAMS_GRP</f>
        <v>#NAME?</v>
      </c>
      <c r="F4" s="8"/>
      <c r="G4" s="8"/>
      <c r="H4" s="8"/>
      <c r="I4" s="8"/>
      <c r="J4" s="8"/>
      <c r="K4" s="8"/>
      <c r="L4" s="8"/>
      <c r="M4" s="8"/>
    </row>
    <row r="5" spans="2:14" s="5" customFormat="1" ht="15.75" customHeight="1">
      <c r="B5" s="6" t="s">
        <v>8</v>
      </c>
      <c r="C5" s="7" t="e">
        <f>XLRPARAMS_MatID</f>
        <v>#NAME?</v>
      </c>
    </row>
    <row r="6" spans="2:14" s="1" customFormat="1" ht="49.5" customHeight="1">
      <c r="B6" s="20" t="s">
        <v>3</v>
      </c>
      <c r="C6" s="21"/>
      <c r="D6" s="14" t="s">
        <v>1</v>
      </c>
      <c r="E6" s="14" t="s">
        <v>4</v>
      </c>
      <c r="F6" s="14" t="s">
        <v>5</v>
      </c>
      <c r="G6" s="14" t="s">
        <v>11</v>
      </c>
      <c r="H6" s="14" t="s">
        <v>18</v>
      </c>
      <c r="I6" s="14" t="s">
        <v>12</v>
      </c>
      <c r="J6" s="14" t="s">
        <v>0</v>
      </c>
      <c r="K6" s="14" t="s">
        <v>16</v>
      </c>
      <c r="L6" s="14" t="s">
        <v>17</v>
      </c>
      <c r="M6" s="14" t="s">
        <v>10</v>
      </c>
      <c r="N6" s="14" t="s">
        <v>2</v>
      </c>
    </row>
    <row r="7" spans="2:14" s="2" customFormat="1" ht="16.5" customHeight="1">
      <c r="B7" s="27">
        <v>1</v>
      </c>
      <c r="C7" s="28"/>
      <c r="D7" s="15">
        <v>2</v>
      </c>
      <c r="E7" s="15">
        <v>3</v>
      </c>
      <c r="F7" s="15">
        <v>4</v>
      </c>
      <c r="G7" s="15">
        <v>5</v>
      </c>
      <c r="H7" s="15">
        <v>6</v>
      </c>
      <c r="I7" s="15">
        <v>7</v>
      </c>
      <c r="J7" s="15">
        <v>8</v>
      </c>
      <c r="K7" s="15">
        <v>9</v>
      </c>
      <c r="L7" s="15">
        <v>10</v>
      </c>
      <c r="M7" s="15">
        <v>11</v>
      </c>
      <c r="N7" s="15">
        <v>12</v>
      </c>
    </row>
    <row r="8" spans="2:14" s="2" customFormat="1" ht="9.75" hidden="1" customHeight="1">
      <c r="B8" s="22" t="e">
        <f>MatList_MatName</f>
        <v>#NAME?</v>
      </c>
      <c r="C8" s="23"/>
      <c r="D8" s="11"/>
      <c r="E8" s="12"/>
      <c r="F8" s="12"/>
      <c r="G8" s="12"/>
      <c r="H8" s="12"/>
      <c r="I8" s="12"/>
      <c r="J8" s="12"/>
      <c r="K8" s="12"/>
      <c r="L8" s="12"/>
      <c r="M8" s="13"/>
      <c r="N8" s="12"/>
    </row>
    <row r="9" spans="2:14" ht="16.5" hidden="1" customHeight="1" outlineLevel="1">
      <c r="B9" s="24"/>
      <c r="C9" s="25"/>
      <c r="D9" s="11" t="e">
        <f>WBList_OnDate</f>
        <v>#NAME?</v>
      </c>
      <c r="E9" s="12" t="e">
        <f>WBList_AmountIn</f>
        <v>#NAME?</v>
      </c>
      <c r="F9" s="12" t="e">
        <f>WBList_FormationAmount</f>
        <v>#NAME?</v>
      </c>
      <c r="G9" s="12" t="e">
        <f>F9-E9</f>
        <v>#NAME?</v>
      </c>
      <c r="H9" s="12" t="e">
        <f>WBList_CookingAmount</f>
        <v>#NAME?</v>
      </c>
      <c r="I9" s="12" t="e">
        <f>H9-F9</f>
        <v>#NAME?</v>
      </c>
      <c r="J9" s="12" t="e">
        <f>WBList_AmountOut</f>
        <v>#NAME?</v>
      </c>
      <c r="K9" s="12" t="e">
        <f>J9-H9</f>
        <v>#NAME?</v>
      </c>
      <c r="L9" s="13" t="e">
        <f>IF(H9 &gt; 0, K9/H9,0)</f>
        <v>#NAME?</v>
      </c>
      <c r="M9" s="13" t="e">
        <f>J9/E9</f>
        <v>#NAME?</v>
      </c>
      <c r="N9" s="12" t="e">
        <f>WBList_Price</f>
        <v>#NAME?</v>
      </c>
    </row>
    <row r="10" spans="2:14" ht="18" customHeight="1" collapsed="1">
      <c r="B10" s="26" t="e">
        <f>B8</f>
        <v>#NAME?</v>
      </c>
      <c r="C10" s="26"/>
      <c r="D10" s="16" t="s">
        <v>15</v>
      </c>
      <c r="E10" s="17" t="s">
        <v>13</v>
      </c>
      <c r="F10" s="17" t="s">
        <v>13</v>
      </c>
      <c r="G10" s="17" t="s">
        <v>13</v>
      </c>
      <c r="H10" s="17" t="s">
        <v>13</v>
      </c>
      <c r="I10" s="17" t="s">
        <v>13</v>
      </c>
      <c r="J10" s="17" t="s">
        <v>13</v>
      </c>
      <c r="K10" s="17" t="s">
        <v>13</v>
      </c>
      <c r="L10" s="18" t="s">
        <v>14</v>
      </c>
      <c r="M10" s="18" t="s">
        <v>14</v>
      </c>
      <c r="N10" s="17" t="s">
        <v>14</v>
      </c>
    </row>
  </sheetData>
  <mergeCells count="6">
    <mergeCell ref="B1:J1"/>
    <mergeCell ref="B6:C6"/>
    <mergeCell ref="B8:C8"/>
    <mergeCell ref="B9:C9"/>
    <mergeCell ref="B10:C10"/>
    <mergeCell ref="B7:C7"/>
  </mergeCells>
  <pageMargins left="0.25" right="0.25" top="0.75" bottom="0.75" header="0.3" footer="0.3"/>
  <pageSetup paperSize="9" scale="93" orientation="landscape" horizontalDpi="180" verticalDpi="180" r:id="rId1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MatList</vt:lpstr>
      <vt:lpstr>WBList</vt:lpstr>
      <vt:lpstr>Лист1!Область_печати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2024-03-05T06:22:37Z</dcterms:modified>
</cp:coreProperties>
</file>