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Накладна!$A$14:$Q$16</definedName>
    <definedName name="range2">'Посвідчення якості'!#REF!</definedName>
    <definedName name="_xlnm.Print_Area" localSheetId="0">Накладна!$A$1:$Q$25</definedName>
  </definedNames>
  <calcPr/>
</workbook>
</file>

<file path=xl/calcChain.xml><?xml version="1.0" encoding="utf-8"?>
<calcChain xmlns="http://schemas.openxmlformats.org/spreadsheetml/2006/main">
  <c i="1" r="D25"/>
  <c r="H18"/>
  <c r="J17"/>
  <c r="O16"/>
  <c r="N16"/>
  <c r="F16"/>
  <c r="P15"/>
  <c r="K15"/>
  <c r="Q15"/>
  <c r="I15"/>
  <c r="P14"/>
  <c r="P16"/>
  <c r="K14"/>
  <c r="Q14"/>
  <c r="Q16"/>
  <c r="Q18"/>
  <c r="C17"/>
  <c r="B18"/>
  <c r="Q17"/>
  <c r="I14"/>
  <c r="I16"/>
  <c r="J16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<sst xmlns="http://schemas.openxmlformats.org/spreadsheetml/2006/main">
  <si>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</si>
  <si>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РТ-179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</si>
  <si>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</si>
  <si>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</si>
  <si>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</si>
  <si>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</si>
  <si>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</si>
  <si>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</si>
  <si>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</si>
  <si>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</si>
  <si>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</si>
  <si>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</si>
  <si>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</si>
  <si>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</si>
  <si>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</si>
  <si>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</si>
  <si>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Мясо конини вищого сорту</t>
  </si>
  <si>
    <t>кг.</t>
  </si>
  <si>
    <t>Реберця св. (пальчики) напів фабрикат</t>
  </si>
  <si>
    <t>Всього на суму:</t>
  </si>
  <si>
    <t>двадцять шість гривень вісімдесят одна копійка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</si>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</sst>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17" xfId="0" applyFont="1" applyBorder="1" applyAlignment="1">
      <alignment horizontal="left"/>
    </xf>
    <xf numFmtId="0" fontId="26" fillId="0" borderId="18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17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4" xfId="0" applyBorder="1"/>
    <xf numFmtId="14" fontId="0" fillId="0" borderId="20" xfId="0" applyNumberFormat="1" applyBorder="1" applyAlignment="1">
      <alignment horizontal="left"/>
    </xf>
    <xf numFmtId="0" fontId="0" fillId="0" borderId="21" xfId="0" applyBorder="1" applyAlignment="1"/>
    <xf numFmtId="0" fontId="26" fillId="0" borderId="19" xfId="0" applyFont="1" applyBorder="1"/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1" xfId="0" applyBorder="1"/>
    <xf numFmtId="0" fontId="0" fillId="0" borderId="17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44756.500409259257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IF(B17&gt;0,"Ціна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IF(B17&gt;0,"Сума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13.447900000000001</v>
      </c>
      <c r="L14" s="31">
        <v>13.447900000000001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13.449999999999999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13.359999999999999</v>
      </c>
      <c r="L15" s="31">
        <v>13.359999999999999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13.359999999999999</v>
      </c>
    </row>
    <row r="16" ht="12.75" customHeight="1">
      <c r="B16" s="33"/>
      <c r="C16" s="34"/>
      <c r="D16" s="34"/>
      <c r="E16" s="34"/>
      <c r="F16" s="35" t="str">
        <f>IF(B17&gt;0,"Всього без ПДВ","Всього")</f>
        <v>Всього</v>
      </c>
      <c r="G16" s="35"/>
      <c r="H16" s="35"/>
      <c r="I16" s="36">
        <f>SUM(I14:I15)</f>
        <v>2</v>
      </c>
      <c r="J16" s="37">
        <f>I16</f>
        <v>2</v>
      </c>
      <c r="K16" s="38"/>
      <c r="L16" s="39"/>
      <c r="M16" s="40"/>
      <c r="N16" s="41">
        <f>SUM(N14:N15)</f>
        <v>0</v>
      </c>
      <c r="O16" s="42">
        <f>SUM(O14:O15)</f>
        <v>0</v>
      </c>
      <c r="P16" s="42">
        <f>SUM(P14:P15)</f>
        <v>0</v>
      </c>
      <c r="Q16" s="43">
        <f>SUM(Q14:Q15)</f>
        <v>26.809999999999999</v>
      </c>
    </row>
    <row r="17" ht="12.75" customHeight="1">
      <c r="B17" s="44">
        <v>0</v>
      </c>
      <c r="C17" s="45">
        <f>ROUND(Q16*B17/100,2)</f>
        <v>0</v>
      </c>
      <c r="D17" s="19"/>
      <c r="E17" s="19"/>
      <c r="F17" s="19"/>
      <c r="G17" s="46"/>
      <c r="H17" s="46"/>
      <c r="I17" s="46"/>
      <c r="J17" s="47" t="str">
        <f>IF(B17&gt;0,CONCATENATE("Всього ПДВ "&amp;WayBillList_NDS&amp;"%"),"Всього без знижки")</f>
        <v>Всього без знижки</v>
      </c>
      <c r="K17" s="39"/>
      <c r="L17" s="39"/>
      <c r="M17" s="48"/>
      <c r="N17" s="48"/>
      <c r="O17" s="48"/>
      <c r="P17" s="48"/>
      <c r="Q17" s="49">
        <f>IF(B17&gt;0,C17,P16+Q16)</f>
        <v>26.809999999999999</v>
      </c>
    </row>
    <row r="18" ht="12.75" customHeight="1">
      <c r="B18" s="50">
        <f>P16+Q16</f>
        <v>26.809999999999999</v>
      </c>
      <c r="H18" s="51" t="str">
        <f>IF(B17&gt;0,"Разом, в т.ч ПДВ:","Всього до сплати")</f>
        <v>Всього до сплати</v>
      </c>
      <c r="I18" s="51"/>
      <c r="J18" s="51"/>
      <c r="K18" s="52"/>
      <c r="L18" s="39"/>
      <c r="M18" s="48"/>
      <c r="N18" s="48"/>
      <c r="O18" s="48"/>
      <c r="P18" s="48"/>
      <c r="Q18" s="53">
        <f>IF(B17&gt;0,Q16+Q17,Q16)</f>
        <v>26.809999999999999</v>
      </c>
    </row>
    <row r="19" ht="12.75" customHeight="1">
      <c r="B19" s="54"/>
      <c r="C19" s="54"/>
      <c r="D19" s="54"/>
      <c r="E19" s="54"/>
      <c r="F19" s="54"/>
      <c r="G19" s="54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2.75" customHeight="1">
      <c r="B20" s="55" t="s">
        <v>19</v>
      </c>
      <c r="C20" s="54"/>
      <c r="D20" s="56" t="s">
        <v>20</v>
      </c>
      <c r="E20" s="56"/>
      <c r="F20" s="56"/>
      <c r="G20" s="56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7">
        <v>-25</v>
      </c>
      <c r="C23" s="57" t="s">
        <v>21</v>
      </c>
      <c r="D23" s="54"/>
      <c r="E23" s="54"/>
      <c r="F23" s="54"/>
      <c r="G23" s="54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ht="12.75" customHeight="1">
      <c r="A25" s="58"/>
      <c r="B25" s="60" t="s">
        <v>22</v>
      </c>
      <c r="C25" s="60"/>
      <c r="D25" s="61" t="str">
        <f>IF(B23 &lt; 0,C23," ")</f>
        <v>Developer SP</v>
      </c>
      <c r="E25" s="61"/>
      <c r="F25" s="61"/>
      <c r="G25" s="61"/>
      <c r="H25" s="62" t="s">
        <v>23</v>
      </c>
      <c r="I25" s="62"/>
      <c r="J25" s="62"/>
      <c r="K25" s="63"/>
      <c r="L25" s="63"/>
      <c r="M25" s="63"/>
      <c r="N25" s="63"/>
      <c r="O25" s="63"/>
      <c r="P25" s="63"/>
      <c r="Q25" s="63"/>
    </row>
  </sheetData>
  <mergeCells count="19">
    <mergeCell ref="B19:G19"/>
    <mergeCell ref="B25:C25"/>
    <mergeCell ref="K25:Q25"/>
    <mergeCell ref="D25:G25"/>
    <mergeCell ref="H18:K18"/>
    <mergeCell ref="H25:J25"/>
    <mergeCell ref="B2:H2"/>
    <mergeCell ref="B11:Q11"/>
    <mergeCell ref="J17:K17"/>
    <mergeCell ref="M2:N2"/>
    <mergeCell ref="P2:Q2"/>
    <mergeCell ref="D10:J10"/>
    <mergeCell ref="C12:D12"/>
    <mergeCell ref="C13:G13"/>
    <mergeCell ref="F16:H16"/>
    <mergeCell ref="D8:J8"/>
    <mergeCell ref="D9:Q9"/>
    <mergeCell ref="C14:G14"/>
    <mergeCell ref="C15:G15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25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27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28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29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30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31</v>
      </c>
      <c r="D8" s="67"/>
      <c r="E8" s="67"/>
      <c r="F8" s="67"/>
      <c r="G8" s="70">
        <v>44756.500409259257</v>
      </c>
      <c r="H8" s="70"/>
      <c r="I8" s="67" t="s">
        <v>32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33</v>
      </c>
      <c r="D9" s="67"/>
      <c r="E9" s="67" t="s">
        <v>1</v>
      </c>
      <c r="F9" s="68" t="s">
        <v>34</v>
      </c>
      <c r="G9" s="71">
        <v>44756.500409259257</v>
      </c>
      <c r="H9" s="71"/>
      <c r="I9" s="68" t="s">
        <v>35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36</v>
      </c>
      <c r="C12" s="73" t="s">
        <v>37</v>
      </c>
      <c r="D12" s="74"/>
      <c r="E12" s="74"/>
      <c r="F12" s="75"/>
      <c r="G12" s="72" t="s">
        <v>38</v>
      </c>
      <c r="H12" s="72" t="s">
        <v>39</v>
      </c>
      <c r="I12" s="72" t="s">
        <v>40</v>
      </c>
      <c r="J12" s="72" t="s">
        <v>41</v>
      </c>
      <c r="K12" s="72" t="s">
        <v>42</v>
      </c>
      <c r="L12" s="72" t="s">
        <v>43</v>
      </c>
      <c r="M12" s="73" t="s">
        <v>44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ht="12.75" customHeight="1"/>
    <row r="15" ht="239.25" customHeight="1">
      <c r="C15" s="80" t="s">
        <v>45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8">
      <c r="C18" s="83" t="s">
        <v>46</v>
      </c>
      <c r="D18" s="83"/>
      <c r="E18" s="83"/>
      <c r="F18" s="83"/>
      <c r="G18" s="83"/>
      <c r="H18" s="83"/>
      <c r="K18" t="s">
        <v>47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84" t="s">
        <v>48</v>
      </c>
      <c r="C1" s="85"/>
      <c r="D1" s="85"/>
      <c r="E1" s="85"/>
      <c r="F1" s="85"/>
      <c r="G1" s="86"/>
      <c r="H1" s="86"/>
      <c r="I1" s="87" t="s">
        <v>1</v>
      </c>
      <c r="J1" s="88"/>
      <c r="K1" s="89" t="s">
        <v>49</v>
      </c>
      <c r="L1" s="90"/>
      <c r="M1" s="91" t="s">
        <v>1</v>
      </c>
      <c r="N1" s="91"/>
      <c r="O1" s="91"/>
    </row>
    <row r="2">
      <c r="J2" s="88"/>
      <c r="K2" s="92"/>
    </row>
    <row r="3">
      <c r="B3" t="s">
        <v>50</v>
      </c>
      <c r="D3" s="90"/>
      <c r="E3" s="91" t="s">
        <v>28</v>
      </c>
      <c r="F3" s="91"/>
      <c r="G3" s="91"/>
      <c r="H3" s="91"/>
      <c r="I3" s="93"/>
      <c r="J3" s="88"/>
      <c r="K3" s="94" t="s">
        <v>4</v>
      </c>
      <c r="L3" s="95"/>
      <c r="M3" s="95"/>
      <c r="N3" s="95"/>
      <c r="O3" s="95"/>
    </row>
    <row r="4" ht="19.5" customHeight="1">
      <c r="B4" t="s">
        <v>51</v>
      </c>
      <c r="E4" s="96">
        <v>44756.500409259257</v>
      </c>
      <c r="F4" s="96"/>
      <c r="G4" s="90"/>
      <c r="H4" s="90"/>
      <c r="I4" s="97"/>
      <c r="J4" s="88"/>
      <c r="K4" s="98"/>
      <c r="L4" s="95"/>
      <c r="M4" s="95"/>
      <c r="N4" s="95"/>
      <c r="O4" s="95"/>
    </row>
    <row r="5">
      <c r="J5" s="88"/>
      <c r="K5" s="92"/>
    </row>
    <row r="6" ht="16.5" customHeight="1">
      <c r="B6" s="24" t="s">
        <v>9</v>
      </c>
      <c r="C6" s="24" t="s">
        <v>52</v>
      </c>
      <c r="D6" s="26"/>
      <c r="E6" s="24" t="s">
        <v>53</v>
      </c>
      <c r="F6" s="26"/>
      <c r="G6" s="99" t="s">
        <v>54</v>
      </c>
      <c r="H6" s="100"/>
      <c r="I6" s="100"/>
      <c r="J6" s="88"/>
      <c r="K6" s="101" t="s">
        <v>55</v>
      </c>
      <c r="L6" s="24" t="s">
        <v>56</v>
      </c>
      <c r="M6" s="26"/>
      <c r="N6" s="27" t="s">
        <v>57</v>
      </c>
      <c r="O6" s="27" t="s">
        <v>58</v>
      </c>
    </row>
    <row r="7" ht="17.25" customHeight="1">
      <c r="B7" s="102"/>
      <c r="C7" s="102"/>
      <c r="D7" s="103"/>
      <c r="E7" s="102"/>
      <c r="F7" s="103"/>
      <c r="G7" s="104" t="s">
        <v>12</v>
      </c>
      <c r="H7" s="105" t="s">
        <v>59</v>
      </c>
      <c r="I7" s="105" t="s">
        <v>60</v>
      </c>
      <c r="J7" s="88"/>
      <c r="K7" s="106"/>
      <c r="L7" s="102"/>
      <c r="M7" s="103"/>
      <c r="N7" s="107"/>
      <c r="O7" s="107"/>
    </row>
    <row r="8">
      <c r="F8" s="108"/>
      <c r="G8" s="109"/>
      <c r="H8" s="109"/>
      <c r="I8" s="110"/>
      <c r="J8" s="88"/>
      <c r="K8" s="108"/>
      <c r="L8" s="109"/>
      <c r="M8" s="109"/>
      <c r="N8" s="109"/>
      <c r="O8" s="109"/>
    </row>
    <row r="9">
      <c r="B9" t="s">
        <v>61</v>
      </c>
      <c r="F9" s="91" t="s">
        <v>4</v>
      </c>
      <c r="G9" s="95"/>
      <c r="H9" s="95"/>
      <c r="I9" s="111"/>
      <c r="J9" s="88"/>
      <c r="K9" s="112" t="s">
        <v>62</v>
      </c>
      <c r="L9" s="113"/>
      <c r="M9" s="113"/>
      <c r="N9" s="113"/>
      <c r="O9" s="109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2022-07-14T09:00:58Z</dcterms:modified>
</cp:coreProperties>
</file>