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-15" yWindow="-15" windowWidth="25230" windowHeight="6255"/>
  </bookViews>
  <sheets>
    <sheet name="Лист1" sheetId="1" r:id="rId1"/>
  </sheets>
  <definedNames>
    <definedName name="_xlnm.Print_Area" localSheetId="0">Лист1!$A$1:$H$71</definedName>
  </definedNames>
  <calcPr calcId="125725"/>
</workbook>
</file>

<file path=xl/calcChain.xml><?xml version="1.0" encoding="utf-8"?>
<calcChain xmlns="http://schemas.openxmlformats.org/spreadsheetml/2006/main">
  <c r="G12" i="1"/>
  <c r="E12"/>
  <c r="G66"/>
  <c r="G49"/>
  <c r="D70" l="1"/>
  <c r="G55"/>
  <c r="E55"/>
  <c r="G11" l="1"/>
  <c r="E11"/>
  <c r="G8"/>
  <c r="E8"/>
  <c r="G6"/>
  <c r="E6"/>
  <c r="G62" l="1"/>
  <c r="G44"/>
  <c r="G42"/>
  <c r="G43"/>
  <c r="G41"/>
  <c r="G27"/>
  <c r="E27"/>
  <c r="G64" l="1"/>
  <c r="G40"/>
  <c r="G24"/>
  <c r="E24"/>
  <c r="G23"/>
  <c r="E23"/>
  <c r="G18"/>
  <c r="E18"/>
  <c r="G47"/>
  <c r="G45"/>
  <c r="G39"/>
  <c r="E37"/>
  <c r="E36"/>
  <c r="G32"/>
  <c r="E32"/>
  <c r="E33"/>
  <c r="E31"/>
  <c r="E30"/>
  <c r="G33"/>
  <c r="G26"/>
  <c r="E26"/>
  <c r="G69"/>
  <c r="E69"/>
  <c r="G61"/>
  <c r="E61"/>
  <c r="G21"/>
  <c r="E21"/>
  <c r="G16"/>
  <c r="E16"/>
  <c r="G59"/>
  <c r="E59"/>
  <c r="G53"/>
  <c r="E53"/>
  <c r="G22"/>
  <c r="G20"/>
  <c r="G19"/>
  <c r="G17"/>
  <c r="G15"/>
  <c r="G14"/>
  <c r="G13"/>
  <c r="G10"/>
  <c r="G54"/>
  <c r="E54"/>
  <c r="G7"/>
  <c r="E7"/>
  <c r="G60"/>
  <c r="E60"/>
  <c r="E20"/>
  <c r="G68"/>
  <c r="E68"/>
  <c r="G58"/>
  <c r="E58"/>
  <c r="G52"/>
  <c r="E52"/>
  <c r="G31"/>
  <c r="E10"/>
  <c r="E28"/>
  <c r="E22"/>
  <c r="E19"/>
  <c r="E17"/>
  <c r="E15"/>
  <c r="E14"/>
  <c r="E13"/>
  <c r="E56"/>
  <c r="G38"/>
  <c r="G37"/>
  <c r="G30"/>
  <c r="G56"/>
  <c r="G36"/>
  <c r="G28"/>
  <c r="G35"/>
  <c r="E71" l="1"/>
  <c r="G70"/>
</calcChain>
</file>

<file path=xl/sharedStrings.xml><?xml version="1.0" encoding="utf-8"?>
<sst xmlns="http://schemas.openxmlformats.org/spreadsheetml/2006/main" count="234" uniqueCount="137">
  <si>
    <t>Номинал</t>
  </si>
  <si>
    <t>Позиционное обозначение</t>
  </si>
  <si>
    <t>Тип</t>
  </si>
  <si>
    <t>Кол-во</t>
  </si>
  <si>
    <t>Паек</t>
  </si>
  <si>
    <t>Конденсаторы</t>
  </si>
  <si>
    <t>Резисторы</t>
  </si>
  <si>
    <t>Диоды</t>
  </si>
  <si>
    <t>Микросхемы</t>
  </si>
  <si>
    <t>SMD 1206</t>
  </si>
  <si>
    <t>SO-8</t>
  </si>
  <si>
    <t>Транзисторы</t>
  </si>
  <si>
    <t>Всего,шт.</t>
  </si>
  <si>
    <t>Плат  шт.</t>
  </si>
  <si>
    <t>SOT-23</t>
  </si>
  <si>
    <t>SO-16</t>
  </si>
  <si>
    <t>25LC640</t>
  </si>
  <si>
    <t>TPS76333</t>
  </si>
  <si>
    <t>SOT-23-5</t>
  </si>
  <si>
    <t>MC14051BD</t>
  </si>
  <si>
    <t>1R0</t>
  </si>
  <si>
    <t>SOD-80C</t>
  </si>
  <si>
    <t>BZV55 C5V6</t>
  </si>
  <si>
    <t>BZV55 C3V9</t>
  </si>
  <si>
    <t xml:space="preserve">    ВЕРХНЯЯ  СТОРОНА</t>
  </si>
  <si>
    <t xml:space="preserve">   НИЖНЯЯ  СТОРОНА</t>
  </si>
  <si>
    <t>U3</t>
  </si>
  <si>
    <t>10R</t>
  </si>
  <si>
    <t xml:space="preserve">BAV103 </t>
  </si>
  <si>
    <t>U4</t>
  </si>
  <si>
    <t>D5</t>
  </si>
  <si>
    <t>C35, C36</t>
  </si>
  <si>
    <t>SMD 0805</t>
  </si>
  <si>
    <t>R96</t>
  </si>
  <si>
    <t>R117</t>
  </si>
  <si>
    <t>R2</t>
  </si>
  <si>
    <t>D6, D7, D8, D9, D10</t>
  </si>
  <si>
    <t>BAV103</t>
  </si>
  <si>
    <t>D11</t>
  </si>
  <si>
    <t>BC846 (BC847)</t>
  </si>
  <si>
    <t>IRLML2402</t>
  </si>
  <si>
    <t>Q5</t>
  </si>
  <si>
    <t>IRF7301</t>
  </si>
  <si>
    <t>Q7, Q8, Q9</t>
  </si>
  <si>
    <t>U13</t>
  </si>
  <si>
    <t>U6, U10</t>
  </si>
  <si>
    <t>U23</t>
  </si>
  <si>
    <t>TPS3823-5.0</t>
  </si>
  <si>
    <t>U11</t>
  </si>
  <si>
    <t>Всего шт</t>
  </si>
  <si>
    <t>Кварц</t>
  </si>
  <si>
    <t>U12</t>
  </si>
  <si>
    <t>KXO-97</t>
  </si>
  <si>
    <t>BC856 (BC857)</t>
  </si>
  <si>
    <t xml:space="preserve">TJA1050 </t>
  </si>
  <si>
    <t>FOD817ASD</t>
  </si>
  <si>
    <t>FOD817</t>
  </si>
  <si>
    <t>F-QFP7X7-G48</t>
  </si>
  <si>
    <t>DP83848CVV</t>
  </si>
  <si>
    <t>Отпущено</t>
  </si>
  <si>
    <t xml:space="preserve">Всего паек SMD компонентов на плату </t>
  </si>
  <si>
    <t xml:space="preserve">Всего SMD компонентов на плату  </t>
  </si>
  <si>
    <t>LPC1768FBD100</t>
  </si>
  <si>
    <t>LPC1768</t>
  </si>
  <si>
    <t>ООО "Системы промавтоматики"</t>
  </si>
  <si>
    <t>C200, C201</t>
  </si>
  <si>
    <t>U3_1</t>
  </si>
  <si>
    <t>FT232RL</t>
  </si>
  <si>
    <t>SSOP-28</t>
  </si>
  <si>
    <t>U4_1</t>
  </si>
  <si>
    <t>MCP2515-I/ST</t>
  </si>
  <si>
    <t>TSSOP-20</t>
  </si>
  <si>
    <t>SC16IS740IPW</t>
  </si>
  <si>
    <t>TSSOP-16</t>
  </si>
  <si>
    <t>ISO7231</t>
  </si>
  <si>
    <t>SOIC-16</t>
  </si>
  <si>
    <t>U5_1</t>
  </si>
  <si>
    <t>KXO-97T-50Мгц</t>
  </si>
  <si>
    <t xml:space="preserve">R111, R118, R128, R129 </t>
  </si>
  <si>
    <t>k20</t>
  </si>
  <si>
    <t>1k0</t>
  </si>
  <si>
    <t>2k2</t>
  </si>
  <si>
    <t>2k4</t>
  </si>
  <si>
    <t>2k7</t>
  </si>
  <si>
    <t>5k1</t>
  </si>
  <si>
    <t>6k2</t>
  </si>
  <si>
    <t>10k</t>
  </si>
  <si>
    <t>20k</t>
  </si>
  <si>
    <t>33k</t>
  </si>
  <si>
    <t>k10</t>
  </si>
  <si>
    <t>Разъем</t>
  </si>
  <si>
    <t>J1</t>
  </si>
  <si>
    <t>1734035-2TE(miniUSB)</t>
  </si>
  <si>
    <t>Q1</t>
  </si>
  <si>
    <t>20R</t>
  </si>
  <si>
    <t>R43, R45, R49, R51</t>
  </si>
  <si>
    <t>R25, R27, R29, R33, R36</t>
  </si>
  <si>
    <t>Q3, Q4, Q6</t>
  </si>
  <si>
    <t>U5</t>
  </si>
  <si>
    <t>C34</t>
  </si>
  <si>
    <r>
      <t xml:space="preserve">1k0    </t>
    </r>
    <r>
      <rPr>
        <sz val="11"/>
        <color rgb="FFFF0000"/>
        <rFont val="Arial Cyr"/>
        <charset val="204"/>
      </rPr>
      <t xml:space="preserve"> </t>
    </r>
    <r>
      <rPr>
        <sz val="11"/>
        <rFont val="Arial Cyr"/>
        <charset val="204"/>
      </rPr>
      <t>0805!!!</t>
    </r>
  </si>
  <si>
    <t>R46,R53,R56</t>
  </si>
  <si>
    <t xml:space="preserve"> Список комплектующих SMD заказ 302817(УКУ20711_1) УКУ20711</t>
  </si>
  <si>
    <t>10pF х 50В</t>
  </si>
  <si>
    <t>0,1mkF х 50В</t>
  </si>
  <si>
    <t>1 mkF х 25В</t>
  </si>
  <si>
    <t>0,1 mkF х 50В</t>
  </si>
  <si>
    <t>33 pF х 50В</t>
  </si>
  <si>
    <t>10 pF х 50В</t>
  </si>
  <si>
    <t>10 mkF х 25В</t>
  </si>
  <si>
    <t>*</t>
  </si>
  <si>
    <t>C51, C52, C2, C22</t>
  </si>
  <si>
    <t>R84</t>
  </si>
  <si>
    <t>R1, R34, R39, R77, R78, R81, R82</t>
  </si>
  <si>
    <t>C1, C4, C5, C6, C7, C8, C9, C10, C13, C17, C18, C20, C24, C26, C28, C37, C38, C39, C40, C55, C56, C57, C60</t>
  </si>
  <si>
    <t>SOT23</t>
  </si>
  <si>
    <t>R102, R103</t>
  </si>
  <si>
    <t>C32</t>
  </si>
  <si>
    <t>R13_1</t>
  </si>
  <si>
    <t>R17, R305, R306</t>
  </si>
  <si>
    <t>U1</t>
  </si>
  <si>
    <t>R71</t>
  </si>
  <si>
    <t>51R</t>
  </si>
  <si>
    <t>R301, R302, R303, R304</t>
  </si>
  <si>
    <t>SMD 1207</t>
  </si>
  <si>
    <t>R9_1, R18, R98</t>
  </si>
  <si>
    <t>D1, D3_1</t>
  </si>
  <si>
    <t>C21, C23, C30, C31, C33, C61, C303</t>
  </si>
  <si>
    <t>R1_1, R112, R113, R114, R115, R116, R120</t>
  </si>
  <si>
    <t>R10_1, R12_1</t>
  </si>
  <si>
    <t>U2_1</t>
  </si>
  <si>
    <t>C1_1, C3_1, C4_1, C5_1, C19, C22_1, C54, C58</t>
  </si>
  <si>
    <t>Q1_1</t>
  </si>
  <si>
    <t>D3, D4, D12, D13</t>
  </si>
  <si>
    <t>R22, R24, R26, R28, R30, R31, R32, R35, R37, R38, R40, R72, R79, R80, R92, R76, R70</t>
  </si>
  <si>
    <t>R3, R4, R5, R6, R7, R10, R19, R47, R54, R58, R95</t>
  </si>
  <si>
    <t>R9, R20, R23, R41, R48, R55, R59, R74, R68, R75</t>
  </si>
</sst>
</file>

<file path=xl/styles.xml><?xml version="1.0" encoding="utf-8"?>
<styleSheet xmlns="http://schemas.openxmlformats.org/spreadsheetml/2006/main">
  <fonts count="20">
    <font>
      <sz val="10"/>
      <name val="Arial Cyr"/>
      <charset val="204"/>
    </font>
    <font>
      <b/>
      <sz val="10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b/>
      <sz val="9"/>
      <name val="Arial Cyr"/>
      <family val="2"/>
      <charset val="204"/>
    </font>
    <font>
      <b/>
      <sz val="12"/>
      <name val="Arial Cyr"/>
      <charset val="204"/>
    </font>
    <font>
      <b/>
      <sz val="10"/>
      <color indexed="8"/>
      <name val="Arial"/>
      <family val="2"/>
      <charset val="204"/>
    </font>
    <font>
      <sz val="12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1"/>
      <name val="Arial Cyr"/>
      <family val="2"/>
      <charset val="204"/>
    </font>
    <font>
      <b/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6"/>
      <name val="Arial Cyr"/>
      <charset val="204"/>
    </font>
    <font>
      <b/>
      <sz val="11"/>
      <color theme="1"/>
      <name val="Arial Cyr"/>
      <charset val="204"/>
    </font>
    <font>
      <sz val="11"/>
      <color theme="1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 Cyr"/>
      <charset val="204"/>
    </font>
    <font>
      <sz val="11"/>
      <color rgb="FFFF0000"/>
      <name val="Arial Cyr"/>
      <charset val="204"/>
    </font>
    <font>
      <sz val="11"/>
      <color rgb="FF00B05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8" fillId="0" borderId="0" xfId="0" applyFont="1"/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6" fillId="0" borderId="9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2" borderId="0" xfId="0" applyFont="1" applyFill="1"/>
    <xf numFmtId="0" fontId="8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1" xfId="0" applyFont="1" applyFill="1" applyBorder="1"/>
    <xf numFmtId="0" fontId="9" fillId="2" borderId="12" xfId="0" applyFont="1" applyFill="1" applyBorder="1" applyAlignment="1">
      <alignment vertical="center"/>
    </xf>
    <xf numFmtId="0" fontId="8" fillId="2" borderId="14" xfId="0" applyFont="1" applyFill="1" applyBorder="1"/>
    <xf numFmtId="0" fontId="11" fillId="2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21" xfId="0" applyFont="1" applyFill="1" applyBorder="1"/>
    <xf numFmtId="0" fontId="9" fillId="2" borderId="22" xfId="0" applyFont="1" applyFill="1" applyBorder="1" applyAlignment="1">
      <alignment vertical="center"/>
    </xf>
    <xf numFmtId="0" fontId="12" fillId="2" borderId="29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8" fillId="2" borderId="19" xfId="0" applyFont="1" applyFill="1" applyBorder="1"/>
    <xf numFmtId="0" fontId="9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0" fillId="2" borderId="0" xfId="0" applyFont="1" applyFill="1"/>
    <xf numFmtId="0" fontId="0" fillId="2" borderId="12" xfId="0" applyFont="1" applyFill="1" applyBorder="1" applyAlignment="1">
      <alignment horizontal="center" vertical="center"/>
    </xf>
    <xf numFmtId="0" fontId="0" fillId="2" borderId="0" xfId="0" applyFill="1"/>
    <xf numFmtId="0" fontId="9" fillId="2" borderId="16" xfId="0" applyFont="1" applyFill="1" applyBorder="1" applyAlignment="1">
      <alignment vertical="center"/>
    </xf>
    <xf numFmtId="0" fontId="2" fillId="2" borderId="0" xfId="0" applyFont="1" applyFill="1"/>
    <xf numFmtId="0" fontId="14" fillId="2" borderId="12" xfId="0" applyFont="1" applyFill="1" applyBorder="1" applyAlignment="1">
      <alignment vertical="center"/>
    </xf>
    <xf numFmtId="0" fontId="15" fillId="2" borderId="11" xfId="0" applyFont="1" applyFill="1" applyBorder="1"/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0" xfId="0" applyFont="1" applyFill="1"/>
    <xf numFmtId="0" fontId="8" fillId="2" borderId="0" xfId="0" applyFont="1" applyFill="1" applyBorder="1"/>
    <xf numFmtId="0" fontId="9" fillId="2" borderId="12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vertical="center"/>
    </xf>
    <xf numFmtId="0" fontId="7" fillId="2" borderId="0" xfId="0" applyFont="1" applyFill="1"/>
    <xf numFmtId="0" fontId="7" fillId="2" borderId="26" xfId="0" applyFont="1" applyFill="1" applyBorder="1"/>
    <xf numFmtId="0" fontId="5" fillId="2" borderId="27" xfId="0" applyFont="1" applyFill="1" applyBorder="1" applyAlignment="1">
      <alignment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7" fillId="2" borderId="0" xfId="0" applyFont="1" applyFill="1"/>
    <xf numFmtId="0" fontId="8" fillId="2" borderId="31" xfId="0" applyFont="1" applyFill="1" applyBorder="1"/>
    <xf numFmtId="0" fontId="9" fillId="2" borderId="24" xfId="0" applyFont="1" applyFill="1" applyBorder="1" applyAlignment="1">
      <alignment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2" borderId="4" xfId="0" applyFont="1" applyFill="1" applyBorder="1"/>
    <xf numFmtId="0" fontId="5" fillId="2" borderId="32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15" fillId="2" borderId="21" xfId="0" applyFont="1" applyFill="1" applyBorder="1"/>
    <xf numFmtId="0" fontId="14" fillId="2" borderId="24" xfId="0" applyFont="1" applyFill="1" applyBorder="1" applyAlignment="1">
      <alignment vertical="center"/>
    </xf>
    <xf numFmtId="0" fontId="16" fillId="2" borderId="24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5" fillId="3" borderId="15" xfId="0" applyFont="1" applyFill="1" applyBorder="1"/>
    <xf numFmtId="0" fontId="7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left"/>
    </xf>
    <xf numFmtId="0" fontId="4" fillId="3" borderId="7" xfId="0" applyFont="1" applyFill="1" applyBorder="1" applyAlignment="1">
      <alignment vertical="center"/>
    </xf>
    <xf numFmtId="0" fontId="8" fillId="0" borderId="0" xfId="0" applyFont="1" applyFill="1"/>
    <xf numFmtId="0" fontId="5" fillId="4" borderId="5" xfId="0" applyFont="1" applyFill="1" applyBorder="1" applyAlignment="1">
      <alignment horizontal="center" vertical="center"/>
    </xf>
    <xf numFmtId="0" fontId="5" fillId="4" borderId="15" xfId="0" applyFont="1" applyFill="1" applyBorder="1"/>
    <xf numFmtId="0" fontId="2" fillId="4" borderId="7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left"/>
    </xf>
    <xf numFmtId="0" fontId="3" fillId="4" borderId="7" xfId="0" applyFont="1" applyFill="1" applyBorder="1" applyAlignment="1">
      <alignment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13" fillId="0" borderId="2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1"/>
  <sheetViews>
    <sheetView tabSelected="1" topLeftCell="A7" zoomScale="115" zoomScaleNormal="115" zoomScaleSheetLayoutView="100" workbookViewId="0">
      <selection activeCell="D16" sqref="D16"/>
    </sheetView>
  </sheetViews>
  <sheetFormatPr defaultRowHeight="12.75"/>
  <cols>
    <col min="1" max="1" width="22.42578125" customWidth="1"/>
    <col min="2" max="2" width="87.7109375" customWidth="1"/>
    <col min="3" max="3" width="13.42578125" style="1" customWidth="1"/>
    <col min="4" max="4" width="7.140625" style="1" customWidth="1"/>
    <col min="5" max="5" width="6.5703125" style="1" customWidth="1"/>
    <col min="6" max="6" width="9.42578125" style="1" customWidth="1"/>
    <col min="7" max="7" width="9.85546875" customWidth="1"/>
    <col min="8" max="8" width="15.140625" customWidth="1"/>
    <col min="9" max="9" width="9.140625" style="55"/>
  </cols>
  <sheetData>
    <row r="1" spans="1:12" ht="20.100000000000001" customHeight="1">
      <c r="A1" s="119" t="s">
        <v>64</v>
      </c>
      <c r="B1" s="119"/>
      <c r="C1" s="119"/>
      <c r="D1" s="119"/>
      <c r="E1" s="119"/>
      <c r="F1" s="119"/>
      <c r="G1" s="119"/>
      <c r="H1" s="119"/>
    </row>
    <row r="2" spans="1:12" ht="20.100000000000001" customHeight="1" thickBot="1">
      <c r="A2" s="118" t="s">
        <v>102</v>
      </c>
      <c r="B2" s="118"/>
      <c r="C2" s="118"/>
      <c r="D2" s="118"/>
      <c r="E2" s="118"/>
      <c r="F2" s="118"/>
      <c r="G2" s="118"/>
      <c r="H2" s="118"/>
    </row>
    <row r="3" spans="1:12" ht="13.5" thickBot="1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13</v>
      </c>
      <c r="G3" s="4" t="s">
        <v>12</v>
      </c>
      <c r="H3" s="5" t="s">
        <v>59</v>
      </c>
    </row>
    <row r="4" spans="1:12" ht="15" customHeight="1" thickBot="1">
      <c r="A4" s="7"/>
      <c r="B4" s="102" t="s">
        <v>24</v>
      </c>
      <c r="C4" s="8"/>
      <c r="D4" s="8"/>
      <c r="E4" s="8"/>
      <c r="F4" s="9"/>
      <c r="G4" s="9"/>
      <c r="H4" s="10"/>
    </row>
    <row r="5" spans="1:12" s="6" customFormat="1" ht="17.100000000000001" customHeight="1" thickBot="1">
      <c r="A5" s="103" t="s">
        <v>5</v>
      </c>
      <c r="B5" s="104"/>
      <c r="C5" s="105"/>
      <c r="D5" s="105"/>
      <c r="E5" s="105"/>
      <c r="F5" s="105"/>
      <c r="G5" s="105"/>
      <c r="H5" s="106"/>
      <c r="I5" s="57"/>
    </row>
    <row r="6" spans="1:12" s="19" customFormat="1" ht="17.100000000000001" customHeight="1">
      <c r="A6" s="18" t="s">
        <v>103</v>
      </c>
      <c r="B6" s="23" t="s">
        <v>65</v>
      </c>
      <c r="C6" s="20" t="s">
        <v>9</v>
      </c>
      <c r="D6" s="25">
        <v>2</v>
      </c>
      <c r="E6" s="25">
        <f t="shared" ref="E6" si="0">PRODUCT(D6,2)</f>
        <v>4</v>
      </c>
      <c r="F6" s="34">
        <v>250</v>
      </c>
      <c r="G6" s="20">
        <f t="shared" ref="G6" si="1">PRODUCT(D6,F6)</f>
        <v>500</v>
      </c>
      <c r="H6" s="26"/>
      <c r="I6" s="30" t="s">
        <v>110</v>
      </c>
    </row>
    <row r="7" spans="1:12" s="19" customFormat="1" ht="17.100000000000001" customHeight="1">
      <c r="A7" s="17" t="s">
        <v>104</v>
      </c>
      <c r="B7" s="22" t="s">
        <v>127</v>
      </c>
      <c r="C7" s="20" t="s">
        <v>9</v>
      </c>
      <c r="D7" s="20">
        <v>7</v>
      </c>
      <c r="E7" s="20">
        <f t="shared" ref="E7" si="2">PRODUCT(D7,2)</f>
        <v>14</v>
      </c>
      <c r="F7" s="34">
        <v>250</v>
      </c>
      <c r="G7" s="20">
        <f t="shared" ref="G7" si="3">PRODUCT(D7,F7)</f>
        <v>1750</v>
      </c>
      <c r="H7" s="21"/>
      <c r="I7" s="30" t="s">
        <v>110</v>
      </c>
    </row>
    <row r="8" spans="1:12" s="36" customFormat="1" ht="17.100000000000001" customHeight="1" thickBot="1">
      <c r="A8" s="31" t="s">
        <v>105</v>
      </c>
      <c r="B8" s="32" t="s">
        <v>131</v>
      </c>
      <c r="C8" s="33" t="s">
        <v>9</v>
      </c>
      <c r="D8" s="33">
        <v>8</v>
      </c>
      <c r="E8" s="33">
        <f t="shared" ref="E8" si="4">PRODUCT(D8,2)</f>
        <v>16</v>
      </c>
      <c r="F8" s="34">
        <v>250</v>
      </c>
      <c r="G8" s="33">
        <f t="shared" ref="G8" si="5">PRODUCT(D8,F8)</f>
        <v>2000</v>
      </c>
      <c r="H8" s="35"/>
      <c r="I8" s="36" t="s">
        <v>110</v>
      </c>
    </row>
    <row r="9" spans="1:12" s="57" customFormat="1" ht="17.100000000000001" customHeight="1" thickBot="1">
      <c r="A9" s="103" t="s">
        <v>6</v>
      </c>
      <c r="B9" s="107"/>
      <c r="C9" s="108"/>
      <c r="D9" s="108"/>
      <c r="E9" s="108"/>
      <c r="F9" s="108"/>
      <c r="G9" s="108"/>
      <c r="H9" s="109"/>
    </row>
    <row r="10" spans="1:12" s="30" customFormat="1" ht="17.100000000000001" customHeight="1">
      <c r="A10" s="49" t="s">
        <v>20</v>
      </c>
      <c r="B10" s="50" t="s">
        <v>125</v>
      </c>
      <c r="C10" s="34" t="s">
        <v>9</v>
      </c>
      <c r="D10" s="34">
        <v>3</v>
      </c>
      <c r="E10" s="34">
        <f t="shared" ref="E10:E22" si="6">PRODUCT(D10,2)</f>
        <v>6</v>
      </c>
      <c r="F10" s="34">
        <v>250</v>
      </c>
      <c r="G10" s="34">
        <f t="shared" ref="G10:G22" si="7">PRODUCT(D10,F10)</f>
        <v>750</v>
      </c>
      <c r="H10" s="51"/>
      <c r="I10" s="30" t="s">
        <v>110</v>
      </c>
      <c r="J10" s="101"/>
    </row>
    <row r="11" spans="1:12" s="30" customFormat="1" ht="17.100000000000001" customHeight="1">
      <c r="A11" s="37" t="s">
        <v>94</v>
      </c>
      <c r="B11" s="38" t="s">
        <v>129</v>
      </c>
      <c r="C11" s="33" t="s">
        <v>9</v>
      </c>
      <c r="D11" s="33">
        <v>2</v>
      </c>
      <c r="E11" s="33">
        <f t="shared" ref="E11:E12" si="8">PRODUCT(D11,2)</f>
        <v>4</v>
      </c>
      <c r="F11" s="34">
        <v>250</v>
      </c>
      <c r="G11" s="33">
        <f>PRODUCT(D11,F12)</f>
        <v>500</v>
      </c>
      <c r="H11" s="35"/>
      <c r="I11" s="30" t="s">
        <v>110</v>
      </c>
      <c r="L11" s="63"/>
    </row>
    <row r="12" spans="1:12" s="30" customFormat="1" ht="17.100000000000001" customHeight="1">
      <c r="A12" s="37" t="s">
        <v>122</v>
      </c>
      <c r="B12" s="38" t="s">
        <v>123</v>
      </c>
      <c r="C12" s="33" t="s">
        <v>124</v>
      </c>
      <c r="D12" s="33">
        <v>4</v>
      </c>
      <c r="E12" s="33">
        <f t="shared" si="8"/>
        <v>8</v>
      </c>
      <c r="F12" s="34">
        <v>250</v>
      </c>
      <c r="G12" s="33">
        <f>PRODUCT(D12,F13)</f>
        <v>1000</v>
      </c>
      <c r="H12" s="35"/>
      <c r="I12" s="30" t="s">
        <v>110</v>
      </c>
      <c r="L12" s="63"/>
    </row>
    <row r="13" spans="1:12" s="30" customFormat="1" ht="17.100000000000001" customHeight="1">
      <c r="A13" s="37" t="s">
        <v>89</v>
      </c>
      <c r="B13" s="38" t="s">
        <v>119</v>
      </c>
      <c r="C13" s="33" t="s">
        <v>9</v>
      </c>
      <c r="D13" s="33">
        <v>3</v>
      </c>
      <c r="E13" s="33">
        <f t="shared" si="6"/>
        <v>6</v>
      </c>
      <c r="F13" s="34">
        <v>250</v>
      </c>
      <c r="G13" s="33">
        <f t="shared" si="7"/>
        <v>750</v>
      </c>
      <c r="H13" s="35"/>
      <c r="I13" s="30" t="s">
        <v>110</v>
      </c>
      <c r="L13" s="63"/>
    </row>
    <row r="14" spans="1:12" s="30" customFormat="1" ht="17.100000000000001" customHeight="1">
      <c r="A14" s="37" t="s">
        <v>79</v>
      </c>
      <c r="B14" s="38" t="s">
        <v>118</v>
      </c>
      <c r="C14" s="33" t="s">
        <v>9</v>
      </c>
      <c r="D14" s="33">
        <v>1</v>
      </c>
      <c r="E14" s="33">
        <f t="shared" si="6"/>
        <v>2</v>
      </c>
      <c r="F14" s="34">
        <v>250</v>
      </c>
      <c r="G14" s="33">
        <f t="shared" si="7"/>
        <v>250</v>
      </c>
      <c r="H14" s="35"/>
      <c r="I14" s="30" t="s">
        <v>110</v>
      </c>
    </row>
    <row r="15" spans="1:12" s="30" customFormat="1" ht="17.100000000000001" customHeight="1">
      <c r="A15" s="37" t="s">
        <v>100</v>
      </c>
      <c r="B15" s="38" t="s">
        <v>101</v>
      </c>
      <c r="C15" s="64" t="s">
        <v>32</v>
      </c>
      <c r="D15" s="33">
        <v>3</v>
      </c>
      <c r="E15" s="33">
        <f t="shared" si="6"/>
        <v>6</v>
      </c>
      <c r="F15" s="34">
        <v>250</v>
      </c>
      <c r="G15" s="33">
        <f t="shared" si="7"/>
        <v>750</v>
      </c>
      <c r="H15" s="35"/>
      <c r="I15" s="30" t="s">
        <v>110</v>
      </c>
    </row>
    <row r="16" spans="1:12" s="62" customFormat="1" ht="17.100000000000001" customHeight="1">
      <c r="A16" s="59" t="s">
        <v>80</v>
      </c>
      <c r="B16" s="58" t="s">
        <v>134</v>
      </c>
      <c r="C16" s="60" t="s">
        <v>9</v>
      </c>
      <c r="D16" s="60">
        <v>17</v>
      </c>
      <c r="E16" s="60">
        <f>PRODUCT(D16,2)</f>
        <v>34</v>
      </c>
      <c r="F16" s="34">
        <v>250</v>
      </c>
      <c r="G16" s="60">
        <f>PRODUCT(D16,F16)</f>
        <v>4250</v>
      </c>
      <c r="H16" s="61"/>
      <c r="I16" s="62" t="s">
        <v>110</v>
      </c>
    </row>
    <row r="17" spans="1:9" s="30" customFormat="1" ht="17.100000000000001" customHeight="1">
      <c r="A17" s="37" t="s">
        <v>81</v>
      </c>
      <c r="B17" s="38" t="s">
        <v>128</v>
      </c>
      <c r="C17" s="33" t="s">
        <v>9</v>
      </c>
      <c r="D17" s="33">
        <v>7</v>
      </c>
      <c r="E17" s="33">
        <f t="shared" si="6"/>
        <v>14</v>
      </c>
      <c r="F17" s="34">
        <v>250</v>
      </c>
      <c r="G17" s="33">
        <f t="shared" si="7"/>
        <v>1750</v>
      </c>
      <c r="H17" s="35"/>
      <c r="I17" s="30" t="s">
        <v>110</v>
      </c>
    </row>
    <row r="18" spans="1:9" s="30" customFormat="1" ht="17.100000000000001" customHeight="1">
      <c r="A18" s="37" t="s">
        <v>82</v>
      </c>
      <c r="B18" s="38" t="s">
        <v>35</v>
      </c>
      <c r="C18" s="33" t="s">
        <v>9</v>
      </c>
      <c r="D18" s="33">
        <v>1</v>
      </c>
      <c r="E18" s="33">
        <f>PRODUCT(D18,2)</f>
        <v>2</v>
      </c>
      <c r="F18" s="34">
        <v>250</v>
      </c>
      <c r="G18" s="33">
        <f t="shared" ref="G18" si="9">PRODUCT(D18,F18)</f>
        <v>250</v>
      </c>
      <c r="H18" s="35"/>
      <c r="I18" s="30" t="s">
        <v>110</v>
      </c>
    </row>
    <row r="19" spans="1:9" s="30" customFormat="1" ht="17.100000000000001" customHeight="1">
      <c r="A19" s="37" t="s">
        <v>83</v>
      </c>
      <c r="B19" s="38" t="s">
        <v>135</v>
      </c>
      <c r="C19" s="33" t="s">
        <v>9</v>
      </c>
      <c r="D19" s="33">
        <v>11</v>
      </c>
      <c r="E19" s="33">
        <f t="shared" si="6"/>
        <v>22</v>
      </c>
      <c r="F19" s="34">
        <v>250</v>
      </c>
      <c r="G19" s="33">
        <f t="shared" si="7"/>
        <v>2750</v>
      </c>
      <c r="H19" s="35"/>
      <c r="I19" s="30" t="s">
        <v>110</v>
      </c>
    </row>
    <row r="20" spans="1:9" s="30" customFormat="1" ht="17.100000000000001" customHeight="1">
      <c r="A20" s="37" t="s">
        <v>84</v>
      </c>
      <c r="B20" s="38" t="s">
        <v>34</v>
      </c>
      <c r="C20" s="33" t="s">
        <v>9</v>
      </c>
      <c r="D20" s="33">
        <v>1</v>
      </c>
      <c r="E20" s="33">
        <f>PRODUCT(D20,2)</f>
        <v>2</v>
      </c>
      <c r="F20" s="34">
        <v>250</v>
      </c>
      <c r="G20" s="33">
        <f t="shared" si="7"/>
        <v>250</v>
      </c>
      <c r="H20" s="35"/>
      <c r="I20" s="30" t="s">
        <v>110</v>
      </c>
    </row>
    <row r="21" spans="1:9" s="30" customFormat="1" ht="17.100000000000001" customHeight="1">
      <c r="A21" s="37" t="s">
        <v>85</v>
      </c>
      <c r="B21" s="38" t="s">
        <v>95</v>
      </c>
      <c r="C21" s="33" t="s">
        <v>9</v>
      </c>
      <c r="D21" s="33">
        <v>4</v>
      </c>
      <c r="E21" s="33">
        <f>PRODUCT(D21,2)</f>
        <v>8</v>
      </c>
      <c r="F21" s="34">
        <v>250</v>
      </c>
      <c r="G21" s="33">
        <f>PRODUCT(D21,F21)</f>
        <v>1000</v>
      </c>
      <c r="H21" s="35"/>
      <c r="I21" s="30" t="s">
        <v>110</v>
      </c>
    </row>
    <row r="22" spans="1:9" s="62" customFormat="1" ht="17.100000000000001" customHeight="1">
      <c r="A22" s="59" t="s">
        <v>86</v>
      </c>
      <c r="B22" s="58" t="s">
        <v>136</v>
      </c>
      <c r="C22" s="60" t="s">
        <v>9</v>
      </c>
      <c r="D22" s="60">
        <v>10</v>
      </c>
      <c r="E22" s="60">
        <f t="shared" si="6"/>
        <v>20</v>
      </c>
      <c r="F22" s="34">
        <v>250</v>
      </c>
      <c r="G22" s="60">
        <f t="shared" si="7"/>
        <v>2500</v>
      </c>
      <c r="H22" s="61"/>
      <c r="I22" s="62" t="s">
        <v>110</v>
      </c>
    </row>
    <row r="23" spans="1:9" s="30" customFormat="1" ht="17.100000000000001" customHeight="1">
      <c r="A23" s="37" t="s">
        <v>87</v>
      </c>
      <c r="B23" s="38" t="s">
        <v>121</v>
      </c>
      <c r="C23" s="33" t="s">
        <v>9</v>
      </c>
      <c r="D23" s="86">
        <v>1</v>
      </c>
      <c r="E23" s="33">
        <f t="shared" ref="E23" si="10">PRODUCT(D23,2)</f>
        <v>2</v>
      </c>
      <c r="F23" s="34">
        <v>250</v>
      </c>
      <c r="G23" s="33">
        <f t="shared" ref="G23" si="11">PRODUCT(D23,F23)</f>
        <v>250</v>
      </c>
      <c r="H23" s="35"/>
      <c r="I23" s="30" t="s">
        <v>110</v>
      </c>
    </row>
    <row r="24" spans="1:9" s="30" customFormat="1" ht="17.100000000000001" customHeight="1" thickBot="1">
      <c r="A24" s="37" t="s">
        <v>88</v>
      </c>
      <c r="B24" s="56" t="s">
        <v>96</v>
      </c>
      <c r="C24" s="33" t="s">
        <v>9</v>
      </c>
      <c r="D24" s="116">
        <v>5</v>
      </c>
      <c r="E24" s="33">
        <f>PRODUCT(D24,2)</f>
        <v>10</v>
      </c>
      <c r="F24" s="34">
        <v>250</v>
      </c>
      <c r="G24" s="33">
        <f>PRODUCT(D24,F24)</f>
        <v>1250</v>
      </c>
      <c r="H24" s="35"/>
      <c r="I24" s="30" t="s">
        <v>110</v>
      </c>
    </row>
    <row r="25" spans="1:9" s="57" customFormat="1" ht="17.100000000000001" customHeight="1" thickBot="1">
      <c r="A25" s="103" t="s">
        <v>7</v>
      </c>
      <c r="B25" s="107"/>
      <c r="C25" s="108"/>
      <c r="D25" s="108"/>
      <c r="E25" s="108"/>
      <c r="F25" s="108"/>
      <c r="G25" s="108"/>
      <c r="H25" s="109"/>
    </row>
    <row r="26" spans="1:9" s="30" customFormat="1" ht="17.100000000000001" customHeight="1">
      <c r="A26" s="37" t="s">
        <v>23</v>
      </c>
      <c r="B26" s="38" t="s">
        <v>38</v>
      </c>
      <c r="C26" s="48" t="s">
        <v>21</v>
      </c>
      <c r="D26" s="33">
        <v>1</v>
      </c>
      <c r="E26" s="33">
        <f t="shared" ref="E26:E28" si="12">PRODUCT(D26,2)</f>
        <v>2</v>
      </c>
      <c r="F26" s="34">
        <v>250</v>
      </c>
      <c r="G26" s="33">
        <f t="shared" ref="G26:G28" si="13">PRODUCT(D26,F26)</f>
        <v>250</v>
      </c>
      <c r="H26" s="35"/>
      <c r="I26" s="30" t="s">
        <v>110</v>
      </c>
    </row>
    <row r="27" spans="1:9" s="30" customFormat="1" ht="17.100000000000001" customHeight="1">
      <c r="A27" s="37" t="s">
        <v>22</v>
      </c>
      <c r="B27" s="38" t="s">
        <v>133</v>
      </c>
      <c r="C27" s="48" t="s">
        <v>21</v>
      </c>
      <c r="D27" s="33">
        <v>4</v>
      </c>
      <c r="E27" s="33">
        <f t="shared" si="12"/>
        <v>8</v>
      </c>
      <c r="F27" s="34">
        <v>250</v>
      </c>
      <c r="G27" s="33">
        <f t="shared" si="13"/>
        <v>1000</v>
      </c>
      <c r="H27" s="35"/>
      <c r="I27" s="30" t="s">
        <v>110</v>
      </c>
    </row>
    <row r="28" spans="1:9" s="30" customFormat="1" ht="17.100000000000001" customHeight="1" thickBot="1">
      <c r="A28" s="43" t="s">
        <v>28</v>
      </c>
      <c r="B28" s="44" t="s">
        <v>126</v>
      </c>
      <c r="C28" s="45" t="s">
        <v>21</v>
      </c>
      <c r="D28" s="46">
        <v>2</v>
      </c>
      <c r="E28" s="46">
        <f t="shared" si="12"/>
        <v>4</v>
      </c>
      <c r="F28" s="34">
        <v>250</v>
      </c>
      <c r="G28" s="46">
        <f t="shared" si="13"/>
        <v>500</v>
      </c>
      <c r="H28" s="47"/>
      <c r="I28" s="30" t="s">
        <v>110</v>
      </c>
    </row>
    <row r="29" spans="1:9" s="66" customFormat="1" ht="17.100000000000001" customHeight="1" thickBot="1">
      <c r="A29" s="103" t="s">
        <v>11</v>
      </c>
      <c r="B29" s="110"/>
      <c r="C29" s="111"/>
      <c r="D29" s="111"/>
      <c r="E29" s="111"/>
      <c r="F29" s="111"/>
      <c r="G29" s="111"/>
      <c r="H29" s="112"/>
    </row>
    <row r="30" spans="1:9" s="30" customFormat="1" ht="17.100000000000001" customHeight="1">
      <c r="A30" s="49" t="s">
        <v>39</v>
      </c>
      <c r="B30" s="65" t="s">
        <v>97</v>
      </c>
      <c r="C30" s="34" t="s">
        <v>14</v>
      </c>
      <c r="D30" s="34">
        <v>3</v>
      </c>
      <c r="E30" s="34">
        <f>PRODUCT(D30,3)</f>
        <v>9</v>
      </c>
      <c r="F30" s="34">
        <v>250</v>
      </c>
      <c r="G30" s="34">
        <f t="shared" ref="G30:G33" si="14">PRODUCT(D30,F30)</f>
        <v>750</v>
      </c>
      <c r="H30" s="51"/>
      <c r="I30" s="30" t="s">
        <v>110</v>
      </c>
    </row>
    <row r="31" spans="1:9" s="30" customFormat="1" ht="17.100000000000001" customHeight="1">
      <c r="A31" s="39" t="s">
        <v>53</v>
      </c>
      <c r="B31" s="56" t="s">
        <v>132</v>
      </c>
      <c r="C31" s="33" t="s">
        <v>14</v>
      </c>
      <c r="D31" s="86">
        <v>1</v>
      </c>
      <c r="E31" s="33">
        <f>PRODUCT(D31,3)</f>
        <v>3</v>
      </c>
      <c r="F31" s="34">
        <v>250</v>
      </c>
      <c r="G31" s="33">
        <f t="shared" si="14"/>
        <v>250</v>
      </c>
      <c r="H31" s="35"/>
      <c r="I31" s="30" t="s">
        <v>110</v>
      </c>
    </row>
    <row r="32" spans="1:9" s="30" customFormat="1" ht="17.100000000000001" customHeight="1">
      <c r="A32" s="39" t="s">
        <v>42</v>
      </c>
      <c r="B32" s="56" t="s">
        <v>43</v>
      </c>
      <c r="C32" s="33" t="s">
        <v>10</v>
      </c>
      <c r="D32" s="33">
        <v>3</v>
      </c>
      <c r="E32" s="33">
        <f>PRODUCT(D32,8)</f>
        <v>24</v>
      </c>
      <c r="F32" s="34">
        <v>250</v>
      </c>
      <c r="G32" s="33">
        <f t="shared" si="14"/>
        <v>750</v>
      </c>
      <c r="H32" s="35"/>
      <c r="I32" s="30" t="s">
        <v>110</v>
      </c>
    </row>
    <row r="33" spans="1:9" s="30" customFormat="1" ht="17.100000000000001" customHeight="1" thickBot="1">
      <c r="A33" s="43" t="s">
        <v>40</v>
      </c>
      <c r="B33" s="78" t="s">
        <v>41</v>
      </c>
      <c r="C33" s="79" t="s">
        <v>14</v>
      </c>
      <c r="D33" s="79">
        <v>1</v>
      </c>
      <c r="E33" s="79">
        <f>PRODUCT(D33,3)</f>
        <v>3</v>
      </c>
      <c r="F33" s="46">
        <v>250</v>
      </c>
      <c r="G33" s="79">
        <f t="shared" si="14"/>
        <v>250</v>
      </c>
      <c r="H33" s="80"/>
      <c r="I33" s="30" t="s">
        <v>110</v>
      </c>
    </row>
    <row r="34" spans="1:9" s="6" customFormat="1" ht="17.100000000000001" customHeight="1" thickBot="1">
      <c r="A34" s="113" t="s">
        <v>8</v>
      </c>
      <c r="B34" s="114"/>
      <c r="C34" s="108"/>
      <c r="D34" s="108"/>
      <c r="E34" s="108"/>
      <c r="F34" s="108"/>
      <c r="G34" s="108"/>
      <c r="H34" s="109"/>
      <c r="I34" s="57"/>
    </row>
    <row r="35" spans="1:9" s="30" customFormat="1" ht="17.100000000000001" customHeight="1">
      <c r="A35" s="49" t="s">
        <v>62</v>
      </c>
      <c r="B35" s="50" t="s">
        <v>44</v>
      </c>
      <c r="C35" s="34" t="s">
        <v>63</v>
      </c>
      <c r="D35" s="34">
        <v>1</v>
      </c>
      <c r="E35" s="34">
        <v>100</v>
      </c>
      <c r="F35" s="34">
        <v>250</v>
      </c>
      <c r="G35" s="34">
        <f t="shared" ref="G35:G38" si="15">PRODUCT(D35,F35)</f>
        <v>250</v>
      </c>
      <c r="H35" s="51"/>
      <c r="I35" s="30" t="s">
        <v>110</v>
      </c>
    </row>
    <row r="36" spans="1:9" s="30" customFormat="1" ht="17.100000000000001" customHeight="1">
      <c r="A36" s="37" t="s">
        <v>19</v>
      </c>
      <c r="B36" s="38" t="s">
        <v>45</v>
      </c>
      <c r="C36" s="33" t="s">
        <v>15</v>
      </c>
      <c r="D36" s="33">
        <v>2</v>
      </c>
      <c r="E36" s="33">
        <f>PRODUCT(D36,16)</f>
        <v>32</v>
      </c>
      <c r="F36" s="34">
        <v>250</v>
      </c>
      <c r="G36" s="33">
        <f t="shared" si="15"/>
        <v>500</v>
      </c>
      <c r="H36" s="35"/>
      <c r="I36" s="30" t="s">
        <v>110</v>
      </c>
    </row>
    <row r="37" spans="1:9" s="30" customFormat="1" ht="17.100000000000001" customHeight="1">
      <c r="A37" s="37" t="s">
        <v>16</v>
      </c>
      <c r="B37" s="38" t="s">
        <v>46</v>
      </c>
      <c r="C37" s="33" t="s">
        <v>10</v>
      </c>
      <c r="D37" s="33">
        <v>1</v>
      </c>
      <c r="E37" s="33">
        <f>PRODUCT(D37,8)</f>
        <v>8</v>
      </c>
      <c r="F37" s="34">
        <v>250</v>
      </c>
      <c r="G37" s="33">
        <f t="shared" si="15"/>
        <v>250</v>
      </c>
      <c r="H37" s="35"/>
      <c r="I37" s="30" t="s">
        <v>110</v>
      </c>
    </row>
    <row r="38" spans="1:9" s="30" customFormat="1" ht="17.100000000000001" customHeight="1">
      <c r="A38" s="37" t="s">
        <v>17</v>
      </c>
      <c r="B38" s="38" t="s">
        <v>98</v>
      </c>
      <c r="C38" s="33" t="s">
        <v>18</v>
      </c>
      <c r="D38" s="33">
        <v>1</v>
      </c>
      <c r="E38" s="33">
        <v>5</v>
      </c>
      <c r="F38" s="34">
        <v>250</v>
      </c>
      <c r="G38" s="33">
        <f t="shared" si="15"/>
        <v>250</v>
      </c>
      <c r="H38" s="35"/>
      <c r="I38" s="30" t="s">
        <v>110</v>
      </c>
    </row>
    <row r="39" spans="1:9" s="30" customFormat="1" ht="17.100000000000001" customHeight="1">
      <c r="A39" s="37" t="s">
        <v>47</v>
      </c>
      <c r="B39" s="38" t="s">
        <v>69</v>
      </c>
      <c r="C39" s="33" t="s">
        <v>18</v>
      </c>
      <c r="D39" s="33">
        <v>1</v>
      </c>
      <c r="E39" s="33">
        <v>5</v>
      </c>
      <c r="F39" s="34">
        <v>250</v>
      </c>
      <c r="G39" s="33">
        <f>PRODUCT(D39,F39)</f>
        <v>250</v>
      </c>
      <c r="H39" s="35"/>
      <c r="I39" s="30" t="s">
        <v>110</v>
      </c>
    </row>
    <row r="40" spans="1:9" s="30" customFormat="1" ht="17.100000000000001" customHeight="1">
      <c r="A40" s="39" t="s">
        <v>55</v>
      </c>
      <c r="B40" s="56" t="s">
        <v>76</v>
      </c>
      <c r="C40" s="33" t="s">
        <v>56</v>
      </c>
      <c r="D40" s="33">
        <v>1</v>
      </c>
      <c r="E40" s="33">
        <v>4</v>
      </c>
      <c r="F40" s="34">
        <v>250</v>
      </c>
      <c r="G40" s="33">
        <f>PRODUCT(D40,F40)</f>
        <v>250</v>
      </c>
      <c r="H40" s="35"/>
      <c r="I40" s="30" t="s">
        <v>110</v>
      </c>
    </row>
    <row r="41" spans="1:9" s="30" customFormat="1" ht="17.100000000000001" customHeight="1">
      <c r="A41" s="37" t="s">
        <v>67</v>
      </c>
      <c r="B41" s="56" t="s">
        <v>130</v>
      </c>
      <c r="C41" s="41" t="s">
        <v>68</v>
      </c>
      <c r="D41" s="41">
        <v>1</v>
      </c>
      <c r="E41" s="41">
        <v>28</v>
      </c>
      <c r="F41" s="34">
        <v>250</v>
      </c>
      <c r="G41" s="33">
        <f>PRODUCT(D41,F41)</f>
        <v>250</v>
      </c>
      <c r="H41" s="42"/>
      <c r="I41" s="30" t="s">
        <v>110</v>
      </c>
    </row>
    <row r="42" spans="1:9" s="30" customFormat="1" ht="17.100000000000001" customHeight="1">
      <c r="A42" s="77" t="s">
        <v>72</v>
      </c>
      <c r="B42" s="56" t="s">
        <v>120</v>
      </c>
      <c r="C42" s="41" t="s">
        <v>73</v>
      </c>
      <c r="D42" s="41">
        <v>1</v>
      </c>
      <c r="E42" s="41">
        <v>16</v>
      </c>
      <c r="F42" s="34">
        <v>250</v>
      </c>
      <c r="G42" s="33">
        <f t="shared" ref="G42:G44" si="16">PRODUCT(D42,F42)</f>
        <v>250</v>
      </c>
      <c r="H42" s="42"/>
      <c r="I42" s="30" t="s">
        <v>110</v>
      </c>
    </row>
    <row r="43" spans="1:9" s="30" customFormat="1" ht="17.100000000000001" customHeight="1">
      <c r="A43" s="39" t="s">
        <v>70</v>
      </c>
      <c r="B43" s="56" t="s">
        <v>29</v>
      </c>
      <c r="C43" s="41" t="s">
        <v>71</v>
      </c>
      <c r="D43" s="41">
        <v>1</v>
      </c>
      <c r="E43" s="41">
        <v>20</v>
      </c>
      <c r="F43" s="34">
        <v>250</v>
      </c>
      <c r="G43" s="33">
        <f t="shared" si="16"/>
        <v>250</v>
      </c>
      <c r="H43" s="42"/>
      <c r="I43" s="30" t="s">
        <v>110</v>
      </c>
    </row>
    <row r="44" spans="1:9" s="30" customFormat="1" ht="17.100000000000001" customHeight="1">
      <c r="A44" s="39" t="s">
        <v>74</v>
      </c>
      <c r="B44" s="56" t="s">
        <v>66</v>
      </c>
      <c r="C44" s="41" t="s">
        <v>75</v>
      </c>
      <c r="D44" s="41">
        <v>1</v>
      </c>
      <c r="E44" s="41">
        <v>16</v>
      </c>
      <c r="F44" s="34">
        <v>250</v>
      </c>
      <c r="G44" s="41">
        <f t="shared" si="16"/>
        <v>250</v>
      </c>
      <c r="H44" s="42"/>
      <c r="I44" s="30" t="s">
        <v>110</v>
      </c>
    </row>
    <row r="45" spans="1:9" s="30" customFormat="1" ht="17.100000000000001" customHeight="1" thickBot="1">
      <c r="A45" s="39" t="s">
        <v>54</v>
      </c>
      <c r="B45" s="56" t="s">
        <v>48</v>
      </c>
      <c r="C45" s="41" t="s">
        <v>10</v>
      </c>
      <c r="D45" s="41">
        <v>1</v>
      </c>
      <c r="E45" s="41">
        <v>8</v>
      </c>
      <c r="F45" s="34">
        <v>250</v>
      </c>
      <c r="G45" s="41">
        <f>PRODUCT(D45,F45)</f>
        <v>250</v>
      </c>
      <c r="H45" s="42"/>
      <c r="I45" s="30" t="s">
        <v>110</v>
      </c>
    </row>
    <row r="46" spans="1:9" s="6" customFormat="1" ht="17.100000000000001" customHeight="1" thickBot="1">
      <c r="A46" s="113" t="s">
        <v>50</v>
      </c>
      <c r="B46" s="114"/>
      <c r="C46" s="108"/>
      <c r="D46" s="108"/>
      <c r="E46" s="108"/>
      <c r="F46" s="108"/>
      <c r="G46" s="108"/>
      <c r="H46" s="109"/>
      <c r="I46" s="57"/>
    </row>
    <row r="47" spans="1:9" s="53" customFormat="1" ht="17.100000000000001" customHeight="1" thickBot="1">
      <c r="A47" s="67" t="s">
        <v>77</v>
      </c>
      <c r="B47" s="68" t="s">
        <v>51</v>
      </c>
      <c r="C47" s="69" t="s">
        <v>52</v>
      </c>
      <c r="D47" s="69">
        <v>1</v>
      </c>
      <c r="E47" s="69">
        <v>4</v>
      </c>
      <c r="F47" s="34">
        <v>250</v>
      </c>
      <c r="G47" s="69">
        <f>PRODUCT(D47,F47)</f>
        <v>250</v>
      </c>
      <c r="H47" s="70"/>
      <c r="I47" s="55" t="s">
        <v>110</v>
      </c>
    </row>
    <row r="48" spans="1:9" s="6" customFormat="1" ht="17.100000000000001" customHeight="1" thickBot="1">
      <c r="A48" s="113" t="s">
        <v>90</v>
      </c>
      <c r="B48" s="114"/>
      <c r="C48" s="108"/>
      <c r="D48" s="108"/>
      <c r="E48" s="108"/>
      <c r="F48" s="108"/>
      <c r="G48" s="108"/>
      <c r="H48" s="109"/>
      <c r="I48" s="57"/>
    </row>
    <row r="49" spans="1:9" s="53" customFormat="1" ht="17.100000000000001" customHeight="1" thickBot="1">
      <c r="A49" s="84" t="s">
        <v>92</v>
      </c>
      <c r="B49" s="85" t="s">
        <v>91</v>
      </c>
      <c r="C49" s="82"/>
      <c r="D49" s="82">
        <v>1</v>
      </c>
      <c r="E49" s="82">
        <v>9</v>
      </c>
      <c r="F49" s="34">
        <v>250</v>
      </c>
      <c r="G49" s="69">
        <f>PRODUCT(D49,F49)</f>
        <v>250</v>
      </c>
      <c r="H49" s="83"/>
      <c r="I49" s="55" t="s">
        <v>110</v>
      </c>
    </row>
    <row r="50" spans="1:9" ht="15" customHeight="1" thickBot="1">
      <c r="A50" s="7"/>
      <c r="B50" s="81" t="s">
        <v>25</v>
      </c>
      <c r="C50" s="27"/>
      <c r="D50" s="27"/>
      <c r="E50" s="27"/>
      <c r="F50" s="28"/>
      <c r="G50" s="28"/>
      <c r="H50" s="29"/>
    </row>
    <row r="51" spans="1:9" ht="15" customHeight="1" thickBot="1">
      <c r="A51" s="92" t="s">
        <v>5</v>
      </c>
      <c r="B51" s="96"/>
      <c r="C51" s="97"/>
      <c r="D51" s="97"/>
      <c r="E51" s="97"/>
      <c r="F51" s="97"/>
      <c r="G51" s="97"/>
      <c r="H51" s="98"/>
    </row>
    <row r="52" spans="1:9" s="11" customFormat="1" ht="30" customHeight="1">
      <c r="A52" s="14" t="s">
        <v>105</v>
      </c>
      <c r="B52" s="24" t="s">
        <v>114</v>
      </c>
      <c r="C52" s="15" t="s">
        <v>9</v>
      </c>
      <c r="D52" s="15">
        <v>23</v>
      </c>
      <c r="E52" s="15">
        <f>PRODUCT(D52,2)</f>
        <v>46</v>
      </c>
      <c r="F52" s="15">
        <v>250</v>
      </c>
      <c r="G52" s="15">
        <f>PRODUCT(D52,F52)</f>
        <v>5750</v>
      </c>
      <c r="H52" s="16"/>
      <c r="I52" s="55" t="s">
        <v>110</v>
      </c>
    </row>
    <row r="53" spans="1:9" s="53" customFormat="1" ht="17.100000000000001" customHeight="1">
      <c r="A53" s="37" t="s">
        <v>106</v>
      </c>
      <c r="B53" s="52" t="s">
        <v>117</v>
      </c>
      <c r="C53" s="33" t="s">
        <v>9</v>
      </c>
      <c r="D53" s="33">
        <v>1</v>
      </c>
      <c r="E53" s="33">
        <f>PRODUCT(D53,2)</f>
        <v>2</v>
      </c>
      <c r="F53" s="34">
        <v>250</v>
      </c>
      <c r="G53" s="33">
        <f>PRODUCT(D53,F53)</f>
        <v>250</v>
      </c>
      <c r="H53" s="35"/>
      <c r="I53" s="55" t="s">
        <v>110</v>
      </c>
    </row>
    <row r="54" spans="1:9" s="53" customFormat="1" ht="17.100000000000001" customHeight="1">
      <c r="A54" s="39" t="s">
        <v>107</v>
      </c>
      <c r="B54" s="52" t="s">
        <v>31</v>
      </c>
      <c r="C54" s="33" t="s">
        <v>9</v>
      </c>
      <c r="D54" s="33">
        <v>2</v>
      </c>
      <c r="E54" s="33">
        <f>PRODUCT(D54,2)</f>
        <v>4</v>
      </c>
      <c r="F54" s="34">
        <v>250</v>
      </c>
      <c r="G54" s="33">
        <f>PRODUCT(D54,F54)</f>
        <v>500</v>
      </c>
      <c r="H54" s="35"/>
      <c r="I54" s="55" t="s">
        <v>110</v>
      </c>
    </row>
    <row r="55" spans="1:9" s="53" customFormat="1" ht="17.100000000000001" customHeight="1">
      <c r="A55" s="39" t="s">
        <v>108</v>
      </c>
      <c r="B55" s="40" t="s">
        <v>111</v>
      </c>
      <c r="C55" s="41" t="s">
        <v>9</v>
      </c>
      <c r="D55" s="115">
        <v>4</v>
      </c>
      <c r="E55" s="41">
        <f>PRODUCT(D55,2)</f>
        <v>8</v>
      </c>
      <c r="F55" s="34">
        <v>250</v>
      </c>
      <c r="G55" s="41">
        <f>PRODUCT(D55,F55)</f>
        <v>1000</v>
      </c>
      <c r="H55" s="42"/>
      <c r="I55" s="55" t="s">
        <v>110</v>
      </c>
    </row>
    <row r="56" spans="1:9" s="53" customFormat="1" ht="17.100000000000001" customHeight="1" thickBot="1">
      <c r="A56" s="37" t="s">
        <v>109</v>
      </c>
      <c r="B56" s="40" t="s">
        <v>99</v>
      </c>
      <c r="C56" s="41" t="s">
        <v>9</v>
      </c>
      <c r="D56" s="41">
        <v>1</v>
      </c>
      <c r="E56" s="41">
        <f>PRODUCT(D56,2)</f>
        <v>2</v>
      </c>
      <c r="F56" s="34">
        <v>250</v>
      </c>
      <c r="G56" s="41">
        <f>PRODUCT(D56,F56)</f>
        <v>250</v>
      </c>
      <c r="H56" s="42"/>
      <c r="I56" s="55" t="s">
        <v>110</v>
      </c>
    </row>
    <row r="57" spans="1:9" ht="15" customHeight="1" thickBot="1">
      <c r="A57" s="92" t="s">
        <v>6</v>
      </c>
      <c r="B57" s="96"/>
      <c r="C57" s="97"/>
      <c r="D57" s="97"/>
      <c r="E57" s="97"/>
      <c r="F57" s="97"/>
      <c r="G57" s="97"/>
      <c r="H57" s="98"/>
    </row>
    <row r="58" spans="1:9" s="55" customFormat="1" ht="17.100000000000001" customHeight="1">
      <c r="A58" s="49" t="s">
        <v>27</v>
      </c>
      <c r="B58" s="50" t="s">
        <v>116</v>
      </c>
      <c r="C58" s="34" t="s">
        <v>9</v>
      </c>
      <c r="D58" s="34">
        <v>2</v>
      </c>
      <c r="E58" s="34">
        <f t="shared" ref="E58:E61" si="17">PRODUCT(D58,2)</f>
        <v>4</v>
      </c>
      <c r="F58" s="34">
        <v>250</v>
      </c>
      <c r="G58" s="34">
        <f t="shared" ref="G58:G62" si="18">PRODUCT(D58,F58)</f>
        <v>500</v>
      </c>
      <c r="H58" s="51"/>
      <c r="I58" s="55" t="s">
        <v>110</v>
      </c>
    </row>
    <row r="59" spans="1:9" s="55" customFormat="1" ht="17.100000000000001" customHeight="1">
      <c r="A59" s="37" t="s">
        <v>80</v>
      </c>
      <c r="B59" s="71" t="s">
        <v>112</v>
      </c>
      <c r="C59" s="33" t="s">
        <v>9</v>
      </c>
      <c r="D59" s="33">
        <v>1</v>
      </c>
      <c r="E59" s="33">
        <f t="shared" si="17"/>
        <v>2</v>
      </c>
      <c r="F59" s="34">
        <v>250</v>
      </c>
      <c r="G59" s="33">
        <f t="shared" si="18"/>
        <v>250</v>
      </c>
      <c r="H59" s="35"/>
      <c r="I59" s="55" t="s">
        <v>110</v>
      </c>
    </row>
    <row r="60" spans="1:9" s="55" customFormat="1" ht="17.100000000000001" customHeight="1">
      <c r="A60" s="37" t="s">
        <v>83</v>
      </c>
      <c r="B60" s="71" t="s">
        <v>33</v>
      </c>
      <c r="C60" s="33" t="s">
        <v>9</v>
      </c>
      <c r="D60" s="33">
        <v>1</v>
      </c>
      <c r="E60" s="33">
        <f t="shared" si="17"/>
        <v>2</v>
      </c>
      <c r="F60" s="34">
        <v>250</v>
      </c>
      <c r="G60" s="33">
        <f t="shared" si="18"/>
        <v>250</v>
      </c>
      <c r="H60" s="35"/>
      <c r="I60" s="55" t="s">
        <v>110</v>
      </c>
    </row>
    <row r="61" spans="1:9" s="55" customFormat="1" ht="17.100000000000001" customHeight="1">
      <c r="A61" s="39" t="s">
        <v>86</v>
      </c>
      <c r="B61" s="71" t="s">
        <v>113</v>
      </c>
      <c r="C61" s="33" t="s">
        <v>9</v>
      </c>
      <c r="D61" s="33">
        <v>7</v>
      </c>
      <c r="E61" s="33">
        <f t="shared" si="17"/>
        <v>14</v>
      </c>
      <c r="F61" s="34">
        <v>250</v>
      </c>
      <c r="G61" s="33">
        <f t="shared" si="18"/>
        <v>1750</v>
      </c>
      <c r="H61" s="35"/>
      <c r="I61" s="55" t="s">
        <v>110</v>
      </c>
    </row>
    <row r="62" spans="1:9" s="55" customFormat="1" ht="17.100000000000001" customHeight="1" thickBot="1">
      <c r="A62" s="39" t="s">
        <v>88</v>
      </c>
      <c r="B62" s="72" t="s">
        <v>78</v>
      </c>
      <c r="C62" s="33" t="s">
        <v>9</v>
      </c>
      <c r="D62" s="41">
        <v>4</v>
      </c>
      <c r="E62" s="41">
        <v>2</v>
      </c>
      <c r="F62" s="34">
        <v>250</v>
      </c>
      <c r="G62" s="33">
        <f t="shared" si="18"/>
        <v>1000</v>
      </c>
      <c r="H62" s="42"/>
      <c r="I62" s="55" t="s">
        <v>110</v>
      </c>
    </row>
    <row r="63" spans="1:9" ht="15" customHeight="1" thickBot="1">
      <c r="A63" s="99" t="s">
        <v>8</v>
      </c>
      <c r="B63" s="100"/>
      <c r="C63" s="97"/>
      <c r="D63" s="97"/>
      <c r="E63" s="97"/>
      <c r="F63" s="97"/>
      <c r="G63" s="97"/>
      <c r="H63" s="98"/>
    </row>
    <row r="64" spans="1:9" s="55" customFormat="1" ht="17.100000000000001" customHeight="1" thickBot="1">
      <c r="A64" s="37" t="s">
        <v>58</v>
      </c>
      <c r="B64" s="38" t="s">
        <v>26</v>
      </c>
      <c r="C64" s="54" t="s">
        <v>57</v>
      </c>
      <c r="D64" s="33">
        <v>1</v>
      </c>
      <c r="E64" s="33">
        <v>48</v>
      </c>
      <c r="F64" s="34">
        <v>250</v>
      </c>
      <c r="G64" s="33">
        <f>PRODUCT(D64,F64)</f>
        <v>250</v>
      </c>
      <c r="H64" s="35"/>
      <c r="I64" s="55" t="s">
        <v>110</v>
      </c>
    </row>
    <row r="65" spans="1:9" s="66" customFormat="1" ht="15" customHeight="1" thickBot="1">
      <c r="A65" s="92" t="s">
        <v>11</v>
      </c>
      <c r="B65" s="93"/>
      <c r="C65" s="94"/>
      <c r="D65" s="94"/>
      <c r="E65" s="94"/>
      <c r="F65" s="94"/>
      <c r="G65" s="33"/>
      <c r="H65" s="95"/>
    </row>
    <row r="66" spans="1:9" s="66" customFormat="1" ht="15" customHeight="1" thickBot="1">
      <c r="A66" s="92" t="s">
        <v>93</v>
      </c>
      <c r="B66" s="93" t="s">
        <v>40</v>
      </c>
      <c r="C66" s="94" t="s">
        <v>115</v>
      </c>
      <c r="D66" s="94">
        <v>1</v>
      </c>
      <c r="E66" s="94">
        <v>3</v>
      </c>
      <c r="F66" s="94">
        <v>250</v>
      </c>
      <c r="G66" s="33">
        <f t="shared" ref="G66" si="19">PRODUCT(D66,F66)</f>
        <v>250</v>
      </c>
      <c r="H66" s="95"/>
      <c r="I66" s="66" t="s">
        <v>110</v>
      </c>
    </row>
    <row r="67" spans="1:9" ht="15" customHeight="1" thickBot="1">
      <c r="A67" s="92" t="s">
        <v>7</v>
      </c>
      <c r="B67" s="96"/>
      <c r="C67" s="97"/>
      <c r="D67" s="97"/>
      <c r="E67" s="97"/>
      <c r="F67" s="97"/>
      <c r="G67" s="97"/>
      <c r="H67" s="98"/>
    </row>
    <row r="68" spans="1:9" s="53" customFormat="1" ht="17.100000000000001" customHeight="1">
      <c r="A68" s="49" t="s">
        <v>22</v>
      </c>
      <c r="B68" s="50" t="s">
        <v>36</v>
      </c>
      <c r="C68" s="73" t="s">
        <v>21</v>
      </c>
      <c r="D68" s="74">
        <v>5</v>
      </c>
      <c r="E68" s="74">
        <f>PRODUCT(D68,2)</f>
        <v>10</v>
      </c>
      <c r="F68" s="34">
        <v>250</v>
      </c>
      <c r="G68" s="74">
        <f>PRODUCT(D68,F68)</f>
        <v>1250</v>
      </c>
      <c r="H68" s="75"/>
      <c r="I68" s="55" t="s">
        <v>110</v>
      </c>
    </row>
    <row r="69" spans="1:9" s="76" customFormat="1" ht="17.100000000000001" customHeight="1" thickBot="1">
      <c r="A69" s="87" t="s">
        <v>37</v>
      </c>
      <c r="B69" s="88" t="s">
        <v>30</v>
      </c>
      <c r="C69" s="89" t="s">
        <v>21</v>
      </c>
      <c r="D69" s="90">
        <v>1</v>
      </c>
      <c r="E69" s="90">
        <f>PRODUCT(D69,2)</f>
        <v>2</v>
      </c>
      <c r="F69" s="46">
        <v>250</v>
      </c>
      <c r="G69" s="90">
        <f>PRODUCT(D69,F69)</f>
        <v>250</v>
      </c>
      <c r="H69" s="91"/>
      <c r="I69" s="76" t="s">
        <v>110</v>
      </c>
    </row>
    <row r="70" spans="1:9" ht="15.75">
      <c r="B70" s="117" t="s">
        <v>61</v>
      </c>
      <c r="C70" s="117"/>
      <c r="D70" s="12">
        <f>SUM(D6:D69)</f>
        <v>173</v>
      </c>
      <c r="E70" s="13"/>
      <c r="F70" s="13" t="s">
        <v>49</v>
      </c>
      <c r="G70" s="12">
        <f>SUM(G6:G69)</f>
        <v>43250</v>
      </c>
      <c r="H70" s="13"/>
    </row>
    <row r="71" spans="1:9" ht="15.75">
      <c r="B71" s="117" t="s">
        <v>60</v>
      </c>
      <c r="C71" s="117"/>
      <c r="D71" s="117"/>
      <c r="E71" s="12">
        <f>SUM(E6:E69)</f>
        <v>637</v>
      </c>
      <c r="F71" s="13"/>
      <c r="G71" s="13"/>
      <c r="H71" s="12"/>
    </row>
  </sheetData>
  <mergeCells count="4">
    <mergeCell ref="B70:C70"/>
    <mergeCell ref="B71:D71"/>
    <mergeCell ref="A2:H2"/>
    <mergeCell ref="A1:H1"/>
  </mergeCells>
  <phoneticPr fontId="0" type="noConversion"/>
  <pageMargins left="1.1023622047244095" right="0.19685039370078741" top="0.78740157480314965" bottom="0.27559055118110237" header="3.937007874015748E-2" footer="0"/>
  <pageSetup paperSize="9" scale="77" orientation="landscape" r:id="rId1"/>
  <headerFooter alignWithMargins="0"/>
  <rowBreaks count="1" manualBreakCount="1">
    <brk id="33" max="16383" man="1"/>
  </rowBreaks>
  <ignoredErrors>
    <ignoredError sqref="E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Дом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</dc:creator>
  <cp:lastModifiedBy>PAL</cp:lastModifiedBy>
  <cp:lastPrinted>2018-06-06T04:27:45Z</cp:lastPrinted>
  <dcterms:created xsi:type="dcterms:W3CDTF">2003-11-24T13:26:55Z</dcterms:created>
  <dcterms:modified xsi:type="dcterms:W3CDTF">2018-09-12T02:28:03Z</dcterms:modified>
</cp:coreProperties>
</file>