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irky/Desktop/Vigil-ML/vigil-dev/dst-images-insitu/notebooks/"/>
    </mc:Choice>
  </mc:AlternateContent>
  <xr:revisionPtr revIDLastSave="0" documentId="8_{D10A00F7-E041-A644-BA86-C8B3DC2D2DF3}" xr6:coauthVersionLast="47" xr6:coauthVersionMax="47" xr10:uidLastSave="{00000000-0000-0000-0000-000000000000}"/>
  <bookViews>
    <workbookView xWindow="0" yWindow="500" windowWidth="33600" windowHeight="18860" activeTab="1" xr2:uid="{06056A61-4329-AD4F-A6C5-86C8A7319EB7}"/>
  </bookViews>
  <sheets>
    <sheet name="GRU-IE results" sheetId="1" r:id="rId1"/>
    <sheet name="GRU-Attn-IEC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40" i="2" l="1"/>
  <c r="AV40" i="2"/>
  <c r="AU40" i="2"/>
  <c r="AT40" i="2"/>
  <c r="AS40" i="2"/>
  <c r="AW39" i="2"/>
  <c r="AV39" i="2"/>
  <c r="AU39" i="2"/>
  <c r="AT39" i="2"/>
  <c r="AS39" i="2"/>
  <c r="AW26" i="2"/>
  <c r="AV26" i="2"/>
  <c r="AU26" i="2"/>
  <c r="AT26" i="2"/>
  <c r="AS26" i="2"/>
  <c r="AW25" i="2"/>
  <c r="AV25" i="2"/>
  <c r="AU25" i="2"/>
  <c r="AT25" i="2"/>
  <c r="AS25" i="2"/>
  <c r="AL57" i="2"/>
  <c r="AL56" i="2"/>
  <c r="AK56" i="2"/>
  <c r="AJ56" i="2"/>
  <c r="AI56" i="2"/>
  <c r="AH56" i="2"/>
  <c r="AL55" i="2"/>
  <c r="AK55" i="2"/>
  <c r="AJ55" i="2"/>
  <c r="AI55" i="2"/>
  <c r="AH55" i="2"/>
  <c r="AL54" i="2"/>
  <c r="AK54" i="2"/>
  <c r="AJ54" i="2"/>
  <c r="AI54" i="2"/>
  <c r="AH54" i="2"/>
  <c r="AL53" i="2"/>
  <c r="AK53" i="2"/>
  <c r="AJ53" i="2"/>
  <c r="AI53" i="2"/>
  <c r="AI58" i="2" s="1"/>
  <c r="AH53" i="2"/>
  <c r="AH58" i="2" s="1"/>
  <c r="AL52" i="2"/>
  <c r="AL58" i="2" s="1"/>
  <c r="AK52" i="2"/>
  <c r="AK58" i="2" s="1"/>
  <c r="AJ52" i="2"/>
  <c r="AJ57" i="2" s="1"/>
  <c r="AI52" i="2"/>
  <c r="AI57" i="2" s="1"/>
  <c r="AH52" i="2"/>
  <c r="AH57" i="2" s="1"/>
  <c r="AO40" i="2"/>
  <c r="AN40" i="2"/>
  <c r="AM40" i="2"/>
  <c r="AL40" i="2"/>
  <c r="AK40" i="2"/>
  <c r="AG40" i="2"/>
  <c r="AF40" i="2"/>
  <c r="AE40" i="2"/>
  <c r="AD40" i="2"/>
  <c r="AC40" i="2"/>
  <c r="AO39" i="2"/>
  <c r="AN39" i="2"/>
  <c r="AM39" i="2"/>
  <c r="AL39" i="2"/>
  <c r="AK39" i="2"/>
  <c r="AG39" i="2"/>
  <c r="AF39" i="2"/>
  <c r="AE39" i="2"/>
  <c r="AD39" i="2"/>
  <c r="AC39" i="2"/>
  <c r="AO26" i="2"/>
  <c r="AN26" i="2"/>
  <c r="AM26" i="2"/>
  <c r="AL26" i="2"/>
  <c r="AK26" i="2"/>
  <c r="AG26" i="2"/>
  <c r="AF26" i="2"/>
  <c r="AE26" i="2"/>
  <c r="AD26" i="2"/>
  <c r="AC26" i="2"/>
  <c r="AO25" i="2"/>
  <c r="AN25" i="2"/>
  <c r="AM25" i="2"/>
  <c r="AL25" i="2"/>
  <c r="AK25" i="2"/>
  <c r="AG25" i="2"/>
  <c r="AF25" i="2"/>
  <c r="AE25" i="2"/>
  <c r="AD25" i="2"/>
  <c r="AC25" i="2"/>
  <c r="AJ13" i="2"/>
  <c r="AL12" i="2"/>
  <c r="AK12" i="2"/>
  <c r="AJ12" i="2"/>
  <c r="AI12" i="2"/>
  <c r="AH12" i="2"/>
  <c r="AL11" i="2"/>
  <c r="AL14" i="2" s="1"/>
  <c r="AK11" i="2"/>
  <c r="AJ11" i="2"/>
  <c r="AI11" i="2"/>
  <c r="AH11" i="2"/>
  <c r="AL10" i="2"/>
  <c r="AK10" i="2"/>
  <c r="AJ10" i="2"/>
  <c r="AI10" i="2"/>
  <c r="AH10" i="2"/>
  <c r="AL9" i="2"/>
  <c r="AK9" i="2"/>
  <c r="AJ9" i="2"/>
  <c r="AI9" i="2"/>
  <c r="AH9" i="2"/>
  <c r="AL8" i="2"/>
  <c r="AL13" i="2" s="1"/>
  <c r="AK8" i="2"/>
  <c r="AK13" i="2" s="1"/>
  <c r="AJ8" i="2"/>
  <c r="AJ14" i="2" s="1"/>
  <c r="AI8" i="2"/>
  <c r="AI14" i="2" s="1"/>
  <c r="AH8" i="2"/>
  <c r="AH13" i="2" s="1"/>
  <c r="Y40" i="2"/>
  <c r="X40" i="2"/>
  <c r="W40" i="2"/>
  <c r="V40" i="2"/>
  <c r="U40" i="2"/>
  <c r="Y39" i="2"/>
  <c r="X39" i="2"/>
  <c r="W39" i="2"/>
  <c r="V39" i="2"/>
  <c r="U39" i="2"/>
  <c r="Y26" i="2"/>
  <c r="X26" i="2"/>
  <c r="W26" i="2"/>
  <c r="V26" i="2"/>
  <c r="U26" i="2"/>
  <c r="Y25" i="2"/>
  <c r="X25" i="2"/>
  <c r="W25" i="2"/>
  <c r="V25" i="2"/>
  <c r="U25" i="2"/>
  <c r="P40" i="2"/>
  <c r="O40" i="2"/>
  <c r="N40" i="2"/>
  <c r="M40" i="2"/>
  <c r="L40" i="2"/>
  <c r="P39" i="2"/>
  <c r="O39" i="2"/>
  <c r="N39" i="2"/>
  <c r="M39" i="2"/>
  <c r="L39" i="2"/>
  <c r="P26" i="2"/>
  <c r="O26" i="2"/>
  <c r="N26" i="2"/>
  <c r="M26" i="2"/>
  <c r="L26" i="2"/>
  <c r="P25" i="2"/>
  <c r="O25" i="2"/>
  <c r="N25" i="2"/>
  <c r="M25" i="2"/>
  <c r="L25" i="2"/>
  <c r="AT38" i="1"/>
  <c r="AS38" i="1"/>
  <c r="AR38" i="1"/>
  <c r="AQ38" i="1"/>
  <c r="AP38" i="1"/>
  <c r="AT37" i="1"/>
  <c r="AS37" i="1"/>
  <c r="AR37" i="1"/>
  <c r="AQ37" i="1"/>
  <c r="AP37" i="1"/>
  <c r="AT24" i="1"/>
  <c r="AS24" i="1"/>
  <c r="AR24" i="1"/>
  <c r="AQ24" i="1"/>
  <c r="AP24" i="1"/>
  <c r="AT23" i="1"/>
  <c r="AS23" i="1"/>
  <c r="AR23" i="1"/>
  <c r="AQ23" i="1"/>
  <c r="AP23" i="1"/>
  <c r="AD52" i="1"/>
  <c r="AH50" i="1"/>
  <c r="AG50" i="1"/>
  <c r="AF50" i="1"/>
  <c r="AE50" i="1"/>
  <c r="AD50" i="1"/>
  <c r="AH49" i="1"/>
  <c r="AG49" i="1"/>
  <c r="AF49" i="1"/>
  <c r="AE49" i="1"/>
  <c r="AD49" i="1"/>
  <c r="AH48" i="1"/>
  <c r="AG48" i="1"/>
  <c r="AF48" i="1"/>
  <c r="AE48" i="1"/>
  <c r="AD48" i="1"/>
  <c r="AH47" i="1"/>
  <c r="AG47" i="1"/>
  <c r="AG51" i="1" s="1"/>
  <c r="AF47" i="1"/>
  <c r="AE47" i="1"/>
  <c r="AE52" i="1" s="1"/>
  <c r="AD47" i="1"/>
  <c r="AH46" i="1"/>
  <c r="AH52" i="1" s="1"/>
  <c r="AG46" i="1"/>
  <c r="AG52" i="1" s="1"/>
  <c r="AF46" i="1"/>
  <c r="AF51" i="1" s="1"/>
  <c r="AE46" i="1"/>
  <c r="AE51" i="1" s="1"/>
  <c r="AD46" i="1"/>
  <c r="AD51" i="1" s="1"/>
  <c r="AL38" i="1"/>
  <c r="AK38" i="1"/>
  <c r="AJ38" i="1"/>
  <c r="AI38" i="1"/>
  <c r="AH38" i="1"/>
  <c r="AD38" i="1"/>
  <c r="AC38" i="1"/>
  <c r="AB38" i="1"/>
  <c r="AA38" i="1"/>
  <c r="Z38" i="1"/>
  <c r="AL37" i="1"/>
  <c r="AK37" i="1"/>
  <c r="AJ37" i="1"/>
  <c r="AI37" i="1"/>
  <c r="AH37" i="1"/>
  <c r="AD37" i="1"/>
  <c r="AC37" i="1"/>
  <c r="AB37" i="1"/>
  <c r="AA37" i="1"/>
  <c r="Z37" i="1"/>
  <c r="AL24" i="1"/>
  <c r="AK24" i="1"/>
  <c r="AJ24" i="1"/>
  <c r="AI24" i="1"/>
  <c r="AH24" i="1"/>
  <c r="AD24" i="1"/>
  <c r="AC24" i="1"/>
  <c r="AB24" i="1"/>
  <c r="AA24" i="1"/>
  <c r="Z24" i="1"/>
  <c r="AL23" i="1"/>
  <c r="AK23" i="1"/>
  <c r="AJ23" i="1"/>
  <c r="AI23" i="1"/>
  <c r="AH23" i="1"/>
  <c r="AD23" i="1"/>
  <c r="AC23" i="1"/>
  <c r="AB23" i="1"/>
  <c r="AA23" i="1"/>
  <c r="Z23" i="1"/>
  <c r="AG11" i="1"/>
  <c r="AH10" i="1"/>
  <c r="AG10" i="1"/>
  <c r="AF10" i="1"/>
  <c r="AE10" i="1"/>
  <c r="AD10" i="1"/>
  <c r="AH9" i="1"/>
  <c r="AG9" i="1"/>
  <c r="AF9" i="1"/>
  <c r="AE9" i="1"/>
  <c r="AD9" i="1"/>
  <c r="AH8" i="1"/>
  <c r="AG8" i="1"/>
  <c r="AF8" i="1"/>
  <c r="AE8" i="1"/>
  <c r="AD8" i="1"/>
  <c r="AH7" i="1"/>
  <c r="AG7" i="1"/>
  <c r="AF7" i="1"/>
  <c r="AF12" i="1" s="1"/>
  <c r="AE7" i="1"/>
  <c r="AD7" i="1"/>
  <c r="AD12" i="1" s="1"/>
  <c r="AH6" i="1"/>
  <c r="AH11" i="1" s="1"/>
  <c r="AG6" i="1"/>
  <c r="AG12" i="1" s="1"/>
  <c r="AF6" i="1"/>
  <c r="AF11" i="1" s="1"/>
  <c r="AE6" i="1"/>
  <c r="AE12" i="1" s="1"/>
  <c r="AD6" i="1"/>
  <c r="V38" i="1"/>
  <c r="U38" i="1"/>
  <c r="T38" i="1"/>
  <c r="S38" i="1"/>
  <c r="R38" i="1"/>
  <c r="V37" i="1"/>
  <c r="U37" i="1"/>
  <c r="T37" i="1"/>
  <c r="S37" i="1"/>
  <c r="R37" i="1"/>
  <c r="V24" i="1"/>
  <c r="U24" i="1"/>
  <c r="T24" i="1"/>
  <c r="S24" i="1"/>
  <c r="R24" i="1"/>
  <c r="V23" i="1"/>
  <c r="U23" i="1"/>
  <c r="T23" i="1"/>
  <c r="S23" i="1"/>
  <c r="R23" i="1"/>
  <c r="L38" i="1"/>
  <c r="K38" i="1"/>
  <c r="J38" i="1"/>
  <c r="I38" i="1"/>
  <c r="H38" i="1"/>
  <c r="L37" i="1"/>
  <c r="K37" i="1"/>
  <c r="J37" i="1"/>
  <c r="I37" i="1"/>
  <c r="H37" i="1"/>
  <c r="L24" i="1"/>
  <c r="K24" i="1"/>
  <c r="J24" i="1"/>
  <c r="I24" i="1"/>
  <c r="H24" i="1"/>
  <c r="L23" i="1"/>
  <c r="K23" i="1"/>
  <c r="J23" i="1"/>
  <c r="I23" i="1"/>
  <c r="H23" i="1"/>
  <c r="AI13" i="2" l="1"/>
  <c r="AK14" i="2"/>
  <c r="AK57" i="2"/>
  <c r="AH14" i="2"/>
  <c r="AJ58" i="2"/>
  <c r="AH51" i="1"/>
  <c r="AF52" i="1"/>
  <c r="AD11" i="1"/>
  <c r="AE11" i="1"/>
  <c r="AH12" i="1"/>
</calcChain>
</file>

<file path=xl/sharedStrings.xml><?xml version="1.0" encoding="utf-8"?>
<sst xmlns="http://schemas.openxmlformats.org/spreadsheetml/2006/main" count="210" uniqueCount="37">
  <si>
    <t>RMSE</t>
  </si>
  <si>
    <t>seeds/run</t>
  </si>
  <si>
    <t>4_1_1</t>
  </si>
  <si>
    <t>4_1_2</t>
  </si>
  <si>
    <t xml:space="preserve">4_1_3 </t>
  </si>
  <si>
    <t>4_1_4</t>
  </si>
  <si>
    <t>4_1_5</t>
  </si>
  <si>
    <t>mean</t>
  </si>
  <si>
    <t>std</t>
  </si>
  <si>
    <t>4_2_1</t>
  </si>
  <si>
    <t>4_2_2</t>
  </si>
  <si>
    <t xml:space="preserve">4_2_3 </t>
  </si>
  <si>
    <t>4_2_4</t>
  </si>
  <si>
    <t>4_2_5</t>
  </si>
  <si>
    <t>4_1_3</t>
  </si>
  <si>
    <t>4_2_3</t>
  </si>
  <si>
    <t>DTW cost - not in paper table</t>
  </si>
  <si>
    <t>10 steps ahead</t>
  </si>
  <si>
    <t>20 steps ahead</t>
  </si>
  <si>
    <t>DTW path steps on diagonal percentage</t>
  </si>
  <si>
    <t>seed/run</t>
  </si>
  <si>
    <t>DTW path steps on diagonal - not in paper</t>
  </si>
  <si>
    <t>DTW path steps off diagonal - not in paper</t>
  </si>
  <si>
    <t>DTW diagonal values sum</t>
  </si>
  <si>
    <t>GRU-IE approach Table 3</t>
  </si>
  <si>
    <t>GRU-Attn-IEC approach Table 3</t>
  </si>
  <si>
    <t>1_1_1</t>
  </si>
  <si>
    <t>1_1_2</t>
  </si>
  <si>
    <t>1_1_3</t>
  </si>
  <si>
    <t>1_1_4</t>
  </si>
  <si>
    <t>1_1_5</t>
  </si>
  <si>
    <t>1_2_1</t>
  </si>
  <si>
    <t>1_2_2</t>
  </si>
  <si>
    <t>1_2_3</t>
  </si>
  <si>
    <t>1_2_4</t>
  </si>
  <si>
    <t>1_2_5</t>
  </si>
  <si>
    <t>DTW cost - not in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</si>
</sst>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)_ ;_ * \(#,##0.00\)_ ;_ * &quot;-&quot;??_)_ ;_ @_ "/>
  </numFmts>
  <fonts count="12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238"/>
      <scheme val="minor"/>
    </font>
    <font>
      <sz val="16"/>
      <color rgb="FF000000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2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FCE4D6"/>
        <bgColor rgb="FFFCE4D6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ED7D31"/>
      </left>
      <right style="thin">
        <color rgb="FFED7D31"/>
      </right>
      <top style="thin">
        <color rgb="FFED7D31"/>
      </top>
      <bottom style="medium">
        <color rgb="FFED7D31"/>
      </bottom>
      <diagonal/>
    </border>
    <border>
      <left style="thin">
        <color rgb="FFED7D31"/>
      </left>
      <right style="thin">
        <color rgb="FFED7D31"/>
      </right>
      <top style="thin">
        <color rgb="FFED7D31"/>
      </top>
      <bottom style="thin">
        <color rgb="FFED7D31"/>
      </bottom>
      <diagonal/>
    </border>
    <border>
      <left style="thin">
        <color rgb="FFED7D31"/>
      </left>
      <right style="thin">
        <color rgb="FFED7D31"/>
      </right>
      <top style="thin">
        <color rgb="FFED7D31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right"/>
    </xf>
    <xf numFmtId="0" fontId="3" fillId="0" borderId="0" xfId="0" applyFont="1"/>
    <xf numFmtId="0" fontId="0" fillId="2" borderId="0" xfId="0" applyFill="1"/>
    <xf numFmtId="43" fontId="0" fillId="0" borderId="0" xfId="1" applyFont="1"/>
    <xf numFmtId="2" fontId="0" fillId="0" borderId="0" xfId="1" applyNumberFormat="1" applyFont="1"/>
    <xf numFmtId="43" fontId="0" fillId="0" borderId="0" xfId="1" applyFont="1" applyBorder="1"/>
    <xf numFmtId="2" fontId="0" fillId="0" borderId="0" xfId="1" applyNumberFormat="1" applyFont="1" applyBorder="1"/>
    <xf numFmtId="43" fontId="0" fillId="0" borderId="1" xfId="1" applyFont="1" applyBorder="1"/>
    <xf numFmtId="2" fontId="0" fillId="0" borderId="1" xfId="1" applyNumberFormat="1" applyFont="1" applyBorder="1"/>
    <xf numFmtId="43" fontId="0" fillId="0" borderId="0" xfId="0" applyNumberFormat="1"/>
    <xf numFmtId="43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/>
    <xf numFmtId="0" fontId="0" fillId="0" borderId="2" xfId="0" applyBorder="1"/>
    <xf numFmtId="11" fontId="0" fillId="0" borderId="0" xfId="0" applyNumberFormat="1"/>
    <xf numFmtId="0" fontId="6" fillId="0" borderId="0" xfId="0" applyFont="1"/>
    <xf numFmtId="0" fontId="6" fillId="3" borderId="0" xfId="0" applyFont="1" applyFill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6" fillId="4" borderId="4" xfId="0" applyFont="1" applyFill="1" applyBorder="1"/>
    <xf numFmtId="0" fontId="6" fillId="0" borderId="4" xfId="0" applyFont="1" applyBorder="1"/>
    <xf numFmtId="0" fontId="6" fillId="4" borderId="5" xfId="0" applyFont="1" applyFill="1" applyBorder="1"/>
    <xf numFmtId="0" fontId="10" fillId="0" borderId="4" xfId="0" applyFont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11" fillId="0" borderId="0" xfId="0" applyFont="1"/>
    <xf numFmtId="0" fontId="0" fillId="0" borderId="0" xfId="0" applyFill="1"/>
  </cellXfs>
  <cellStyles count="2">
    <cellStyle name="Čiarka" xfId="1" builtinId="3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FFE260-04E9-A040-908F-E90610BB8535}" name="Tabuľka13" displayName="Tabuľka13" ref="G17:L24" totalsRowShown="0">
  <tableColumns count="6">
    <tableColumn id="1" xr3:uid="{6E28CF09-8AB8-FC43-BAB2-6D9E89075C61}" name="seeds/run"/>
    <tableColumn id="2" xr3:uid="{762B61EB-CE80-D44B-904B-B8636FB58238}" name="4_1_1"/>
    <tableColumn id="3" xr3:uid="{546F4AAA-AC1B-384A-800D-B472E4AE17B5}" name="4_1_2"/>
    <tableColumn id="4" xr3:uid="{A8A10B17-AB40-6647-A61D-B3E53222389A}" name="4_1_3 "/>
    <tableColumn id="5" xr3:uid="{77F9FD6F-9578-984E-B78D-938F16A94E40}" name="4_1_4"/>
    <tableColumn id="6" xr3:uid="{E5B802AF-5394-F747-B87F-DFB6D0EA2A47}" name="4_1_5"/>
  </tableColumns>
  <tableStyleInfo name="TableStyleLight1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550607-C5A7-3C4D-B11E-C457301724E9}" name="Tabuľka1518193137" displayName="Tabuľka1518193137" ref="AC45:AH52" totalsRowShown="0">
  <tableColumns count="6">
    <tableColumn id="1" xr3:uid="{7240394F-3D0A-2F40-A807-3202EB762B17}" name="seed/run"/>
    <tableColumn id="2" xr3:uid="{9332D829-3E7E-CD48-9ED0-D466EF27715D}" name="4_2_1"/>
    <tableColumn id="3" xr3:uid="{9B3F5841-434B-8D4E-9AD0-61E955E35007}" name="4_2_2"/>
    <tableColumn id="4" xr3:uid="{9205A20D-62A5-4746-83CB-0E171F266F59}" name="4_2_3"/>
    <tableColumn id="5" xr3:uid="{148198C8-2494-1A47-A9D9-3B9397AD8B5F}" name="4_2_4"/>
    <tableColumn id="6" xr3:uid="{BB5D568D-A9F3-5549-8CFC-1442E3E335C0}" name="4_2_5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458186A-8B05-714E-BF10-F0AC0D92A1C7}" name="Tabuľka1517202234" displayName="Tabuľka1517202234" ref="AO17:AT24" totalsRowShown="0">
  <tableColumns count="6">
    <tableColumn id="1" xr3:uid="{E7BBAAD3-76AC-3A48-9E6B-EE4390792ABD}" name="seed/run"/>
    <tableColumn id="2" xr3:uid="{860AFB89-E541-BA47-B309-CEBC04B73F44}" name="4_1_1"/>
    <tableColumn id="3" xr3:uid="{DC12456E-6644-5C4E-BF6F-4827D60BD966}" name="4_1_2"/>
    <tableColumn id="4" xr3:uid="{E7CAEF64-94E6-A44F-A919-16F421F9281E}" name="4_1_3"/>
    <tableColumn id="5" xr3:uid="{A17658A2-6363-654B-A42C-024928331249}" name="4_1_4"/>
    <tableColumn id="6" xr3:uid="{449C17F9-8445-AF46-AC93-764D69A35C04}" name="4_1_5"/>
  </tableColumns>
  <tableStyleInfo name="TableStyleLight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FD629CC-61F0-CD46-82EE-A1214717BD41}" name="Tabuľka151819212335" displayName="Tabuľka151819212335" ref="AO31:AT38" totalsRowShown="0">
  <tableColumns count="6">
    <tableColumn id="1" xr3:uid="{48AFE9BD-AC1F-8E4F-9127-9B29DDDACD49}" name="seed/run"/>
    <tableColumn id="2" xr3:uid="{49D2C9CD-0E44-594E-B5B1-641E44ADEDC9}" name="4_2_1"/>
    <tableColumn id="3" xr3:uid="{E3FF5AFC-D30A-C743-AC70-A077F4F03A32}" name="4_2_2"/>
    <tableColumn id="4" xr3:uid="{BEF76F80-D50E-AC4C-B654-9DF1B0F4904F}" name="4_2_3"/>
    <tableColumn id="5" xr3:uid="{96FDACCB-01A3-1145-9DBD-A521AA56A54F}" name="4_2_4"/>
    <tableColumn id="6" xr3:uid="{5F816438-4A09-E04E-B81C-01422639BAFD}" name="4_2_5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3985618-CD5D-4544-A4C1-9E67BD694D47}" name="Tabuľka11" displayName="Tabuľka11" ref="T19:Y26" totalsRowShown="0">
  <tableColumns count="6">
    <tableColumn id="1" xr3:uid="{BCAFF4F8-1213-804A-BA9F-FA21EE7501BB}" name="seed/run"/>
    <tableColumn id="2" xr3:uid="{2E95ACC0-14F9-884C-9768-79FCD0322F1E}" name="1_1_1"/>
    <tableColumn id="3" xr3:uid="{90BB40C7-6029-B844-8E69-921241FE514D}" name="1_1_2"/>
    <tableColumn id="4" xr3:uid="{FC056FA5-A72F-634E-B115-4AF798B0C379}" name="1_1_3"/>
    <tableColumn id="5" xr3:uid="{6F9A6FA3-281E-E649-AA6B-3F4F7544F74D}" name="1_1_4"/>
    <tableColumn id="6" xr3:uid="{F2AA7F12-FACB-1940-AAA0-637523F55718}" name="1_1_5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1861622-9714-A745-AA0F-8AD34F60B435}" name="Tabuľka1113" displayName="Tabuľka1113" ref="T33:Y40" totalsRowShown="0">
  <tableColumns count="6">
    <tableColumn id="1" xr3:uid="{D7C7B1EF-CB1B-0C41-A093-D4FA2541AADC}" name="seed/run"/>
    <tableColumn id="2" xr3:uid="{D7857EB5-30FF-6E40-B7EA-771998097C1F}" name="1_2_1"/>
    <tableColumn id="3" xr3:uid="{D210D9ED-331E-BB41-ACCE-6953C9A61ABB}" name="1_2_2"/>
    <tableColumn id="4" xr3:uid="{0F0A3480-8E93-AD45-B74C-6481617FD6A7}" name="1_2_3"/>
    <tableColumn id="5" xr3:uid="{C8A8CAF3-80FE-C743-98EE-6AFA36D7E663}" name="1_2_4"/>
    <tableColumn id="6" xr3:uid="{54612A65-4A8D-444C-9E23-C0DFF2B4EC73}" name="1_2_5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9BB0CD0-D1C2-3E4D-A90E-AC3119BC2AB1}" name="Tabuľka1517" displayName="Tabuľka1517" ref="AB19:AG26" totalsRowShown="0">
  <tableColumns count="6">
    <tableColumn id="1" xr3:uid="{A3DF0540-D52A-ED40-B6E5-5EF03251F157}" name="seed/run"/>
    <tableColumn id="2" xr3:uid="{45B33D1D-B30B-FC40-82D9-75AB7E1AE667}" name="1_1_1"/>
    <tableColumn id="3" xr3:uid="{63E05395-771D-BD43-BE87-B9579B2E0DEA}" name="1_1_2"/>
    <tableColumn id="4" xr3:uid="{FF8D41D0-B1D3-3B4E-A9B7-EAEF4CEA659E}" name="1_1_3"/>
    <tableColumn id="5" xr3:uid="{00715F76-8835-934B-AEE8-AAB7870B5DB3}" name="1_1_4"/>
    <tableColumn id="6" xr3:uid="{2D0314AF-2A5B-8B40-8CF3-CDB906C59C0C}" name="1_1_5"/>
  </tableColumns>
  <tableStyleInfo name="TableStyleLight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B56F20D-0314-6A47-8BE7-FBBBA3B832C6}" name="Tabuľka151819" displayName="Tabuľka151819" ref="AB33:AG40" totalsRowShown="0">
  <tableColumns count="6">
    <tableColumn id="1" xr3:uid="{9D38A44C-F123-AD40-907A-8603F0F6288E}" name="seed/run"/>
    <tableColumn id="2" xr3:uid="{620E1007-016A-8546-8A10-1878198E28DB}" name="1_2_1"/>
    <tableColumn id="3" xr3:uid="{A93C0C8F-E233-1743-A8D1-F627051EDA43}" name="1_2_2"/>
    <tableColumn id="4" xr3:uid="{D4024E2C-30E5-D64F-BA73-85FCE4CE2BA5}" name="1_2_3"/>
    <tableColumn id="5" xr3:uid="{B82719D2-9940-8F4F-8D81-022C7DE7D356}" name="1_2_4"/>
    <tableColumn id="6" xr3:uid="{565C5519-AB4D-754E-8972-D5F32F811414}" name="1_2_5"/>
  </tableColumns>
  <tableStyleInfo name="TableStyleLight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373F992-0A7A-C947-9C10-F3E601975C78}" name="Tabuľka151720" displayName="Tabuľka151720" ref="AJ19:AO26" totalsRowShown="0">
  <tableColumns count="6">
    <tableColumn id="1" xr3:uid="{394B2BD4-66A8-7342-8D4E-8DFF3E11BF3C}" name="seed/run"/>
    <tableColumn id="2" xr3:uid="{E96C1306-86CF-D849-910E-D05F4B5EEA3C}" name="1_1_1"/>
    <tableColumn id="3" xr3:uid="{EB9902F7-25ED-CC40-BF24-767B237D7636}" name="1_1_2"/>
    <tableColumn id="4" xr3:uid="{A1A50EB7-6C9B-6E49-820F-31156BDE2DE3}" name="1_1_3"/>
    <tableColumn id="5" xr3:uid="{B498E36E-5A6E-3545-8504-92168F5F574E}" name="1_1_4"/>
    <tableColumn id="6" xr3:uid="{E6BC4D0A-714E-A342-B6A3-F6CD1987D23F}" name="1_1_5"/>
  </tableColumns>
  <tableStyleInfo name="TableStyleLight2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9F0DF0F-FED5-2841-8AF2-B1CDDB6C73B4}" name="Tabuľka15181921" displayName="Tabuľka15181921" ref="AJ33:AO40" totalsRowShown="0">
  <tableColumns count="6">
    <tableColumn id="1" xr3:uid="{27761081-38D1-B04E-8835-4908FC7DDFE2}" name="seed/run"/>
    <tableColumn id="2" xr3:uid="{A2FA788C-00A7-8942-ABEA-C627A4177A9B}" name="1_2_1"/>
    <tableColumn id="3" xr3:uid="{980CE95D-28CC-E543-B3FD-E6E30D9C75A3}" name="1_2_2"/>
    <tableColumn id="4" xr3:uid="{3C500FB8-CEBC-7B4C-B56C-B184C5E5C55B}" name="1_2_3"/>
    <tableColumn id="5" xr3:uid="{2450D780-8D1C-F941-BC60-DE86A5AF7FF2}" name="1_2_4"/>
    <tableColumn id="6" xr3:uid="{DFB0BFC5-4772-0748-BF1B-84BBC4E85AE0}" name="1_2_5"/>
  </tableColumns>
  <tableStyleInfo name="TableStyleLight2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9215200-6BA4-A747-974F-2BBC5CCFBC87}" name="Tabuľka151738" displayName="Tabuľka151738" ref="AG7:AL14" totalsRowShown="0">
  <tableColumns count="6">
    <tableColumn id="1" xr3:uid="{0FABEC46-0599-E041-A046-5E06920D3FAB}" name="seed/run"/>
    <tableColumn id="2" xr3:uid="{212FC94C-4E67-8C47-BA24-895D0E7C6B40}" name="1_1_1"/>
    <tableColumn id="3" xr3:uid="{27E76D5F-DB38-6644-B21E-247231601F21}" name="1_1_2"/>
    <tableColumn id="4" xr3:uid="{0CE7FC41-C7B6-4644-A90F-646CF498E627}" name="1_1_3"/>
    <tableColumn id="5" xr3:uid="{D1129467-29C8-B349-97ED-5A16E7CC3D06}" name="1_1_4"/>
    <tableColumn id="6" xr3:uid="{877411B1-C49D-294B-8453-3F1CD50F0091}" name="1_1_5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670D16-CB72-0F40-90A6-77FE0024D85B}" name="Tabuľka135" displayName="Tabuľka135" ref="G31:L38" totalsRowShown="0">
  <tableColumns count="6">
    <tableColumn id="1" xr3:uid="{156C5771-3590-0444-841E-F7A234B91E1B}" name="seeds/run"/>
    <tableColumn id="2" xr3:uid="{376B9F7D-6AAA-C144-934C-D3C07F9314E4}" name="4_2_1"/>
    <tableColumn id="3" xr3:uid="{45227829-68D3-9C42-AA17-7B06FDC57284}" name="4_2_2"/>
    <tableColumn id="4" xr3:uid="{D6004FE1-79E1-7742-B5EE-FA7CA782697F}" name="4_2_3 "/>
    <tableColumn id="5" xr3:uid="{3851ED12-AC1A-7E47-8324-C39B3C28EF16}" name="4_2_4"/>
    <tableColumn id="6" xr3:uid="{E8158687-DC00-1244-A971-054B958E6DFC}" name="4_2_5"/>
  </tableColumns>
  <tableStyleInfo name="TableStyleLight1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D0F38E7-F201-1544-A64B-B04434B2FFD9}" name="Tabuľka15181939" displayName="Tabuľka15181939" ref="AG51:AL58" totalsRowShown="0">
  <tableColumns count="6">
    <tableColumn id="1" xr3:uid="{B0521B40-877B-C64C-9812-0D6668C1B75A}" name="seed/run"/>
    <tableColumn id="2" xr3:uid="{97B9DBB5-7492-304C-9CBB-ABAFAA5AAEC5}" name="1_2_1"/>
    <tableColumn id="3" xr3:uid="{DAFCA2DC-C38D-2142-B928-F3508E607627}" name="1_2_2"/>
    <tableColumn id="4" xr3:uid="{FEE4AA94-2F69-1745-BF52-0D997E2464EC}" name="1_2_3"/>
    <tableColumn id="5" xr3:uid="{6B277D88-F4E0-9741-B46B-3DB26446CB09}" name="1_2_4"/>
    <tableColumn id="6" xr3:uid="{DEE6D4E0-4FD4-3F4E-86DA-047348D2A73F}" name="1_2_5"/>
  </tableColumns>
  <tableStyleInfo name="TableStyleLight2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402D803-D802-4B46-BB9A-A2CE8C4B3199}" name="Tabuľka15172022" displayName="Tabuľka15172022" ref="AR19:AW26" totalsRowShown="0">
  <tableColumns count="6">
    <tableColumn id="1" xr3:uid="{7AB74399-3BC3-2B4C-9A61-A2506257DFC7}" name="seed/run"/>
    <tableColumn id="2" xr3:uid="{B8EB2C96-11C7-1343-8F51-83642B3EF35C}" name="1_1_1"/>
    <tableColumn id="3" xr3:uid="{69910581-6E9A-8F45-B1EC-DA6846BB40FB}" name="1_1_2"/>
    <tableColumn id="4" xr3:uid="{1D0D1F64-21C4-8E40-905D-5CA4242096DF}" name="1_1_3"/>
    <tableColumn id="5" xr3:uid="{7A64FCB8-E03F-8647-8178-3D8A0F74526A}" name="1_1_4"/>
    <tableColumn id="6" xr3:uid="{FA9D2F48-5AAF-424F-9106-F5DC72D255A2}" name="1_1_5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DC2D2BA-A3B9-7642-8FC5-CEE28261AC6E}" name="Tabuľka1518192123" displayName="Tabuľka1518192123" ref="AR33:AW40" totalsRowShown="0">
  <tableColumns count="6">
    <tableColumn id="1" xr3:uid="{D9D6F580-252E-E245-8EC0-F3FAA237FFA9}" name="seed/run"/>
    <tableColumn id="2" xr3:uid="{32816A66-F20A-B248-9031-C54DA7D2245E}" name="1_2_1"/>
    <tableColumn id="3" xr3:uid="{6F7D1879-4454-1C41-BFD3-0FA7EF7798D5}" name="1_2_2"/>
    <tableColumn id="4" xr3:uid="{0342E3FA-705B-C345-B7C7-CCD60B5294CC}" name="1_2_3"/>
    <tableColumn id="5" xr3:uid="{1D651372-EA8A-DC46-BCEF-05B578738986}" name="1_2_4"/>
    <tableColumn id="6" xr3:uid="{D2BA2196-7865-1F41-80A0-85FA5290CCAE}" name="1_2_5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F6AF6F-FDFC-FF48-AE07-F622FEBCA0F6}" name="Tabuľka9" displayName="Tabuľka9" ref="Q17:V24" totalsRowShown="0">
  <tableColumns count="6">
    <tableColumn id="1" xr3:uid="{F6FC2986-6423-B34A-8CBC-F84703665745}" name="seeds/run"/>
    <tableColumn id="2" xr3:uid="{0EE9475D-A140-6146-8AEB-9E0ACDD139FB}" name="4_1_1"/>
    <tableColumn id="3" xr3:uid="{3A62273C-2357-F34C-AA3C-9A968ED295E5}" name="4_1_2"/>
    <tableColumn id="4" xr3:uid="{C69B84FC-0ADD-2941-98D0-18025463E985}" name="4_1_3"/>
    <tableColumn id="5" xr3:uid="{613E6D41-2C91-BB48-968A-9036FCEE5EF3}" name="4_1_4"/>
    <tableColumn id="6" xr3:uid="{5BBC15DE-480A-5140-A850-437B2AADBEC3}" name="4_1_5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BB3ADA-59E4-5A44-815C-AF942CA07CB4}" name="Tabuľka911" displayName="Tabuľka911" ref="Q31:V38" totalsRowShown="0">
  <tableColumns count="6">
    <tableColumn id="1" xr3:uid="{76B85E35-3129-A543-9B7A-9443EF4EE11B}" name="seeds/run"/>
    <tableColumn id="2" xr3:uid="{C42590C4-258D-1842-9A00-0F6D2A29CA08}" name="4_2_1"/>
    <tableColumn id="3" xr3:uid="{33CA326E-E281-8D46-9575-75E7E5AF2236}" name="4_2_2"/>
    <tableColumn id="4" xr3:uid="{2DE32AE3-1320-4741-8346-EFAC8AA5D001}" name="4_2_3"/>
    <tableColumn id="5" xr3:uid="{76D705AA-132E-9346-BC05-87B49B0259F1}" name="4_2_4"/>
    <tableColumn id="6" xr3:uid="{5944F275-3F78-AE4D-9EE5-E54DAA8210BF}" name="4_2_5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73AC049-FA8B-3947-B03E-044D4BDD5AC7}" name="Tabuľka151730" displayName="Tabuľka151730" ref="Y17:AD24" totalsRowShown="0">
  <tableColumns count="6">
    <tableColumn id="1" xr3:uid="{9EDB4BD5-BFCE-5040-8C5F-9F7247B88469}" name="seed/run"/>
    <tableColumn id="2" xr3:uid="{DB63309D-8B40-374A-96D9-B769E994C9CF}" name="4_1_1"/>
    <tableColumn id="3" xr3:uid="{1BF89D6C-5131-9644-A4A3-F9130E1620FD}" name="4_1_2"/>
    <tableColumn id="4" xr3:uid="{4C5B607A-87F9-0645-875D-DF65CE89C883}" name="4_1_3"/>
    <tableColumn id="5" xr3:uid="{D3446E29-8B54-CF40-8D3F-E019563CEAFF}" name="4_1_4"/>
    <tableColumn id="6" xr3:uid="{DFEDAEC8-ED94-E048-893F-09D69E750D33}" name="4_1_5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B45EAE1-6C15-664C-8C40-98A8EAC4269E}" name="Tabuľka15172032" displayName="Tabuľka15172032" ref="AG17:AL24" totalsRowShown="0">
  <tableColumns count="6">
    <tableColumn id="1" xr3:uid="{DB591A8E-76D5-8E4B-AFC0-AA5A57D2A48D}" name="seed/run"/>
    <tableColumn id="2" xr3:uid="{D940B6C7-58D5-154A-AC1A-92C95EF93161}" name="4_1_1"/>
    <tableColumn id="3" xr3:uid="{F9B4BD7B-8BC5-9F43-BCD5-5BD127723719}" name="4_1_2"/>
    <tableColumn id="4" xr3:uid="{BFFF94DD-3DAB-2940-A668-78C254F03165}" name="4_1_3"/>
    <tableColumn id="5" xr3:uid="{18318502-6A6C-0841-BA4C-E500F04F4E32}" name="4_1_4"/>
    <tableColumn id="6" xr3:uid="{E59B6481-7A5F-5B43-8856-514BD4E9CB0C}" name="4_1_5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E23DDBD-924A-614C-996C-EDABE748DBA9}" name="Tabuľka15173036" displayName="Tabuľka15173036" ref="AC5:AH12" totalsRowShown="0">
  <tableColumns count="6">
    <tableColumn id="1" xr3:uid="{C48D4CC1-8046-E347-9131-BAFDEB1B5DAD}" name="seed/run"/>
    <tableColumn id="2" xr3:uid="{AFC55A6D-80F7-3D46-8372-36FD825B00E4}" name="4_1_1"/>
    <tableColumn id="3" xr3:uid="{B0E7F526-07FF-B04E-A72F-6EA6E6D6EC3B}" name="4_1_2"/>
    <tableColumn id="4" xr3:uid="{F4AC4888-716A-8A46-A844-BDBBA208C590}" name="4_1_3"/>
    <tableColumn id="5" xr3:uid="{02D53727-5492-3949-974F-1BC1C61B0E89}" name="4_1_4"/>
    <tableColumn id="6" xr3:uid="{7CCD99C2-EF5D-584D-820C-CEEC53E576C2}" name="4_1_5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096439-2C2B-FA4C-B070-C052910A7A95}" name="Tabuľka15181931" displayName="Tabuľka15181931" ref="Y31:AD38" totalsRowShown="0">
  <tableColumns count="6">
    <tableColumn id="1" xr3:uid="{22F1F65B-E983-E24E-A28E-2D3EDF4BE591}" name="seed/run"/>
    <tableColumn id="2" xr3:uid="{9937F1CB-BF44-D84E-8A36-FC8C0523D80B}" name="4_2_1"/>
    <tableColumn id="3" xr3:uid="{CE8C8A9F-E016-0A46-A699-89228C2C8166}" name="4_2_2"/>
    <tableColumn id="4" xr3:uid="{679C02B0-AE16-6446-8FA6-ACA3FEBB8E42}" name="4_2_3"/>
    <tableColumn id="5" xr3:uid="{3EEDB59B-D719-0C42-8E88-162A18DCA08E}" name="4_2_4"/>
    <tableColumn id="6" xr3:uid="{540696BF-4823-D345-949C-D1A670980368}" name="4_2_5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377116-B6CA-174F-9859-F125BF161239}" name="Tabuľka1518192133" displayName="Tabuľka1518192133" ref="AG31:AL38" totalsRowShown="0">
  <tableColumns count="6">
    <tableColumn id="1" xr3:uid="{F58048C1-A241-9E4F-B68D-F58C91E5B807}" name="seed/run"/>
    <tableColumn id="2" xr3:uid="{3A52F117-6C14-A646-B470-9F839EF88AFE}" name="4_2_1"/>
    <tableColumn id="3" xr3:uid="{022AFE49-DD60-824B-94AA-474916C96497}" name="4_2_2"/>
    <tableColumn id="4" xr3:uid="{ADABF6B9-360D-724B-ABB2-4E6774A6E8E1}" name="4_2_3"/>
    <tableColumn id="5" xr3:uid="{A3826D54-A7E6-A942-8033-8661E92CC0C1}" name="4_2_4"/>
    <tableColumn id="6" xr3:uid="{F8B53732-F0D4-8E49-9989-FC0F037B5EA9}" name="4_2_5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10" Type="http://schemas.openxmlformats.org/officeDocument/2006/relationships/table" Target="../tables/table22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26C1-E8ED-6D47-A961-AAE1111412B3}">
  <dimension ref="B3:AV52"/>
  <sheetViews>
    <sheetView workbookViewId="0">
      <selection activeCell="F9" sqref="F9"/>
    </sheetView>
  </sheetViews>
  <sheetFormatPr baseColWidth="10" defaultRowHeight="16" x14ac:dyDescent="0.2"/>
  <sheetData>
    <row r="3" spans="2:41" x14ac:dyDescent="0.2">
      <c r="AC3" s="15" t="s">
        <v>19</v>
      </c>
      <c r="AD3" s="15"/>
      <c r="AE3" s="15"/>
      <c r="AF3" s="15"/>
    </row>
    <row r="5" spans="2:41" x14ac:dyDescent="0.2">
      <c r="AC5" t="s">
        <v>20</v>
      </c>
      <c r="AD5" t="s">
        <v>2</v>
      </c>
      <c r="AE5" t="s">
        <v>3</v>
      </c>
      <c r="AF5" t="s">
        <v>14</v>
      </c>
      <c r="AG5" t="s">
        <v>5</v>
      </c>
      <c r="AH5" t="s">
        <v>6</v>
      </c>
    </row>
    <row r="6" spans="2:41" x14ac:dyDescent="0.2">
      <c r="AC6" s="5">
        <v>42</v>
      </c>
      <c r="AD6">
        <f>Z18/(AH18+Z18)</f>
        <v>4.139278735121691E-2</v>
      </c>
      <c r="AE6">
        <f t="shared" ref="AE6:AH10" si="0">AA18/(AI18+AA18)</f>
        <v>4.2951160374090754E-2</v>
      </c>
      <c r="AF6">
        <f t="shared" si="0"/>
        <v>4.3327239488117002E-2</v>
      </c>
      <c r="AG6">
        <f t="shared" si="0"/>
        <v>5.8325991189427315E-2</v>
      </c>
      <c r="AH6">
        <f t="shared" si="0"/>
        <v>4.5614035087719301E-2</v>
      </c>
    </row>
    <row r="7" spans="2:41" x14ac:dyDescent="0.2">
      <c r="AC7" s="5">
        <v>71</v>
      </c>
      <c r="AD7">
        <f t="shared" ref="AD7:AD10" si="1">Z19/(AH19+Z19)</f>
        <v>4.4852551651068336E-2</v>
      </c>
      <c r="AE7">
        <f t="shared" si="0"/>
        <v>3.9030261348005503E-2</v>
      </c>
      <c r="AF7">
        <f t="shared" si="0"/>
        <v>4.1250462449130595E-2</v>
      </c>
      <c r="AG7">
        <f>AC19/(AK19+AC19)</f>
        <v>4.2025672586601018E-2</v>
      </c>
      <c r="AH7">
        <f t="shared" si="0"/>
        <v>5.1621442753143613E-2</v>
      </c>
    </row>
    <row r="8" spans="2:41" x14ac:dyDescent="0.2">
      <c r="B8" s="24" t="s">
        <v>24</v>
      </c>
      <c r="C8" s="24"/>
      <c r="D8" s="24"/>
      <c r="AC8" s="5">
        <v>143</v>
      </c>
      <c r="AD8">
        <f t="shared" si="1"/>
        <v>3.6780383795309166E-2</v>
      </c>
      <c r="AE8">
        <f t="shared" si="0"/>
        <v>3.1032078103207811E-2</v>
      </c>
      <c r="AF8">
        <f t="shared" si="0"/>
        <v>4.3518178479618065E-2</v>
      </c>
      <c r="AG8">
        <f t="shared" si="0"/>
        <v>4.5637349186920792E-2</v>
      </c>
      <c r="AH8">
        <f t="shared" si="0"/>
        <v>4.9047514779943069E-2</v>
      </c>
    </row>
    <row r="9" spans="2:41" x14ac:dyDescent="0.2">
      <c r="B9" s="24"/>
      <c r="C9" s="24"/>
      <c r="D9" s="24"/>
      <c r="AC9" s="5">
        <v>176</v>
      </c>
      <c r="AD9">
        <f t="shared" si="1"/>
        <v>4.1030195381882774E-2</v>
      </c>
      <c r="AE9">
        <f t="shared" si="0"/>
        <v>4.0966386554621849E-2</v>
      </c>
      <c r="AF9">
        <f t="shared" si="0"/>
        <v>3.8368860055607044E-2</v>
      </c>
      <c r="AG9">
        <f t="shared" si="0"/>
        <v>5.0008835483300935E-2</v>
      </c>
      <c r="AH9">
        <f t="shared" si="0"/>
        <v>5.3485313459009205E-2</v>
      </c>
    </row>
    <row r="10" spans="2:41" ht="17" customHeight="1" thickBot="1" x14ac:dyDescent="0.25">
      <c r="B10" s="24"/>
      <c r="C10" s="24"/>
      <c r="D10" s="24"/>
      <c r="AC10" s="17">
        <v>821</v>
      </c>
      <c r="AD10">
        <f t="shared" si="1"/>
        <v>4.3748888493686647E-2</v>
      </c>
      <c r="AE10">
        <f t="shared" si="0"/>
        <v>4.2035782525620985E-2</v>
      </c>
      <c r="AF10">
        <f t="shared" si="0"/>
        <v>4.8531052435849757E-2</v>
      </c>
      <c r="AG10">
        <f t="shared" si="0"/>
        <v>5.651018600531444E-2</v>
      </c>
      <c r="AH10">
        <f t="shared" si="0"/>
        <v>5.1382538645765294E-2</v>
      </c>
    </row>
    <row r="11" spans="2:41" ht="17" customHeight="1" thickTop="1" x14ac:dyDescent="0.2">
      <c r="B11" s="24"/>
      <c r="C11" s="24"/>
      <c r="D11" s="24"/>
      <c r="AC11" s="4" t="s">
        <v>7</v>
      </c>
      <c r="AD11">
        <f>AVERAGE(AD6:AD10)</f>
        <v>4.1560961334632759E-2</v>
      </c>
      <c r="AE11">
        <f>AVERAGE(AE6:AE10)</f>
        <v>3.920313378110938E-2</v>
      </c>
      <c r="AF11">
        <f>AVERAGE(AF6:AF10)</f>
        <v>4.299915858166449E-2</v>
      </c>
      <c r="AG11">
        <f>AVERAGE(AG6:AG10)</f>
        <v>5.0501606890312897E-2</v>
      </c>
      <c r="AH11">
        <f>AVERAGE(AH6:AH10)</f>
        <v>5.0230168945116095E-2</v>
      </c>
    </row>
    <row r="12" spans="2:41" x14ac:dyDescent="0.2">
      <c r="AC12" s="4" t="s">
        <v>8</v>
      </c>
      <c r="AD12">
        <f>STDEV(AD6:AD10)</f>
        <v>3.1139006350299559E-3</v>
      </c>
      <c r="AE12">
        <f>STDEV(AE6:AE10)</f>
        <v>4.795224143986203E-3</v>
      </c>
      <c r="AF12">
        <f>STDEV(AF6:AF10)</f>
        <v>3.7241264396490328E-3</v>
      </c>
      <c r="AG12">
        <f>STDEV(AG6:AG10)</f>
        <v>6.9474689928577362E-3</v>
      </c>
      <c r="AH12">
        <f>STDEV(AH6:AH10)</f>
        <v>3.0235296925122234E-3</v>
      </c>
    </row>
    <row r="15" spans="2:41" ht="19" x14ac:dyDescent="0.25">
      <c r="G15" s="1" t="s">
        <v>0</v>
      </c>
      <c r="Q15" s="15" t="s">
        <v>16</v>
      </c>
      <c r="R15" s="15"/>
      <c r="S15" s="15"/>
      <c r="Y15" s="15" t="s">
        <v>21</v>
      </c>
      <c r="Z15" s="15"/>
      <c r="AA15" s="15"/>
      <c r="AB15" s="15"/>
      <c r="AG15" s="15" t="s">
        <v>22</v>
      </c>
      <c r="AH15" s="15"/>
      <c r="AI15" s="15"/>
      <c r="AJ15" s="15"/>
      <c r="AO15" s="5" t="s">
        <v>23</v>
      </c>
    </row>
    <row r="17" spans="2:48" x14ac:dyDescent="0.2">
      <c r="G17" s="2" t="s">
        <v>1</v>
      </c>
      <c r="H17" t="s">
        <v>2</v>
      </c>
      <c r="I17" t="s">
        <v>3</v>
      </c>
      <c r="J17" t="s">
        <v>4</v>
      </c>
      <c r="K17" t="s">
        <v>5</v>
      </c>
      <c r="L17" t="s">
        <v>6</v>
      </c>
      <c r="Q17" t="s">
        <v>1</v>
      </c>
      <c r="R17" t="s">
        <v>2</v>
      </c>
      <c r="S17" t="s">
        <v>3</v>
      </c>
      <c r="T17" t="s">
        <v>14</v>
      </c>
      <c r="U17" t="s">
        <v>5</v>
      </c>
      <c r="V17" t="s">
        <v>6</v>
      </c>
      <c r="Y17" t="s">
        <v>20</v>
      </c>
      <c r="Z17" t="s">
        <v>2</v>
      </c>
      <c r="AA17" t="s">
        <v>3</v>
      </c>
      <c r="AB17" t="s">
        <v>14</v>
      </c>
      <c r="AC17" t="s">
        <v>5</v>
      </c>
      <c r="AD17" t="s">
        <v>6</v>
      </c>
      <c r="AG17" t="s">
        <v>20</v>
      </c>
      <c r="AH17" t="s">
        <v>2</v>
      </c>
      <c r="AI17" t="s">
        <v>3</v>
      </c>
      <c r="AJ17" t="s">
        <v>14</v>
      </c>
      <c r="AK17" t="s">
        <v>5</v>
      </c>
      <c r="AL17" t="s">
        <v>6</v>
      </c>
      <c r="AO17" t="s">
        <v>20</v>
      </c>
      <c r="AP17" t="s">
        <v>2</v>
      </c>
      <c r="AQ17" t="s">
        <v>3</v>
      </c>
      <c r="AR17" t="s">
        <v>14</v>
      </c>
      <c r="AS17" t="s">
        <v>5</v>
      </c>
      <c r="AT17" t="s">
        <v>6</v>
      </c>
    </row>
    <row r="18" spans="2:48" x14ac:dyDescent="0.2">
      <c r="G18">
        <v>42</v>
      </c>
      <c r="H18">
        <v>11.244630000000001</v>
      </c>
      <c r="I18">
        <v>11.056609999999999</v>
      </c>
      <c r="J18">
        <v>16.61637</v>
      </c>
      <c r="K18">
        <v>10.70406</v>
      </c>
      <c r="L18">
        <v>17.028590000000001</v>
      </c>
      <c r="Q18">
        <v>42</v>
      </c>
      <c r="R18" s="7">
        <v>15916.38</v>
      </c>
      <c r="S18" s="8">
        <v>10605.87</v>
      </c>
      <c r="T18" s="8">
        <v>18250.939999999999</v>
      </c>
      <c r="U18" s="8">
        <v>11221.03</v>
      </c>
      <c r="V18" s="8">
        <v>13945.56</v>
      </c>
      <c r="Y18" s="5">
        <v>42</v>
      </c>
      <c r="Z18">
        <v>233</v>
      </c>
      <c r="AA18">
        <v>248</v>
      </c>
      <c r="AB18">
        <v>237</v>
      </c>
      <c r="AC18">
        <v>331</v>
      </c>
      <c r="AD18">
        <v>208</v>
      </c>
      <c r="AG18" s="5">
        <v>42</v>
      </c>
      <c r="AH18">
        <v>5396</v>
      </c>
      <c r="AI18">
        <v>5526</v>
      </c>
      <c r="AJ18">
        <v>5233</v>
      </c>
      <c r="AK18">
        <v>5344</v>
      </c>
      <c r="AL18">
        <v>4352</v>
      </c>
      <c r="AO18" s="5">
        <v>42</v>
      </c>
      <c r="AP18">
        <v>30044652</v>
      </c>
      <c r="AQ18">
        <v>23793722</v>
      </c>
      <c r="AR18">
        <v>32495259</v>
      </c>
      <c r="AS18">
        <v>24294338</v>
      </c>
      <c r="AT18">
        <v>22201644</v>
      </c>
    </row>
    <row r="19" spans="2:48" x14ac:dyDescent="0.2">
      <c r="B19" s="16" t="s">
        <v>17</v>
      </c>
      <c r="C19" s="16"/>
      <c r="G19">
        <v>71</v>
      </c>
      <c r="H19">
        <v>11.611969999999999</v>
      </c>
      <c r="I19">
        <v>11.20398</v>
      </c>
      <c r="J19">
        <v>17.463270000000001</v>
      </c>
      <c r="K19">
        <v>11.008609999999999</v>
      </c>
      <c r="L19">
        <v>17.050139999999999</v>
      </c>
      <c r="Q19">
        <v>71</v>
      </c>
      <c r="R19" s="7">
        <v>16397.240000000002</v>
      </c>
      <c r="S19" s="8">
        <v>10945.93</v>
      </c>
      <c r="T19" s="8">
        <v>21323.24</v>
      </c>
      <c r="U19" s="8">
        <v>11565.98</v>
      </c>
      <c r="V19" s="8">
        <v>14035.28</v>
      </c>
      <c r="Y19" s="5">
        <v>71</v>
      </c>
      <c r="Z19">
        <v>254</v>
      </c>
      <c r="AA19">
        <v>227</v>
      </c>
      <c r="AB19">
        <v>223</v>
      </c>
      <c r="AC19">
        <v>239</v>
      </c>
      <c r="AD19">
        <v>234</v>
      </c>
      <c r="AG19" s="5">
        <v>71</v>
      </c>
      <c r="AH19">
        <v>5409</v>
      </c>
      <c r="AI19">
        <v>5589</v>
      </c>
      <c r="AJ19">
        <v>5183</v>
      </c>
      <c r="AK19">
        <v>5448</v>
      </c>
      <c r="AL19">
        <v>4299</v>
      </c>
      <c r="AO19" s="5">
        <v>71</v>
      </c>
      <c r="AP19">
        <v>30410815</v>
      </c>
      <c r="AQ19">
        <v>24689513</v>
      </c>
      <c r="AR19">
        <v>40820697</v>
      </c>
      <c r="AS19">
        <v>25411795</v>
      </c>
      <c r="AT19">
        <v>22256226</v>
      </c>
    </row>
    <row r="20" spans="2:48" x14ac:dyDescent="0.2">
      <c r="B20" s="16"/>
      <c r="C20" s="16"/>
      <c r="G20">
        <v>143</v>
      </c>
      <c r="H20">
        <v>11.65508</v>
      </c>
      <c r="I20">
        <v>11.24733</v>
      </c>
      <c r="J20">
        <v>16.798349999999999</v>
      </c>
      <c r="K20">
        <v>11.09708</v>
      </c>
      <c r="L20">
        <v>17.121410000000001</v>
      </c>
      <c r="Q20">
        <v>143</v>
      </c>
      <c r="R20" s="7">
        <v>16468.91</v>
      </c>
      <c r="S20" s="8">
        <v>10610.78</v>
      </c>
      <c r="T20" s="8">
        <v>18446.32</v>
      </c>
      <c r="U20" s="8">
        <v>11375.44</v>
      </c>
      <c r="V20" s="8">
        <v>14320.13</v>
      </c>
      <c r="Y20" s="5">
        <v>143</v>
      </c>
      <c r="Z20">
        <v>207</v>
      </c>
      <c r="AA20">
        <v>178</v>
      </c>
      <c r="AB20">
        <v>237</v>
      </c>
      <c r="AC20">
        <v>261</v>
      </c>
      <c r="AD20">
        <v>224</v>
      </c>
      <c r="AG20" s="5">
        <v>143</v>
      </c>
      <c r="AH20">
        <v>5421</v>
      </c>
      <c r="AI20">
        <v>5558</v>
      </c>
      <c r="AJ20">
        <v>5209</v>
      </c>
      <c r="AK20">
        <v>5458</v>
      </c>
      <c r="AL20">
        <v>4343</v>
      </c>
      <c r="AO20" s="5">
        <v>143</v>
      </c>
      <c r="AP20">
        <v>30210764</v>
      </c>
      <c r="AQ20">
        <v>23740061</v>
      </c>
      <c r="AR20">
        <v>32263684</v>
      </c>
      <c r="AS20">
        <v>24934851</v>
      </c>
      <c r="AT20">
        <v>22946583</v>
      </c>
    </row>
    <row r="21" spans="2:48" x14ac:dyDescent="0.2">
      <c r="B21" s="16"/>
      <c r="C21" s="16"/>
      <c r="G21">
        <v>176</v>
      </c>
      <c r="H21">
        <v>11.27417</v>
      </c>
      <c r="I21">
        <v>11.27148</v>
      </c>
      <c r="J21">
        <v>16.63485</v>
      </c>
      <c r="K21">
        <v>11.113009999999999</v>
      </c>
      <c r="L21">
        <v>16.830449999999999</v>
      </c>
      <c r="Q21">
        <v>176</v>
      </c>
      <c r="R21" s="9">
        <v>15749.73</v>
      </c>
      <c r="S21" s="10">
        <v>10567.47</v>
      </c>
      <c r="T21" s="10">
        <v>17741.97</v>
      </c>
      <c r="U21" s="10">
        <v>10771.17</v>
      </c>
      <c r="V21" s="10">
        <v>13544.19</v>
      </c>
      <c r="Y21" s="5">
        <v>176</v>
      </c>
      <c r="Z21">
        <v>231</v>
      </c>
      <c r="AA21">
        <v>234</v>
      </c>
      <c r="AB21">
        <v>207</v>
      </c>
      <c r="AC21">
        <v>283</v>
      </c>
      <c r="AD21">
        <v>244</v>
      </c>
      <c r="AG21" s="5">
        <v>176</v>
      </c>
      <c r="AH21">
        <v>5399</v>
      </c>
      <c r="AI21">
        <v>5478</v>
      </c>
      <c r="AJ21">
        <v>5188</v>
      </c>
      <c r="AK21">
        <v>5376</v>
      </c>
      <c r="AL21">
        <v>4318</v>
      </c>
      <c r="AO21" s="5">
        <v>176</v>
      </c>
      <c r="AP21">
        <v>29568980</v>
      </c>
      <c r="AQ21">
        <v>23743883</v>
      </c>
      <c r="AR21">
        <v>30824583</v>
      </c>
      <c r="AS21">
        <v>23637113</v>
      </c>
      <c r="AT21">
        <v>21763999</v>
      </c>
    </row>
    <row r="22" spans="2:48" ht="17" thickBot="1" x14ac:dyDescent="0.25">
      <c r="B22" s="16"/>
      <c r="C22" s="16"/>
      <c r="G22" s="3">
        <v>821</v>
      </c>
      <c r="H22" s="3">
        <v>11.61712</v>
      </c>
      <c r="I22" s="3">
        <v>11.000209999999999</v>
      </c>
      <c r="J22" s="3">
        <v>18.13757</v>
      </c>
      <c r="K22" s="3">
        <v>11.064780000000001</v>
      </c>
      <c r="L22" s="3">
        <v>17.181699999999999</v>
      </c>
      <c r="Q22" s="3">
        <v>821</v>
      </c>
      <c r="R22" s="11">
        <v>15755.19</v>
      </c>
      <c r="S22" s="12">
        <v>10779.73</v>
      </c>
      <c r="T22" s="12">
        <v>22527.29</v>
      </c>
      <c r="U22" s="12">
        <v>11460.16</v>
      </c>
      <c r="V22" s="12">
        <v>14075.55</v>
      </c>
      <c r="Y22" s="17">
        <v>821</v>
      </c>
      <c r="Z22" s="18">
        <v>246</v>
      </c>
      <c r="AA22" s="18">
        <v>242</v>
      </c>
      <c r="AB22" s="18">
        <v>261</v>
      </c>
      <c r="AC22" s="18">
        <v>319</v>
      </c>
      <c r="AD22" s="18">
        <v>236</v>
      </c>
      <c r="AG22" s="17">
        <v>821</v>
      </c>
      <c r="AH22" s="18">
        <v>5377</v>
      </c>
      <c r="AI22" s="18">
        <v>5515</v>
      </c>
      <c r="AJ22" s="18">
        <v>5117</v>
      </c>
      <c r="AK22" s="18">
        <v>5326</v>
      </c>
      <c r="AL22" s="18">
        <v>4357</v>
      </c>
      <c r="AO22" s="17">
        <v>821</v>
      </c>
      <c r="AP22" s="18">
        <v>28936443</v>
      </c>
      <c r="AQ22" s="18">
        <v>24099879</v>
      </c>
      <c r="AR22" s="18">
        <v>43919161</v>
      </c>
      <c r="AS22" s="18">
        <v>25496638</v>
      </c>
      <c r="AT22" s="18">
        <v>22417414</v>
      </c>
    </row>
    <row r="23" spans="2:48" ht="17" thickTop="1" x14ac:dyDescent="0.2">
      <c r="G23" s="4" t="s">
        <v>7</v>
      </c>
      <c r="H23">
        <f>AVERAGE(H18:H22)</f>
        <v>11.480594</v>
      </c>
      <c r="I23">
        <f t="shared" ref="I23:L23" si="2">AVERAGE(I18:I22)</f>
        <v>11.155921999999999</v>
      </c>
      <c r="J23">
        <f t="shared" si="2"/>
        <v>17.130081999999998</v>
      </c>
      <c r="K23" s="5">
        <f t="shared" si="2"/>
        <v>10.997508</v>
      </c>
      <c r="L23">
        <f t="shared" si="2"/>
        <v>17.042458</v>
      </c>
      <c r="Q23" s="4" t="s">
        <v>7</v>
      </c>
      <c r="R23" s="13">
        <f>AVERAGE(R18:R22)</f>
        <v>16057.49</v>
      </c>
      <c r="S23" s="14">
        <f t="shared" ref="S23:V23" si="3">AVERAGE(S18:S22)</f>
        <v>10701.956</v>
      </c>
      <c r="T23" s="13">
        <f t="shared" si="3"/>
        <v>19657.952000000001</v>
      </c>
      <c r="U23" s="13">
        <f t="shared" si="3"/>
        <v>11278.755999999999</v>
      </c>
      <c r="V23" s="13">
        <f t="shared" si="3"/>
        <v>13984.142000000002</v>
      </c>
      <c r="Y23" s="4" t="s">
        <v>7</v>
      </c>
      <c r="Z23">
        <f>AVERAGE(Z18:Z22)</f>
        <v>234.2</v>
      </c>
      <c r="AA23">
        <f>AVERAGE(AA18:AA22)</f>
        <v>225.8</v>
      </c>
      <c r="AB23">
        <f>AVERAGE(AB18:AB22)</f>
        <v>233</v>
      </c>
      <c r="AC23">
        <f>AVERAGE(AC18:AC22)</f>
        <v>286.60000000000002</v>
      </c>
      <c r="AD23">
        <f>AVERAGE(AD18:AD22)</f>
        <v>229.2</v>
      </c>
      <c r="AG23" s="4" t="s">
        <v>7</v>
      </c>
      <c r="AH23">
        <f>AVERAGE(AH18:AH22)</f>
        <v>5400.4</v>
      </c>
      <c r="AI23">
        <f t="shared" ref="AI23:AL23" si="4">AVERAGE(AI18:AI22)</f>
        <v>5533.2</v>
      </c>
      <c r="AJ23">
        <f t="shared" si="4"/>
        <v>5186</v>
      </c>
      <c r="AK23">
        <f t="shared" si="4"/>
        <v>5390.4</v>
      </c>
      <c r="AL23">
        <f t="shared" si="4"/>
        <v>4333.8</v>
      </c>
      <c r="AO23" s="4" t="s">
        <v>7</v>
      </c>
      <c r="AP23" s="19">
        <f>AVERAGE(AP18:AP22)</f>
        <v>29834330.800000001</v>
      </c>
      <c r="AQ23" s="19">
        <f t="shared" ref="AQ23:AT23" si="5">AVERAGE(AQ18:AQ22)</f>
        <v>24013411.600000001</v>
      </c>
      <c r="AR23" s="19">
        <f t="shared" si="5"/>
        <v>36064676.799999997</v>
      </c>
      <c r="AS23" s="19">
        <f t="shared" si="5"/>
        <v>24754947</v>
      </c>
      <c r="AT23" s="19">
        <f t="shared" si="5"/>
        <v>22317173.199999999</v>
      </c>
    </row>
    <row r="24" spans="2:48" x14ac:dyDescent="0.2">
      <c r="G24" s="4" t="s">
        <v>8</v>
      </c>
      <c r="H24">
        <f>STDEV(H18:H22)</f>
        <v>0.2028757275526076</v>
      </c>
      <c r="I24">
        <f t="shared" ref="I24:L24" si="6">STDEV(I18:I22)</f>
        <v>0.12054848140893402</v>
      </c>
      <c r="J24">
        <f t="shared" si="6"/>
        <v>0.66053901968014006</v>
      </c>
      <c r="K24">
        <f t="shared" si="6"/>
        <v>0.16883112885365648</v>
      </c>
      <c r="L24">
        <f t="shared" si="6"/>
        <v>0.13306058721499794</v>
      </c>
      <c r="Q24" s="4" t="s">
        <v>8</v>
      </c>
      <c r="R24">
        <f>STDEV(R18:R22)</f>
        <v>350.25348627815299</v>
      </c>
      <c r="S24">
        <f t="shared" ref="S24:V24" si="7">STDEV(S18:S22)</f>
        <v>159.06301763766456</v>
      </c>
      <c r="T24">
        <f t="shared" si="7"/>
        <v>2128.673681960202</v>
      </c>
      <c r="U24">
        <f t="shared" si="7"/>
        <v>310.53529256752751</v>
      </c>
      <c r="V24">
        <f t="shared" si="7"/>
        <v>282.35827714093978</v>
      </c>
      <c r="Y24" s="4" t="s">
        <v>8</v>
      </c>
      <c r="Z24">
        <f>STDEV(Z18:Z22)</f>
        <v>17.90809872655386</v>
      </c>
      <c r="AA24">
        <f>STDEV(AA18:AA22)</f>
        <v>27.878306978724464</v>
      </c>
      <c r="AB24">
        <f>STDEV(AB18:AB22)</f>
        <v>19.949937343260004</v>
      </c>
      <c r="AC24">
        <f>STDEV(AC18:AC22)</f>
        <v>38.584971167541426</v>
      </c>
      <c r="AD24">
        <f>STDEV(AD18:AD22)</f>
        <v>13.827508813954884</v>
      </c>
      <c r="AG24" s="4" t="s">
        <v>8</v>
      </c>
      <c r="AH24">
        <f>STDEV(AH18:AH22)</f>
        <v>16.334013591276335</v>
      </c>
      <c r="AI24">
        <f t="shared" ref="AI24:AL24" si="8">STDEV(AI18:AI22)</f>
        <v>42.304846058105447</v>
      </c>
      <c r="AJ24">
        <f t="shared" si="8"/>
        <v>43.335897360040903</v>
      </c>
      <c r="AK24">
        <f t="shared" si="8"/>
        <v>59.989999166527753</v>
      </c>
      <c r="AL24">
        <f t="shared" si="8"/>
        <v>24.570307283385773</v>
      </c>
      <c r="AO24" s="4" t="s">
        <v>8</v>
      </c>
      <c r="AP24" s="19">
        <f>STDEV(AP18:AP22)</f>
        <v>590526.15152311418</v>
      </c>
      <c r="AQ24" s="19">
        <f t="shared" ref="AQ24:AT24" si="9">STDEV(AQ18:AQ22)</f>
        <v>406269.44612879766</v>
      </c>
      <c r="AR24" s="19">
        <f t="shared" si="9"/>
        <v>5894054.693508218</v>
      </c>
      <c r="AS24" s="19">
        <f t="shared" si="9"/>
        <v>786707.344925354</v>
      </c>
      <c r="AT24" s="19">
        <f t="shared" si="9"/>
        <v>426985.99716700317</v>
      </c>
    </row>
    <row r="27" spans="2:48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</row>
    <row r="31" spans="2:48" x14ac:dyDescent="0.2">
      <c r="G31" s="2" t="s">
        <v>1</v>
      </c>
      <c r="H31" t="s">
        <v>9</v>
      </c>
      <c r="I31" t="s">
        <v>10</v>
      </c>
      <c r="J31" t="s">
        <v>11</v>
      </c>
      <c r="K31" t="s">
        <v>12</v>
      </c>
      <c r="L31" t="s">
        <v>13</v>
      </c>
      <c r="Q31" t="s">
        <v>1</v>
      </c>
      <c r="R31" t="s">
        <v>9</v>
      </c>
      <c r="S31" t="s">
        <v>10</v>
      </c>
      <c r="T31" t="s">
        <v>15</v>
      </c>
      <c r="U31" t="s">
        <v>12</v>
      </c>
      <c r="V31" t="s">
        <v>13</v>
      </c>
      <c r="Y31" t="s">
        <v>20</v>
      </c>
      <c r="Z31" t="s">
        <v>9</v>
      </c>
      <c r="AA31" t="s">
        <v>10</v>
      </c>
      <c r="AB31" t="s">
        <v>15</v>
      </c>
      <c r="AC31" t="s">
        <v>12</v>
      </c>
      <c r="AD31" t="s">
        <v>13</v>
      </c>
      <c r="AG31" t="s">
        <v>20</v>
      </c>
      <c r="AH31" t="s">
        <v>9</v>
      </c>
      <c r="AI31" t="s">
        <v>10</v>
      </c>
      <c r="AJ31" t="s">
        <v>15</v>
      </c>
      <c r="AK31" t="s">
        <v>12</v>
      </c>
      <c r="AL31" t="s">
        <v>13</v>
      </c>
      <c r="AO31" t="s">
        <v>20</v>
      </c>
      <c r="AP31" t="s">
        <v>9</v>
      </c>
      <c r="AQ31" t="s">
        <v>10</v>
      </c>
      <c r="AR31" t="s">
        <v>15</v>
      </c>
      <c r="AS31" t="s">
        <v>12</v>
      </c>
      <c r="AT31" t="s">
        <v>13</v>
      </c>
    </row>
    <row r="32" spans="2:48" x14ac:dyDescent="0.2">
      <c r="G32">
        <v>42</v>
      </c>
      <c r="H32">
        <v>19.31983</v>
      </c>
      <c r="I32">
        <v>14.7157</v>
      </c>
      <c r="J32">
        <v>26.200810000000001</v>
      </c>
      <c r="K32">
        <v>15.373100000000001</v>
      </c>
      <c r="L32">
        <v>23.430679999999999</v>
      </c>
      <c r="Q32">
        <v>42</v>
      </c>
      <c r="R32">
        <v>20859.63</v>
      </c>
      <c r="S32">
        <v>19324.22</v>
      </c>
      <c r="T32">
        <v>28656.47</v>
      </c>
      <c r="U32">
        <v>16410.38</v>
      </c>
      <c r="V32">
        <v>19286.48</v>
      </c>
      <c r="Y32" s="5">
        <v>42</v>
      </c>
      <c r="Z32">
        <v>124</v>
      </c>
      <c r="AA32">
        <v>160</v>
      </c>
      <c r="AB32">
        <v>110</v>
      </c>
      <c r="AC32">
        <v>178</v>
      </c>
      <c r="AD32">
        <v>152</v>
      </c>
      <c r="AG32" s="5">
        <v>42</v>
      </c>
      <c r="AH32">
        <v>6058</v>
      </c>
      <c r="AI32">
        <v>5840</v>
      </c>
      <c r="AJ32">
        <v>5563</v>
      </c>
      <c r="AK32">
        <v>5778</v>
      </c>
      <c r="AL32">
        <v>4774</v>
      </c>
      <c r="AO32" s="5">
        <v>42</v>
      </c>
      <c r="AP32">
        <v>37794806</v>
      </c>
      <c r="AQ32">
        <v>41624955</v>
      </c>
      <c r="AR32">
        <v>50187805</v>
      </c>
      <c r="AS32">
        <v>34461107</v>
      </c>
      <c r="AT32">
        <v>29653069</v>
      </c>
    </row>
    <row r="33" spans="2:46" x14ac:dyDescent="0.2">
      <c r="B33" s="16" t="s">
        <v>18</v>
      </c>
      <c r="C33" s="16"/>
      <c r="G33">
        <v>71</v>
      </c>
      <c r="H33">
        <v>19.676829999999999</v>
      </c>
      <c r="I33">
        <v>14.46138</v>
      </c>
      <c r="J33">
        <v>26.209689999999998</v>
      </c>
      <c r="K33">
        <v>15.417809999999999</v>
      </c>
      <c r="L33">
        <v>24.070730000000001</v>
      </c>
      <c r="Q33">
        <v>71</v>
      </c>
      <c r="R33">
        <v>21747.119999999999</v>
      </c>
      <c r="S33">
        <v>18683.439999999999</v>
      </c>
      <c r="T33">
        <v>29414.09</v>
      </c>
      <c r="U33">
        <v>16801.09</v>
      </c>
      <c r="V33">
        <v>20082.900000000001</v>
      </c>
      <c r="Y33" s="5">
        <v>71</v>
      </c>
      <c r="Z33">
        <v>132</v>
      </c>
      <c r="AA33">
        <v>135</v>
      </c>
      <c r="AB33">
        <v>122</v>
      </c>
      <c r="AC33">
        <v>237</v>
      </c>
      <c r="AD33">
        <v>131</v>
      </c>
      <c r="AG33" s="5">
        <v>71</v>
      </c>
      <c r="AH33">
        <v>6065</v>
      </c>
      <c r="AI33">
        <v>5839</v>
      </c>
      <c r="AJ33">
        <v>5556</v>
      </c>
      <c r="AK33">
        <v>5784</v>
      </c>
      <c r="AL33">
        <v>4810</v>
      </c>
      <c r="AO33" s="5">
        <v>71</v>
      </c>
      <c r="AP33">
        <v>39017978</v>
      </c>
      <c r="AQ33">
        <v>41118066</v>
      </c>
      <c r="AR33">
        <v>50596643</v>
      </c>
      <c r="AS33">
        <v>36103704</v>
      </c>
      <c r="AT33">
        <v>31330400</v>
      </c>
    </row>
    <row r="34" spans="2:46" x14ac:dyDescent="0.2">
      <c r="B34" s="16"/>
      <c r="C34" s="16"/>
      <c r="G34">
        <v>143</v>
      </c>
      <c r="H34">
        <v>20.076809999999998</v>
      </c>
      <c r="I34">
        <v>14.95683</v>
      </c>
      <c r="J34">
        <v>26.438700000000001</v>
      </c>
      <c r="K34">
        <v>15.726319999999999</v>
      </c>
      <c r="L34">
        <v>23.920950000000001</v>
      </c>
      <c r="Q34">
        <v>143</v>
      </c>
      <c r="R34">
        <v>21616.12</v>
      </c>
      <c r="S34">
        <v>20319.54</v>
      </c>
      <c r="T34">
        <v>25756.25</v>
      </c>
      <c r="U34">
        <v>16591.150000000001</v>
      </c>
      <c r="V34">
        <v>19877.71</v>
      </c>
      <c r="Y34" s="5">
        <v>143</v>
      </c>
      <c r="Z34">
        <v>136</v>
      </c>
      <c r="AA34">
        <v>147</v>
      </c>
      <c r="AB34">
        <v>121</v>
      </c>
      <c r="AC34">
        <v>160</v>
      </c>
      <c r="AD34">
        <v>132</v>
      </c>
      <c r="AG34" s="5">
        <v>143</v>
      </c>
      <c r="AH34">
        <v>6053</v>
      </c>
      <c r="AI34">
        <v>5892</v>
      </c>
      <c r="AJ34">
        <v>5665</v>
      </c>
      <c r="AK34">
        <v>5817</v>
      </c>
      <c r="AL34">
        <v>4773</v>
      </c>
      <c r="AO34" s="5">
        <v>143</v>
      </c>
      <c r="AP34">
        <v>38499872</v>
      </c>
      <c r="AQ34">
        <v>43560378</v>
      </c>
      <c r="AR34">
        <v>41026504</v>
      </c>
      <c r="AS34">
        <v>35416310</v>
      </c>
      <c r="AT34">
        <v>30835528</v>
      </c>
    </row>
    <row r="35" spans="2:46" x14ac:dyDescent="0.2">
      <c r="B35" s="16"/>
      <c r="C35" s="16"/>
      <c r="G35">
        <v>176</v>
      </c>
      <c r="H35">
        <v>19.980250000000002</v>
      </c>
      <c r="I35">
        <v>14.411709999999999</v>
      </c>
      <c r="J35">
        <v>26.0276</v>
      </c>
      <c r="K35">
        <v>15.613899999999999</v>
      </c>
      <c r="L35">
        <v>23.796589999999998</v>
      </c>
      <c r="Q35">
        <v>176</v>
      </c>
      <c r="R35">
        <v>20357.09</v>
      </c>
      <c r="S35">
        <v>16123.47</v>
      </c>
      <c r="T35">
        <v>25908.43</v>
      </c>
      <c r="U35">
        <v>15987.7</v>
      </c>
      <c r="V35">
        <v>19582.060000000001</v>
      </c>
      <c r="Y35" s="5">
        <v>176</v>
      </c>
      <c r="Z35">
        <v>127</v>
      </c>
      <c r="AA35">
        <v>180</v>
      </c>
      <c r="AB35">
        <v>131</v>
      </c>
      <c r="AC35">
        <v>140</v>
      </c>
      <c r="AD35">
        <v>121</v>
      </c>
      <c r="AG35" s="5">
        <v>176</v>
      </c>
      <c r="AH35">
        <v>6043</v>
      </c>
      <c r="AI35">
        <v>5737</v>
      </c>
      <c r="AJ35">
        <v>5591</v>
      </c>
      <c r="AK35">
        <v>5805</v>
      </c>
      <c r="AL35">
        <v>4833</v>
      </c>
      <c r="AO35" s="5">
        <v>176</v>
      </c>
      <c r="AP35">
        <v>35971612</v>
      </c>
      <c r="AQ35">
        <v>35607224</v>
      </c>
      <c r="AR35">
        <v>43471122</v>
      </c>
      <c r="AS35">
        <v>34584718</v>
      </c>
      <c r="AT35">
        <v>30231531</v>
      </c>
    </row>
    <row r="36" spans="2:46" ht="17" thickBot="1" x14ac:dyDescent="0.25">
      <c r="B36" s="16"/>
      <c r="C36" s="16"/>
      <c r="G36" s="3">
        <v>821</v>
      </c>
      <c r="H36" s="3">
        <v>20.040209999999998</v>
      </c>
      <c r="I36" s="3">
        <v>14.43755</v>
      </c>
      <c r="J36" s="3">
        <v>26.871359999999999</v>
      </c>
      <c r="K36" s="3">
        <v>15.480370000000001</v>
      </c>
      <c r="L36" s="3">
        <v>23.749169999999999</v>
      </c>
      <c r="Q36" s="3">
        <v>821</v>
      </c>
      <c r="R36" s="3">
        <v>20832.32</v>
      </c>
      <c r="S36" s="3">
        <v>15745.37</v>
      </c>
      <c r="T36" s="3">
        <v>26474.66</v>
      </c>
      <c r="U36" s="3">
        <v>16631.39</v>
      </c>
      <c r="V36" s="3">
        <v>19441.91</v>
      </c>
      <c r="Y36" s="17">
        <v>821</v>
      </c>
      <c r="Z36" s="18">
        <v>105</v>
      </c>
      <c r="AA36" s="18">
        <v>134</v>
      </c>
      <c r="AB36" s="18">
        <v>130</v>
      </c>
      <c r="AC36" s="18">
        <v>145</v>
      </c>
      <c r="AD36" s="18">
        <v>126</v>
      </c>
      <c r="AG36" s="17">
        <v>821</v>
      </c>
      <c r="AH36" s="18">
        <v>6046</v>
      </c>
      <c r="AI36" s="18">
        <v>5787</v>
      </c>
      <c r="AJ36" s="18">
        <v>5717</v>
      </c>
      <c r="AK36" s="18">
        <v>5789</v>
      </c>
      <c r="AL36" s="18">
        <v>4767</v>
      </c>
      <c r="AO36" s="17">
        <v>821</v>
      </c>
      <c r="AP36" s="18">
        <v>36933132</v>
      </c>
      <c r="AQ36" s="18">
        <v>34154405</v>
      </c>
      <c r="AR36" s="18">
        <v>44023465</v>
      </c>
      <c r="AS36" s="18">
        <v>35355859</v>
      </c>
      <c r="AT36" s="18">
        <v>30570275</v>
      </c>
    </row>
    <row r="37" spans="2:46" ht="17" thickTop="1" x14ac:dyDescent="0.2">
      <c r="G37" s="4" t="s">
        <v>7</v>
      </c>
      <c r="H37">
        <f>AVERAGE(H32:H36)</f>
        <v>19.818785999999999</v>
      </c>
      <c r="I37" s="5">
        <f t="shared" ref="I37:L37" si="10">AVERAGE(I32:I36)</f>
        <v>14.596634</v>
      </c>
      <c r="J37">
        <f t="shared" si="10"/>
        <v>26.349632000000003</v>
      </c>
      <c r="K37">
        <f t="shared" si="10"/>
        <v>15.522300000000001</v>
      </c>
      <c r="L37">
        <f t="shared" si="10"/>
        <v>23.793624000000001</v>
      </c>
      <c r="Q37" s="4" t="s">
        <v>7</v>
      </c>
      <c r="R37">
        <f>AVERAGE(R32:R36)</f>
        <v>21082.455999999998</v>
      </c>
      <c r="S37">
        <f t="shared" ref="S37:V37" si="11">AVERAGE(S32:S36)</f>
        <v>18039.207999999999</v>
      </c>
      <c r="T37">
        <f t="shared" si="11"/>
        <v>27241.98</v>
      </c>
      <c r="U37" s="5">
        <f t="shared" si="11"/>
        <v>16484.342000000001</v>
      </c>
      <c r="V37">
        <f t="shared" si="11"/>
        <v>19654.212000000003</v>
      </c>
      <c r="Y37" s="4" t="s">
        <v>7</v>
      </c>
      <c r="Z37">
        <f>AVERAGE(Z32:Z36)</f>
        <v>124.8</v>
      </c>
      <c r="AA37">
        <f t="shared" ref="AA37:AD37" si="12">AVERAGE(AA32:AA36)</f>
        <v>151.19999999999999</v>
      </c>
      <c r="AB37">
        <f t="shared" si="12"/>
        <v>122.8</v>
      </c>
      <c r="AC37">
        <f t="shared" si="12"/>
        <v>172</v>
      </c>
      <c r="AD37">
        <f t="shared" si="12"/>
        <v>132.4</v>
      </c>
      <c r="AG37" s="4" t="s">
        <v>7</v>
      </c>
      <c r="AH37">
        <f>AVERAGE(AH32:AH36)</f>
        <v>6053</v>
      </c>
      <c r="AI37">
        <f t="shared" ref="AI37:AL37" si="13">AVERAGE(AI32:AI36)</f>
        <v>5819</v>
      </c>
      <c r="AJ37">
        <f t="shared" si="13"/>
        <v>5618.4</v>
      </c>
      <c r="AK37">
        <f t="shared" si="13"/>
        <v>5794.6</v>
      </c>
      <c r="AL37">
        <f t="shared" si="13"/>
        <v>4791.3999999999996</v>
      </c>
      <c r="AO37" s="4" t="s">
        <v>7</v>
      </c>
      <c r="AP37" s="19">
        <f>AVERAGE(AP32:AP36)</f>
        <v>37643480</v>
      </c>
      <c r="AQ37" s="19">
        <f t="shared" ref="AQ37:AT37" si="14">AVERAGE(AQ32:AQ36)</f>
        <v>39213005.600000001</v>
      </c>
      <c r="AR37" s="19">
        <f t="shared" si="14"/>
        <v>45861107.799999997</v>
      </c>
      <c r="AS37" s="19">
        <f t="shared" si="14"/>
        <v>35184339.600000001</v>
      </c>
      <c r="AT37" s="19">
        <f t="shared" si="14"/>
        <v>30524160.600000001</v>
      </c>
    </row>
    <row r="38" spans="2:46" x14ac:dyDescent="0.2">
      <c r="G38" s="4" t="s">
        <v>8</v>
      </c>
      <c r="H38">
        <f>STDEV(H32:H36)</f>
        <v>0.32046224095827563</v>
      </c>
      <c r="I38">
        <f t="shared" ref="I38:L38" si="15">STDEV(I32:I36)</f>
        <v>0.23543370623171203</v>
      </c>
      <c r="J38">
        <f t="shared" si="15"/>
        <v>0.32617846904723796</v>
      </c>
      <c r="K38">
        <f t="shared" si="15"/>
        <v>0.14573232774508152</v>
      </c>
      <c r="L38">
        <f t="shared" si="15"/>
        <v>0.23807191556334498</v>
      </c>
      <c r="Q38" s="4" t="s">
        <v>8</v>
      </c>
      <c r="R38">
        <f>STDEV(R32:R36)</f>
        <v>584.15553933006515</v>
      </c>
      <c r="S38">
        <f t="shared" ref="S38:V38" si="16">STDEV(S32:S36)</f>
        <v>2012.3338189202111</v>
      </c>
      <c r="T38">
        <f t="shared" si="16"/>
        <v>1680.2807079473362</v>
      </c>
      <c r="U38">
        <f t="shared" si="16"/>
        <v>310.4367940016129</v>
      </c>
      <c r="V38">
        <f t="shared" si="16"/>
        <v>323.7397224160178</v>
      </c>
      <c r="Y38" s="4" t="s">
        <v>8</v>
      </c>
      <c r="Z38">
        <f>STDEV(Z32:Z36)</f>
        <v>11.987493482792805</v>
      </c>
      <c r="AA38">
        <f t="shared" ref="AA38:AD38" si="17">STDEV(AA32:AA36)</f>
        <v>19.253571097331548</v>
      </c>
      <c r="AB38">
        <f t="shared" si="17"/>
        <v>8.4675852520066179</v>
      </c>
      <c r="AC38">
        <f t="shared" si="17"/>
        <v>39.2364626336269</v>
      </c>
      <c r="AD38">
        <f t="shared" si="17"/>
        <v>11.802542099056458</v>
      </c>
      <c r="AG38" s="4" t="s">
        <v>8</v>
      </c>
      <c r="AH38">
        <f>STDEV(AH32:AH36)</f>
        <v>8.9162772500635032</v>
      </c>
      <c r="AI38">
        <f t="shared" ref="AI38:AL38" si="18">STDEV(AI32:AI36)</f>
        <v>58.987286765878629</v>
      </c>
      <c r="AJ38">
        <f t="shared" si="18"/>
        <v>70.012855962315953</v>
      </c>
      <c r="AK38">
        <f t="shared" si="18"/>
        <v>16.040573555830228</v>
      </c>
      <c r="AL38">
        <f t="shared" si="18"/>
        <v>28.780201528133883</v>
      </c>
      <c r="AO38" s="4" t="s">
        <v>8</v>
      </c>
      <c r="AP38" s="19">
        <f>STDEV(AP32:AP36)</f>
        <v>1219148.1102056468</v>
      </c>
      <c r="AQ38" s="19">
        <f t="shared" ref="AQ38:AT38" si="19">STDEV(AQ32:AQ36)</f>
        <v>4090767.1284646969</v>
      </c>
      <c r="AR38" s="19">
        <f t="shared" si="19"/>
        <v>4289754.0540949078</v>
      </c>
      <c r="AS38" s="19">
        <f t="shared" si="19"/>
        <v>672880.28800247971</v>
      </c>
      <c r="AT38" s="19">
        <f t="shared" si="19"/>
        <v>631175.65387323045</v>
      </c>
    </row>
    <row r="45" spans="2:46" x14ac:dyDescent="0.2">
      <c r="AC45" t="s">
        <v>20</v>
      </c>
      <c r="AD45" t="s">
        <v>9</v>
      </c>
      <c r="AE45" t="s">
        <v>10</v>
      </c>
      <c r="AF45" t="s">
        <v>15</v>
      </c>
      <c r="AG45" t="s">
        <v>12</v>
      </c>
      <c r="AH45" t="s">
        <v>13</v>
      </c>
    </row>
    <row r="46" spans="2:46" x14ac:dyDescent="0.2">
      <c r="AC46" s="5">
        <v>42</v>
      </c>
      <c r="AD46">
        <f t="shared" ref="AD46:AH50" si="20">Z32/(AH32+Z32)</f>
        <v>2.0058233581365253E-2</v>
      </c>
      <c r="AE46">
        <f t="shared" si="20"/>
        <v>2.6666666666666668E-2</v>
      </c>
      <c r="AF46">
        <f t="shared" si="20"/>
        <v>1.9390093424995595E-2</v>
      </c>
      <c r="AG46">
        <f t="shared" si="20"/>
        <v>2.9885829415715246E-2</v>
      </c>
      <c r="AH46">
        <f t="shared" si="20"/>
        <v>3.0856678846934632E-2</v>
      </c>
    </row>
    <row r="47" spans="2:46" x14ac:dyDescent="0.2">
      <c r="AC47" s="5">
        <v>71</v>
      </c>
      <c r="AD47">
        <f t="shared" si="20"/>
        <v>2.1300629336775859E-2</v>
      </c>
      <c r="AE47">
        <f t="shared" si="20"/>
        <v>2.2597924338801471E-2</v>
      </c>
      <c r="AF47">
        <f t="shared" si="20"/>
        <v>2.1486438886932017E-2</v>
      </c>
      <c r="AG47">
        <f t="shared" si="20"/>
        <v>3.9362232187344297E-2</v>
      </c>
      <c r="AH47">
        <f t="shared" si="20"/>
        <v>2.6512851649463671E-2</v>
      </c>
    </row>
    <row r="48" spans="2:46" x14ac:dyDescent="0.2">
      <c r="AC48" s="5">
        <v>143</v>
      </c>
      <c r="AD48">
        <f t="shared" si="20"/>
        <v>2.1974470835353047E-2</v>
      </c>
      <c r="AE48">
        <f t="shared" si="20"/>
        <v>2.4341778440139097E-2</v>
      </c>
      <c r="AF48">
        <f t="shared" si="20"/>
        <v>2.0912547528517109E-2</v>
      </c>
      <c r="AG48">
        <f t="shared" si="20"/>
        <v>2.676928224861971E-2</v>
      </c>
      <c r="AH48">
        <f t="shared" si="20"/>
        <v>2.6911314984709479E-2</v>
      </c>
    </row>
    <row r="49" spans="29:34" x14ac:dyDescent="0.2">
      <c r="AC49" s="5">
        <v>176</v>
      </c>
      <c r="AD49">
        <f t="shared" si="20"/>
        <v>2.0583468395461914E-2</v>
      </c>
      <c r="AE49">
        <f t="shared" si="20"/>
        <v>3.0420821362176779E-2</v>
      </c>
      <c r="AF49">
        <f t="shared" si="20"/>
        <v>2.2894092974484446E-2</v>
      </c>
      <c r="AG49">
        <f t="shared" si="20"/>
        <v>2.3549201009251473E-2</v>
      </c>
      <c r="AH49">
        <f t="shared" si="20"/>
        <v>2.4424707307226484E-2</v>
      </c>
    </row>
    <row r="50" spans="29:34" ht="17" thickBot="1" x14ac:dyDescent="0.25">
      <c r="AC50" s="17">
        <v>821</v>
      </c>
      <c r="AD50" s="18">
        <f t="shared" si="20"/>
        <v>1.7070395057714193E-2</v>
      </c>
      <c r="AE50" s="18">
        <f t="shared" si="20"/>
        <v>2.2631312278331362E-2</v>
      </c>
      <c r="AF50" s="18">
        <f t="shared" si="20"/>
        <v>2.223362408072516E-2</v>
      </c>
      <c r="AG50" s="18">
        <f t="shared" si="20"/>
        <v>2.4435456690259521E-2</v>
      </c>
      <c r="AH50" s="18">
        <f t="shared" si="20"/>
        <v>2.575107296137339E-2</v>
      </c>
    </row>
    <row r="51" spans="29:34" ht="17" thickTop="1" x14ac:dyDescent="0.2">
      <c r="AC51" s="4" t="s">
        <v>7</v>
      </c>
      <c r="AD51">
        <f>AVERAGE(AD46:AD50)</f>
        <v>2.0197439441334057E-2</v>
      </c>
      <c r="AE51">
        <f t="shared" ref="AE51:AH51" si="21">AVERAGE(AE46:AE50)</f>
        <v>2.5331700617223073E-2</v>
      </c>
      <c r="AF51">
        <f t="shared" si="21"/>
        <v>2.1383359379130863E-2</v>
      </c>
      <c r="AG51">
        <f t="shared" si="21"/>
        <v>2.8800400310238051E-2</v>
      </c>
      <c r="AH51">
        <f t="shared" si="21"/>
        <v>2.6891325149941532E-2</v>
      </c>
    </row>
    <row r="52" spans="29:34" x14ac:dyDescent="0.2">
      <c r="AC52" s="4" t="s">
        <v>8</v>
      </c>
      <c r="AD52">
        <f>STDEV(AD46:AD50)</f>
        <v>1.8921992312344652E-3</v>
      </c>
      <c r="AE52">
        <f t="shared" ref="AE52:AH52" si="22">STDEV(AE46:AE50)</f>
        <v>3.2949529643020274E-3</v>
      </c>
      <c r="AF52">
        <f t="shared" si="22"/>
        <v>1.342634016255813E-3</v>
      </c>
      <c r="AG52">
        <f t="shared" si="22"/>
        <v>6.3930375493144679E-3</v>
      </c>
      <c r="AH52">
        <f t="shared" si="22"/>
        <v>2.4110189942143515E-3</v>
      </c>
    </row>
  </sheetData>
  <mergeCells count="7">
    <mergeCell ref="Q15:S15"/>
    <mergeCell ref="B19:C22"/>
    <mergeCell ref="B33:C36"/>
    <mergeCell ref="Y15:AB15"/>
    <mergeCell ref="AG15:AJ15"/>
    <mergeCell ref="AC3:AF3"/>
    <mergeCell ref="B8:D11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135E-50EF-4545-90E2-389B73EA1F49}">
  <dimension ref="E5:BB58"/>
  <sheetViews>
    <sheetView tabSelected="1" topLeftCell="AE7" workbookViewId="0">
      <selection activeCell="AY14" sqref="AY14"/>
    </sheetView>
  </sheetViews>
  <sheetFormatPr baseColWidth="10" defaultRowHeight="16" x14ac:dyDescent="0.2"/>
  <sheetData>
    <row r="5" spans="5:38" ht="16" customHeight="1" x14ac:dyDescent="0.2">
      <c r="E5" s="23" t="s">
        <v>25</v>
      </c>
      <c r="F5" s="23"/>
      <c r="G5" s="23"/>
      <c r="H5" s="23"/>
      <c r="I5" s="23"/>
      <c r="AG5" s="5" t="s">
        <v>19</v>
      </c>
    </row>
    <row r="6" spans="5:38" ht="16" customHeight="1" x14ac:dyDescent="0.2">
      <c r="E6" s="23"/>
      <c r="F6" s="23"/>
      <c r="G6" s="23"/>
      <c r="H6" s="23"/>
      <c r="I6" s="23"/>
    </row>
    <row r="7" spans="5:38" ht="16" customHeight="1" x14ac:dyDescent="0.2">
      <c r="E7" s="23"/>
      <c r="F7" s="23"/>
      <c r="G7" s="23"/>
      <c r="H7" s="23"/>
      <c r="I7" s="23"/>
      <c r="AG7" t="s">
        <v>20</v>
      </c>
      <c r="AH7" t="s">
        <v>26</v>
      </c>
      <c r="AI7" t="s">
        <v>27</v>
      </c>
      <c r="AJ7" t="s">
        <v>28</v>
      </c>
      <c r="AK7" t="s">
        <v>29</v>
      </c>
      <c r="AL7" t="s">
        <v>30</v>
      </c>
    </row>
    <row r="8" spans="5:38" ht="16" customHeight="1" x14ac:dyDescent="0.2">
      <c r="E8" s="23"/>
      <c r="F8" s="23"/>
      <c r="G8" s="23"/>
      <c r="H8" s="23"/>
      <c r="I8" s="23"/>
      <c r="AG8">
        <v>42</v>
      </c>
      <c r="AH8">
        <f>AC20/(AK20+AC20)</f>
        <v>5.9684470632959515E-2</v>
      </c>
      <c r="AI8">
        <f t="shared" ref="AI8:AL12" si="0">AD20/(AL20+AD20)</f>
        <v>3.8273001508295629E-2</v>
      </c>
      <c r="AJ8">
        <f t="shared" si="0"/>
        <v>3.6301644604893706E-2</v>
      </c>
      <c r="AK8">
        <f t="shared" si="0"/>
        <v>3.4179873973649036E-2</v>
      </c>
      <c r="AL8">
        <f t="shared" si="0"/>
        <v>4.4209514656415184E-2</v>
      </c>
    </row>
    <row r="9" spans="5:38" x14ac:dyDescent="0.2">
      <c r="AG9">
        <v>71</v>
      </c>
      <c r="AH9">
        <f t="shared" ref="AH9:AH12" si="1">AC21/(AK21+AC21)</f>
        <v>5.0705299275638584E-2</v>
      </c>
      <c r="AI9">
        <f t="shared" si="0"/>
        <v>4.8547260022066933E-2</v>
      </c>
      <c r="AJ9">
        <f t="shared" si="0"/>
        <v>4.5027407987470632E-2</v>
      </c>
      <c r="AK9">
        <f t="shared" si="0"/>
        <v>3.9063974334780149E-2</v>
      </c>
      <c r="AL9">
        <f t="shared" si="0"/>
        <v>6.3657957244655589E-2</v>
      </c>
    </row>
    <row r="10" spans="5:38" x14ac:dyDescent="0.2">
      <c r="AG10">
        <v>143</v>
      </c>
      <c r="AH10">
        <f t="shared" si="1"/>
        <v>4.708562749193089E-2</v>
      </c>
      <c r="AI10">
        <f t="shared" si="0"/>
        <v>4.3176271822789561E-2</v>
      </c>
      <c r="AJ10">
        <f t="shared" si="0"/>
        <v>3.9865798302743241E-2</v>
      </c>
      <c r="AK10">
        <f t="shared" si="0"/>
        <v>3.223949337938975E-2</v>
      </c>
      <c r="AL10">
        <f t="shared" si="0"/>
        <v>3.9398280802292261E-2</v>
      </c>
    </row>
    <row r="11" spans="5:38" x14ac:dyDescent="0.2">
      <c r="AG11">
        <v>176</v>
      </c>
      <c r="AH11">
        <f t="shared" si="1"/>
        <v>4.24652386320932E-2</v>
      </c>
      <c r="AI11">
        <f t="shared" si="0"/>
        <v>3.6256011838697741E-2</v>
      </c>
      <c r="AJ11">
        <f t="shared" si="0"/>
        <v>4.361809045226131E-2</v>
      </c>
      <c r="AK11">
        <f t="shared" si="0"/>
        <v>3.0986993114001531E-2</v>
      </c>
      <c r="AL11">
        <f t="shared" si="0"/>
        <v>5.0759013282732447E-2</v>
      </c>
    </row>
    <row r="12" spans="5:38" ht="17" thickBot="1" x14ac:dyDescent="0.25">
      <c r="AG12" s="18">
        <v>821</v>
      </c>
      <c r="AH12" s="18">
        <f t="shared" si="1"/>
        <v>5.4054054054054057E-2</v>
      </c>
      <c r="AI12" s="18">
        <f t="shared" si="0"/>
        <v>3.9193729003359462E-2</v>
      </c>
      <c r="AJ12" s="18">
        <f t="shared" si="0"/>
        <v>5.0900062073246433E-2</v>
      </c>
      <c r="AK12" s="18">
        <f t="shared" si="0"/>
        <v>4.7296024119087995E-2</v>
      </c>
      <c r="AL12" s="18">
        <f t="shared" si="0"/>
        <v>3.9075530140576603E-2</v>
      </c>
    </row>
    <row r="13" spans="5:38" ht="17" thickTop="1" x14ac:dyDescent="0.2">
      <c r="AG13" s="4" t="s">
        <v>7</v>
      </c>
      <c r="AH13">
        <f>AVERAGE(AH8:AH12)</f>
        <v>5.0798938017335246E-2</v>
      </c>
      <c r="AI13">
        <f t="shared" ref="AI13:AL13" si="2">AVERAGE(AI8:AI12)</f>
        <v>4.1089254839041869E-2</v>
      </c>
      <c r="AJ13">
        <f t="shared" si="2"/>
        <v>4.3142600684123067E-2</v>
      </c>
      <c r="AK13">
        <f t="shared" si="2"/>
        <v>3.6753271784181696E-2</v>
      </c>
      <c r="AL13">
        <f t="shared" si="2"/>
        <v>4.7420059225334418E-2</v>
      </c>
    </row>
    <row r="14" spans="5:38" x14ac:dyDescent="0.2">
      <c r="AG14" s="4" t="s">
        <v>8</v>
      </c>
      <c r="AH14">
        <f>STDEV(AH8:AH12)</f>
        <v>6.5726033463049411E-3</v>
      </c>
      <c r="AI14">
        <f t="shared" ref="AI14:AL14" si="3">STDEV(AI8:AI12)</f>
        <v>4.869856777091456E-3</v>
      </c>
      <c r="AJ14">
        <f t="shared" si="3"/>
        <v>5.5111911194100759E-3</v>
      </c>
      <c r="AK14">
        <f t="shared" si="3"/>
        <v>6.6470955039308003E-3</v>
      </c>
      <c r="AL14">
        <f t="shared" si="3"/>
        <v>1.0236034845425479E-2</v>
      </c>
    </row>
    <row r="17" spans="6:54" ht="19" x14ac:dyDescent="0.25">
      <c r="K17" s="25" t="s">
        <v>0</v>
      </c>
      <c r="L17" s="20"/>
      <c r="M17" s="20"/>
      <c r="N17" s="20"/>
      <c r="O17" s="20"/>
      <c r="P17" s="20"/>
      <c r="T17" s="5" t="s">
        <v>36</v>
      </c>
      <c r="AB17" s="5" t="s">
        <v>21</v>
      </c>
      <c r="AJ17" s="5" t="s">
        <v>22</v>
      </c>
      <c r="AR17" s="5" t="s">
        <v>23</v>
      </c>
    </row>
    <row r="18" spans="6:54" x14ac:dyDescent="0.2">
      <c r="K18" s="20"/>
      <c r="L18" s="20"/>
      <c r="M18" s="20"/>
      <c r="N18" s="20"/>
      <c r="O18" s="20"/>
      <c r="P18" s="20"/>
    </row>
    <row r="19" spans="6:54" ht="17" thickBot="1" x14ac:dyDescent="0.25">
      <c r="K19" s="26" t="s">
        <v>1</v>
      </c>
      <c r="L19" s="27" t="s">
        <v>26</v>
      </c>
      <c r="M19" s="27" t="s">
        <v>27</v>
      </c>
      <c r="N19" s="27" t="s">
        <v>28</v>
      </c>
      <c r="O19" s="27" t="s">
        <v>29</v>
      </c>
      <c r="P19" s="27" t="s">
        <v>30</v>
      </c>
      <c r="T19" t="s">
        <v>20</v>
      </c>
      <c r="U19" t="s">
        <v>26</v>
      </c>
      <c r="V19" t="s">
        <v>27</v>
      </c>
      <c r="W19" t="s">
        <v>28</v>
      </c>
      <c r="X19" t="s">
        <v>29</v>
      </c>
      <c r="Y19" t="s">
        <v>30</v>
      </c>
      <c r="AB19" t="s">
        <v>20</v>
      </c>
      <c r="AC19" t="s">
        <v>26</v>
      </c>
      <c r="AD19" t="s">
        <v>27</v>
      </c>
      <c r="AE19" t="s">
        <v>28</v>
      </c>
      <c r="AF19" t="s">
        <v>29</v>
      </c>
      <c r="AG19" t="s">
        <v>30</v>
      </c>
      <c r="AJ19" t="s">
        <v>20</v>
      </c>
      <c r="AK19" t="s">
        <v>26</v>
      </c>
      <c r="AL19" t="s">
        <v>27</v>
      </c>
      <c r="AM19" t="s">
        <v>28</v>
      </c>
      <c r="AN19" t="s">
        <v>29</v>
      </c>
      <c r="AO19" t="s">
        <v>30</v>
      </c>
      <c r="AR19" t="s">
        <v>20</v>
      </c>
      <c r="AS19" t="s">
        <v>26</v>
      </c>
      <c r="AT19" t="s">
        <v>27</v>
      </c>
      <c r="AU19" t="s">
        <v>28</v>
      </c>
      <c r="AV19" t="s">
        <v>29</v>
      </c>
      <c r="AW19" t="s">
        <v>30</v>
      </c>
    </row>
    <row r="20" spans="6:54" x14ac:dyDescent="0.2">
      <c r="K20" s="28">
        <v>42</v>
      </c>
      <c r="L20" s="28">
        <v>12.846500000000001</v>
      </c>
      <c r="M20" s="28">
        <v>10.524570000000001</v>
      </c>
      <c r="N20" s="28">
        <v>18.282620000000001</v>
      </c>
      <c r="O20" s="28">
        <v>10.770339999999999</v>
      </c>
      <c r="P20" s="28">
        <v>16.999700000000001</v>
      </c>
      <c r="T20">
        <v>42</v>
      </c>
      <c r="U20">
        <v>15174.67</v>
      </c>
      <c r="V20">
        <v>10980.56</v>
      </c>
      <c r="W20">
        <v>22822.92</v>
      </c>
      <c r="X20">
        <v>10501.07</v>
      </c>
      <c r="Y20">
        <v>11660.89</v>
      </c>
      <c r="AB20">
        <v>42</v>
      </c>
      <c r="AC20">
        <v>314</v>
      </c>
      <c r="AD20">
        <v>203</v>
      </c>
      <c r="AE20">
        <v>181</v>
      </c>
      <c r="AF20">
        <v>179</v>
      </c>
      <c r="AG20">
        <v>184</v>
      </c>
      <c r="AJ20">
        <v>42</v>
      </c>
      <c r="AK20">
        <v>4947</v>
      </c>
      <c r="AL20">
        <v>5101</v>
      </c>
      <c r="AM20">
        <v>4805</v>
      </c>
      <c r="AN20">
        <v>5058</v>
      </c>
      <c r="AO20">
        <v>3978</v>
      </c>
      <c r="AR20">
        <v>42</v>
      </c>
      <c r="AS20">
        <v>26853341</v>
      </c>
      <c r="AT20">
        <v>21798344</v>
      </c>
      <c r="AU20">
        <v>40407674</v>
      </c>
      <c r="AV20">
        <v>21064908</v>
      </c>
      <c r="AW20">
        <v>17457375</v>
      </c>
    </row>
    <row r="21" spans="6:54" x14ac:dyDescent="0.2">
      <c r="F21" s="22" t="s">
        <v>17</v>
      </c>
      <c r="G21" s="22"/>
      <c r="K21" s="29">
        <v>71</v>
      </c>
      <c r="L21" s="29">
        <v>14.437799999999999</v>
      </c>
      <c r="M21" s="29">
        <v>11.489240000000001</v>
      </c>
      <c r="N21" s="29">
        <v>16.803709999999999</v>
      </c>
      <c r="O21" s="29">
        <v>10.76976</v>
      </c>
      <c r="P21" s="29">
        <v>15.97913</v>
      </c>
      <c r="T21">
        <v>71</v>
      </c>
      <c r="U21">
        <v>16285.46</v>
      </c>
      <c r="V21">
        <v>13497.5</v>
      </c>
      <c r="W21">
        <v>17868.240000000002</v>
      </c>
      <c r="X21">
        <v>10387.59</v>
      </c>
      <c r="Y21">
        <v>12234.93</v>
      </c>
      <c r="AB21">
        <v>71</v>
      </c>
      <c r="AC21">
        <v>266</v>
      </c>
      <c r="AD21">
        <v>264</v>
      </c>
      <c r="AE21">
        <v>230</v>
      </c>
      <c r="AF21">
        <v>207</v>
      </c>
      <c r="AG21">
        <v>268</v>
      </c>
      <c r="AJ21">
        <v>71</v>
      </c>
      <c r="AK21">
        <v>4980</v>
      </c>
      <c r="AL21">
        <v>5174</v>
      </c>
      <c r="AM21">
        <v>4878</v>
      </c>
      <c r="AN21">
        <v>5092</v>
      </c>
      <c r="AO21">
        <v>3942</v>
      </c>
      <c r="AR21">
        <v>71</v>
      </c>
      <c r="AS21">
        <v>27784000</v>
      </c>
      <c r="AT21">
        <v>28049369</v>
      </c>
      <c r="AU21">
        <v>31332770</v>
      </c>
      <c r="AV21">
        <v>20634270</v>
      </c>
      <c r="AW21">
        <v>18639941</v>
      </c>
    </row>
    <row r="22" spans="6:54" x14ac:dyDescent="0.2">
      <c r="F22" s="22"/>
      <c r="G22" s="22"/>
      <c r="K22" s="28">
        <v>143</v>
      </c>
      <c r="L22" s="28">
        <v>13.106159999999999</v>
      </c>
      <c r="M22" s="28">
        <v>11.087899999999999</v>
      </c>
      <c r="N22" s="28">
        <v>16.456009999999999</v>
      </c>
      <c r="O22" s="28">
        <v>11.492290000000001</v>
      </c>
      <c r="P22" s="28">
        <v>16.357389999999999</v>
      </c>
      <c r="T22">
        <v>143</v>
      </c>
      <c r="U22">
        <v>15049.5</v>
      </c>
      <c r="V22">
        <v>14227.55</v>
      </c>
      <c r="W22">
        <v>18708.599999999999</v>
      </c>
      <c r="X22">
        <v>9852.32</v>
      </c>
      <c r="Y22">
        <v>11249.6</v>
      </c>
      <c r="AB22">
        <v>143</v>
      </c>
      <c r="AC22">
        <v>248</v>
      </c>
      <c r="AD22">
        <v>230</v>
      </c>
      <c r="AE22">
        <v>202</v>
      </c>
      <c r="AF22">
        <v>168</v>
      </c>
      <c r="AG22">
        <v>165</v>
      </c>
      <c r="AJ22">
        <v>143</v>
      </c>
      <c r="AK22">
        <v>5019</v>
      </c>
      <c r="AL22">
        <v>5097</v>
      </c>
      <c r="AM22">
        <v>4865</v>
      </c>
      <c r="AN22">
        <v>5043</v>
      </c>
      <c r="AO22">
        <v>4023</v>
      </c>
      <c r="AR22">
        <v>143</v>
      </c>
      <c r="AS22">
        <v>26153233</v>
      </c>
      <c r="AT22">
        <v>28237523</v>
      </c>
      <c r="AU22">
        <v>34845105</v>
      </c>
      <c r="AV22">
        <v>20107755</v>
      </c>
      <c r="AW22">
        <v>17640430</v>
      </c>
    </row>
    <row r="23" spans="6:54" x14ac:dyDescent="0.2">
      <c r="F23" s="22"/>
      <c r="G23" s="22"/>
      <c r="K23" s="29">
        <v>176</v>
      </c>
      <c r="L23" s="29">
        <v>13.572789999999999</v>
      </c>
      <c r="M23" s="29">
        <v>10.38866</v>
      </c>
      <c r="N23" s="29">
        <v>18.260280000000002</v>
      </c>
      <c r="O23" s="29">
        <v>12.95022</v>
      </c>
      <c r="P23" s="29">
        <v>16.470659999999999</v>
      </c>
      <c r="T23">
        <v>176</v>
      </c>
      <c r="U23">
        <v>16011.84</v>
      </c>
      <c r="V23">
        <v>11065.64</v>
      </c>
      <c r="W23">
        <v>23825.31</v>
      </c>
      <c r="X23">
        <v>14493.75</v>
      </c>
      <c r="Y23">
        <v>12397.6</v>
      </c>
      <c r="AB23">
        <v>176</v>
      </c>
      <c r="AC23">
        <v>226</v>
      </c>
      <c r="AD23">
        <v>196</v>
      </c>
      <c r="AE23">
        <v>217</v>
      </c>
      <c r="AF23">
        <v>162</v>
      </c>
      <c r="AG23">
        <v>214</v>
      </c>
      <c r="AJ23">
        <v>176</v>
      </c>
      <c r="AK23">
        <v>5096</v>
      </c>
      <c r="AL23">
        <v>5210</v>
      </c>
      <c r="AM23">
        <v>4758</v>
      </c>
      <c r="AN23">
        <v>5066</v>
      </c>
      <c r="AO23">
        <v>4002</v>
      </c>
      <c r="AR23">
        <v>176</v>
      </c>
      <c r="AS23">
        <v>28465405</v>
      </c>
      <c r="AT23">
        <v>22285978</v>
      </c>
      <c r="AU23">
        <v>47071089</v>
      </c>
      <c r="AV23">
        <v>29035891</v>
      </c>
      <c r="AW23">
        <v>18789443</v>
      </c>
    </row>
    <row r="24" spans="6:54" ht="17" thickBot="1" x14ac:dyDescent="0.25">
      <c r="F24" s="22"/>
      <c r="G24" s="22"/>
      <c r="K24" s="30">
        <v>821</v>
      </c>
      <c r="L24" s="30">
        <v>12.91258</v>
      </c>
      <c r="M24" s="30">
        <v>10.89561</v>
      </c>
      <c r="N24" s="30">
        <v>19.710360000000001</v>
      </c>
      <c r="O24" s="30">
        <v>13.33783</v>
      </c>
      <c r="P24" s="30">
        <v>16.074909999999999</v>
      </c>
      <c r="T24" s="3">
        <v>821</v>
      </c>
      <c r="U24" s="3">
        <v>15461.15</v>
      </c>
      <c r="V24" s="3">
        <v>12830.92</v>
      </c>
      <c r="W24" s="3">
        <v>27446.26</v>
      </c>
      <c r="X24" s="3">
        <v>13794.43</v>
      </c>
      <c r="Y24" s="3">
        <v>11893.14</v>
      </c>
      <c r="AB24" s="18">
        <v>821</v>
      </c>
      <c r="AC24" s="18">
        <v>286</v>
      </c>
      <c r="AD24" s="18">
        <v>210</v>
      </c>
      <c r="AE24" s="18">
        <v>246</v>
      </c>
      <c r="AF24" s="18">
        <v>251</v>
      </c>
      <c r="AG24" s="18">
        <v>164</v>
      </c>
      <c r="AJ24" s="18">
        <v>821</v>
      </c>
      <c r="AK24" s="18">
        <v>5005</v>
      </c>
      <c r="AL24" s="18">
        <v>5148</v>
      </c>
      <c r="AM24" s="18">
        <v>4587</v>
      </c>
      <c r="AN24" s="18">
        <v>5056</v>
      </c>
      <c r="AO24" s="18">
        <v>4033</v>
      </c>
      <c r="AR24" s="18">
        <v>821</v>
      </c>
      <c r="AS24" s="18">
        <v>26680630</v>
      </c>
      <c r="AT24" s="18">
        <v>25980736</v>
      </c>
      <c r="AU24" s="18">
        <v>54587314</v>
      </c>
      <c r="AV24" s="18">
        <v>26939293</v>
      </c>
      <c r="AW24" s="18">
        <v>17944694</v>
      </c>
    </row>
    <row r="25" spans="6:54" ht="17" thickTop="1" x14ac:dyDescent="0.2">
      <c r="F25" s="20"/>
      <c r="G25" s="20"/>
      <c r="K25" s="31" t="s">
        <v>7</v>
      </c>
      <c r="L25" s="29">
        <f>AVERAGE(L20:L24)</f>
        <v>13.375166000000002</v>
      </c>
      <c r="M25" s="29">
        <f t="shared" ref="M25:P25" si="4">AVERAGE(M20:M24)</f>
        <v>10.877196</v>
      </c>
      <c r="N25" s="29">
        <f t="shared" si="4"/>
        <v>17.902595999999999</v>
      </c>
      <c r="O25" s="29">
        <f t="shared" si="4"/>
        <v>11.864088000000001</v>
      </c>
      <c r="P25" s="29">
        <f t="shared" si="4"/>
        <v>16.376358</v>
      </c>
      <c r="T25" s="4" t="s">
        <v>7</v>
      </c>
      <c r="U25">
        <f>AVERAGE(U20:U24)</f>
        <v>15596.523999999999</v>
      </c>
      <c r="V25">
        <f t="shared" ref="V25:Y25" si="5">AVERAGE(V20:V24)</f>
        <v>12520.433999999999</v>
      </c>
      <c r="W25">
        <f t="shared" si="5"/>
        <v>22134.266</v>
      </c>
      <c r="X25" s="5">
        <f t="shared" si="5"/>
        <v>11805.831999999999</v>
      </c>
      <c r="Y25">
        <f t="shared" si="5"/>
        <v>11887.232</v>
      </c>
      <c r="AB25" s="4" t="s">
        <v>7</v>
      </c>
      <c r="AC25">
        <f>AVERAGE(AC20:AC24)</f>
        <v>268</v>
      </c>
      <c r="AD25">
        <f t="shared" ref="AD25:AG25" si="6">AVERAGE(AD20:AD24)</f>
        <v>220.6</v>
      </c>
      <c r="AE25">
        <f t="shared" si="6"/>
        <v>215.2</v>
      </c>
      <c r="AF25">
        <f t="shared" si="6"/>
        <v>193.4</v>
      </c>
      <c r="AG25">
        <f t="shared" si="6"/>
        <v>199</v>
      </c>
      <c r="AJ25" s="4" t="s">
        <v>7</v>
      </c>
      <c r="AK25">
        <f>AVERAGE(AK20:AK24)</f>
        <v>5009.3999999999996</v>
      </c>
      <c r="AL25">
        <f t="shared" ref="AL25:AO25" si="7">AVERAGE(AL20:AL24)</f>
        <v>5146</v>
      </c>
      <c r="AM25">
        <f t="shared" si="7"/>
        <v>4778.6000000000004</v>
      </c>
      <c r="AN25">
        <f t="shared" si="7"/>
        <v>5063</v>
      </c>
      <c r="AO25">
        <f t="shared" si="7"/>
        <v>3995.6</v>
      </c>
      <c r="AR25" s="4" t="s">
        <v>7</v>
      </c>
      <c r="AS25" s="19">
        <f>AVERAGE(AS20:AS24)</f>
        <v>27187321.800000001</v>
      </c>
      <c r="AT25" s="19">
        <f t="shared" ref="AT25:AW25" si="8">AVERAGE(AT20:AT24)</f>
        <v>25270390</v>
      </c>
      <c r="AU25" s="19">
        <f t="shared" si="8"/>
        <v>41648790.399999999</v>
      </c>
      <c r="AV25" s="19">
        <f t="shared" si="8"/>
        <v>23556423.399999999</v>
      </c>
      <c r="AW25" s="19">
        <f t="shared" si="8"/>
        <v>18094376.600000001</v>
      </c>
    </row>
    <row r="26" spans="6:54" x14ac:dyDescent="0.2">
      <c r="F26" s="20"/>
      <c r="G26" s="20"/>
      <c r="K26" s="32" t="s">
        <v>8</v>
      </c>
      <c r="L26" s="28">
        <f>STDEV(L20:L24)</f>
        <v>0.65842312351556997</v>
      </c>
      <c r="M26" s="28">
        <f t="shared" ref="M26:P26" si="9">STDEV(M20:M24)</f>
        <v>0.44225152009914004</v>
      </c>
      <c r="N26" s="28">
        <f t="shared" si="9"/>
        <v>1.3077201784517982</v>
      </c>
      <c r="O26" s="28">
        <f t="shared" si="9"/>
        <v>1.2128139197626322</v>
      </c>
      <c r="P26" s="28">
        <f t="shared" si="9"/>
        <v>0.40201644303436196</v>
      </c>
      <c r="T26" s="4" t="s">
        <v>8</v>
      </c>
      <c r="U26">
        <f>STDEV(U20:U24)</f>
        <v>534.47225506100847</v>
      </c>
      <c r="V26">
        <f t="shared" ref="V26:Y26" si="10">STDEV(V20:V24)</f>
        <v>1453.6971899539362</v>
      </c>
      <c r="W26">
        <f t="shared" si="10"/>
        <v>3920.6287688940783</v>
      </c>
      <c r="X26">
        <f t="shared" si="10"/>
        <v>2162.7210038329076</v>
      </c>
      <c r="Y26">
        <f t="shared" si="10"/>
        <v>458.0419106042591</v>
      </c>
      <c r="AB26" s="4" t="s">
        <v>8</v>
      </c>
      <c r="AC26">
        <f>STDEV(AC20:AC24)</f>
        <v>33.941125496954278</v>
      </c>
      <c r="AD26">
        <f t="shared" ref="AD26:AG26" si="11">STDEV(AD20:AD24)</f>
        <v>27.382476148076947</v>
      </c>
      <c r="AE26">
        <f t="shared" si="11"/>
        <v>25.073890802984629</v>
      </c>
      <c r="AF26">
        <f t="shared" si="11"/>
        <v>36.541756936414579</v>
      </c>
      <c r="AG26">
        <f t="shared" si="11"/>
        <v>43.56604182158393</v>
      </c>
      <c r="AJ26" s="4" t="s">
        <v>8</v>
      </c>
      <c r="AK26">
        <f>STDEV(AK20:AK24)</f>
        <v>55.608452594906829</v>
      </c>
      <c r="AL26">
        <f t="shared" ref="AL26:AO26" si="12">STDEV(AL20:AL24)</f>
        <v>48.244170632315779</v>
      </c>
      <c r="AM26">
        <f t="shared" si="12"/>
        <v>117.44913792787071</v>
      </c>
      <c r="AN26">
        <f t="shared" si="12"/>
        <v>18.193405398660254</v>
      </c>
      <c r="AO26">
        <f t="shared" si="12"/>
        <v>36.651057283521844</v>
      </c>
      <c r="AR26" s="4" t="s">
        <v>8</v>
      </c>
      <c r="AS26" s="19">
        <f>STDEV(AS20:AS24)</f>
        <v>925626.9418235945</v>
      </c>
      <c r="AT26" s="19">
        <f t="shared" ref="AT26:AW26" si="13">STDEV(AT20:AT24)</f>
        <v>3081923.6027887682</v>
      </c>
      <c r="AU26" s="19">
        <f t="shared" si="13"/>
        <v>9368264.2054045554</v>
      </c>
      <c r="AV26" s="19">
        <f t="shared" si="13"/>
        <v>4126388.1035592589</v>
      </c>
      <c r="AW26" s="19">
        <f t="shared" si="13"/>
        <v>594769.12532368395</v>
      </c>
    </row>
    <row r="27" spans="6:54" x14ac:dyDescent="0.2">
      <c r="F27" s="20"/>
      <c r="G27" s="20"/>
      <c r="K27" s="20"/>
      <c r="L27" s="20"/>
      <c r="M27" s="20"/>
      <c r="N27" s="20"/>
      <c r="O27" s="20"/>
      <c r="P27" s="20"/>
    </row>
    <row r="28" spans="6:54" x14ac:dyDescent="0.2">
      <c r="F28" s="20"/>
      <c r="G28" s="20"/>
      <c r="K28" s="20"/>
      <c r="L28" s="20"/>
      <c r="M28" s="20"/>
      <c r="N28" s="20"/>
      <c r="O28" s="20"/>
      <c r="P28" s="20"/>
    </row>
    <row r="29" spans="6:54" x14ac:dyDescent="0.2"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6"/>
      <c r="U29" s="6"/>
      <c r="V29" s="6"/>
      <c r="W29" s="6"/>
      <c r="X29" s="6"/>
      <c r="Y29" s="6"/>
      <c r="Z29" s="21"/>
      <c r="AA29" s="21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21"/>
      <c r="AQ29" s="21"/>
      <c r="AR29" s="6"/>
      <c r="AS29" s="6"/>
      <c r="AT29" s="6"/>
      <c r="AU29" s="6"/>
      <c r="AV29" s="6"/>
      <c r="AW29" s="6"/>
      <c r="AX29" s="21"/>
      <c r="AY29" s="21"/>
      <c r="AZ29" s="21"/>
      <c r="BA29" s="21"/>
      <c r="BB29" s="21"/>
    </row>
    <row r="30" spans="6:54" x14ac:dyDescent="0.2">
      <c r="F30" s="20"/>
      <c r="G30" s="20"/>
      <c r="K30" s="20"/>
      <c r="L30" s="20"/>
      <c r="M30" s="20"/>
      <c r="N30" s="20"/>
      <c r="O30" s="20"/>
      <c r="P30" s="20"/>
    </row>
    <row r="31" spans="6:54" x14ac:dyDescent="0.2">
      <c r="F31" s="20"/>
      <c r="G31" s="20"/>
      <c r="K31" s="20"/>
      <c r="L31" s="20"/>
      <c r="M31" s="20"/>
      <c r="N31" s="20"/>
      <c r="O31" s="20"/>
      <c r="P31" s="20"/>
    </row>
    <row r="32" spans="6:54" x14ac:dyDescent="0.2">
      <c r="F32" s="20"/>
      <c r="G32" s="20"/>
      <c r="K32" s="20"/>
      <c r="L32" s="20"/>
      <c r="M32" s="20"/>
      <c r="N32" s="20"/>
      <c r="O32" s="20"/>
      <c r="P32" s="20"/>
    </row>
    <row r="33" spans="6:49" ht="17" thickBot="1" x14ac:dyDescent="0.25">
      <c r="F33" s="20"/>
      <c r="G33" s="20"/>
      <c r="K33" s="26" t="s">
        <v>1</v>
      </c>
      <c r="L33" s="27" t="s">
        <v>31</v>
      </c>
      <c r="M33" s="27" t="s">
        <v>32</v>
      </c>
      <c r="N33" s="27" t="s">
        <v>33</v>
      </c>
      <c r="O33" s="27" t="s">
        <v>34</v>
      </c>
      <c r="P33" s="27" t="s">
        <v>35</v>
      </c>
      <c r="T33" t="s">
        <v>20</v>
      </c>
      <c r="U33" t="s">
        <v>31</v>
      </c>
      <c r="V33" t="s">
        <v>32</v>
      </c>
      <c r="W33" t="s">
        <v>33</v>
      </c>
      <c r="X33" t="s">
        <v>34</v>
      </c>
      <c r="Y33" t="s">
        <v>35</v>
      </c>
      <c r="AB33" t="s">
        <v>20</v>
      </c>
      <c r="AC33" t="s">
        <v>31</v>
      </c>
      <c r="AD33" t="s">
        <v>32</v>
      </c>
      <c r="AE33" t="s">
        <v>33</v>
      </c>
      <c r="AF33" t="s">
        <v>34</v>
      </c>
      <c r="AG33" t="s">
        <v>35</v>
      </c>
      <c r="AJ33" t="s">
        <v>20</v>
      </c>
      <c r="AK33" t="s">
        <v>31</v>
      </c>
      <c r="AL33" t="s">
        <v>32</v>
      </c>
      <c r="AM33" t="s">
        <v>33</v>
      </c>
      <c r="AN33" t="s">
        <v>34</v>
      </c>
      <c r="AO33" t="s">
        <v>35</v>
      </c>
      <c r="AR33" t="s">
        <v>20</v>
      </c>
      <c r="AS33" t="s">
        <v>31</v>
      </c>
      <c r="AT33" t="s">
        <v>32</v>
      </c>
      <c r="AU33" t="s">
        <v>33</v>
      </c>
      <c r="AV33" t="s">
        <v>34</v>
      </c>
      <c r="AW33" t="s">
        <v>35</v>
      </c>
    </row>
    <row r="34" spans="6:49" x14ac:dyDescent="0.2">
      <c r="F34" s="20"/>
      <c r="G34" s="20"/>
      <c r="K34" s="28">
        <v>42</v>
      </c>
      <c r="L34" s="28">
        <v>18.90127</v>
      </c>
      <c r="M34" s="28">
        <v>16.587479999999999</v>
      </c>
      <c r="N34" s="28">
        <v>24.577490000000001</v>
      </c>
      <c r="O34" s="28">
        <v>15.93967</v>
      </c>
      <c r="P34" s="28">
        <v>23.272040000000001</v>
      </c>
      <c r="T34">
        <v>42</v>
      </c>
      <c r="U34">
        <v>18889.650000000001</v>
      </c>
      <c r="V34">
        <v>22616.19</v>
      </c>
      <c r="W34">
        <v>22565.87</v>
      </c>
      <c r="X34">
        <v>16345.96</v>
      </c>
      <c r="Y34">
        <v>15554.45</v>
      </c>
      <c r="AB34">
        <v>42</v>
      </c>
      <c r="AC34">
        <v>158</v>
      </c>
      <c r="AD34">
        <v>152</v>
      </c>
      <c r="AE34">
        <v>139</v>
      </c>
      <c r="AF34">
        <v>117</v>
      </c>
      <c r="AG34">
        <v>193</v>
      </c>
      <c r="AJ34">
        <v>42</v>
      </c>
      <c r="AK34">
        <v>5502</v>
      </c>
      <c r="AL34">
        <v>5395</v>
      </c>
      <c r="AM34">
        <v>5223</v>
      </c>
      <c r="AN34">
        <v>5431</v>
      </c>
      <c r="AO34">
        <v>4163</v>
      </c>
      <c r="AR34">
        <v>42</v>
      </c>
      <c r="AS34">
        <v>28592739</v>
      </c>
      <c r="AT34">
        <v>48821180</v>
      </c>
      <c r="AU34">
        <v>35302612</v>
      </c>
      <c r="AV34">
        <v>33561817</v>
      </c>
      <c r="AW34">
        <v>22834671</v>
      </c>
    </row>
    <row r="35" spans="6:49" x14ac:dyDescent="0.2">
      <c r="F35" s="22" t="s">
        <v>18</v>
      </c>
      <c r="G35" s="22"/>
      <c r="K35" s="29">
        <v>71</v>
      </c>
      <c r="L35" s="29">
        <v>20.495999999999999</v>
      </c>
      <c r="M35" s="29">
        <v>16.466889999999999</v>
      </c>
      <c r="N35" s="29">
        <v>24.101209999999998</v>
      </c>
      <c r="O35" s="29">
        <v>17.82733</v>
      </c>
      <c r="P35" s="29">
        <v>24.800930000000001</v>
      </c>
      <c r="T35">
        <v>71</v>
      </c>
      <c r="U35">
        <v>20975.31</v>
      </c>
      <c r="V35">
        <v>21555.919999999998</v>
      </c>
      <c r="W35">
        <v>22852.13</v>
      </c>
      <c r="X35">
        <v>16328.15</v>
      </c>
      <c r="Y35">
        <v>16322.85</v>
      </c>
      <c r="AB35">
        <v>71</v>
      </c>
      <c r="AC35">
        <v>220</v>
      </c>
      <c r="AD35">
        <v>131</v>
      </c>
      <c r="AE35">
        <v>133</v>
      </c>
      <c r="AF35">
        <v>103</v>
      </c>
      <c r="AG35">
        <v>183</v>
      </c>
      <c r="AJ35">
        <v>71</v>
      </c>
      <c r="AK35">
        <v>5450</v>
      </c>
      <c r="AL35">
        <v>5488</v>
      </c>
      <c r="AM35">
        <v>5232</v>
      </c>
      <c r="AN35">
        <v>5419</v>
      </c>
      <c r="AO35">
        <v>4180</v>
      </c>
      <c r="AR35">
        <v>71</v>
      </c>
      <c r="AS35">
        <v>32152454</v>
      </c>
      <c r="AT35">
        <v>47126051</v>
      </c>
      <c r="AU35">
        <v>35997784</v>
      </c>
      <c r="AV35">
        <v>28705115</v>
      </c>
      <c r="AW35">
        <v>24671836</v>
      </c>
    </row>
    <row r="36" spans="6:49" x14ac:dyDescent="0.2">
      <c r="F36" s="22"/>
      <c r="G36" s="22"/>
      <c r="K36" s="28">
        <v>143</v>
      </c>
      <c r="L36" s="28">
        <v>19.318110000000001</v>
      </c>
      <c r="M36" s="28">
        <v>17.932670000000002</v>
      </c>
      <c r="N36" s="28">
        <v>24.272570000000002</v>
      </c>
      <c r="O36" s="28">
        <v>18.027570000000001</v>
      </c>
      <c r="P36" s="28">
        <v>23.03332</v>
      </c>
      <c r="T36">
        <v>143</v>
      </c>
      <c r="U36">
        <v>19872.62</v>
      </c>
      <c r="V36">
        <v>16192.17</v>
      </c>
      <c r="W36">
        <v>21636.43</v>
      </c>
      <c r="X36">
        <v>15740.71</v>
      </c>
      <c r="Y36">
        <v>14807.48</v>
      </c>
      <c r="AB36">
        <v>143</v>
      </c>
      <c r="AC36">
        <v>204</v>
      </c>
      <c r="AD36">
        <v>164</v>
      </c>
      <c r="AE36">
        <v>104</v>
      </c>
      <c r="AF36">
        <v>117</v>
      </c>
      <c r="AG36">
        <v>186</v>
      </c>
      <c r="AJ36">
        <v>143</v>
      </c>
      <c r="AK36">
        <v>5422</v>
      </c>
      <c r="AL36">
        <v>5426</v>
      </c>
      <c r="AM36">
        <v>5215</v>
      </c>
      <c r="AN36">
        <v>5370</v>
      </c>
      <c r="AO36">
        <v>4186</v>
      </c>
      <c r="AR36">
        <v>143</v>
      </c>
      <c r="AS36">
        <v>30549714</v>
      </c>
      <c r="AT36">
        <v>30560048</v>
      </c>
      <c r="AU36">
        <v>34227269</v>
      </c>
      <c r="AV36">
        <v>28040630</v>
      </c>
      <c r="AW36">
        <v>21494014</v>
      </c>
    </row>
    <row r="37" spans="6:49" x14ac:dyDescent="0.2">
      <c r="F37" s="22"/>
      <c r="G37" s="22"/>
      <c r="K37" s="29">
        <v>176</v>
      </c>
      <c r="L37" s="29">
        <v>19.644449999999999</v>
      </c>
      <c r="M37" s="29">
        <v>16.56269</v>
      </c>
      <c r="N37" s="29">
        <v>24.839359999999999</v>
      </c>
      <c r="O37" s="29">
        <v>16.302389999999999</v>
      </c>
      <c r="P37" s="29">
        <v>23.865259999999999</v>
      </c>
      <c r="T37">
        <v>176</v>
      </c>
      <c r="U37">
        <v>20332.59</v>
      </c>
      <c r="V37">
        <v>22548.959999999999</v>
      </c>
      <c r="W37">
        <v>23122.63</v>
      </c>
      <c r="X37">
        <v>15270.26</v>
      </c>
      <c r="Y37">
        <v>15344.61</v>
      </c>
      <c r="AB37">
        <v>176</v>
      </c>
      <c r="AC37">
        <v>133</v>
      </c>
      <c r="AD37">
        <v>153</v>
      </c>
      <c r="AE37">
        <v>115</v>
      </c>
      <c r="AF37">
        <v>110</v>
      </c>
      <c r="AG37">
        <v>186</v>
      </c>
      <c r="AJ37">
        <v>176</v>
      </c>
      <c r="AK37">
        <v>5452</v>
      </c>
      <c r="AL37">
        <v>5406</v>
      </c>
      <c r="AM37">
        <v>5257</v>
      </c>
      <c r="AN37">
        <v>5498</v>
      </c>
      <c r="AO37">
        <v>4276</v>
      </c>
      <c r="AR37">
        <v>176</v>
      </c>
      <c r="AS37">
        <v>30561293</v>
      </c>
      <c r="AT37">
        <v>48879421</v>
      </c>
      <c r="AU37">
        <v>36226894</v>
      </c>
      <c r="AV37">
        <v>28180313</v>
      </c>
      <c r="AW37">
        <v>22263570</v>
      </c>
    </row>
    <row r="38" spans="6:49" ht="17" thickBot="1" x14ac:dyDescent="0.25">
      <c r="F38" s="22"/>
      <c r="G38" s="22"/>
      <c r="K38" s="30">
        <v>821</v>
      </c>
      <c r="L38" s="30">
        <v>24.38944</v>
      </c>
      <c r="M38" s="30">
        <v>17.20852</v>
      </c>
      <c r="N38" s="30">
        <v>27.45336</v>
      </c>
      <c r="O38" s="30">
        <v>16.709530000000001</v>
      </c>
      <c r="P38" s="30">
        <v>23.359030000000001</v>
      </c>
      <c r="T38" s="3">
        <v>821</v>
      </c>
      <c r="U38" s="3">
        <v>25690.84</v>
      </c>
      <c r="V38" s="3">
        <v>25982.12</v>
      </c>
      <c r="W38" s="3">
        <v>30732.01</v>
      </c>
      <c r="X38" s="3">
        <v>15304.43</v>
      </c>
      <c r="Y38" s="3">
        <v>18964.47</v>
      </c>
      <c r="AB38" s="18">
        <v>821</v>
      </c>
      <c r="AC38" s="18">
        <v>200</v>
      </c>
      <c r="AD38" s="18">
        <v>123</v>
      </c>
      <c r="AE38" s="18">
        <v>104</v>
      </c>
      <c r="AF38" s="18">
        <v>59</v>
      </c>
      <c r="AG38" s="18">
        <v>185</v>
      </c>
      <c r="AJ38" s="18">
        <v>821</v>
      </c>
      <c r="AK38" s="18">
        <v>5377</v>
      </c>
      <c r="AL38" s="18">
        <v>5412</v>
      </c>
      <c r="AM38" s="18">
        <v>5162</v>
      </c>
      <c r="AN38" s="18">
        <v>5374</v>
      </c>
      <c r="AO38" s="18">
        <v>4218</v>
      </c>
      <c r="AR38" s="18">
        <v>821</v>
      </c>
      <c r="AS38" s="18">
        <v>37847303</v>
      </c>
      <c r="AT38" s="18">
        <v>57852974</v>
      </c>
      <c r="AU38" s="18">
        <v>51717185</v>
      </c>
      <c r="AV38" s="18">
        <v>28436482</v>
      </c>
      <c r="AW38" s="18">
        <v>26822379</v>
      </c>
    </row>
    <row r="39" spans="6:49" ht="17" thickTop="1" x14ac:dyDescent="0.2">
      <c r="K39" s="31" t="s">
        <v>7</v>
      </c>
      <c r="L39" s="29">
        <f>AVERAGE(L34:L38)</f>
        <v>20.549854</v>
      </c>
      <c r="M39" s="29">
        <f t="shared" ref="M39:P39" si="14">AVERAGE(M34:M38)</f>
        <v>16.951650000000001</v>
      </c>
      <c r="N39" s="29">
        <f t="shared" si="14"/>
        <v>25.048797999999998</v>
      </c>
      <c r="O39" s="29">
        <f t="shared" si="14"/>
        <v>16.961297999999999</v>
      </c>
      <c r="P39" s="29">
        <f t="shared" si="14"/>
        <v>23.666116000000002</v>
      </c>
      <c r="T39" s="4" t="s">
        <v>7</v>
      </c>
      <c r="U39">
        <f>AVERAGE(U34:U38)</f>
        <v>21152.201999999997</v>
      </c>
      <c r="V39">
        <f t="shared" ref="V39:Y39" si="15">AVERAGE(V34:V38)</f>
        <v>21779.071999999996</v>
      </c>
      <c r="W39">
        <f t="shared" si="15"/>
        <v>24181.813999999998</v>
      </c>
      <c r="X39" s="5">
        <f t="shared" si="15"/>
        <v>15797.902000000002</v>
      </c>
      <c r="Y39" s="33">
        <f t="shared" si="15"/>
        <v>16198.772000000001</v>
      </c>
      <c r="AB39" s="4" t="s">
        <v>7</v>
      </c>
      <c r="AC39">
        <f>AVERAGE(AC34:AC38)</f>
        <v>183</v>
      </c>
      <c r="AD39">
        <f t="shared" ref="AD39:AG39" si="16">AVERAGE(AD34:AD38)</f>
        <v>144.6</v>
      </c>
      <c r="AE39">
        <f t="shared" si="16"/>
        <v>119</v>
      </c>
      <c r="AF39">
        <f t="shared" si="16"/>
        <v>101.2</v>
      </c>
      <c r="AG39">
        <f t="shared" si="16"/>
        <v>186.6</v>
      </c>
      <c r="AJ39" s="4" t="s">
        <v>7</v>
      </c>
      <c r="AK39">
        <f>AVERAGE(AK34:AK38)</f>
        <v>5440.6</v>
      </c>
      <c r="AL39">
        <f t="shared" ref="AL39:AO39" si="17">AVERAGE(AL34:AL38)</f>
        <v>5425.4</v>
      </c>
      <c r="AM39">
        <f t="shared" si="17"/>
        <v>5217.8</v>
      </c>
      <c r="AN39">
        <f t="shared" si="17"/>
        <v>5418.4</v>
      </c>
      <c r="AO39">
        <f t="shared" si="17"/>
        <v>4204.6000000000004</v>
      </c>
      <c r="AR39" s="4" t="s">
        <v>7</v>
      </c>
      <c r="AS39" s="19">
        <f>AVERAGE(AS34:AS38)</f>
        <v>31940700.600000001</v>
      </c>
      <c r="AT39" s="19">
        <f t="shared" ref="AT39:AW39" si="18">AVERAGE(AT34:AT38)</f>
        <v>46647934.799999997</v>
      </c>
      <c r="AU39" s="19">
        <f t="shared" si="18"/>
        <v>38694348.799999997</v>
      </c>
      <c r="AV39" s="19">
        <f t="shared" si="18"/>
        <v>29384871.399999999</v>
      </c>
      <c r="AW39" s="19">
        <f t="shared" si="18"/>
        <v>23617294</v>
      </c>
    </row>
    <row r="40" spans="6:49" x14ac:dyDescent="0.2">
      <c r="K40" s="32" t="s">
        <v>8</v>
      </c>
      <c r="L40" s="28">
        <f>STDEV(L34:L38)</f>
        <v>2.2248651529092727</v>
      </c>
      <c r="M40" s="28">
        <f t="shared" ref="M40:P40" si="19">STDEV(M34:M38)</f>
        <v>0.6219494282897936</v>
      </c>
      <c r="N40" s="28">
        <f t="shared" si="19"/>
        <v>1.373714566811461</v>
      </c>
      <c r="O40" s="28">
        <f t="shared" si="19"/>
        <v>0.9257723872097291</v>
      </c>
      <c r="P40" s="28">
        <f t="shared" si="19"/>
        <v>0.70311621196641483</v>
      </c>
      <c r="T40" s="4" t="s">
        <v>8</v>
      </c>
      <c r="U40">
        <f>STDEV(U34:U38)</f>
        <v>2648.5260595603168</v>
      </c>
      <c r="V40">
        <f t="shared" ref="V40:Y40" si="20">STDEV(V34:V38)</f>
        <v>3543.3874097211251</v>
      </c>
      <c r="W40">
        <f t="shared" si="20"/>
        <v>3704.2290912793251</v>
      </c>
      <c r="X40">
        <f t="shared" si="20"/>
        <v>526.0043090793074</v>
      </c>
      <c r="Y40">
        <f t="shared" si="20"/>
        <v>1638.9720687430893</v>
      </c>
      <c r="AB40" s="4" t="s">
        <v>8</v>
      </c>
      <c r="AC40">
        <f>STDEV(AC34:AC38)</f>
        <v>36.138621999185304</v>
      </c>
      <c r="AD40">
        <f t="shared" ref="AD40:AG40" si="21">STDEV(AD34:AD38)</f>
        <v>16.979399282660129</v>
      </c>
      <c r="AE40">
        <f t="shared" si="21"/>
        <v>16.294170736800325</v>
      </c>
      <c r="AF40">
        <f t="shared" si="21"/>
        <v>24.294032188996553</v>
      </c>
      <c r="AG40">
        <f t="shared" si="21"/>
        <v>3.7815340802378072</v>
      </c>
      <c r="AJ40" s="4" t="s">
        <v>8</v>
      </c>
      <c r="AK40">
        <f>STDEV(AK34:AK38)</f>
        <v>45.768985131855395</v>
      </c>
      <c r="AL40">
        <f t="shared" ref="AL40:AO40" si="22">STDEV(AL34:AL38)</f>
        <v>36.739624385668399</v>
      </c>
      <c r="AM40">
        <f t="shared" si="22"/>
        <v>34.952825350749542</v>
      </c>
      <c r="AN40">
        <f>STDEV(AV34:AV38)</f>
        <v>2348740.7074439484</v>
      </c>
      <c r="AO40">
        <f t="shared" si="22"/>
        <v>44.607174310866185</v>
      </c>
      <c r="AR40" s="4" t="s">
        <v>8</v>
      </c>
      <c r="AS40">
        <f>STDEV(AS34:AS38)</f>
        <v>3534800.112364531</v>
      </c>
      <c r="AT40">
        <f t="shared" ref="AT40:AW40" si="23">STDEV(AT34:AT38)</f>
        <v>9928546.2886563614</v>
      </c>
      <c r="AU40">
        <f t="shared" si="23"/>
        <v>7321419.5697063254</v>
      </c>
      <c r="AV40">
        <f t="shared" si="23"/>
        <v>2348740.7074439484</v>
      </c>
      <c r="AW40">
        <f t="shared" si="23"/>
        <v>2141145.3753595292</v>
      </c>
    </row>
    <row r="45" spans="6:49" x14ac:dyDescent="0.2"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</row>
    <row r="51" spans="33:38" x14ac:dyDescent="0.2">
      <c r="AG51" t="s">
        <v>20</v>
      </c>
      <c r="AH51" t="s">
        <v>31</v>
      </c>
      <c r="AI51" t="s">
        <v>32</v>
      </c>
      <c r="AJ51" t="s">
        <v>33</v>
      </c>
      <c r="AK51" t="s">
        <v>34</v>
      </c>
      <c r="AL51" t="s">
        <v>35</v>
      </c>
    </row>
    <row r="52" spans="33:38" x14ac:dyDescent="0.2">
      <c r="AG52">
        <v>42</v>
      </c>
      <c r="AH52">
        <f>AC34/(AK34+AC34)</f>
        <v>2.7915194346289751E-2</v>
      </c>
      <c r="AI52">
        <f t="shared" ref="AI52:AL56" si="24">AD34/(AL34+AD34)</f>
        <v>2.7402199387056066E-2</v>
      </c>
      <c r="AJ52">
        <f t="shared" si="24"/>
        <v>2.5923162998881016E-2</v>
      </c>
      <c r="AK52">
        <f t="shared" si="24"/>
        <v>2.1088680605623647E-2</v>
      </c>
      <c r="AL52">
        <f t="shared" si="24"/>
        <v>4.4306703397612487E-2</v>
      </c>
    </row>
    <row r="53" spans="33:38" x14ac:dyDescent="0.2">
      <c r="AG53">
        <v>71</v>
      </c>
      <c r="AH53">
        <f t="shared" ref="AH53:AH56" si="25">AC35/(AK35+AC35)</f>
        <v>3.8800705467372132E-2</v>
      </c>
      <c r="AI53">
        <f t="shared" si="24"/>
        <v>2.3313756896244882E-2</v>
      </c>
      <c r="AJ53">
        <f t="shared" si="24"/>
        <v>2.4790307548928237E-2</v>
      </c>
      <c r="AK53">
        <f t="shared" si="24"/>
        <v>1.86526620789569E-2</v>
      </c>
      <c r="AL53">
        <f t="shared" si="24"/>
        <v>4.1943616777446714E-2</v>
      </c>
    </row>
    <row r="54" spans="33:38" x14ac:dyDescent="0.2">
      <c r="AG54">
        <v>143</v>
      </c>
      <c r="AH54">
        <f t="shared" si="25"/>
        <v>3.6260220405261286E-2</v>
      </c>
      <c r="AI54">
        <f t="shared" si="24"/>
        <v>2.9338103756708409E-2</v>
      </c>
      <c r="AJ54">
        <f t="shared" si="24"/>
        <v>1.9552547471329198E-2</v>
      </c>
      <c r="AK54">
        <f t="shared" si="24"/>
        <v>2.1323127392017496E-2</v>
      </c>
      <c r="AL54">
        <f t="shared" si="24"/>
        <v>4.2543458371454713E-2</v>
      </c>
    </row>
    <row r="55" spans="33:38" x14ac:dyDescent="0.2">
      <c r="AG55">
        <v>176</v>
      </c>
      <c r="AH55">
        <f t="shared" si="25"/>
        <v>2.3813786929274845E-2</v>
      </c>
      <c r="AI55">
        <f t="shared" si="24"/>
        <v>2.7522935779816515E-2</v>
      </c>
      <c r="AJ55">
        <f t="shared" si="24"/>
        <v>2.1407297096053612E-2</v>
      </c>
      <c r="AK55">
        <f t="shared" si="24"/>
        <v>1.9614835948644792E-2</v>
      </c>
      <c r="AL55">
        <f t="shared" si="24"/>
        <v>4.1685342895562527E-2</v>
      </c>
    </row>
    <row r="56" spans="33:38" ht="17" thickBot="1" x14ac:dyDescent="0.25">
      <c r="AG56" s="18">
        <v>821</v>
      </c>
      <c r="AH56" s="18">
        <f t="shared" si="25"/>
        <v>3.5861574323112787E-2</v>
      </c>
      <c r="AI56" s="18">
        <f t="shared" si="24"/>
        <v>2.2222222222222223E-2</v>
      </c>
      <c r="AJ56" s="18">
        <f t="shared" si="24"/>
        <v>1.9749335358906189E-2</v>
      </c>
      <c r="AK56" s="18">
        <f t="shared" si="24"/>
        <v>1.0859561936315111E-2</v>
      </c>
      <c r="AL56" s="18">
        <f t="shared" si="24"/>
        <v>4.2016806722689079E-2</v>
      </c>
    </row>
    <row r="57" spans="33:38" ht="17" thickTop="1" x14ac:dyDescent="0.2">
      <c r="AG57" s="4" t="s">
        <v>7</v>
      </c>
      <c r="AH57">
        <f>AVERAGE(AH52:AH56)</f>
        <v>3.2530296294262163E-2</v>
      </c>
      <c r="AI57">
        <f t="shared" ref="AI57:AL57" si="26">AVERAGE(AI52:AI56)</f>
        <v>2.5959843608409618E-2</v>
      </c>
      <c r="AJ57">
        <f t="shared" si="26"/>
        <v>2.2284530094819652E-2</v>
      </c>
      <c r="AK57">
        <f t="shared" si="26"/>
        <v>1.8307773592311592E-2</v>
      </c>
      <c r="AL57">
        <f t="shared" si="26"/>
        <v>4.2499185632953108E-2</v>
      </c>
    </row>
    <row r="58" spans="33:38" x14ac:dyDescent="0.2">
      <c r="AG58" s="4" t="s">
        <v>8</v>
      </c>
      <c r="AH58">
        <f>STDEV(AH52:AH56)</f>
        <v>6.3561875341596732E-3</v>
      </c>
      <c r="AI58">
        <f t="shared" ref="AI58:AL58" si="27">STDEV(AI52:AI56)</f>
        <v>3.0375926929425653E-3</v>
      </c>
      <c r="AJ58">
        <f t="shared" si="27"/>
        <v>2.9231425383573974E-3</v>
      </c>
      <c r="AK58">
        <f t="shared" si="27"/>
        <v>4.3049105477981249E-3</v>
      </c>
      <c r="AL58">
        <f t="shared" si="27"/>
        <v>1.0574458275029106E-3</v>
      </c>
    </row>
  </sheetData>
  <mergeCells count="3">
    <mergeCell ref="F21:G24"/>
    <mergeCell ref="F35:G38"/>
    <mergeCell ref="E5:I8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GRU-IE results</vt:lpstr>
      <vt:lpstr>GRU-Attn-IEC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2025-02-19T08:14:13Z</dcterms:created>
  <dcterms:modified xsi:type="dcterms:W3CDTF">2025-02-19T08:24:35Z</dcterms:modified>
</cp:coreProperties>
</file>