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8\"/>
    </mc:Choice>
  </mc:AlternateContent>
  <xr:revisionPtr revIDLastSave="0" documentId="8_{6D75CB45-C992-4DB2-AEE1-5CFAC15100FA}" xr6:coauthVersionLast="47" xr6:coauthVersionMax="47" xr10:uidLastSave="{00000000-0000-0000-0000-000000000000}"/>
  <bookViews>
    <workbookView xWindow="29955" yWindow="180" windowWidth="19185" windowHeight="10065" activeTab="3" xr2:uid="{7C50B79D-52FC-4120-8793-73606137BE3D}"/>
  </bookViews>
  <sheets>
    <sheet name="Foot Traffic" sheetId="1" r:id="rId1"/>
    <sheet name="Salaries" sheetId="2" r:id="rId2"/>
    <sheet name="Workers" sheetId="3" r:id="rId3"/>
    <sheet name="Model" sheetId="4" r:id="rId4"/>
    <sheet name="Model Stipulation" sheetId="5" r:id="rId5"/>
  </sheets>
  <definedNames>
    <definedName name="solver_adj" localSheetId="3" hidden="1">Model!$O$4:$O$10</definedName>
    <definedName name="solver_adj" localSheetId="4" hidden="1">'Model Stipulation'!$O$4:$O$10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Model!$C$11:$N$11</definedName>
    <definedName name="solver_lhs1" localSheetId="4" hidden="1">'Model Stipulation'!$C$11:$N$11</definedName>
    <definedName name="solver_lhs2" localSheetId="3" hidden="1">Model!$O$4:$O$10</definedName>
    <definedName name="solver_lhs2" localSheetId="4" hidden="1">'Model Stipulation'!$O$10</definedName>
    <definedName name="solver_lhs3" localSheetId="3" hidden="1">Model!$O$4:$O$10</definedName>
    <definedName name="solver_lhs3" localSheetId="4" hidden="1">'Model Stipulation'!$O$4:$O$10</definedName>
    <definedName name="solver_lhs4" localSheetId="4" hidden="1">'Model Stipulation'!$O$4:$O$10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Model!$P$12</definedName>
    <definedName name="solver_opt" localSheetId="4" hidden="1">'Model Stipulation'!$P$12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el2" localSheetId="3" hidden="1">4</definedName>
    <definedName name="solver_rel2" localSheetId="4" hidden="1">1</definedName>
    <definedName name="solver_rel3" localSheetId="3" hidden="1">3</definedName>
    <definedName name="solver_rel3" localSheetId="4" hidden="1">4</definedName>
    <definedName name="solver_rel4" localSheetId="4" hidden="1">3</definedName>
    <definedName name="solver_rhs1" localSheetId="3" hidden="1">Model!$C$12:$N$12</definedName>
    <definedName name="solver_rhs1" localSheetId="4" hidden="1">'Model Stipulation'!$C$12:$N$12</definedName>
    <definedName name="solver_rhs2" localSheetId="3" hidden="1">"integer"</definedName>
    <definedName name="solver_rhs2" localSheetId="4" hidden="1">272</definedName>
    <definedName name="solver_rhs3" localSheetId="3" hidden="1">0</definedName>
    <definedName name="solver_rhs3" localSheetId="4" hidden="1">"integer"</definedName>
    <definedName name="solver_rhs4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5" l="1"/>
  <c r="N11" i="5"/>
  <c r="M11" i="5"/>
  <c r="L11" i="5"/>
  <c r="K11" i="5"/>
  <c r="J11" i="5"/>
  <c r="I11" i="5"/>
  <c r="H11" i="5"/>
  <c r="G11" i="5"/>
  <c r="F11" i="5"/>
  <c r="E11" i="5"/>
  <c r="D11" i="5"/>
  <c r="C11" i="5"/>
  <c r="P10" i="5"/>
  <c r="P9" i="5"/>
  <c r="P8" i="5"/>
  <c r="P7" i="5"/>
  <c r="P6" i="5"/>
  <c r="P5" i="5"/>
  <c r="P4" i="5"/>
  <c r="P9" i="4"/>
  <c r="P8" i="4"/>
  <c r="P7" i="4"/>
  <c r="P6" i="4"/>
  <c r="P5" i="4"/>
  <c r="P4" i="4"/>
  <c r="P10" i="4"/>
  <c r="P12" i="4" s="1"/>
  <c r="D11" i="4"/>
  <c r="E11" i="4"/>
  <c r="F11" i="4"/>
  <c r="G11" i="4"/>
  <c r="H11" i="4"/>
  <c r="I11" i="4"/>
  <c r="J11" i="4"/>
  <c r="K11" i="4"/>
  <c r="L11" i="4"/>
  <c r="M11" i="4"/>
  <c r="N11" i="4"/>
  <c r="C11" i="4"/>
  <c r="E3" i="2"/>
</calcChain>
</file>

<file path=xl/sharedStrings.xml><?xml version="1.0" encoding="utf-8"?>
<sst xmlns="http://schemas.openxmlformats.org/spreadsheetml/2006/main" count="78" uniqueCount="58">
  <si>
    <t>month</t>
  </si>
  <si>
    <t>employee</t>
  </si>
  <si>
    <t>monthly_salary</t>
  </si>
  <si>
    <t>Wiggles Wafflecone</t>
  </si>
  <si>
    <t>Maple Marshmallow</t>
  </si>
  <si>
    <t>Poppi Lollipop</t>
  </si>
  <si>
    <t>Whimsy Whiskers</t>
  </si>
  <si>
    <t>Muffin McMint</t>
  </si>
  <si>
    <t>Snickersnack Sam</t>
  </si>
  <si>
    <t>Jellybean Juniper</t>
  </si>
  <si>
    <t>Scooter Snickerdoodle</t>
  </si>
  <si>
    <t>Fizzabelle Pop</t>
  </si>
  <si>
    <t>Truffle Tilda</t>
  </si>
  <si>
    <t>Chuck ChocoChip</t>
  </si>
  <si>
    <t>Sassy Sourstripe</t>
  </si>
  <si>
    <t>Ginger Gumdrop</t>
  </si>
  <si>
    <t>Crispy Crumbcatcher</t>
  </si>
  <si>
    <t>Gumdrop Grace</t>
  </si>
  <si>
    <t>Chompers McSweet</t>
  </si>
  <si>
    <t>Tootsie McGiggly</t>
  </si>
  <si>
    <t>Cherry Chewella</t>
  </si>
  <si>
    <t>Lulu Licorice</t>
  </si>
  <si>
    <t>Candyfloss Claire</t>
  </si>
  <si>
    <t>Twirly Tina</t>
  </si>
  <si>
    <t>Chuckles Choco</t>
  </si>
  <si>
    <t>Sunny Sassafras</t>
  </si>
  <si>
    <t>Gingersnap Gwen</t>
  </si>
  <si>
    <t>Caramel Clementine</t>
  </si>
  <si>
    <t>Tina Tootsie</t>
  </si>
  <si>
    <t>Jiggly Juliebean</t>
  </si>
  <si>
    <t>Marshmallow Molly</t>
  </si>
  <si>
    <t>Dottie Dotsworth</t>
  </si>
  <si>
    <t>Sugarplum Sally</t>
  </si>
  <si>
    <t>Nifty Nougatine</t>
  </si>
  <si>
    <t>Cocoa Clement</t>
  </si>
  <si>
    <t>Twizzle Taffeta</t>
  </si>
  <si>
    <t>Bubbles Butterbean</t>
  </si>
  <si>
    <t>Merry Marzipan</t>
  </si>
  <si>
    <t>Twinkle Taffybell</t>
  </si>
  <si>
    <t>Candy Carmichael</t>
  </si>
  <si>
    <t>Misty Mallow</t>
  </si>
  <si>
    <t>agency</t>
  </si>
  <si>
    <t>beginning_month_of_service</t>
  </si>
  <si>
    <t>duration_of_service</t>
  </si>
  <si>
    <t>Crackleberry Confections</t>
  </si>
  <si>
    <t>Puff &amp; Pop Confectionery</t>
  </si>
  <si>
    <t>Treat Parade</t>
  </si>
  <si>
    <t>Sticky Fingers &amp; Co.</t>
  </si>
  <si>
    <t>The Sweetsmith Society</t>
  </si>
  <si>
    <t>Truffle Shuffle</t>
  </si>
  <si>
    <t>Shift</t>
  </si>
  <si>
    <t>Workers Schedule</t>
  </si>
  <si>
    <t>Wages per Worker</t>
  </si>
  <si>
    <t>Full Time</t>
  </si>
  <si>
    <t>Available</t>
  </si>
  <si>
    <t>Required</t>
  </si>
  <si>
    <t>Total -&gt;</t>
  </si>
  <si>
    <t>foot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</si>
</sst>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1" xfId="1" applyNumberFormat="1" applyFont="1" applyBorder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5" fontId="0" fillId="0" borderId="5" xfId="1" applyNumberFormat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E3F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Foot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'Foot Traffic'!$B$1</c:f>
              <c:strCache>
                <c:ptCount val="1"/>
                <c:pt idx="0">
                  <c:v>foot 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'Foot Traffic'!$A$2:$A$13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'Foot Traffic'!$B$2:$B$13</c:f>
              <c:numCache>
                <c:formatCode>General</c:formatCode>
                <c:ptCount val="12"/>
                <c:pt idx="0">
                  <c:v>249</c:v>
                </c:pt>
                <c:pt idx="1">
                  <c:v>340</c:v>
                </c:pt>
                <c:pt idx="2">
                  <c:v>470</c:v>
                </c:pt>
                <c:pt idx="3">
                  <c:v>526</c:v>
                </c:pt>
                <c:pt idx="4">
                  <c:v>461</c:v>
                </c:pt>
                <c:pt idx="5">
                  <c:v>340</c:v>
                </c:pt>
                <c:pt idx="6">
                  <c:v>283</c:v>
                </c:pt>
                <c:pt idx="7">
                  <c:v>357</c:v>
                </c:pt>
                <c:pt idx="8">
                  <c:v>508</c:v>
                </c:pt>
                <c:pt idx="9">
                  <c:v>606</c:v>
                </c:pt>
                <c:pt idx="10">
                  <c:v>566</c:v>
                </c:pt>
                <c:pt idx="1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9-495A-9D97-47B9A888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13608"/>
        <c:axId val="763210368"/>
      </c:lineChart>
      <c:catAx>
        <c:axId val="76321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10368"/>
        <c:crosses val="autoZero"/>
        <c:auto val="1"/>
        <c:lblAlgn val="ctr"/>
        <c:lblOffset val="100"/>
        <c:noMultiLvlLbl val="0"/>
      </c:catAx>
      <c:valAx>
        <c:axId val="763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</a:t>
                </a:r>
                <a:r>
                  <a:rPr lang="en-US" baseline="0"/>
                  <a:t> Traffic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1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1</xdr:row>
      <xdr:rowOff>34925</xdr:rowOff>
    </xdr:from>
    <xdr:to>
      <xdr:col>13</xdr:col>
      <xdr:colOff>92075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29D86-8A49-F61C-0E70-EE5E89A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F909-661C-4270-B6A9-9E8B9E2C3DC3}">
  <dimension ref="A1:B13"/>
  <sheetViews>
    <sheetView workbookViewId="0">
      <selection activeCell="P7" sqref="P7"/>
    </sheetView>
  </sheetViews>
  <sheetFormatPr defaultRowHeight="14.5" x14ac:dyDescent="0.35"/>
  <cols>
    <col min="2" max="2" width="9.6328125" bestFit="1" customWidth="1"/>
  </cols>
  <sheetData>
    <row r="1" spans="1:2" x14ac:dyDescent="0.35">
      <c r="A1" t="s">
        <v>0</v>
      </c>
      <c r="B1" t="s">
        <v>57</v>
      </c>
    </row>
    <row r="2" spans="1:2" x14ac:dyDescent="0.35">
      <c r="A2">
        <v>1</v>
      </c>
      <c r="B2">
        <v>249</v>
      </c>
    </row>
    <row r="3" spans="1:2" x14ac:dyDescent="0.35">
      <c r="A3">
        <v>2</v>
      </c>
      <c r="B3">
        <v>340</v>
      </c>
    </row>
    <row r="4" spans="1:2" x14ac:dyDescent="0.35">
      <c r="A4">
        <v>3</v>
      </c>
      <c r="B4">
        <v>470</v>
      </c>
    </row>
    <row r="5" spans="1:2" x14ac:dyDescent="0.35">
      <c r="A5">
        <v>4</v>
      </c>
      <c r="B5">
        <v>526</v>
      </c>
    </row>
    <row r="6" spans="1:2" x14ac:dyDescent="0.35">
      <c r="A6">
        <v>5</v>
      </c>
      <c r="B6">
        <v>461</v>
      </c>
    </row>
    <row r="7" spans="1:2" x14ac:dyDescent="0.35">
      <c r="A7">
        <v>6</v>
      </c>
      <c r="B7">
        <v>340</v>
      </c>
    </row>
    <row r="8" spans="1:2" x14ac:dyDescent="0.35">
      <c r="A8">
        <v>7</v>
      </c>
      <c r="B8">
        <v>283</v>
      </c>
    </row>
    <row r="9" spans="1:2" x14ac:dyDescent="0.35">
      <c r="A9">
        <v>8</v>
      </c>
      <c r="B9">
        <v>357</v>
      </c>
    </row>
    <row r="10" spans="1:2" x14ac:dyDescent="0.35">
      <c r="A10">
        <v>9</v>
      </c>
      <c r="B10">
        <v>508</v>
      </c>
    </row>
    <row r="11" spans="1:2" x14ac:dyDescent="0.35">
      <c r="A11">
        <v>10</v>
      </c>
      <c r="B11">
        <v>606</v>
      </c>
    </row>
    <row r="12" spans="1:2" x14ac:dyDescent="0.35">
      <c r="A12">
        <v>11</v>
      </c>
      <c r="B12">
        <v>566</v>
      </c>
    </row>
    <row r="13" spans="1:2" x14ac:dyDescent="0.35">
      <c r="A13">
        <v>12</v>
      </c>
      <c r="B13">
        <v>430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2F95-F38F-42FF-831A-A867527079AB}">
  <dimension ref="A1:E39"/>
  <sheetViews>
    <sheetView workbookViewId="0">
      <selection activeCell="G10" sqref="G10"/>
    </sheetView>
  </sheetViews>
  <sheetFormatPr defaultRowHeight="14.5" x14ac:dyDescent="0.35"/>
  <cols>
    <col min="1" max="1" width="21.08984375" customWidth="1"/>
    <col min="2" max="2" width="13" bestFit="1" customWidth="1"/>
  </cols>
  <sheetData>
    <row r="1" spans="1:5" x14ac:dyDescent="0.35">
      <c r="A1" t="s">
        <v>1</v>
      </c>
      <c r="B1" t="s">
        <v>2</v>
      </c>
    </row>
    <row r="2" spans="1:5" x14ac:dyDescent="0.35">
      <c r="A2" t="s">
        <v>3</v>
      </c>
      <c r="B2">
        <v>4964.82</v>
      </c>
    </row>
    <row r="3" spans="1:5" x14ac:dyDescent="0.35">
      <c r="A3" t="s">
        <v>4</v>
      </c>
      <c r="B3">
        <v>4543.1899999999996</v>
      </c>
      <c r="E3">
        <f>AVERAGE(B2:B39)</f>
        <v>5610.995526315789</v>
      </c>
    </row>
    <row r="4" spans="1:5" x14ac:dyDescent="0.35">
      <c r="A4" t="s">
        <v>5</v>
      </c>
      <c r="B4">
        <v>6736.43</v>
      </c>
    </row>
    <row r="5" spans="1:5" x14ac:dyDescent="0.35">
      <c r="A5" t="s">
        <v>6</v>
      </c>
      <c r="B5">
        <v>5781.1</v>
      </c>
    </row>
    <row r="6" spans="1:5" x14ac:dyDescent="0.35">
      <c r="A6" t="s">
        <v>7</v>
      </c>
      <c r="B6">
        <v>5063.46</v>
      </c>
    </row>
    <row r="7" spans="1:5" x14ac:dyDescent="0.35">
      <c r="A7" t="s">
        <v>8</v>
      </c>
      <c r="B7">
        <v>6039.12</v>
      </c>
    </row>
    <row r="8" spans="1:5" x14ac:dyDescent="0.35">
      <c r="A8" t="s">
        <v>9</v>
      </c>
      <c r="B8">
        <v>5604.09</v>
      </c>
    </row>
    <row r="9" spans="1:5" x14ac:dyDescent="0.35">
      <c r="A9" t="s">
        <v>10</v>
      </c>
      <c r="B9">
        <v>5787.89</v>
      </c>
    </row>
    <row r="10" spans="1:5" x14ac:dyDescent="0.35">
      <c r="A10" t="s">
        <v>11</v>
      </c>
      <c r="B10">
        <v>5591.89</v>
      </c>
    </row>
    <row r="11" spans="1:5" x14ac:dyDescent="0.35">
      <c r="A11" t="s">
        <v>12</v>
      </c>
      <c r="B11">
        <v>4140.25</v>
      </c>
    </row>
    <row r="12" spans="1:5" x14ac:dyDescent="0.35">
      <c r="A12" t="s">
        <v>13</v>
      </c>
      <c r="B12">
        <v>4459.76</v>
      </c>
    </row>
    <row r="13" spans="1:5" x14ac:dyDescent="0.35">
      <c r="A13" t="s">
        <v>14</v>
      </c>
      <c r="B13">
        <v>5201.12</v>
      </c>
    </row>
    <row r="14" spans="1:5" x14ac:dyDescent="0.35">
      <c r="A14" t="s">
        <v>15</v>
      </c>
      <c r="B14">
        <v>5501.79</v>
      </c>
    </row>
    <row r="15" spans="1:5" x14ac:dyDescent="0.35">
      <c r="A15" t="s">
        <v>16</v>
      </c>
      <c r="B15">
        <v>4659.8900000000003</v>
      </c>
    </row>
    <row r="16" spans="1:5" x14ac:dyDescent="0.35">
      <c r="A16" t="s">
        <v>17</v>
      </c>
      <c r="B16">
        <v>4999.78</v>
      </c>
    </row>
    <row r="17" spans="1:2" x14ac:dyDescent="0.35">
      <c r="A17" t="s">
        <v>18</v>
      </c>
      <c r="B17">
        <v>8309.8799999999992</v>
      </c>
    </row>
    <row r="18" spans="1:2" x14ac:dyDescent="0.35">
      <c r="A18" t="s">
        <v>19</v>
      </c>
      <c r="B18">
        <v>5655.61</v>
      </c>
    </row>
    <row r="19" spans="1:2" x14ac:dyDescent="0.35">
      <c r="A19" t="s">
        <v>20</v>
      </c>
      <c r="B19">
        <v>5837.79</v>
      </c>
    </row>
    <row r="20" spans="1:2" x14ac:dyDescent="0.35">
      <c r="A20" t="s">
        <v>21</v>
      </c>
      <c r="B20">
        <v>5136.78</v>
      </c>
    </row>
    <row r="21" spans="1:2" x14ac:dyDescent="0.35">
      <c r="A21" t="s">
        <v>22</v>
      </c>
      <c r="B21">
        <v>6199.69</v>
      </c>
    </row>
    <row r="22" spans="1:2" x14ac:dyDescent="0.35">
      <c r="A22" t="s">
        <v>23</v>
      </c>
      <c r="B22">
        <v>4690.33</v>
      </c>
    </row>
    <row r="23" spans="1:2" x14ac:dyDescent="0.35">
      <c r="A23" t="s">
        <v>24</v>
      </c>
      <c r="B23">
        <v>5020.33</v>
      </c>
    </row>
    <row r="24" spans="1:2" x14ac:dyDescent="0.35">
      <c r="A24" t="s">
        <v>25</v>
      </c>
      <c r="B24">
        <v>6147.52</v>
      </c>
    </row>
    <row r="25" spans="1:2" x14ac:dyDescent="0.35">
      <c r="A25" t="s">
        <v>26</v>
      </c>
      <c r="B25">
        <v>5810.63</v>
      </c>
    </row>
    <row r="26" spans="1:2" x14ac:dyDescent="0.35">
      <c r="A26" t="s">
        <v>27</v>
      </c>
      <c r="B26">
        <v>7125.66</v>
      </c>
    </row>
    <row r="27" spans="1:2" x14ac:dyDescent="0.35">
      <c r="A27" t="s">
        <v>28</v>
      </c>
      <c r="B27">
        <v>5897.99</v>
      </c>
    </row>
    <row r="28" spans="1:2" x14ac:dyDescent="0.35">
      <c r="A28" t="s">
        <v>29</v>
      </c>
      <c r="B28">
        <v>6041.91</v>
      </c>
    </row>
    <row r="29" spans="1:2" x14ac:dyDescent="0.35">
      <c r="A29" t="s">
        <v>30</v>
      </c>
      <c r="B29">
        <v>4259.49</v>
      </c>
    </row>
    <row r="30" spans="1:2" x14ac:dyDescent="0.35">
      <c r="A30" t="s">
        <v>31</v>
      </c>
      <c r="B30">
        <v>5246.29</v>
      </c>
    </row>
    <row r="31" spans="1:2" x14ac:dyDescent="0.35">
      <c r="A31" t="s">
        <v>32</v>
      </c>
      <c r="B31">
        <v>5789.49</v>
      </c>
    </row>
    <row r="32" spans="1:2" x14ac:dyDescent="0.35">
      <c r="A32" t="s">
        <v>33</v>
      </c>
      <c r="B32">
        <v>5241.5</v>
      </c>
    </row>
    <row r="33" spans="1:2" x14ac:dyDescent="0.35">
      <c r="A33" t="s">
        <v>34</v>
      </c>
      <c r="B33">
        <v>5708.34</v>
      </c>
    </row>
    <row r="34" spans="1:2" x14ac:dyDescent="0.35">
      <c r="A34" t="s">
        <v>35</v>
      </c>
      <c r="B34">
        <v>6984.38</v>
      </c>
    </row>
    <row r="35" spans="1:2" x14ac:dyDescent="0.35">
      <c r="A35" t="s">
        <v>36</v>
      </c>
      <c r="B35">
        <v>5253.45</v>
      </c>
    </row>
    <row r="36" spans="1:2" x14ac:dyDescent="0.35">
      <c r="A36" t="s">
        <v>37</v>
      </c>
      <c r="B36">
        <v>6320.5</v>
      </c>
    </row>
    <row r="37" spans="1:2" x14ac:dyDescent="0.35">
      <c r="A37" t="s">
        <v>38</v>
      </c>
      <c r="B37">
        <v>5567.06</v>
      </c>
    </row>
    <row r="38" spans="1:2" x14ac:dyDescent="0.35">
      <c r="A38" t="s">
        <v>39</v>
      </c>
      <c r="B38">
        <v>8428.83</v>
      </c>
    </row>
    <row r="39" spans="1:2" x14ac:dyDescent="0.35">
      <c r="A39" t="s">
        <v>40</v>
      </c>
      <c r="B39">
        <v>3469.8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F6BD-3B6E-412C-9AB9-40BB10D36466}">
  <dimension ref="A1:D7"/>
  <sheetViews>
    <sheetView workbookViewId="0">
      <selection activeCell="E9" sqref="E9"/>
    </sheetView>
  </sheetViews>
  <sheetFormatPr defaultRowHeight="14.5" x14ac:dyDescent="0.35"/>
  <cols>
    <col min="1" max="1" width="22.1796875" bestFit="1" customWidth="1"/>
    <col min="2" max="2" width="25.1796875" bestFit="1" customWidth="1"/>
    <col min="3" max="3" width="17.54296875" bestFit="1" customWidth="1"/>
    <col min="4" max="4" width="13.90625" bestFit="1" customWidth="1"/>
  </cols>
  <sheetData>
    <row r="1" spans="1:4" x14ac:dyDescent="0.35">
      <c r="A1" s="13" t="s">
        <v>41</v>
      </c>
      <c r="B1" s="13" t="s">
        <v>42</v>
      </c>
      <c r="C1" s="13" t="s">
        <v>43</v>
      </c>
      <c r="D1" s="13" t="s">
        <v>2</v>
      </c>
    </row>
    <row r="2" spans="1:4" x14ac:dyDescent="0.35">
      <c r="A2" s="2" t="s">
        <v>44</v>
      </c>
      <c r="B2" s="2">
        <v>1</v>
      </c>
      <c r="C2" s="2">
        <v>3</v>
      </c>
      <c r="D2" s="2">
        <v>7904</v>
      </c>
    </row>
    <row r="3" spans="1:4" x14ac:dyDescent="0.35">
      <c r="A3" s="2" t="s">
        <v>45</v>
      </c>
      <c r="B3" s="2">
        <v>7</v>
      </c>
      <c r="C3" s="2">
        <v>3</v>
      </c>
      <c r="D3" s="2">
        <v>8124</v>
      </c>
    </row>
    <row r="4" spans="1:4" x14ac:dyDescent="0.35">
      <c r="A4" s="2" t="s">
        <v>46</v>
      </c>
      <c r="B4" s="2">
        <v>7</v>
      </c>
      <c r="C4" s="2">
        <v>3</v>
      </c>
      <c r="D4" s="2">
        <v>6129</v>
      </c>
    </row>
    <row r="5" spans="1:4" x14ac:dyDescent="0.35">
      <c r="A5" s="2" t="s">
        <v>47</v>
      </c>
      <c r="B5" s="2">
        <v>3</v>
      </c>
      <c r="C5" s="2">
        <v>3</v>
      </c>
      <c r="D5" s="2">
        <v>7964</v>
      </c>
    </row>
    <row r="6" spans="1:4" x14ac:dyDescent="0.35">
      <c r="A6" s="2" t="s">
        <v>48</v>
      </c>
      <c r="B6" s="2">
        <v>10</v>
      </c>
      <c r="C6" s="2">
        <v>3</v>
      </c>
      <c r="D6" s="2">
        <v>7590</v>
      </c>
    </row>
    <row r="7" spans="1:4" x14ac:dyDescent="0.35">
      <c r="A7" s="2" t="s">
        <v>49</v>
      </c>
      <c r="B7" s="2">
        <v>4</v>
      </c>
      <c r="C7" s="2">
        <v>3</v>
      </c>
      <c r="D7" s="2">
        <v>6086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F667-D3FE-4CB4-B65C-C62FE12E958B}">
  <dimension ref="B2:P12"/>
  <sheetViews>
    <sheetView tabSelected="1" workbookViewId="0">
      <selection activeCell="L8" sqref="L8"/>
    </sheetView>
  </sheetViews>
  <sheetFormatPr defaultRowHeight="14.5" x14ac:dyDescent="0.35"/>
  <cols>
    <col min="2" max="2" width="21.6328125" bestFit="1" customWidth="1"/>
    <col min="16" max="16" width="13.1796875" customWidth="1"/>
  </cols>
  <sheetData>
    <row r="2" spans="2:16" x14ac:dyDescent="0.35">
      <c r="B2" s="9" t="s">
        <v>50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5">
        <v>12</v>
      </c>
      <c r="O2" s="11" t="s">
        <v>51</v>
      </c>
      <c r="P2" s="11" t="s">
        <v>52</v>
      </c>
    </row>
    <row r="3" spans="2:16" x14ac:dyDescent="0.35">
      <c r="B3" s="10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1"/>
      <c r="P3" s="11"/>
    </row>
    <row r="4" spans="2:16" x14ac:dyDescent="0.35">
      <c r="B4" s="7" t="s">
        <v>44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0</v>
      </c>
      <c r="P4" s="6">
        <f>7904*3</f>
        <v>23712</v>
      </c>
    </row>
    <row r="5" spans="2:16" x14ac:dyDescent="0.35">
      <c r="B5" s="3" t="s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 s="2">
        <v>0</v>
      </c>
      <c r="P5" s="6">
        <f>8124*3</f>
        <v>24372</v>
      </c>
    </row>
    <row r="6" spans="2:16" x14ac:dyDescent="0.35">
      <c r="B6" s="3" t="s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 s="2">
        <v>168</v>
      </c>
      <c r="P6" s="6">
        <f>6129*3</f>
        <v>18387</v>
      </c>
    </row>
    <row r="7" spans="2:16" x14ac:dyDescent="0.35">
      <c r="B7" s="3" t="s">
        <v>47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v>130</v>
      </c>
      <c r="P7" s="6">
        <f>7964*3</f>
        <v>23892</v>
      </c>
    </row>
    <row r="8" spans="2:16" x14ac:dyDescent="0.35">
      <c r="B8" s="3" t="s">
        <v>48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 s="2">
        <v>266</v>
      </c>
      <c r="P8" s="6">
        <f>7590*3</f>
        <v>22770</v>
      </c>
    </row>
    <row r="9" spans="2:16" x14ac:dyDescent="0.35">
      <c r="B9" s="3" t="s">
        <v>49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>
        <v>56</v>
      </c>
      <c r="P9" s="6">
        <f>6086*3</f>
        <v>18258</v>
      </c>
    </row>
    <row r="10" spans="2:16" x14ac:dyDescent="0.35">
      <c r="B10" s="3" t="s">
        <v>53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2">
        <v>340</v>
      </c>
      <c r="P10" s="6">
        <f>5611*12</f>
        <v>67332</v>
      </c>
    </row>
    <row r="11" spans="2:16" ht="15" thickBot="1" x14ac:dyDescent="0.4">
      <c r="B11" s="8" t="s">
        <v>54</v>
      </c>
      <c r="C11" s="2">
        <f>SUMPRODUCT(C4:C10,$O$4:$O$10)</f>
        <v>340</v>
      </c>
      <c r="D11" s="2">
        <f t="shared" ref="D11:N11" si="0">SUMPRODUCT(D4:D10,$O$4:$O$10)</f>
        <v>340</v>
      </c>
      <c r="E11" s="2">
        <f t="shared" si="0"/>
        <v>470</v>
      </c>
      <c r="F11" s="2">
        <f t="shared" si="0"/>
        <v>526</v>
      </c>
      <c r="G11" s="2">
        <f t="shared" si="0"/>
        <v>526</v>
      </c>
      <c r="H11" s="2">
        <f t="shared" si="0"/>
        <v>396</v>
      </c>
      <c r="I11" s="2">
        <f t="shared" si="0"/>
        <v>508</v>
      </c>
      <c r="J11" s="2">
        <f t="shared" si="0"/>
        <v>508</v>
      </c>
      <c r="K11" s="2">
        <f t="shared" si="0"/>
        <v>508</v>
      </c>
      <c r="L11" s="2">
        <f t="shared" si="0"/>
        <v>606</v>
      </c>
      <c r="M11" s="2">
        <f t="shared" si="0"/>
        <v>606</v>
      </c>
      <c r="N11" s="2">
        <f t="shared" si="0"/>
        <v>606</v>
      </c>
    </row>
    <row r="12" spans="2:16" ht="15" thickBot="1" x14ac:dyDescent="0.4">
      <c r="B12" s="8" t="s">
        <v>55</v>
      </c>
      <c r="C12" s="2">
        <v>249</v>
      </c>
      <c r="D12" s="2">
        <v>340</v>
      </c>
      <c r="E12" s="2">
        <v>470</v>
      </c>
      <c r="F12" s="2">
        <v>526</v>
      </c>
      <c r="G12" s="2">
        <v>461</v>
      </c>
      <c r="H12" s="2">
        <v>340</v>
      </c>
      <c r="I12" s="2">
        <v>283</v>
      </c>
      <c r="J12" s="2">
        <v>357</v>
      </c>
      <c r="K12" s="2">
        <v>508</v>
      </c>
      <c r="L12" s="2">
        <v>606</v>
      </c>
      <c r="M12" s="2">
        <v>566</v>
      </c>
      <c r="N12" s="2">
        <v>430</v>
      </c>
      <c r="O12" s="1" t="s">
        <v>56</v>
      </c>
      <c r="P12" s="12">
        <f>SUMPRODUCT(O4:O10,P4:P10)</f>
        <v>36167124</v>
      </c>
    </row>
  </sheetData>
  <mergeCells count="15">
    <mergeCell ref="I2:I3"/>
    <mergeCell ref="J2:J3"/>
    <mergeCell ref="K2:K3"/>
    <mergeCell ref="L2:L3"/>
    <mergeCell ref="M2:M3"/>
    <mergeCell ref="N2:N3"/>
    <mergeCell ref="O2:O3"/>
    <mergeCell ref="P2:P3"/>
    <mergeCell ref="B2:B3"/>
    <mergeCell ref="C2:C3"/>
    <mergeCell ref="D2:D3"/>
    <mergeCell ref="E2:E3"/>
    <mergeCell ref="F2:F3"/>
    <mergeCell ref="G2:G3"/>
    <mergeCell ref="H2:H3"/>
  </mergeCells>
  <conditionalFormatting sqref="C4:N10">
    <cfRule type="colorScale" priority="1">
      <colorScale>
        <cfvo type="min"/>
        <cfvo type="max"/>
        <color rgb="FFFFFF99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B675-E51B-4B31-9761-8150BBA9416A}">
  <dimension ref="B2:P12"/>
  <sheetViews>
    <sheetView workbookViewId="0">
      <selection activeCell="B14" sqref="B14"/>
    </sheetView>
  </sheetViews>
  <sheetFormatPr defaultRowHeight="14.5" x14ac:dyDescent="0.35"/>
  <cols>
    <col min="2" max="2" width="21.6328125" bestFit="1" customWidth="1"/>
    <col min="16" max="16" width="13.1796875" customWidth="1"/>
  </cols>
  <sheetData>
    <row r="2" spans="2:16" x14ac:dyDescent="0.35">
      <c r="B2" s="9" t="s">
        <v>50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5">
        <v>12</v>
      </c>
      <c r="O2" s="11" t="s">
        <v>51</v>
      </c>
      <c r="P2" s="11" t="s">
        <v>52</v>
      </c>
    </row>
    <row r="3" spans="2:16" x14ac:dyDescent="0.35">
      <c r="B3" s="10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1"/>
      <c r="P3" s="11"/>
    </row>
    <row r="4" spans="2:16" x14ac:dyDescent="0.35">
      <c r="B4" s="7" t="s">
        <v>44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>
        <v>68</v>
      </c>
      <c r="P4" s="6">
        <f>7904*3</f>
        <v>23712</v>
      </c>
    </row>
    <row r="5" spans="2:16" x14ac:dyDescent="0.35">
      <c r="B5" s="3" t="s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 s="2">
        <v>0</v>
      </c>
      <c r="P5" s="6">
        <f>8124*3</f>
        <v>24372</v>
      </c>
    </row>
    <row r="6" spans="2:16" x14ac:dyDescent="0.35">
      <c r="B6" s="3" t="s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 s="2">
        <v>236</v>
      </c>
      <c r="P6" s="6">
        <f>6129*3</f>
        <v>18387</v>
      </c>
    </row>
    <row r="7" spans="2:16" x14ac:dyDescent="0.35">
      <c r="B7" s="3" t="s">
        <v>47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>
        <v>130</v>
      </c>
      <c r="P7" s="6">
        <f>7964*3</f>
        <v>23892</v>
      </c>
    </row>
    <row r="8" spans="2:16" x14ac:dyDescent="0.35">
      <c r="B8" s="3" t="s">
        <v>48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 s="2">
        <v>334</v>
      </c>
      <c r="P8" s="6">
        <f>7590*3</f>
        <v>22770</v>
      </c>
    </row>
    <row r="9" spans="2:16" x14ac:dyDescent="0.35">
      <c r="B9" s="3" t="s">
        <v>49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>
        <v>124</v>
      </c>
      <c r="P9" s="6">
        <f>6086*3</f>
        <v>18258</v>
      </c>
    </row>
    <row r="10" spans="2:16" x14ac:dyDescent="0.35">
      <c r="B10" s="3" t="s">
        <v>53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2">
        <v>272</v>
      </c>
      <c r="P10" s="6">
        <f>5611*12</f>
        <v>67332</v>
      </c>
    </row>
    <row r="11" spans="2:16" ht="15" thickBot="1" x14ac:dyDescent="0.4">
      <c r="B11" s="8" t="s">
        <v>54</v>
      </c>
      <c r="C11" s="2">
        <f>SUMPRODUCT(C4:C10,$O$4:$O$10)</f>
        <v>340</v>
      </c>
      <c r="D11" s="2">
        <f t="shared" ref="D11:N11" si="0">SUMPRODUCT(D4:D10,$O$4:$O$10)</f>
        <v>340</v>
      </c>
      <c r="E11" s="2">
        <f t="shared" si="0"/>
        <v>470</v>
      </c>
      <c r="F11" s="2">
        <f t="shared" si="0"/>
        <v>526</v>
      </c>
      <c r="G11" s="2">
        <f t="shared" si="0"/>
        <v>526</v>
      </c>
      <c r="H11" s="2">
        <f t="shared" si="0"/>
        <v>396</v>
      </c>
      <c r="I11" s="2">
        <f t="shared" si="0"/>
        <v>508</v>
      </c>
      <c r="J11" s="2">
        <f t="shared" si="0"/>
        <v>508</v>
      </c>
      <c r="K11" s="2">
        <f t="shared" si="0"/>
        <v>508</v>
      </c>
      <c r="L11" s="2">
        <f t="shared" si="0"/>
        <v>606</v>
      </c>
      <c r="M11" s="2">
        <f t="shared" si="0"/>
        <v>606</v>
      </c>
      <c r="N11" s="2">
        <f t="shared" si="0"/>
        <v>606</v>
      </c>
    </row>
    <row r="12" spans="2:16" ht="15" thickBot="1" x14ac:dyDescent="0.4">
      <c r="B12" s="8" t="s">
        <v>55</v>
      </c>
      <c r="C12" s="2">
        <v>249</v>
      </c>
      <c r="D12" s="2">
        <v>340</v>
      </c>
      <c r="E12" s="2">
        <v>470</v>
      </c>
      <c r="F12" s="2">
        <v>526</v>
      </c>
      <c r="G12" s="2">
        <v>461</v>
      </c>
      <c r="H12" s="2">
        <v>340</v>
      </c>
      <c r="I12" s="2">
        <v>283</v>
      </c>
      <c r="J12" s="2">
        <v>357</v>
      </c>
      <c r="K12" s="2">
        <v>508</v>
      </c>
      <c r="L12" s="2">
        <v>606</v>
      </c>
      <c r="M12" s="2">
        <v>566</v>
      </c>
      <c r="N12" s="2">
        <v>430</v>
      </c>
      <c r="O12" s="1" t="s">
        <v>56</v>
      </c>
      <c r="P12" s="12">
        <f>SUMPRODUCT(O4:O10,P4:P10)</f>
        <v>37241184</v>
      </c>
    </row>
  </sheetData>
  <mergeCells count="15">
    <mergeCell ref="N2:N3"/>
    <mergeCell ref="O2:O3"/>
    <mergeCell ref="P2:P3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conditionalFormatting sqref="C4:N10">
    <cfRule type="colorScale" priority="1">
      <colorScale>
        <cfvo type="min"/>
        <cfvo type="max"/>
        <color rgb="FFFFFF99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Foot Traffic</vt:lpstr>
      <vt:lpstr>Salaries</vt:lpstr>
      <vt:lpstr>Workers</vt:lpstr>
      <vt:lpstr>Model</vt:lpstr>
      <vt:lpstr>Model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Palladini</dc:creator>
  <cp:lastModifiedBy>Sean Palladini</cp:lastModifiedBy>
  <dcterms:created xsi:type="dcterms:W3CDTF">2025-04-02T22:18:17Z</dcterms:created>
  <dcterms:modified xsi:type="dcterms:W3CDTF">2025-04-09T20:33:43Z</dcterms:modified>
</cp:coreProperties>
</file>