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Module 12\"/>
    </mc:Choice>
  </mc:AlternateContent>
  <xr:revisionPtr revIDLastSave="0" documentId="8_{F2336AEF-79BC-41E1-BD0C-F21B78BBA1C6}" xr6:coauthVersionLast="47" xr6:coauthVersionMax="47" xr10:uidLastSave="{00000000-0000-0000-0000-000000000000}"/>
  <bookViews>
    <workbookView xWindow="29820" yWindow="3150" windowWidth="24705" windowHeight="14580" activeTab="2" xr2:uid="{14950FCC-CCF4-4484-944B-CDD14C3CFF62}"/>
  </bookViews>
  <sheets>
    <sheet name="Current DCs" sheetId="1" r:id="rId1"/>
    <sheet name="Projected Growth" sheetId="2" r:id="rId2"/>
    <sheet name="Model" sheetId="3" r:id="rId3"/>
    <sheet name="Model (2)" sheetId="4" r:id="rId4"/>
  </sheets>
  <definedNames>
    <definedName name="solver_adj" localSheetId="2" hidden="1">Model!$G$2:$H$2</definedName>
    <definedName name="solver_adj" localSheetId="3" hidden="1">'Model (2)'!$G$2:$H$2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Model!$G$6:$H$13</definedName>
    <definedName name="solver_lhs1" localSheetId="3" hidden="1">'Model (2)'!$G$6:$H$13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Model!$C$2</definedName>
    <definedName name="solver_opt" localSheetId="3" hidden="1">'Model (2)'!$C$2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2" hidden="1">3</definedName>
    <definedName name="solver_rel1" localSheetId="3" hidden="1">3</definedName>
    <definedName name="solver_rhs1" localSheetId="2" hidden="1">0</definedName>
    <definedName name="solver_rhs1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J13" i="4" s="1"/>
  <c r="K13" i="4" s="1"/>
  <c r="H13" i="4"/>
  <c r="G13" i="4"/>
  <c r="F13" i="4"/>
  <c r="H12" i="4"/>
  <c r="G12" i="4"/>
  <c r="I12" i="4" s="1"/>
  <c r="J12" i="4" s="1"/>
  <c r="K12" i="4" s="1"/>
  <c r="F12" i="4"/>
  <c r="H11" i="4"/>
  <c r="G11" i="4"/>
  <c r="I11" i="4" s="1"/>
  <c r="J11" i="4" s="1"/>
  <c r="K11" i="4" s="1"/>
  <c r="F11" i="4"/>
  <c r="H10" i="4"/>
  <c r="G10" i="4"/>
  <c r="I10" i="4" s="1"/>
  <c r="J10" i="4" s="1"/>
  <c r="K10" i="4" s="1"/>
  <c r="F10" i="4"/>
  <c r="H9" i="4"/>
  <c r="I9" i="4" s="1"/>
  <c r="J9" i="4" s="1"/>
  <c r="K9" i="4" s="1"/>
  <c r="G9" i="4"/>
  <c r="F9" i="4"/>
  <c r="H8" i="4"/>
  <c r="G8" i="4"/>
  <c r="I8" i="4" s="1"/>
  <c r="J8" i="4" s="1"/>
  <c r="K8" i="4" s="1"/>
  <c r="F8" i="4"/>
  <c r="H7" i="4"/>
  <c r="G7" i="4"/>
  <c r="I7" i="4" s="1"/>
  <c r="J7" i="4" s="1"/>
  <c r="K7" i="4" s="1"/>
  <c r="F7" i="4"/>
  <c r="H6" i="4"/>
  <c r="G6" i="4"/>
  <c r="I6" i="4" s="1"/>
  <c r="J6" i="4" s="1"/>
  <c r="K6" i="4" s="1"/>
  <c r="F6" i="4"/>
  <c r="K6" i="3"/>
  <c r="I6" i="3"/>
  <c r="G7" i="3"/>
  <c r="G8" i="3"/>
  <c r="G9" i="3"/>
  <c r="G10" i="3"/>
  <c r="G11" i="3"/>
  <c r="G12" i="3"/>
  <c r="G13" i="3"/>
  <c r="H7" i="3"/>
  <c r="H8" i="3"/>
  <c r="H9" i="3"/>
  <c r="H10" i="3"/>
  <c r="H11" i="3"/>
  <c r="H12" i="3"/>
  <c r="H13" i="3"/>
  <c r="G6" i="3"/>
  <c r="H6" i="3"/>
  <c r="F6" i="3"/>
  <c r="F7" i="3"/>
  <c r="F8" i="3"/>
  <c r="F9" i="3"/>
  <c r="F10" i="3"/>
  <c r="F11" i="3"/>
  <c r="F12" i="3"/>
  <c r="F13" i="3"/>
  <c r="C2" i="4" l="1"/>
  <c r="I7" i="3"/>
  <c r="J7" i="3" s="1"/>
  <c r="K7" i="3" s="1"/>
  <c r="I9" i="3"/>
  <c r="J9" i="3" s="1"/>
  <c r="K9" i="3" s="1"/>
  <c r="I8" i="3"/>
  <c r="J8" i="3" s="1"/>
  <c r="K8" i="3" s="1"/>
  <c r="I13" i="3"/>
  <c r="J13" i="3" s="1"/>
  <c r="K13" i="3" s="1"/>
  <c r="I11" i="3"/>
  <c r="J11" i="3" s="1"/>
  <c r="K11" i="3" s="1"/>
  <c r="I10" i="3"/>
  <c r="J10" i="3" s="1"/>
  <c r="K10" i="3" s="1"/>
  <c r="I12" i="3"/>
  <c r="J12" i="3" s="1"/>
  <c r="K12" i="3" s="1"/>
  <c r="J6" i="3"/>
  <c r="C2" i="3" l="1"/>
</calcChain>
</file>

<file path=xl/sharedStrings.xml><?xml version="1.0" encoding="utf-8"?>
<sst xmlns="http://schemas.openxmlformats.org/spreadsheetml/2006/main" count="72" uniqueCount="27">
  <si>
    <t>dc_name</t>
  </si>
  <si>
    <t>lat</t>
  </si>
  <si>
    <t>long</t>
  </si>
  <si>
    <t>Starburst Starlit Skies</t>
  </si>
  <si>
    <t>store_name</t>
  </si>
  <si>
    <t>last_year_demand</t>
  </si>
  <si>
    <t>expected_yoy_change</t>
  </si>
  <si>
    <t>Frosted Fluff Fields</t>
  </si>
  <si>
    <t>Fruit Chew Fjords</t>
  </si>
  <si>
    <t>Gummy Grotto</t>
  </si>
  <si>
    <t>Jelly River Delta</t>
  </si>
  <si>
    <t>Mochi Metropolis</t>
  </si>
  <si>
    <t>Sherbet Shoreline</t>
  </si>
  <si>
    <t>Soda Pop Springs</t>
  </si>
  <si>
    <t>Sour Patch Prairie</t>
  </si>
  <si>
    <t>Stores</t>
  </si>
  <si>
    <t>Store Locations</t>
  </si>
  <si>
    <t>Objective:</t>
  </si>
  <si>
    <t>Current DC</t>
  </si>
  <si>
    <t>New DC</t>
  </si>
  <si>
    <t>Model Decision</t>
  </si>
  <si>
    <t>New DC Dist</t>
  </si>
  <si>
    <t>Use New?</t>
  </si>
  <si>
    <t>Dist</t>
  </si>
  <si>
    <t>Current DC Distance</t>
  </si>
  <si>
    <t>New DC:</t>
  </si>
  <si>
    <t xml:space="preserve"> between Chicago and Tennessee to fulfill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</si>
</sst>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3404-5C46-45DD-B750-77E1B440114B}">
  <dimension ref="A1:C2"/>
  <sheetViews>
    <sheetView workbookViewId="0">
      <selection activeCell="B2" sqref="B2:C2"/>
    </sheetView>
  </sheetViews>
  <sheetFormatPr defaultRowHeight="15" x14ac:dyDescent="0.25"/>
  <cols>
    <col min="1" max="1" width="1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38.270000000000003</v>
      </c>
      <c r="C2">
        <v>-92.59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11D3-2AAA-4426-A2C1-6589A91750ED}">
  <dimension ref="A1:E9"/>
  <sheetViews>
    <sheetView workbookViewId="0">
      <selection activeCell="B2" sqref="B2:C9"/>
    </sheetView>
  </sheetViews>
  <sheetFormatPr defaultRowHeight="15" x14ac:dyDescent="0.25"/>
  <cols>
    <col min="1" max="1" width="16.140625" bestFit="1" customWidth="1"/>
    <col min="4" max="4" width="15.5703125" bestFit="1" customWidth="1"/>
    <col min="5" max="5" width="18.5703125" bestFit="1" customWidth="1"/>
  </cols>
  <sheetData>
    <row r="1" spans="1:5" x14ac:dyDescent="0.25">
      <c r="A1" t="s">
        <v>4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 t="s">
        <v>7</v>
      </c>
      <c r="B2" t="s">
        <v>26</v>
      </c>
      <c r="C2">
        <v>-90.45</v>
      </c>
      <c r="D2">
        <v>1761.8</v>
      </c>
      <c r="E2">
        <v>-0.11</v>
      </c>
    </row>
    <row r="3" spans="1:5" x14ac:dyDescent="0.25">
      <c r="A3" t="s">
        <v>8</v>
      </c>
      <c r="B3">
        <v>34.99</v>
      </c>
      <c r="C3">
        <v>-88.95</v>
      </c>
      <c r="D3">
        <v>1308.1099999999999</v>
      </c>
      <c r="E3">
        <v>0.11</v>
      </c>
    </row>
    <row r="4" spans="1:5" x14ac:dyDescent="0.25">
      <c r="A4" t="s">
        <v>9</v>
      </c>
      <c r="B4">
        <v>39.96</v>
      </c>
      <c r="C4">
        <v>-92.82</v>
      </c>
      <c r="D4">
        <v>1461.29</v>
      </c>
      <c r="E4">
        <v>-7.0000000000000007E-2</v>
      </c>
    </row>
    <row r="5" spans="1:5" x14ac:dyDescent="0.25">
      <c r="A5" t="s">
        <v>10</v>
      </c>
      <c r="B5">
        <v>41.44</v>
      </c>
      <c r="C5">
        <v>-89.23</v>
      </c>
      <c r="D5">
        <v>1214.95</v>
      </c>
      <c r="E5">
        <v>7.0000000000000007E-2</v>
      </c>
    </row>
    <row r="6" spans="1:5" x14ac:dyDescent="0.25">
      <c r="A6" t="s">
        <v>11</v>
      </c>
      <c r="B6">
        <v>42.21</v>
      </c>
      <c r="C6">
        <v>-91.67</v>
      </c>
      <c r="D6">
        <v>1219.6400000000001</v>
      </c>
      <c r="E6">
        <v>0.12</v>
      </c>
    </row>
    <row r="7" spans="1:5" x14ac:dyDescent="0.25">
      <c r="A7" t="s">
        <v>12</v>
      </c>
      <c r="B7">
        <v>41.36</v>
      </c>
      <c r="C7">
        <v>-116.55</v>
      </c>
      <c r="D7">
        <v>1298.18</v>
      </c>
      <c r="E7">
        <v>0.1</v>
      </c>
    </row>
    <row r="8" spans="1:5" x14ac:dyDescent="0.25">
      <c r="A8" t="s">
        <v>13</v>
      </c>
      <c r="B8">
        <v>36.409999999999997</v>
      </c>
      <c r="C8">
        <v>-85.96</v>
      </c>
      <c r="D8">
        <v>1691.89</v>
      </c>
      <c r="E8">
        <v>0.11</v>
      </c>
    </row>
    <row r="9" spans="1:5" x14ac:dyDescent="0.25">
      <c r="A9" t="s">
        <v>14</v>
      </c>
      <c r="B9">
        <v>30.12</v>
      </c>
      <c r="C9">
        <v>-92.74</v>
      </c>
      <c r="D9">
        <v>1428.3</v>
      </c>
      <c r="E9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0755-B340-48DA-8119-F989E1DE7BDF}">
  <dimension ref="A1:K13"/>
  <sheetViews>
    <sheetView tabSelected="1" workbookViewId="0">
      <selection activeCell="G11" sqref="G11"/>
    </sheetView>
  </sheetViews>
  <sheetFormatPr defaultRowHeight="15" x14ac:dyDescent="0.25"/>
  <cols>
    <col min="1" max="1" width="16.140625" bestFit="1" customWidth="1"/>
    <col min="6" max="6" width="19.85546875" customWidth="1"/>
    <col min="9" max="9" width="13.7109375" customWidth="1"/>
    <col min="10" max="10" width="9.42578125" customWidth="1"/>
    <col min="11" max="11" width="13.5703125" customWidth="1"/>
  </cols>
  <sheetData>
    <row r="1" spans="1:11" x14ac:dyDescent="0.25">
      <c r="G1" s="1" t="s">
        <v>1</v>
      </c>
      <c r="H1" s="1" t="s">
        <v>2</v>
      </c>
    </row>
    <row r="2" spans="1:11" x14ac:dyDescent="0.25">
      <c r="B2" t="s">
        <v>17</v>
      </c>
      <c r="C2" s="3">
        <f>SUM(K6:K13)</f>
        <v>35.120103316359511</v>
      </c>
      <c r="F2" s="1" t="s">
        <v>25</v>
      </c>
      <c r="G2" s="2">
        <v>41.360000000898623</v>
      </c>
      <c r="H2" s="2">
        <v>-116.54999999777637</v>
      </c>
    </row>
    <row r="4" spans="1:11" x14ac:dyDescent="0.25">
      <c r="A4" s="4"/>
      <c r="B4" s="5" t="s">
        <v>16</v>
      </c>
      <c r="C4" s="5"/>
      <c r="D4" s="5" t="s">
        <v>18</v>
      </c>
      <c r="E4" s="5"/>
      <c r="F4" s="4"/>
      <c r="G4" s="5" t="s">
        <v>19</v>
      </c>
      <c r="H4" s="5"/>
      <c r="I4" s="4"/>
      <c r="J4" s="5" t="s">
        <v>20</v>
      </c>
      <c r="K4" s="5"/>
    </row>
    <row r="5" spans="1:11" x14ac:dyDescent="0.25">
      <c r="A5" s="6" t="s">
        <v>15</v>
      </c>
      <c r="B5" s="6" t="s">
        <v>1</v>
      </c>
      <c r="C5" s="6" t="s">
        <v>2</v>
      </c>
      <c r="D5" s="6" t="s">
        <v>1</v>
      </c>
      <c r="E5" s="6" t="s">
        <v>2</v>
      </c>
      <c r="F5" s="6" t="s">
        <v>24</v>
      </c>
      <c r="G5" s="6" t="s">
        <v>1</v>
      </c>
      <c r="H5" s="6" t="s">
        <v>2</v>
      </c>
      <c r="I5" s="6" t="s">
        <v>21</v>
      </c>
      <c r="J5" s="6" t="s">
        <v>22</v>
      </c>
      <c r="K5" s="6" t="s">
        <v>23</v>
      </c>
    </row>
    <row r="6" spans="1:11" x14ac:dyDescent="0.25">
      <c r="A6" s="4" t="s">
        <v>7</v>
      </c>
      <c r="B6" s="4">
        <v>42.58</v>
      </c>
      <c r="C6" s="4">
        <v>-90.45</v>
      </c>
      <c r="D6" s="4">
        <v>38.270000000000003</v>
      </c>
      <c r="E6" s="4">
        <v>-92.59</v>
      </c>
      <c r="F6" s="4">
        <f>SQRT((B6-D6)^2+(C6-E6)^2)</f>
        <v>4.8120369907140113</v>
      </c>
      <c r="G6" s="4">
        <f>$G$2</f>
        <v>41.360000000898623</v>
      </c>
      <c r="H6" s="4">
        <f>$H$2</f>
        <v>-116.54999999777637</v>
      </c>
      <c r="I6" s="4">
        <f>SQRT((B6-G6)^2+(C6-H6)^2)</f>
        <v>26.128497849699158</v>
      </c>
      <c r="J6" s="4" t="b">
        <f>IF(I6&lt;F6,TRUE,FALSE)</f>
        <v>0</v>
      </c>
      <c r="K6" s="4">
        <f>IF(J6=FALSE,F6,I6)</f>
        <v>4.8120369907140113</v>
      </c>
    </row>
    <row r="7" spans="1:11" x14ac:dyDescent="0.25">
      <c r="A7" s="4" t="s">
        <v>8</v>
      </c>
      <c r="B7" s="4">
        <v>34.99</v>
      </c>
      <c r="C7" s="4">
        <v>-88.95</v>
      </c>
      <c r="D7" s="4">
        <v>38.270000000000003</v>
      </c>
      <c r="E7" s="4">
        <v>-92.59</v>
      </c>
      <c r="F7" s="4">
        <f>SQRT((B7-D7)^2+(C7-E7)^2)</f>
        <v>4.8997959141172407</v>
      </c>
      <c r="G7" s="4">
        <f t="shared" ref="G7:G13" si="0">$G$2</f>
        <v>41.360000000898623</v>
      </c>
      <c r="H7" s="4">
        <f t="shared" ref="H7:H13" si="1">$H$2</f>
        <v>-116.54999999777637</v>
      </c>
      <c r="I7" s="4">
        <f t="shared" ref="I7:I13" si="2">SQRT((B7-G7)^2+(C7-H7)^2)</f>
        <v>28.32555206679481</v>
      </c>
      <c r="J7" s="4" t="b">
        <f t="shared" ref="J7:J13" si="3">IF(I7&lt;F7,TRUE,FALSE)</f>
        <v>0</v>
      </c>
      <c r="K7" s="4">
        <f t="shared" ref="K7:K13" si="4">IF(J7=FALSE,F7,I7)</f>
        <v>4.8997959141172407</v>
      </c>
    </row>
    <row r="8" spans="1:11" x14ac:dyDescent="0.25">
      <c r="A8" s="4" t="s">
        <v>9</v>
      </c>
      <c r="B8" s="4">
        <v>39.96</v>
      </c>
      <c r="C8" s="4">
        <v>-92.82</v>
      </c>
      <c r="D8" s="4">
        <v>38.270000000000003</v>
      </c>
      <c r="E8" s="4">
        <v>-92.59</v>
      </c>
      <c r="F8" s="4">
        <f t="shared" ref="F8:F13" si="5">SQRT((B8-D8)^2+(C8-E8)^2)</f>
        <v>1.7055790805471285</v>
      </c>
      <c r="G8" s="4">
        <f t="shared" si="0"/>
        <v>41.360000000898623</v>
      </c>
      <c r="H8" s="4">
        <f t="shared" si="1"/>
        <v>-116.54999999777637</v>
      </c>
      <c r="I8" s="4">
        <f t="shared" si="2"/>
        <v>23.771262059406585</v>
      </c>
      <c r="J8" s="4" t="b">
        <f t="shared" si="3"/>
        <v>0</v>
      </c>
      <c r="K8" s="4">
        <f t="shared" si="4"/>
        <v>1.7055790805471285</v>
      </c>
    </row>
    <row r="9" spans="1:11" x14ac:dyDescent="0.25">
      <c r="A9" s="4" t="s">
        <v>10</v>
      </c>
      <c r="B9" s="4">
        <v>41.44</v>
      </c>
      <c r="C9" s="4">
        <v>-89.23</v>
      </c>
      <c r="D9" s="4">
        <v>38.270000000000003</v>
      </c>
      <c r="E9" s="4">
        <v>-92.59</v>
      </c>
      <c r="F9" s="4">
        <f t="shared" si="5"/>
        <v>4.6193614277300235</v>
      </c>
      <c r="G9" s="4">
        <f t="shared" si="0"/>
        <v>41.360000000898623</v>
      </c>
      <c r="H9" s="4">
        <f t="shared" si="1"/>
        <v>-116.54999999777637</v>
      </c>
      <c r="I9" s="4">
        <f t="shared" si="2"/>
        <v>27.32011712783012</v>
      </c>
      <c r="J9" s="4" t="b">
        <f t="shared" si="3"/>
        <v>0</v>
      </c>
      <c r="K9" s="4">
        <f t="shared" si="4"/>
        <v>4.6193614277300235</v>
      </c>
    </row>
    <row r="10" spans="1:11" x14ac:dyDescent="0.25">
      <c r="A10" s="4" t="s">
        <v>11</v>
      </c>
      <c r="B10" s="4">
        <v>42.21</v>
      </c>
      <c r="C10" s="4">
        <v>-91.67</v>
      </c>
      <c r="D10" s="4">
        <v>38.270000000000003</v>
      </c>
      <c r="E10" s="4">
        <v>-92.59</v>
      </c>
      <c r="F10" s="4">
        <f t="shared" si="5"/>
        <v>4.0459856648287804</v>
      </c>
      <c r="G10" s="4">
        <f t="shared" si="0"/>
        <v>41.360000000898623</v>
      </c>
      <c r="H10" s="4">
        <f t="shared" si="1"/>
        <v>-116.54999999777637</v>
      </c>
      <c r="I10" s="4">
        <f t="shared" si="2"/>
        <v>24.894515457984404</v>
      </c>
      <c r="J10" s="4" t="b">
        <f t="shared" si="3"/>
        <v>0</v>
      </c>
      <c r="K10" s="4">
        <f t="shared" si="4"/>
        <v>4.0459856648287804</v>
      </c>
    </row>
    <row r="11" spans="1:11" x14ac:dyDescent="0.25">
      <c r="A11" s="4" t="s">
        <v>12</v>
      </c>
      <c r="B11" s="4">
        <v>41.36</v>
      </c>
      <c r="C11" s="4">
        <v>-116.55</v>
      </c>
      <c r="D11" s="4">
        <v>38.270000000000003</v>
      </c>
      <c r="E11" s="4">
        <v>-92.59</v>
      </c>
      <c r="F11" s="4">
        <f t="shared" si="5"/>
        <v>24.158429170788395</v>
      </c>
      <c r="G11" s="4">
        <f t="shared" si="0"/>
        <v>41.360000000898623</v>
      </c>
      <c r="H11" s="4">
        <f t="shared" si="1"/>
        <v>-116.54999999777637</v>
      </c>
      <c r="I11" s="4">
        <f t="shared" si="2"/>
        <v>2.3983434260541429E-9</v>
      </c>
      <c r="J11" s="4" t="b">
        <f t="shared" si="3"/>
        <v>1</v>
      </c>
      <c r="K11" s="7">
        <f t="shared" si="4"/>
        <v>2.3983434260541429E-9</v>
      </c>
    </row>
    <row r="12" spans="1:11" x14ac:dyDescent="0.25">
      <c r="A12" s="4" t="s">
        <v>13</v>
      </c>
      <c r="B12" s="4">
        <v>36.409999999999997</v>
      </c>
      <c r="C12" s="4">
        <v>-85.96</v>
      </c>
      <c r="D12" s="4">
        <v>38.270000000000003</v>
      </c>
      <c r="E12" s="4">
        <v>-92.59</v>
      </c>
      <c r="F12" s="4">
        <f t="shared" si="5"/>
        <v>6.8859639848027197</v>
      </c>
      <c r="G12" s="4">
        <f t="shared" si="0"/>
        <v>41.360000000898623</v>
      </c>
      <c r="H12" s="4">
        <f t="shared" si="1"/>
        <v>-116.54999999777637</v>
      </c>
      <c r="I12" s="4">
        <f t="shared" si="2"/>
        <v>30.987910543837174</v>
      </c>
      <c r="J12" s="4" t="b">
        <f t="shared" si="3"/>
        <v>0</v>
      </c>
      <c r="K12" s="4">
        <f t="shared" si="4"/>
        <v>6.8859639848027197</v>
      </c>
    </row>
    <row r="13" spans="1:11" x14ac:dyDescent="0.25">
      <c r="A13" s="4" t="s">
        <v>14</v>
      </c>
      <c r="B13" s="4">
        <v>30.12</v>
      </c>
      <c r="C13" s="4">
        <v>-92.74</v>
      </c>
      <c r="D13" s="4">
        <v>38.270000000000003</v>
      </c>
      <c r="E13" s="4">
        <v>-92.59</v>
      </c>
      <c r="F13" s="4">
        <f t="shared" si="5"/>
        <v>8.1513802512212639</v>
      </c>
      <c r="G13" s="4">
        <f t="shared" si="0"/>
        <v>41.360000000898623</v>
      </c>
      <c r="H13" s="4">
        <f t="shared" si="1"/>
        <v>-116.54999999777637</v>
      </c>
      <c r="I13" s="4">
        <f t="shared" si="2"/>
        <v>26.329711352658464</v>
      </c>
      <c r="J13" s="4" t="b">
        <f t="shared" si="3"/>
        <v>0</v>
      </c>
      <c r="K13" s="4">
        <f t="shared" si="4"/>
        <v>8.1513802512212639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4AC2-FBD4-419A-8462-888B6956C077}">
  <dimension ref="A1:K13"/>
  <sheetViews>
    <sheetView workbookViewId="0">
      <selection activeCell="G11" sqref="G11"/>
    </sheetView>
  </sheetViews>
  <sheetFormatPr defaultRowHeight="15" x14ac:dyDescent="0.25"/>
  <cols>
    <col min="1" max="1" width="16.140625" bestFit="1" customWidth="1"/>
    <col min="6" max="6" width="19.85546875" customWidth="1"/>
    <col min="9" max="9" width="13.7109375" customWidth="1"/>
    <col min="10" max="10" width="9.42578125" customWidth="1"/>
    <col min="11" max="11" width="13.5703125" customWidth="1"/>
  </cols>
  <sheetData>
    <row r="1" spans="1:11" x14ac:dyDescent="0.25">
      <c r="G1" s="1" t="s">
        <v>1</v>
      </c>
      <c r="H1" s="1" t="s">
        <v>2</v>
      </c>
    </row>
    <row r="2" spans="1:11" x14ac:dyDescent="0.25">
      <c r="B2" t="s">
        <v>17</v>
      </c>
      <c r="C2" s="3">
        <f>SUM(K6:K13)</f>
        <v>35.120103316359511</v>
      </c>
      <c r="F2" s="1" t="s">
        <v>25</v>
      </c>
      <c r="G2" s="2">
        <v>41.360000000898623</v>
      </c>
      <c r="H2" s="2">
        <v>-116.54999999777637</v>
      </c>
    </row>
    <row r="4" spans="1:11" x14ac:dyDescent="0.25">
      <c r="A4" s="4"/>
      <c r="B4" s="5" t="s">
        <v>16</v>
      </c>
      <c r="C4" s="5"/>
      <c r="D4" s="5" t="s">
        <v>18</v>
      </c>
      <c r="E4" s="5"/>
      <c r="F4" s="4"/>
      <c r="G4" s="5" t="s">
        <v>19</v>
      </c>
      <c r="H4" s="5"/>
      <c r="I4" s="4"/>
      <c r="J4" s="5" t="s">
        <v>20</v>
      </c>
      <c r="K4" s="5"/>
    </row>
    <row r="5" spans="1:11" x14ac:dyDescent="0.25">
      <c r="A5" s="6" t="s">
        <v>15</v>
      </c>
      <c r="B5" s="6" t="s">
        <v>1</v>
      </c>
      <c r="C5" s="6" t="s">
        <v>2</v>
      </c>
      <c r="D5" s="6" t="s">
        <v>1</v>
      </c>
      <c r="E5" s="6" t="s">
        <v>2</v>
      </c>
      <c r="F5" s="6" t="s">
        <v>24</v>
      </c>
      <c r="G5" s="6" t="s">
        <v>1</v>
      </c>
      <c r="H5" s="6" t="s">
        <v>2</v>
      </c>
      <c r="I5" s="6" t="s">
        <v>21</v>
      </c>
      <c r="J5" s="6" t="s">
        <v>22</v>
      </c>
      <c r="K5" s="6" t="s">
        <v>23</v>
      </c>
    </row>
    <row r="6" spans="1:11" x14ac:dyDescent="0.25">
      <c r="A6" s="4" t="s">
        <v>7</v>
      </c>
      <c r="B6" s="4">
        <v>42.58</v>
      </c>
      <c r="C6" s="4">
        <v>-90.45</v>
      </c>
      <c r="D6" s="4">
        <v>38.270000000000003</v>
      </c>
      <c r="E6" s="4">
        <v>-92.59</v>
      </c>
      <c r="F6" s="4">
        <f>SQRT((B6-D6)^2+(C6-E6)^2)</f>
        <v>4.8120369907140113</v>
      </c>
      <c r="G6" s="4">
        <f>$G$2</f>
        <v>41.360000000898623</v>
      </c>
      <c r="H6" s="4">
        <f>$H$2</f>
        <v>-116.54999999777637</v>
      </c>
      <c r="I6" s="4">
        <f>SQRT((B6-G6)^2+(C6-H6)^2)</f>
        <v>26.128497849699158</v>
      </c>
      <c r="J6" s="4" t="b">
        <f>IF(I6&lt;F6,TRUE,FALSE)</f>
        <v>0</v>
      </c>
      <c r="K6" s="4">
        <f>IF(J6=FALSE,F6,I6)</f>
        <v>4.8120369907140113</v>
      </c>
    </row>
    <row r="7" spans="1:11" x14ac:dyDescent="0.25">
      <c r="A7" s="4" t="s">
        <v>8</v>
      </c>
      <c r="B7" s="4">
        <v>34.99</v>
      </c>
      <c r="C7" s="4">
        <v>-88.95</v>
      </c>
      <c r="D7" s="4">
        <v>38.270000000000003</v>
      </c>
      <c r="E7" s="4">
        <v>-92.59</v>
      </c>
      <c r="F7" s="4">
        <f>SQRT((B7-D7)^2+(C7-E7)^2)</f>
        <v>4.8997959141172407</v>
      </c>
      <c r="G7" s="4">
        <f t="shared" ref="G7:G13" si="0">$G$2</f>
        <v>41.360000000898623</v>
      </c>
      <c r="H7" s="4">
        <f t="shared" ref="H7:H13" si="1">$H$2</f>
        <v>-116.54999999777637</v>
      </c>
      <c r="I7" s="4">
        <f t="shared" ref="I7:I13" si="2">SQRT((B7-G7)^2+(C7-H7)^2)</f>
        <v>28.32555206679481</v>
      </c>
      <c r="J7" s="4" t="b">
        <f t="shared" ref="J7:J13" si="3">IF(I7&lt;F7,TRUE,FALSE)</f>
        <v>0</v>
      </c>
      <c r="K7" s="4">
        <f t="shared" ref="K7:K13" si="4">IF(J7=FALSE,F7,I7)</f>
        <v>4.8997959141172407</v>
      </c>
    </row>
    <row r="8" spans="1:11" x14ac:dyDescent="0.25">
      <c r="A8" s="4" t="s">
        <v>9</v>
      </c>
      <c r="B8" s="4">
        <v>39.96</v>
      </c>
      <c r="C8" s="4">
        <v>-92.82</v>
      </c>
      <c r="D8" s="4">
        <v>38.270000000000003</v>
      </c>
      <c r="E8" s="4">
        <v>-92.59</v>
      </c>
      <c r="F8" s="4">
        <f t="shared" ref="F8:F13" si="5">SQRT((B8-D8)^2+(C8-E8)^2)</f>
        <v>1.7055790805471285</v>
      </c>
      <c r="G8" s="4">
        <f t="shared" si="0"/>
        <v>41.360000000898623</v>
      </c>
      <c r="H8" s="4">
        <f t="shared" si="1"/>
        <v>-116.54999999777637</v>
      </c>
      <c r="I8" s="4">
        <f t="shared" si="2"/>
        <v>23.771262059406585</v>
      </c>
      <c r="J8" s="4" t="b">
        <f t="shared" si="3"/>
        <v>0</v>
      </c>
      <c r="K8" s="4">
        <f t="shared" si="4"/>
        <v>1.7055790805471285</v>
      </c>
    </row>
    <row r="9" spans="1:11" x14ac:dyDescent="0.25">
      <c r="A9" s="4" t="s">
        <v>10</v>
      </c>
      <c r="B9" s="4">
        <v>41.44</v>
      </c>
      <c r="C9" s="4">
        <v>-89.23</v>
      </c>
      <c r="D9" s="4">
        <v>38.270000000000003</v>
      </c>
      <c r="E9" s="4">
        <v>-92.59</v>
      </c>
      <c r="F9" s="4">
        <f t="shared" si="5"/>
        <v>4.6193614277300235</v>
      </c>
      <c r="G9" s="4">
        <f t="shared" si="0"/>
        <v>41.360000000898623</v>
      </c>
      <c r="H9" s="4">
        <f t="shared" si="1"/>
        <v>-116.54999999777637</v>
      </c>
      <c r="I9" s="4">
        <f t="shared" si="2"/>
        <v>27.32011712783012</v>
      </c>
      <c r="J9" s="4" t="b">
        <f t="shared" si="3"/>
        <v>0</v>
      </c>
      <c r="K9" s="4">
        <f t="shared" si="4"/>
        <v>4.6193614277300235</v>
      </c>
    </row>
    <row r="10" spans="1:11" x14ac:dyDescent="0.25">
      <c r="A10" s="4" t="s">
        <v>11</v>
      </c>
      <c r="B10" s="4">
        <v>42.21</v>
      </c>
      <c r="C10" s="4">
        <v>-91.67</v>
      </c>
      <c r="D10" s="4">
        <v>38.270000000000003</v>
      </c>
      <c r="E10" s="4">
        <v>-92.59</v>
      </c>
      <c r="F10" s="4">
        <f t="shared" si="5"/>
        <v>4.0459856648287804</v>
      </c>
      <c r="G10" s="4">
        <f t="shared" si="0"/>
        <v>41.360000000898623</v>
      </c>
      <c r="H10" s="4">
        <f t="shared" si="1"/>
        <v>-116.54999999777637</v>
      </c>
      <c r="I10" s="4">
        <f t="shared" si="2"/>
        <v>24.894515457984404</v>
      </c>
      <c r="J10" s="4" t="b">
        <f t="shared" si="3"/>
        <v>0</v>
      </c>
      <c r="K10" s="4">
        <f t="shared" si="4"/>
        <v>4.0459856648287804</v>
      </c>
    </row>
    <row r="11" spans="1:11" x14ac:dyDescent="0.25">
      <c r="A11" s="4" t="s">
        <v>12</v>
      </c>
      <c r="B11" s="4">
        <v>41.36</v>
      </c>
      <c r="C11" s="4">
        <v>-116.55</v>
      </c>
      <c r="D11" s="4">
        <v>38.270000000000003</v>
      </c>
      <c r="E11" s="4">
        <v>-92.59</v>
      </c>
      <c r="F11" s="4">
        <f t="shared" si="5"/>
        <v>24.158429170788395</v>
      </c>
      <c r="G11" s="4">
        <f t="shared" si="0"/>
        <v>41.360000000898623</v>
      </c>
      <c r="H11" s="4">
        <f t="shared" si="1"/>
        <v>-116.54999999777637</v>
      </c>
      <c r="I11" s="4">
        <f t="shared" si="2"/>
        <v>2.3983434260541429E-9</v>
      </c>
      <c r="J11" s="4" t="b">
        <f t="shared" si="3"/>
        <v>1</v>
      </c>
      <c r="K11" s="7">
        <f t="shared" si="4"/>
        <v>2.3983434260541429E-9</v>
      </c>
    </row>
    <row r="12" spans="1:11" x14ac:dyDescent="0.25">
      <c r="A12" s="4" t="s">
        <v>13</v>
      </c>
      <c r="B12" s="4">
        <v>36.409999999999997</v>
      </c>
      <c r="C12" s="4">
        <v>-85.96</v>
      </c>
      <c r="D12" s="4">
        <v>38.270000000000003</v>
      </c>
      <c r="E12" s="4">
        <v>-92.59</v>
      </c>
      <c r="F12" s="4">
        <f t="shared" si="5"/>
        <v>6.8859639848027197</v>
      </c>
      <c r="G12" s="4">
        <f t="shared" si="0"/>
        <v>41.360000000898623</v>
      </c>
      <c r="H12" s="4">
        <f t="shared" si="1"/>
        <v>-116.54999999777637</v>
      </c>
      <c r="I12" s="4">
        <f t="shared" si="2"/>
        <v>30.987910543837174</v>
      </c>
      <c r="J12" s="4" t="b">
        <f t="shared" si="3"/>
        <v>0</v>
      </c>
      <c r="K12" s="4">
        <f t="shared" si="4"/>
        <v>6.8859639848027197</v>
      </c>
    </row>
    <row r="13" spans="1:11" x14ac:dyDescent="0.25">
      <c r="A13" s="4" t="s">
        <v>14</v>
      </c>
      <c r="B13" s="4">
        <v>30.12</v>
      </c>
      <c r="C13" s="4">
        <v>-92.74</v>
      </c>
      <c r="D13" s="4">
        <v>38.270000000000003</v>
      </c>
      <c r="E13" s="4">
        <v>-92.59</v>
      </c>
      <c r="F13" s="4">
        <f t="shared" si="5"/>
        <v>8.1513802512212639</v>
      </c>
      <c r="G13" s="4">
        <f t="shared" si="0"/>
        <v>41.360000000898623</v>
      </c>
      <c r="H13" s="4">
        <f t="shared" si="1"/>
        <v>-116.54999999777637</v>
      </c>
      <c r="I13" s="4">
        <f t="shared" si="2"/>
        <v>26.329711352658464</v>
      </c>
      <c r="J13" s="4" t="b">
        <f t="shared" si="3"/>
        <v>0</v>
      </c>
      <c r="K13" s="4">
        <f t="shared" si="4"/>
        <v>8.1513802512212639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DCs</vt:lpstr>
      <vt:lpstr>Projected Growth</vt:lpstr>
      <vt:lpstr>Model</vt:lpstr>
      <vt:lpstr>Model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Palladini</dc:creator>
  <cp:lastModifiedBy>Sean Palladini</cp:lastModifiedBy>
  <dcterms:created xsi:type="dcterms:W3CDTF">2025-04-30T22:19:45Z</dcterms:created>
  <dcterms:modified xsi:type="dcterms:W3CDTF">2025-05-06T19:34:15Z</dcterms:modified>
</cp:coreProperties>
</file>