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vml" ContentType="application/vnd.openxmlformats-officedocument.vmlDrawing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0260" tabRatio="500"/>
  </bookViews>
  <sheets>
    <sheet name="System Overview" sheetId="8" r:id="rId1"/>
    <sheet name="Actors" sheetId="1" r:id="rId2"/>
    <sheet name="Data Model" sheetId="16" r:id="rId3"/>
    <sheet name="Intended Actions" sheetId="4" r:id="rId4"/>
    <sheet name="Connections" sheetId="12" r:id="rId5"/>
    <sheet name="Threats" sheetId="18" r:id="rId6"/>
    <sheet name="Security Objectives" sheetId="6" r:id="rId7"/>
    <sheet name="Use Cases" sheetId="7" r:id="rId8"/>
    <sheet name="Help" sheetId="9" r:id="rId9"/>
    <sheet name="Actor Type Reference" sheetId="21" r:id="rId10"/>
    <sheet name="Data Type Reference" sheetId="13" r:id="rId11"/>
    <sheet name="Intended Response Reference" sheetId="22" r:id="rId12"/>
    <sheet name="Guide Word Reference" sheetId="20" r:id="rId13"/>
  </sheets>
  <definedNames>
    <definedName name="_xlnm._FilterDatabase" localSheetId="1" hidden="1">Actors!$A$2:$N$32</definedName>
    <definedName name="_xlnm._FilterDatabase" localSheetId="4" hidden="1">Connections!$A$2:$G$2</definedName>
    <definedName name="_xlnm._FilterDatabase" localSheetId="2" hidden="1">'Data Model'!$A$2:$E$2</definedName>
    <definedName name="_xlnm._FilterDatabase" localSheetId="7" hidden="1">'Use Cases'!$A$2:$V$71</definedName>
    <definedName name="_Toc251252133" localSheetId="7">'Use Cases'!#REF!</definedName>
    <definedName name="_Toc251252134" localSheetId="7">'Use Cases'!#REF!</definedName>
    <definedName name="_Toc251252135" localSheetId="7">'Use Cases'!#REF!</definedName>
    <definedName name="_Toc251252136" localSheetId="7">'Use Cases'!#REF!</definedName>
    <definedName name="_Toc251252137" localSheetId="7">'Use Cases'!#REF!</definedName>
    <definedName name="_Toc251252138" localSheetId="7">'Use Cases'!#REF!</definedName>
    <definedName name="_Toc251252139" localSheetId="7">'Use Cases'!#REF!</definedName>
    <definedName name="_Toc251252140" localSheetId="7">'Use Cases'!#REF!</definedName>
    <definedName name="_Toc251252141" localSheetId="7">'Use Cases'!#REF!</definedName>
    <definedName name="ActorControlBits">Actors!$A$3:$G$32</definedName>
    <definedName name="ActorNames">Actors!$H$3:$H$32</definedName>
    <definedName name="ActorStartingPrivileges">Actors!$H$3:$K$32</definedName>
    <definedName name="ActorType">'Actor Type Reference'!$A$3:$A$5</definedName>
    <definedName name="AssetPossibleActions">'Data Type Reference'!$A$3:$H$6</definedName>
    <definedName name="AttackerNames">Actors!$X$3:$X$32</definedName>
    <definedName name="Data">'Data Type Reference'!$K$3:$M$3</definedName>
    <definedName name="DataModelType">'Data Model'!$C$3:$D$32</definedName>
    <definedName name="DataNames">'Data Model'!$C$3:$C$32</definedName>
    <definedName name="DataPossibleActions">'Data Type Reference'!$A$3:$H$6</definedName>
    <definedName name="DataType">'Data Type Reference'!$A$3:$A$6</definedName>
    <definedName name="GuideWordElements">'Guide Word Reference'!$C$2:$F$2</definedName>
    <definedName name="GuideWordMeanings">'Guide Word Reference'!$B$2:$F$10</definedName>
    <definedName name="GuideWords">'Guide Word Reference'!$B$3:$B$10</definedName>
    <definedName name="HardwareDataContainer">'Data Type Reference'!$K$5:$M$5</definedName>
    <definedName name="IntendedResponseNames">'Intended Response Reference'!$A$2:$A$5</definedName>
    <definedName name="_xlnm.Print_Titles" localSheetId="7">'Use Cases'!$1:$2</definedName>
    <definedName name="SoftDataContainer">'Data Type Reference'!$K$6:$O$6</definedName>
    <definedName name="Software">'Data Type Reference'!$K$4:$O$4</definedName>
    <definedName name="Z_035162AC_8B54_6346_A453_EBA156EAC58E_.wvu.Cols" localSheetId="1" hidden="1">Actors!$P:$AH</definedName>
    <definedName name="Z_035162AC_8B54_6346_A453_EBA156EAC58E_.wvu.Cols" localSheetId="4" hidden="1">Connections!$I:$O</definedName>
    <definedName name="Z_035162AC_8B54_6346_A453_EBA156EAC58E_.wvu.Cols" localSheetId="2" hidden="1">'Data Model'!$G:$Q</definedName>
    <definedName name="Z_035162AC_8B54_6346_A453_EBA156EAC58E_.wvu.Cols" localSheetId="10" hidden="1">'Data Type Reference'!$J:$O</definedName>
    <definedName name="Z_035162AC_8B54_6346_A453_EBA156EAC58E_.wvu.Cols" localSheetId="3" hidden="1">'Intended Actions'!$AI:$AL</definedName>
    <definedName name="Z_035162AC_8B54_6346_A453_EBA156EAC58E_.wvu.Cols" localSheetId="5" hidden="1">Threats!$K:$AE</definedName>
    <definedName name="Z_035162AC_8B54_6346_A453_EBA156EAC58E_.wvu.Cols" localSheetId="7" hidden="1">'Use Cases'!$F:$V</definedName>
    <definedName name="Z_035162AC_8B54_6346_A453_EBA156EAC58E_.wvu.FilterData" localSheetId="1" hidden="1">Actors!$A$2:$N$32</definedName>
    <definedName name="Z_035162AC_8B54_6346_A453_EBA156EAC58E_.wvu.FilterData" localSheetId="4" hidden="1">Connections!$A$2:$G$2</definedName>
    <definedName name="Z_035162AC_8B54_6346_A453_EBA156EAC58E_.wvu.FilterData" localSheetId="2" hidden="1">'Data Model'!$A$2:$E$2</definedName>
    <definedName name="Z_035162AC_8B54_6346_A453_EBA156EAC58E_.wvu.FilterData" localSheetId="7" hidden="1">'Use Cases'!$A$2:$V$27</definedName>
    <definedName name="Z_035162AC_8B54_6346_A453_EBA156EAC58E_.wvu.PrintTitles" localSheetId="7" hidden="1">'Use Cases'!$1:$2</definedName>
    <definedName name="Z_035162AC_8B54_6346_A453_EBA156EAC58E_.wvu.Rows" localSheetId="3" hidden="1">'Intended Actions'!$27:$68</definedName>
    <definedName name="Z_035162AC_8B54_6346_A453_EBA156EAC58E_.wvu.Rows" localSheetId="5" hidden="1">Threats!$17:$26,Threats!$59:$90,Threats!$123:$154</definedName>
    <definedName name="Z_1CBD0A3B_4E80_E546_8A3E_3D62C1B954D3_.wvu.Cols" localSheetId="1" hidden="1">Actors!$P:$AH</definedName>
    <definedName name="Z_1CBD0A3B_4E80_E546_8A3E_3D62C1B954D3_.wvu.Cols" localSheetId="4" hidden="1">Connections!$I:$O</definedName>
    <definedName name="Z_1CBD0A3B_4E80_E546_8A3E_3D62C1B954D3_.wvu.Cols" localSheetId="2" hidden="1">'Data Model'!$G:$Q</definedName>
    <definedName name="Z_1CBD0A3B_4E80_E546_8A3E_3D62C1B954D3_.wvu.Cols" localSheetId="10" hidden="1">'Data Type Reference'!$J:$O</definedName>
    <definedName name="Z_1CBD0A3B_4E80_E546_8A3E_3D62C1B954D3_.wvu.Cols" localSheetId="3" hidden="1">'Intended Actions'!$AI:$AL</definedName>
    <definedName name="Z_1CBD0A3B_4E80_E546_8A3E_3D62C1B954D3_.wvu.Cols" localSheetId="5" hidden="1">Threats!$K:$AE</definedName>
    <definedName name="Z_1CBD0A3B_4E80_E546_8A3E_3D62C1B954D3_.wvu.Cols" localSheetId="7" hidden="1">'Use Cases'!$H:$H,'Use Cases'!$K:$K</definedName>
    <definedName name="Z_1CBD0A3B_4E80_E546_8A3E_3D62C1B954D3_.wvu.FilterData" localSheetId="1" hidden="1">Actors!$A$2:$N$32</definedName>
    <definedName name="Z_1CBD0A3B_4E80_E546_8A3E_3D62C1B954D3_.wvu.FilterData" localSheetId="4" hidden="1">Connections!$A$2:$G$2</definedName>
    <definedName name="Z_1CBD0A3B_4E80_E546_8A3E_3D62C1B954D3_.wvu.FilterData" localSheetId="2" hidden="1">'Data Model'!$A$2:$E$2</definedName>
    <definedName name="Z_1CBD0A3B_4E80_E546_8A3E_3D62C1B954D3_.wvu.FilterData" localSheetId="7" hidden="1">'Use Cases'!$A$2:$V$27</definedName>
    <definedName name="Z_1CBD0A3B_4E80_E546_8A3E_3D62C1B954D3_.wvu.PrintTitles" localSheetId="7" hidden="1">'Use Cases'!$1:$2</definedName>
    <definedName name="Z_1CBD0A3B_4E80_E546_8A3E_3D62C1B954D3_.wvu.Rows" localSheetId="3" hidden="1">'Intended Actions'!$27:$68</definedName>
    <definedName name="Z_1CBD0A3B_4E80_E546_8A3E_3D62C1B954D3_.wvu.Rows" localSheetId="5" hidden="1">Threats!$17:$26,Threats!$59:$90,Threats!$123:$154</definedName>
    <definedName name="Z_5D31E53A_9EAC_2C40_B229_6491FB34D9C0_.wvu.Cols" localSheetId="1" hidden="1">Actors!$P:$AH</definedName>
    <definedName name="Z_5D31E53A_9EAC_2C40_B229_6491FB34D9C0_.wvu.Cols" localSheetId="4" hidden="1">Connections!$I:$O</definedName>
    <definedName name="Z_5D31E53A_9EAC_2C40_B229_6491FB34D9C0_.wvu.Cols" localSheetId="2" hidden="1">'Data Model'!$G:$Q</definedName>
    <definedName name="Z_5D31E53A_9EAC_2C40_B229_6491FB34D9C0_.wvu.Cols" localSheetId="10" hidden="1">'Data Type Reference'!$J:$O</definedName>
    <definedName name="Z_5D31E53A_9EAC_2C40_B229_6491FB34D9C0_.wvu.Cols" localSheetId="3" hidden="1">'Intended Actions'!$AI:$AL</definedName>
    <definedName name="Z_5D31E53A_9EAC_2C40_B229_6491FB34D9C0_.wvu.Cols" localSheetId="5" hidden="1">Threats!$K:$AE</definedName>
    <definedName name="Z_5D31E53A_9EAC_2C40_B229_6491FB34D9C0_.wvu.Cols" localSheetId="7" hidden="1">'Use Cases'!$H:$H,'Use Cases'!$K:$K,'Use Cases'!$S:$V</definedName>
    <definedName name="Z_5D31E53A_9EAC_2C40_B229_6491FB34D9C0_.wvu.FilterData" localSheetId="1" hidden="1">Actors!$A$2:$N$32</definedName>
    <definedName name="Z_5D31E53A_9EAC_2C40_B229_6491FB34D9C0_.wvu.FilterData" localSheetId="4" hidden="1">Connections!$A$2:$G$2</definedName>
    <definedName name="Z_5D31E53A_9EAC_2C40_B229_6491FB34D9C0_.wvu.FilterData" localSheetId="2" hidden="1">'Data Model'!$A$2:$E$2</definedName>
    <definedName name="Z_5D31E53A_9EAC_2C40_B229_6491FB34D9C0_.wvu.FilterData" localSheetId="7" hidden="1">'Use Cases'!$A$2:$V$27</definedName>
    <definedName name="Z_5D31E53A_9EAC_2C40_B229_6491FB34D9C0_.wvu.PrintTitles" localSheetId="7" hidden="1">'Use Cases'!$1:$2</definedName>
    <definedName name="Z_5D31E53A_9EAC_2C40_B229_6491FB34D9C0_.wvu.Rows" localSheetId="3" hidden="1">'Intended Actions'!$27:$68</definedName>
    <definedName name="Z_5D31E53A_9EAC_2C40_B229_6491FB34D9C0_.wvu.Rows" localSheetId="5" hidden="1">Threats!$17:$26,Threats!$59:$90,Threats!$123:$154</definedName>
    <definedName name="Z_6ACAD6C7_4295_9849_8334_05264E60A5A5_.wvu.Cols" localSheetId="1" hidden="1">Actors!$P:$AH</definedName>
    <definedName name="Z_6ACAD6C7_4295_9849_8334_05264E60A5A5_.wvu.Cols" localSheetId="4" hidden="1">Connections!$I:$O</definedName>
    <definedName name="Z_6ACAD6C7_4295_9849_8334_05264E60A5A5_.wvu.Cols" localSheetId="2" hidden="1">'Data Model'!$G:$Q</definedName>
    <definedName name="Z_6ACAD6C7_4295_9849_8334_05264E60A5A5_.wvu.Cols" localSheetId="10" hidden="1">'Data Type Reference'!$J:$O</definedName>
    <definedName name="Z_6ACAD6C7_4295_9849_8334_05264E60A5A5_.wvu.Cols" localSheetId="3" hidden="1">'Intended Actions'!$AI:$AL</definedName>
    <definedName name="Z_6ACAD6C7_4295_9849_8334_05264E60A5A5_.wvu.Cols" localSheetId="5" hidden="1">Threats!$K:$AE</definedName>
    <definedName name="Z_6ACAD6C7_4295_9849_8334_05264E60A5A5_.wvu.Cols" localSheetId="7" hidden="1">'Use Cases'!$B:$I,'Use Cases'!$K:$K</definedName>
    <definedName name="Z_6ACAD6C7_4295_9849_8334_05264E60A5A5_.wvu.FilterData" localSheetId="1" hidden="1">Actors!$A$2:$N$32</definedName>
    <definedName name="Z_6ACAD6C7_4295_9849_8334_05264E60A5A5_.wvu.FilterData" localSheetId="4" hidden="1">Connections!$A$2:$G$2</definedName>
    <definedName name="Z_6ACAD6C7_4295_9849_8334_05264E60A5A5_.wvu.FilterData" localSheetId="2" hidden="1">'Data Model'!$A$2:$E$2</definedName>
    <definedName name="Z_6ACAD6C7_4295_9849_8334_05264E60A5A5_.wvu.FilterData" localSheetId="7" hidden="1">'Use Cases'!$A$2:$V$27</definedName>
    <definedName name="Z_6ACAD6C7_4295_9849_8334_05264E60A5A5_.wvu.PrintTitles" localSheetId="7" hidden="1">'Use Cases'!$1:$2</definedName>
    <definedName name="Z_6ACAD6C7_4295_9849_8334_05264E60A5A5_.wvu.Rows" localSheetId="3" hidden="1">'Intended Actions'!$27:$68</definedName>
    <definedName name="Z_6ACAD6C7_4295_9849_8334_05264E60A5A5_.wvu.Rows" localSheetId="5" hidden="1">Threats!$17:$26,Threats!$59:$90,Threats!$123:$154</definedName>
    <definedName name="Z_7B9B8920_6698_344C_AC43_8A8B049D4428_.wvu.Cols" localSheetId="1" hidden="1">Actors!$P:$AH</definedName>
    <definedName name="Z_7B9B8920_6698_344C_AC43_8A8B049D4428_.wvu.Cols" localSheetId="4" hidden="1">Connections!$I:$O</definedName>
    <definedName name="Z_7B9B8920_6698_344C_AC43_8A8B049D4428_.wvu.Cols" localSheetId="2" hidden="1">'Data Model'!$G:$Q</definedName>
    <definedName name="Z_7B9B8920_6698_344C_AC43_8A8B049D4428_.wvu.Cols" localSheetId="10" hidden="1">'Data Type Reference'!$J:$O</definedName>
    <definedName name="Z_7B9B8920_6698_344C_AC43_8A8B049D4428_.wvu.Cols" localSheetId="3" hidden="1">'Intended Actions'!$AI:$AL</definedName>
    <definedName name="Z_7B9B8920_6698_344C_AC43_8A8B049D4428_.wvu.Cols" localSheetId="5" hidden="1">Threats!$K:$AE</definedName>
    <definedName name="Z_7B9B8920_6698_344C_AC43_8A8B049D4428_.wvu.Cols" localSheetId="7" hidden="1">'Use Cases'!$A:$I,'Use Cases'!$K:$K,'Use Cases'!$Q:$Q</definedName>
    <definedName name="Z_7B9B8920_6698_344C_AC43_8A8B049D4428_.wvu.FilterData" localSheetId="1" hidden="1">Actors!$A$2:$N$32</definedName>
    <definedName name="Z_7B9B8920_6698_344C_AC43_8A8B049D4428_.wvu.FilterData" localSheetId="4" hidden="1">Connections!$A$2:$G$2</definedName>
    <definedName name="Z_7B9B8920_6698_344C_AC43_8A8B049D4428_.wvu.FilterData" localSheetId="2" hidden="1">'Data Model'!$A$2:$E$2</definedName>
    <definedName name="Z_7B9B8920_6698_344C_AC43_8A8B049D4428_.wvu.FilterData" localSheetId="7" hidden="1">'Use Cases'!$A$2:$V$71</definedName>
    <definedName name="Z_7B9B8920_6698_344C_AC43_8A8B049D4428_.wvu.PrintTitles" localSheetId="7" hidden="1">'Use Cases'!$1:$2</definedName>
    <definedName name="Z_7B9B8920_6698_344C_AC43_8A8B049D4428_.wvu.Rows" localSheetId="3" hidden="1">'Intended Actions'!$27:$68</definedName>
    <definedName name="Z_7B9B8920_6698_344C_AC43_8A8B049D4428_.wvu.Rows" localSheetId="5" hidden="1">Threats!$17:$26,Threats!$59:$90,Threats!$123:$154</definedName>
    <definedName name="Z_84D0062F_E24C_1042_BEC0_180BA21EDB45_.wvu.Cols" localSheetId="1" hidden="1">Actors!$P:$AH</definedName>
    <definedName name="Z_84D0062F_E24C_1042_BEC0_180BA21EDB45_.wvu.Cols" localSheetId="4" hidden="1">Connections!$I:$O</definedName>
    <definedName name="Z_84D0062F_E24C_1042_BEC0_180BA21EDB45_.wvu.Cols" localSheetId="2" hidden="1">'Data Model'!$G:$Q</definedName>
    <definedName name="Z_84D0062F_E24C_1042_BEC0_180BA21EDB45_.wvu.Cols" localSheetId="10" hidden="1">'Data Type Reference'!$J:$O</definedName>
    <definedName name="Z_84D0062F_E24C_1042_BEC0_180BA21EDB45_.wvu.Cols" localSheetId="3" hidden="1">'Intended Actions'!$AI:$AL</definedName>
    <definedName name="Z_84D0062F_E24C_1042_BEC0_180BA21EDB45_.wvu.Cols" localSheetId="5" hidden="1">Threats!$K:$AE</definedName>
    <definedName name="Z_84D0062F_E24C_1042_BEC0_180BA21EDB45_.wvu.Cols" localSheetId="7" hidden="1">'Use Cases'!$H:$I,'Use Cases'!$K:$K</definedName>
    <definedName name="Z_84D0062F_E24C_1042_BEC0_180BA21EDB45_.wvu.FilterData" localSheetId="1" hidden="1">Actors!$A$2:$N$32</definedName>
    <definedName name="Z_84D0062F_E24C_1042_BEC0_180BA21EDB45_.wvu.FilterData" localSheetId="4" hidden="1">Connections!$A$2:$G$2</definedName>
    <definedName name="Z_84D0062F_E24C_1042_BEC0_180BA21EDB45_.wvu.FilterData" localSheetId="2" hidden="1">'Data Model'!$A$2:$E$2</definedName>
    <definedName name="Z_84D0062F_E24C_1042_BEC0_180BA21EDB45_.wvu.FilterData" localSheetId="7" hidden="1">'Use Cases'!$A$2:$V$27</definedName>
    <definedName name="Z_84D0062F_E24C_1042_BEC0_180BA21EDB45_.wvu.PrintTitles" localSheetId="7" hidden="1">'Use Cases'!$1:$2</definedName>
    <definedName name="Z_84D0062F_E24C_1042_BEC0_180BA21EDB45_.wvu.Rows" localSheetId="3" hidden="1">'Intended Actions'!$27:$68</definedName>
    <definedName name="Z_84D0062F_E24C_1042_BEC0_180BA21EDB45_.wvu.Rows" localSheetId="5" hidden="1">Threats!$17:$26,Threats!$59:$90,Threats!$123:$154</definedName>
  </definedNames>
  <calcPr calcId="130407" concurrentCalc="0"/>
  <customWorkbookViews>
    <customWorkbookView name="Report Out" guid="{7B9B8920-6698-344C-AC43-8A8B049D4428}" xWindow="-1" yWindow="71" windowWidth="1720" windowHeight="941" tabRatio="500" activeSheetId="7"/>
    <customWorkbookView name="Mitigation Decisions" guid="{6ACAD6C7-4295-9849-8334-05264E60A5A5}" xWindow="-1" yWindow="71" windowWidth="1720" windowHeight="941" tabRatio="500" activeSheetId="7"/>
    <customWorkbookView name="HAZOP Analysis" guid="{5D31E53A-9EAC-2C40-B229-6491FB34D9C0}" xWindow="-1" yWindow="71" windowWidth="1720" windowHeight="941" tabRatio="500" activeSheetId="7"/>
    <customWorkbookView name="Use Case Entry" guid="{035162AC-8B54-6346-A453-EBA156EAC58E}" xWindow="-1" yWindow="71" windowWidth="1720" windowHeight="941" tabRatio="500" activeSheetId="7"/>
    <customWorkbookView name="Default" guid="{1CBD0A3B-4E80-E546-8A3E-3D62C1B954D3}" xWindow="-1" yWindow="71" windowWidth="1720" windowHeight="941" tabRatio="500" activeSheetId="7"/>
    <customWorkbookView name="Review" guid="{84D0062F-E24C-1042-BEC0-180BA21EDB45}" xWindow="-1" yWindow="71" windowWidth="1720" windowHeight="941" tabRatio="500" activeSheetId="7"/>
  </customWorkbookView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Z3" i="1"/>
  <c r="AA5"/>
  <c r="AB5"/>
  <c r="AC5"/>
  <c r="Z5"/>
  <c r="U3"/>
  <c r="V5"/>
  <c r="W5"/>
  <c r="X5"/>
  <c r="U5"/>
  <c r="P3"/>
  <c r="Q5"/>
  <c r="R5"/>
  <c r="S5"/>
  <c r="P5"/>
  <c r="AA15"/>
  <c r="AB15"/>
  <c r="AC15"/>
  <c r="Z15"/>
  <c r="V15"/>
  <c r="W15"/>
  <c r="X15"/>
  <c r="U15"/>
  <c r="Q15"/>
  <c r="R15"/>
  <c r="S15"/>
  <c r="P15"/>
  <c r="AA14"/>
  <c r="AB14"/>
  <c r="AC14"/>
  <c r="Z14"/>
  <c r="V14"/>
  <c r="W14"/>
  <c r="X14"/>
  <c r="U14"/>
  <c r="Q14"/>
  <c r="R14"/>
  <c r="S14"/>
  <c r="P14"/>
  <c r="AA13"/>
  <c r="AB13"/>
  <c r="AC13"/>
  <c r="Z13"/>
  <c r="V13"/>
  <c r="W13"/>
  <c r="X13"/>
  <c r="U13"/>
  <c r="Q13"/>
  <c r="R13"/>
  <c r="S13"/>
  <c r="P13"/>
  <c r="AA12"/>
  <c r="AB12"/>
  <c r="AC12"/>
  <c r="Z12"/>
  <c r="V12"/>
  <c r="W12"/>
  <c r="X12"/>
  <c r="U12"/>
  <c r="Q12"/>
  <c r="R12"/>
  <c r="S12"/>
  <c r="P12"/>
  <c r="AA11"/>
  <c r="AB11"/>
  <c r="AC11"/>
  <c r="Z11"/>
  <c r="V11"/>
  <c r="W11"/>
  <c r="X11"/>
  <c r="U11"/>
  <c r="Q11"/>
  <c r="R11"/>
  <c r="S11"/>
  <c r="P11"/>
  <c r="AA10"/>
  <c r="AB10"/>
  <c r="AC10"/>
  <c r="Z10"/>
  <c r="V10"/>
  <c r="W10"/>
  <c r="X10"/>
  <c r="U10"/>
  <c r="Q10"/>
  <c r="R10"/>
  <c r="S10"/>
  <c r="P10"/>
  <c r="AA9"/>
  <c r="AB9"/>
  <c r="AC9"/>
  <c r="Z9"/>
  <c r="V9"/>
  <c r="W9"/>
  <c r="X9"/>
  <c r="U9"/>
  <c r="Q9"/>
  <c r="R9"/>
  <c r="S9"/>
  <c r="P9"/>
  <c r="AA8"/>
  <c r="AB8"/>
  <c r="AC8"/>
  <c r="Z8"/>
  <c r="V8"/>
  <c r="W8"/>
  <c r="X8"/>
  <c r="U8"/>
  <c r="Q8"/>
  <c r="R8"/>
  <c r="S8"/>
  <c r="P8"/>
  <c r="AA7"/>
  <c r="AB7"/>
  <c r="AC7"/>
  <c r="Z7"/>
  <c r="V7"/>
  <c r="W7"/>
  <c r="X7"/>
  <c r="U7"/>
  <c r="Q7"/>
  <c r="R7"/>
  <c r="S7"/>
  <c r="P7"/>
  <c r="AA6"/>
  <c r="AB6"/>
  <c r="AC6"/>
  <c r="Z6"/>
  <c r="V6"/>
  <c r="W6"/>
  <c r="X6"/>
  <c r="U6"/>
  <c r="Q6"/>
  <c r="R6"/>
  <c r="S6"/>
  <c r="P6"/>
  <c r="Z4"/>
  <c r="AA32"/>
  <c r="AB32"/>
  <c r="AA31"/>
  <c r="AB31"/>
  <c r="AA30"/>
  <c r="AB30"/>
  <c r="AA29"/>
  <c r="AB29"/>
  <c r="AA28"/>
  <c r="AB28"/>
  <c r="AA27"/>
  <c r="AB27"/>
  <c r="AA26"/>
  <c r="AB26"/>
  <c r="AA25"/>
  <c r="AB25"/>
  <c r="AA24"/>
  <c r="AB24"/>
  <c r="AA23"/>
  <c r="AB23"/>
  <c r="AA22"/>
  <c r="AB22"/>
  <c r="AA21"/>
  <c r="AB21"/>
  <c r="AA20"/>
  <c r="AB20"/>
  <c r="AA19"/>
  <c r="AB19"/>
  <c r="AA18"/>
  <c r="AB18"/>
  <c r="AA17"/>
  <c r="AB17"/>
  <c r="AA16"/>
  <c r="AB16"/>
  <c r="AA4"/>
  <c r="AB4"/>
  <c r="AA3"/>
  <c r="AB3"/>
  <c r="U4"/>
  <c r="V32"/>
  <c r="W32"/>
  <c r="V31"/>
  <c r="W31"/>
  <c r="V30"/>
  <c r="W30"/>
  <c r="V29"/>
  <c r="W29"/>
  <c r="V28"/>
  <c r="W28"/>
  <c r="V27"/>
  <c r="W27"/>
  <c r="V26"/>
  <c r="W26"/>
  <c r="V25"/>
  <c r="W25"/>
  <c r="V24"/>
  <c r="W24"/>
  <c r="V23"/>
  <c r="W23"/>
  <c r="V22"/>
  <c r="W22"/>
  <c r="V21"/>
  <c r="W21"/>
  <c r="V20"/>
  <c r="W20"/>
  <c r="V19"/>
  <c r="W19"/>
  <c r="V18"/>
  <c r="W18"/>
  <c r="V17"/>
  <c r="W17"/>
  <c r="V16"/>
  <c r="W16"/>
  <c r="V4"/>
  <c r="W4"/>
  <c r="V3"/>
  <c r="W3"/>
  <c r="U32"/>
  <c r="U31"/>
  <c r="U30"/>
  <c r="U29"/>
  <c r="U28"/>
  <c r="U27"/>
  <c r="U26"/>
  <c r="U25"/>
  <c r="U24"/>
  <c r="U23"/>
  <c r="U22"/>
  <c r="U21"/>
  <c r="U20"/>
  <c r="U19"/>
  <c r="U18"/>
  <c r="U17"/>
  <c r="U16"/>
  <c r="P4"/>
  <c r="Q32"/>
  <c r="R32"/>
  <c r="Q31"/>
  <c r="R31"/>
  <c r="Q30"/>
  <c r="R30"/>
  <c r="Q29"/>
  <c r="R29"/>
  <c r="Q28"/>
  <c r="R28"/>
  <c r="Q27"/>
  <c r="R27"/>
  <c r="Q26"/>
  <c r="R26"/>
  <c r="Q25"/>
  <c r="R25"/>
  <c r="Q24"/>
  <c r="R24"/>
  <c r="Q23"/>
  <c r="R23"/>
  <c r="Q22"/>
  <c r="R22"/>
  <c r="Q21"/>
  <c r="R21"/>
  <c r="Q20"/>
  <c r="R20"/>
  <c r="Q19"/>
  <c r="R19"/>
  <c r="Q18"/>
  <c r="R18"/>
  <c r="Q17"/>
  <c r="R17"/>
  <c r="Q16"/>
  <c r="R16"/>
  <c r="Q4"/>
  <c r="R4"/>
  <c r="Q3"/>
  <c r="R3"/>
  <c r="P32"/>
  <c r="P31"/>
  <c r="P30"/>
  <c r="P29"/>
  <c r="P28"/>
  <c r="P27"/>
  <c r="P26"/>
  <c r="P25"/>
  <c r="P24"/>
  <c r="P23"/>
  <c r="P22"/>
  <c r="P21"/>
  <c r="P20"/>
  <c r="P19"/>
  <c r="P18"/>
  <c r="P17"/>
  <c r="P16"/>
  <c r="AH3"/>
  <c r="S3"/>
  <c r="X3"/>
  <c r="AC3"/>
  <c r="Z32"/>
  <c r="Z31"/>
  <c r="Z30"/>
  <c r="Z29"/>
  <c r="Z28"/>
  <c r="Z27"/>
  <c r="Z26"/>
  <c r="Z25"/>
  <c r="Z24"/>
  <c r="Z23"/>
  <c r="Z22"/>
  <c r="Z21"/>
  <c r="Z20"/>
  <c r="Z19"/>
  <c r="Z18"/>
  <c r="Z17"/>
  <c r="Z16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4"/>
  <c r="X32"/>
  <c r="X31"/>
  <c r="X30"/>
  <c r="X29"/>
  <c r="X28"/>
  <c r="X27"/>
  <c r="X26"/>
  <c r="X25"/>
  <c r="X24"/>
  <c r="X23"/>
  <c r="X22"/>
  <c r="X21"/>
  <c r="X20"/>
  <c r="X19"/>
  <c r="X18"/>
  <c r="X17"/>
  <c r="X16"/>
  <c r="X4"/>
  <c r="S4"/>
  <c r="S32"/>
  <c r="S31"/>
  <c r="S30"/>
  <c r="S29"/>
  <c r="S28"/>
  <c r="S27"/>
  <c r="S26"/>
  <c r="S25"/>
  <c r="S24"/>
  <c r="S23"/>
  <c r="S22"/>
  <c r="S21"/>
  <c r="S20"/>
  <c r="S19"/>
  <c r="S18"/>
  <c r="S17"/>
  <c r="S16"/>
  <c r="O75"/>
  <c r="I3" i="12"/>
  <c r="J5"/>
  <c r="K5"/>
  <c r="I5"/>
  <c r="J4"/>
  <c r="K4"/>
  <c r="I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3"/>
  <c r="K3" i="16"/>
  <c r="L7"/>
  <c r="M7"/>
  <c r="K7"/>
  <c r="G3"/>
  <c r="H7"/>
  <c r="I7"/>
  <c r="G7"/>
  <c r="L6"/>
  <c r="M6"/>
  <c r="K6"/>
  <c r="H6"/>
  <c r="I6"/>
  <c r="G6"/>
  <c r="L5"/>
  <c r="M5"/>
  <c r="K5"/>
  <c r="H5"/>
  <c r="I5"/>
  <c r="G5"/>
  <c r="L4"/>
  <c r="M4"/>
  <c r="K4"/>
  <c r="H4"/>
  <c r="I4"/>
  <c r="G4"/>
  <c r="K8"/>
  <c r="K9"/>
  <c r="K10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L32"/>
  <c r="M32"/>
  <c r="L31"/>
  <c r="M31"/>
  <c r="L30"/>
  <c r="M30"/>
  <c r="L29"/>
  <c r="M29"/>
  <c r="L28"/>
  <c r="M28"/>
  <c r="L27"/>
  <c r="M27"/>
  <c r="L26"/>
  <c r="M26"/>
  <c r="L25"/>
  <c r="M25"/>
  <c r="L24"/>
  <c r="M24"/>
  <c r="L23"/>
  <c r="M23"/>
  <c r="L22"/>
  <c r="M22"/>
  <c r="L21"/>
  <c r="M21"/>
  <c r="L20"/>
  <c r="M20"/>
  <c r="L19"/>
  <c r="M19"/>
  <c r="L18"/>
  <c r="M18"/>
  <c r="L17"/>
  <c r="M17"/>
  <c r="L16"/>
  <c r="M16"/>
  <c r="L15"/>
  <c r="M15"/>
  <c r="L14"/>
  <c r="M14"/>
  <c r="L13"/>
  <c r="M13"/>
  <c r="L12"/>
  <c r="M12"/>
  <c r="L11"/>
  <c r="M11"/>
  <c r="L10"/>
  <c r="M10"/>
  <c r="L9"/>
  <c r="M9"/>
  <c r="L8"/>
  <c r="M8"/>
  <c r="L3"/>
  <c r="M3"/>
  <c r="G8"/>
  <c r="G9"/>
  <c r="G10"/>
  <c r="G11"/>
  <c r="G12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3"/>
  <c r="V2" i="4"/>
  <c r="B15"/>
  <c r="B67"/>
  <c r="B13"/>
  <c r="B65"/>
  <c r="B11"/>
  <c r="B63"/>
  <c r="B9"/>
  <c r="B61"/>
  <c r="B7"/>
  <c r="B59"/>
  <c r="B5"/>
  <c r="B57"/>
  <c r="B3"/>
  <c r="B55"/>
  <c r="AE2"/>
  <c r="AE27"/>
  <c r="AG27"/>
  <c r="AF27"/>
  <c r="AB2"/>
  <c r="AB27"/>
  <c r="AD27"/>
  <c r="AC27"/>
  <c r="Y2"/>
  <c r="Y27"/>
  <c r="AA27"/>
  <c r="Z27"/>
  <c r="V27"/>
  <c r="X27"/>
  <c r="W27"/>
  <c r="S2"/>
  <c r="S27"/>
  <c r="U27"/>
  <c r="T27"/>
  <c r="P2"/>
  <c r="P27"/>
  <c r="R27"/>
  <c r="Q27"/>
  <c r="M2"/>
  <c r="M27"/>
  <c r="O27"/>
  <c r="N27"/>
  <c r="J2"/>
  <c r="J27"/>
  <c r="L27"/>
  <c r="K27"/>
  <c r="G2"/>
  <c r="G27"/>
  <c r="I27"/>
  <c r="H27"/>
  <c r="D2"/>
  <c r="D27"/>
  <c r="E27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27"/>
  <c r="F68"/>
  <c r="E68"/>
  <c r="D68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6"/>
  <c r="F55"/>
  <c r="E55"/>
  <c r="E56"/>
  <c r="D28"/>
  <c r="D29"/>
  <c r="G28"/>
  <c r="G29"/>
  <c r="J28"/>
  <c r="J29"/>
  <c r="M28"/>
  <c r="M29"/>
  <c r="P28"/>
  <c r="P29"/>
  <c r="S28"/>
  <c r="S29"/>
  <c r="V28"/>
  <c r="V29"/>
  <c r="Y28"/>
  <c r="Y29"/>
  <c r="AB28"/>
  <c r="AB29"/>
  <c r="AE28"/>
  <c r="AE29"/>
  <c r="AL68"/>
  <c r="AK68"/>
  <c r="AJ68"/>
  <c r="AL67"/>
  <c r="AK67"/>
  <c r="AJ67"/>
  <c r="AL66"/>
  <c r="AK66"/>
  <c r="AJ66"/>
  <c r="AL65"/>
  <c r="AK65"/>
  <c r="AJ65"/>
  <c r="AL64"/>
  <c r="AK64"/>
  <c r="AJ64"/>
  <c r="AL63"/>
  <c r="AK63"/>
  <c r="AJ63"/>
  <c r="AL62"/>
  <c r="AK62"/>
  <c r="AJ62"/>
  <c r="AL61"/>
  <c r="AK61"/>
  <c r="AJ61"/>
  <c r="AL60"/>
  <c r="AK60"/>
  <c r="AJ60"/>
  <c r="AL59"/>
  <c r="AK59"/>
  <c r="AJ59"/>
  <c r="AL58"/>
  <c r="AK58"/>
  <c r="AJ58"/>
  <c r="AL57"/>
  <c r="AK57"/>
  <c r="AJ57"/>
  <c r="AL56"/>
  <c r="AK56"/>
  <c r="D56"/>
  <c r="AJ56"/>
  <c r="AL55"/>
  <c r="AK55"/>
  <c r="D55"/>
  <c r="AJ55"/>
  <c r="F29"/>
  <c r="F44"/>
  <c r="I29"/>
  <c r="I44"/>
  <c r="L29"/>
  <c r="L44"/>
  <c r="O29"/>
  <c r="O44"/>
  <c r="R29"/>
  <c r="R44"/>
  <c r="U29"/>
  <c r="U44"/>
  <c r="X29"/>
  <c r="X44"/>
  <c r="AA29"/>
  <c r="AA44"/>
  <c r="AD29"/>
  <c r="AD44"/>
  <c r="AG29"/>
  <c r="AG44"/>
  <c r="AL44"/>
  <c r="E29"/>
  <c r="E44"/>
  <c r="H29"/>
  <c r="H44"/>
  <c r="K29"/>
  <c r="K44"/>
  <c r="N29"/>
  <c r="N44"/>
  <c r="Q29"/>
  <c r="Q44"/>
  <c r="T29"/>
  <c r="T44"/>
  <c r="W29"/>
  <c r="W44"/>
  <c r="Z29"/>
  <c r="Z44"/>
  <c r="AC29"/>
  <c r="AC44"/>
  <c r="AF29"/>
  <c r="AF44"/>
  <c r="AK44"/>
  <c r="D44"/>
  <c r="G44"/>
  <c r="J44"/>
  <c r="M44"/>
  <c r="P44"/>
  <c r="S44"/>
  <c r="V44"/>
  <c r="Y44"/>
  <c r="AB44"/>
  <c r="AE44"/>
  <c r="AJ44"/>
  <c r="F43"/>
  <c r="I43"/>
  <c r="L43"/>
  <c r="O43"/>
  <c r="R43"/>
  <c r="U43"/>
  <c r="X43"/>
  <c r="AA43"/>
  <c r="AD43"/>
  <c r="AG43"/>
  <c r="AL43"/>
  <c r="E43"/>
  <c r="H43"/>
  <c r="K43"/>
  <c r="N43"/>
  <c r="Q43"/>
  <c r="T43"/>
  <c r="W43"/>
  <c r="Z43"/>
  <c r="AC43"/>
  <c r="AF43"/>
  <c r="AK43"/>
  <c r="D43"/>
  <c r="G43"/>
  <c r="J43"/>
  <c r="M43"/>
  <c r="P43"/>
  <c r="S43"/>
  <c r="V43"/>
  <c r="Y43"/>
  <c r="AB43"/>
  <c r="AE43"/>
  <c r="AJ43"/>
  <c r="F42"/>
  <c r="I42"/>
  <c r="L42"/>
  <c r="O42"/>
  <c r="R42"/>
  <c r="U42"/>
  <c r="X42"/>
  <c r="AA42"/>
  <c r="AD42"/>
  <c r="AG42"/>
  <c r="AL42"/>
  <c r="E42"/>
  <c r="H42"/>
  <c r="K42"/>
  <c r="N42"/>
  <c r="Q42"/>
  <c r="T42"/>
  <c r="W42"/>
  <c r="Z42"/>
  <c r="AC42"/>
  <c r="AF42"/>
  <c r="AK42"/>
  <c r="D42"/>
  <c r="G42"/>
  <c r="J42"/>
  <c r="M42"/>
  <c r="P42"/>
  <c r="S42"/>
  <c r="V42"/>
  <c r="Y42"/>
  <c r="AB42"/>
  <c r="AE42"/>
  <c r="AJ42"/>
  <c r="F41"/>
  <c r="I41"/>
  <c r="L41"/>
  <c r="O41"/>
  <c r="R41"/>
  <c r="U41"/>
  <c r="X41"/>
  <c r="AA41"/>
  <c r="AD41"/>
  <c r="AG41"/>
  <c r="AL41"/>
  <c r="E41"/>
  <c r="H41"/>
  <c r="K41"/>
  <c r="N41"/>
  <c r="Q41"/>
  <c r="T41"/>
  <c r="W41"/>
  <c r="Z41"/>
  <c r="AC41"/>
  <c r="AF41"/>
  <c r="AK41"/>
  <c r="D41"/>
  <c r="G41"/>
  <c r="J41"/>
  <c r="M41"/>
  <c r="P41"/>
  <c r="S41"/>
  <c r="V41"/>
  <c r="Y41"/>
  <c r="AB41"/>
  <c r="AE41"/>
  <c r="AJ41"/>
  <c r="F40"/>
  <c r="I40"/>
  <c r="L40"/>
  <c r="O40"/>
  <c r="R40"/>
  <c r="U40"/>
  <c r="X40"/>
  <c r="AA40"/>
  <c r="AD40"/>
  <c r="AG40"/>
  <c r="AL40"/>
  <c r="E40"/>
  <c r="H40"/>
  <c r="K40"/>
  <c r="N40"/>
  <c r="Q40"/>
  <c r="T40"/>
  <c r="W40"/>
  <c r="Z40"/>
  <c r="AC40"/>
  <c r="AF40"/>
  <c r="AK40"/>
  <c r="D40"/>
  <c r="G40"/>
  <c r="J40"/>
  <c r="M40"/>
  <c r="P40"/>
  <c r="S40"/>
  <c r="V40"/>
  <c r="Y40"/>
  <c r="AB40"/>
  <c r="AE40"/>
  <c r="AJ40"/>
  <c r="F39"/>
  <c r="I39"/>
  <c r="L39"/>
  <c r="O39"/>
  <c r="R39"/>
  <c r="U39"/>
  <c r="X39"/>
  <c r="AA39"/>
  <c r="AD39"/>
  <c r="AG39"/>
  <c r="AL39"/>
  <c r="E39"/>
  <c r="H39"/>
  <c r="K39"/>
  <c r="N39"/>
  <c r="Q39"/>
  <c r="T39"/>
  <c r="W39"/>
  <c r="Z39"/>
  <c r="AC39"/>
  <c r="AF39"/>
  <c r="AK39"/>
  <c r="D39"/>
  <c r="G39"/>
  <c r="J39"/>
  <c r="M39"/>
  <c r="P39"/>
  <c r="S39"/>
  <c r="V39"/>
  <c r="Y39"/>
  <c r="AB39"/>
  <c r="AE39"/>
  <c r="AJ39"/>
  <c r="F38"/>
  <c r="I38"/>
  <c r="L38"/>
  <c r="O38"/>
  <c r="R38"/>
  <c r="U38"/>
  <c r="X38"/>
  <c r="AA38"/>
  <c r="AD38"/>
  <c r="AG38"/>
  <c r="AL38"/>
  <c r="E38"/>
  <c r="H38"/>
  <c r="K38"/>
  <c r="N38"/>
  <c r="Q38"/>
  <c r="T38"/>
  <c r="W38"/>
  <c r="Z38"/>
  <c r="AC38"/>
  <c r="AF38"/>
  <c r="AK38"/>
  <c r="D38"/>
  <c r="G38"/>
  <c r="J38"/>
  <c r="M38"/>
  <c r="P38"/>
  <c r="S38"/>
  <c r="V38"/>
  <c r="Y38"/>
  <c r="AB38"/>
  <c r="AE38"/>
  <c r="AJ38"/>
  <c r="F37"/>
  <c r="I37"/>
  <c r="L37"/>
  <c r="O37"/>
  <c r="R37"/>
  <c r="U37"/>
  <c r="X37"/>
  <c r="AA37"/>
  <c r="AD37"/>
  <c r="AG37"/>
  <c r="AL37"/>
  <c r="E37"/>
  <c r="H37"/>
  <c r="K37"/>
  <c r="N37"/>
  <c r="Q37"/>
  <c r="T37"/>
  <c r="W37"/>
  <c r="Z37"/>
  <c r="AC37"/>
  <c r="AF37"/>
  <c r="AK37"/>
  <c r="D37"/>
  <c r="G37"/>
  <c r="J37"/>
  <c r="M37"/>
  <c r="P37"/>
  <c r="S37"/>
  <c r="V37"/>
  <c r="Y37"/>
  <c r="AB37"/>
  <c r="AE37"/>
  <c r="AJ37"/>
  <c r="F36"/>
  <c r="I36"/>
  <c r="L36"/>
  <c r="O36"/>
  <c r="R36"/>
  <c r="U36"/>
  <c r="X36"/>
  <c r="AA36"/>
  <c r="AD36"/>
  <c r="AG36"/>
  <c r="AL36"/>
  <c r="E36"/>
  <c r="H36"/>
  <c r="K36"/>
  <c r="N36"/>
  <c r="Q36"/>
  <c r="T36"/>
  <c r="W36"/>
  <c r="Z36"/>
  <c r="AC36"/>
  <c r="AF36"/>
  <c r="AK36"/>
  <c r="D36"/>
  <c r="G36"/>
  <c r="J36"/>
  <c r="M36"/>
  <c r="P36"/>
  <c r="S36"/>
  <c r="V36"/>
  <c r="Y36"/>
  <c r="AB36"/>
  <c r="AE36"/>
  <c r="AJ36"/>
  <c r="F35"/>
  <c r="I35"/>
  <c r="L35"/>
  <c r="O35"/>
  <c r="R35"/>
  <c r="U35"/>
  <c r="X35"/>
  <c r="AA35"/>
  <c r="AD35"/>
  <c r="AG35"/>
  <c r="AL35"/>
  <c r="E35"/>
  <c r="H35"/>
  <c r="K35"/>
  <c r="N35"/>
  <c r="Q35"/>
  <c r="T35"/>
  <c r="W35"/>
  <c r="Z35"/>
  <c r="AC35"/>
  <c r="AF35"/>
  <c r="AK35"/>
  <c r="D35"/>
  <c r="G35"/>
  <c r="J35"/>
  <c r="M35"/>
  <c r="P35"/>
  <c r="S35"/>
  <c r="V35"/>
  <c r="Y35"/>
  <c r="AB35"/>
  <c r="AE35"/>
  <c r="AJ35"/>
  <c r="F34"/>
  <c r="I34"/>
  <c r="L34"/>
  <c r="O34"/>
  <c r="R34"/>
  <c r="U34"/>
  <c r="X34"/>
  <c r="AA34"/>
  <c r="AD34"/>
  <c r="AG34"/>
  <c r="AL34"/>
  <c r="E34"/>
  <c r="H34"/>
  <c r="K34"/>
  <c r="N34"/>
  <c r="Q34"/>
  <c r="T34"/>
  <c r="W34"/>
  <c r="Z34"/>
  <c r="AC34"/>
  <c r="AF34"/>
  <c r="AK34"/>
  <c r="D34"/>
  <c r="G34"/>
  <c r="J34"/>
  <c r="M34"/>
  <c r="P34"/>
  <c r="S34"/>
  <c r="V34"/>
  <c r="Y34"/>
  <c r="AB34"/>
  <c r="AE34"/>
  <c r="AJ34"/>
  <c r="F33"/>
  <c r="I33"/>
  <c r="L33"/>
  <c r="O33"/>
  <c r="R33"/>
  <c r="U33"/>
  <c r="X33"/>
  <c r="AA33"/>
  <c r="AD33"/>
  <c r="AG33"/>
  <c r="AL33"/>
  <c r="E33"/>
  <c r="H33"/>
  <c r="K33"/>
  <c r="N33"/>
  <c r="Q33"/>
  <c r="T33"/>
  <c r="W33"/>
  <c r="Z33"/>
  <c r="AC33"/>
  <c r="AF33"/>
  <c r="AK33"/>
  <c r="D33"/>
  <c r="G33"/>
  <c r="J33"/>
  <c r="M33"/>
  <c r="P33"/>
  <c r="S33"/>
  <c r="V33"/>
  <c r="Y33"/>
  <c r="AB33"/>
  <c r="AE33"/>
  <c r="AJ33"/>
  <c r="F32"/>
  <c r="I32"/>
  <c r="L32"/>
  <c r="O32"/>
  <c r="R32"/>
  <c r="U32"/>
  <c r="X32"/>
  <c r="AA32"/>
  <c r="AD32"/>
  <c r="AG32"/>
  <c r="AL32"/>
  <c r="E32"/>
  <c r="H32"/>
  <c r="K32"/>
  <c r="N32"/>
  <c r="Q32"/>
  <c r="T32"/>
  <c r="W32"/>
  <c r="Z32"/>
  <c r="AC32"/>
  <c r="AF32"/>
  <c r="AK32"/>
  <c r="D32"/>
  <c r="G32"/>
  <c r="J32"/>
  <c r="M32"/>
  <c r="P32"/>
  <c r="S32"/>
  <c r="V32"/>
  <c r="Y32"/>
  <c r="AB32"/>
  <c r="AE32"/>
  <c r="AJ32"/>
  <c r="F31"/>
  <c r="I31"/>
  <c r="L31"/>
  <c r="O31"/>
  <c r="R31"/>
  <c r="U31"/>
  <c r="X31"/>
  <c r="AA31"/>
  <c r="AD31"/>
  <c r="AG31"/>
  <c r="AL31"/>
  <c r="E31"/>
  <c r="H31"/>
  <c r="K31"/>
  <c r="N31"/>
  <c r="Q31"/>
  <c r="T31"/>
  <c r="W31"/>
  <c r="Z31"/>
  <c r="AC31"/>
  <c r="AF31"/>
  <c r="AK31"/>
  <c r="D31"/>
  <c r="G31"/>
  <c r="J31"/>
  <c r="M31"/>
  <c r="P31"/>
  <c r="S31"/>
  <c r="V31"/>
  <c r="Y31"/>
  <c r="AB31"/>
  <c r="AE31"/>
  <c r="AJ31"/>
  <c r="AF28"/>
  <c r="AG28"/>
  <c r="AC28"/>
  <c r="AD28"/>
  <c r="Z28"/>
  <c r="AA28"/>
  <c r="W28"/>
  <c r="X28"/>
  <c r="T28"/>
  <c r="U28"/>
  <c r="Q28"/>
  <c r="R28"/>
  <c r="N28"/>
  <c r="O28"/>
  <c r="K28"/>
  <c r="L28"/>
  <c r="H28"/>
  <c r="I28"/>
  <c r="E28"/>
  <c r="F28"/>
  <c r="B43"/>
  <c r="B41"/>
  <c r="B39"/>
  <c r="B37"/>
  <c r="B35"/>
  <c r="B33"/>
  <c r="B31"/>
  <c r="AI11"/>
  <c r="AJ11"/>
  <c r="AI15"/>
  <c r="AL16"/>
  <c r="AK16"/>
  <c r="AJ16"/>
  <c r="AL15"/>
  <c r="AK15"/>
  <c r="AJ15"/>
  <c r="AI13"/>
  <c r="AL14"/>
  <c r="AK14"/>
  <c r="AJ14"/>
  <c r="AL13"/>
  <c r="AK13"/>
  <c r="AJ13"/>
  <c r="AI9"/>
  <c r="AL10"/>
  <c r="AK10"/>
  <c r="AJ10"/>
  <c r="AL9"/>
  <c r="AK9"/>
  <c r="AJ9"/>
  <c r="AI7"/>
  <c r="AL8"/>
  <c r="AK8"/>
  <c r="AJ8"/>
  <c r="AL7"/>
  <c r="AK7"/>
  <c r="AJ7"/>
  <c r="AI5"/>
  <c r="AL6"/>
  <c r="AK6"/>
  <c r="AJ6"/>
  <c r="AL5"/>
  <c r="AK5"/>
  <c r="AJ5"/>
  <c r="AI3"/>
  <c r="AL4"/>
  <c r="AK4"/>
  <c r="AJ4"/>
  <c r="AL3"/>
  <c r="AK3"/>
  <c r="AJ3"/>
  <c r="AL12"/>
  <c r="AL11"/>
  <c r="AK12"/>
  <c r="AK11"/>
  <c r="AJ12"/>
  <c r="B57" i="18"/>
  <c r="T58"/>
  <c r="W58"/>
  <c r="S58"/>
  <c r="V58"/>
  <c r="R58"/>
  <c r="U58"/>
  <c r="T57"/>
  <c r="W57"/>
  <c r="S57"/>
  <c r="V57"/>
  <c r="R57"/>
  <c r="U57"/>
  <c r="B55"/>
  <c r="T56"/>
  <c r="W56"/>
  <c r="S56"/>
  <c r="V56"/>
  <c r="R56"/>
  <c r="U56"/>
  <c r="T55"/>
  <c r="W55"/>
  <c r="S55"/>
  <c r="V55"/>
  <c r="R55"/>
  <c r="U55"/>
  <c r="B53"/>
  <c r="T54"/>
  <c r="W54"/>
  <c r="S54"/>
  <c r="V54"/>
  <c r="R54"/>
  <c r="U54"/>
  <c r="T53"/>
  <c r="W53"/>
  <c r="S53"/>
  <c r="V53"/>
  <c r="R53"/>
  <c r="U53"/>
  <c r="B51"/>
  <c r="T52"/>
  <c r="W52"/>
  <c r="S52"/>
  <c r="V52"/>
  <c r="R52"/>
  <c r="U52"/>
  <c r="T51"/>
  <c r="W51"/>
  <c r="S51"/>
  <c r="V51"/>
  <c r="R51"/>
  <c r="U51"/>
  <c r="B49"/>
  <c r="T50"/>
  <c r="W50"/>
  <c r="S50"/>
  <c r="V50"/>
  <c r="R50"/>
  <c r="U50"/>
  <c r="T49"/>
  <c r="W49"/>
  <c r="S49"/>
  <c r="V49"/>
  <c r="R49"/>
  <c r="U49"/>
  <c r="B47"/>
  <c r="T48"/>
  <c r="W48"/>
  <c r="S48"/>
  <c r="V48"/>
  <c r="R48"/>
  <c r="U48"/>
  <c r="T47"/>
  <c r="W47"/>
  <c r="S47"/>
  <c r="V47"/>
  <c r="R47"/>
  <c r="U47"/>
  <c r="B45"/>
  <c r="T46"/>
  <c r="W46"/>
  <c r="S46"/>
  <c r="V46"/>
  <c r="R46"/>
  <c r="U46"/>
  <c r="T45"/>
  <c r="W45"/>
  <c r="S45"/>
  <c r="V45"/>
  <c r="R45"/>
  <c r="U45"/>
  <c r="B43"/>
  <c r="T44"/>
  <c r="W44"/>
  <c r="S44"/>
  <c r="V44"/>
  <c r="R44"/>
  <c r="U44"/>
  <c r="T43"/>
  <c r="W43"/>
  <c r="S43"/>
  <c r="V43"/>
  <c r="R43"/>
  <c r="U43"/>
  <c r="B41"/>
  <c r="T42"/>
  <c r="W42"/>
  <c r="S42"/>
  <c r="V42"/>
  <c r="R42"/>
  <c r="U42"/>
  <c r="T41"/>
  <c r="W41"/>
  <c r="S41"/>
  <c r="V41"/>
  <c r="R41"/>
  <c r="U41"/>
  <c r="B39"/>
  <c r="T40"/>
  <c r="W40"/>
  <c r="S40"/>
  <c r="V40"/>
  <c r="R40"/>
  <c r="U40"/>
  <c r="T39"/>
  <c r="W39"/>
  <c r="S39"/>
  <c r="V39"/>
  <c r="R39"/>
  <c r="U39"/>
  <c r="B37"/>
  <c r="T38"/>
  <c r="W38"/>
  <c r="S38"/>
  <c r="V38"/>
  <c r="R38"/>
  <c r="U38"/>
  <c r="T37"/>
  <c r="W37"/>
  <c r="S37"/>
  <c r="V37"/>
  <c r="R37"/>
  <c r="U37"/>
  <c r="B35"/>
  <c r="T36"/>
  <c r="W36"/>
  <c r="S36"/>
  <c r="V36"/>
  <c r="R36"/>
  <c r="U36"/>
  <c r="T35"/>
  <c r="W35"/>
  <c r="S35"/>
  <c r="V35"/>
  <c r="R35"/>
  <c r="U35"/>
  <c r="B33"/>
  <c r="T34"/>
  <c r="W34"/>
  <c r="S34"/>
  <c r="V34"/>
  <c r="R34"/>
  <c r="U34"/>
  <c r="T33"/>
  <c r="W33"/>
  <c r="S33"/>
  <c r="V33"/>
  <c r="R33"/>
  <c r="U33"/>
  <c r="B31"/>
  <c r="T32"/>
  <c r="W32"/>
  <c r="S32"/>
  <c r="V32"/>
  <c r="R32"/>
  <c r="U32"/>
  <c r="T31"/>
  <c r="W31"/>
  <c r="S31"/>
  <c r="V31"/>
  <c r="R31"/>
  <c r="U31"/>
  <c r="B29"/>
  <c r="T30"/>
  <c r="W30"/>
  <c r="S30"/>
  <c r="V30"/>
  <c r="R30"/>
  <c r="U30"/>
  <c r="T29"/>
  <c r="W29"/>
  <c r="S29"/>
  <c r="V29"/>
  <c r="R29"/>
  <c r="U29"/>
  <c r="B15"/>
  <c r="B13"/>
  <c r="B11"/>
  <c r="B9"/>
  <c r="B7"/>
  <c r="B5"/>
  <c r="B3"/>
  <c r="B185"/>
  <c r="L186"/>
  <c r="K186"/>
  <c r="L185"/>
  <c r="K185"/>
  <c r="B183"/>
  <c r="L184"/>
  <c r="K184"/>
  <c r="L183"/>
  <c r="K183"/>
  <c r="B181"/>
  <c r="L182"/>
  <c r="K182"/>
  <c r="L181"/>
  <c r="K181"/>
  <c r="B179"/>
  <c r="L180"/>
  <c r="K180"/>
  <c r="L179"/>
  <c r="K179"/>
  <c r="B177"/>
  <c r="L178"/>
  <c r="K178"/>
  <c r="L177"/>
  <c r="K177"/>
  <c r="B175"/>
  <c r="L176"/>
  <c r="K176"/>
  <c r="L175"/>
  <c r="K175"/>
  <c r="B173"/>
  <c r="L174"/>
  <c r="K174"/>
  <c r="L173"/>
  <c r="K173"/>
  <c r="B171"/>
  <c r="L172"/>
  <c r="K172"/>
  <c r="L171"/>
  <c r="K171"/>
  <c r="B169"/>
  <c r="L170"/>
  <c r="K170"/>
  <c r="L169"/>
  <c r="K169"/>
  <c r="B167"/>
  <c r="L168"/>
  <c r="K168"/>
  <c r="L167"/>
  <c r="K167"/>
  <c r="B165"/>
  <c r="L166"/>
  <c r="K166"/>
  <c r="L165"/>
  <c r="K165"/>
  <c r="B163"/>
  <c r="L164"/>
  <c r="K164"/>
  <c r="L163"/>
  <c r="K163"/>
  <c r="B161"/>
  <c r="L162"/>
  <c r="K162"/>
  <c r="L161"/>
  <c r="K161"/>
  <c r="B159"/>
  <c r="L160"/>
  <c r="K160"/>
  <c r="L159"/>
  <c r="K159"/>
  <c r="B157"/>
  <c r="L158"/>
  <c r="K158"/>
  <c r="L157"/>
  <c r="K157"/>
  <c r="B155"/>
  <c r="L156"/>
  <c r="K156"/>
  <c r="L155"/>
  <c r="K155"/>
  <c r="O185"/>
  <c r="N185"/>
  <c r="O183"/>
  <c r="N183"/>
  <c r="O181"/>
  <c r="N181"/>
  <c r="O179"/>
  <c r="N179"/>
  <c r="O177"/>
  <c r="N177"/>
  <c r="O175"/>
  <c r="N175"/>
  <c r="O173"/>
  <c r="N173"/>
  <c r="O171"/>
  <c r="N171"/>
  <c r="O169"/>
  <c r="N169"/>
  <c r="O167"/>
  <c r="N167"/>
  <c r="O165"/>
  <c r="N165"/>
  <c r="O163"/>
  <c r="N163"/>
  <c r="O161"/>
  <c r="N161"/>
  <c r="O159"/>
  <c r="N159"/>
  <c r="O157"/>
  <c r="N157"/>
  <c r="O155"/>
  <c r="N155"/>
  <c r="P122"/>
  <c r="B121"/>
  <c r="L122"/>
  <c r="O122"/>
  <c r="K122"/>
  <c r="N122"/>
  <c r="P121"/>
  <c r="L121"/>
  <c r="O121"/>
  <c r="K121"/>
  <c r="N121"/>
  <c r="P120"/>
  <c r="B119"/>
  <c r="L120"/>
  <c r="O120"/>
  <c r="K120"/>
  <c r="N120"/>
  <c r="P119"/>
  <c r="L119"/>
  <c r="O119"/>
  <c r="K119"/>
  <c r="N119"/>
  <c r="P118"/>
  <c r="B117"/>
  <c r="L118"/>
  <c r="O118"/>
  <c r="K118"/>
  <c r="N118"/>
  <c r="P117"/>
  <c r="L117"/>
  <c r="O117"/>
  <c r="K117"/>
  <c r="N117"/>
  <c r="P116"/>
  <c r="B115"/>
  <c r="L116"/>
  <c r="O116"/>
  <c r="K116"/>
  <c r="N116"/>
  <c r="P115"/>
  <c r="L115"/>
  <c r="O115"/>
  <c r="K115"/>
  <c r="N115"/>
  <c r="P114"/>
  <c r="B113"/>
  <c r="L114"/>
  <c r="O114"/>
  <c r="K114"/>
  <c r="N114"/>
  <c r="P113"/>
  <c r="L113"/>
  <c r="O113"/>
  <c r="K113"/>
  <c r="N113"/>
  <c r="P112"/>
  <c r="B111"/>
  <c r="L112"/>
  <c r="O112"/>
  <c r="K112"/>
  <c r="N112"/>
  <c r="P111"/>
  <c r="L111"/>
  <c r="O111"/>
  <c r="K111"/>
  <c r="N111"/>
  <c r="P110"/>
  <c r="B109"/>
  <c r="L110"/>
  <c r="O110"/>
  <c r="K110"/>
  <c r="N110"/>
  <c r="P109"/>
  <c r="L109"/>
  <c r="O109"/>
  <c r="K109"/>
  <c r="N109"/>
  <c r="P108"/>
  <c r="B107"/>
  <c r="L108"/>
  <c r="O108"/>
  <c r="K108"/>
  <c r="N108"/>
  <c r="P107"/>
  <c r="L107"/>
  <c r="O107"/>
  <c r="K107"/>
  <c r="N107"/>
  <c r="P106"/>
  <c r="B105"/>
  <c r="L106"/>
  <c r="O106"/>
  <c r="K106"/>
  <c r="N106"/>
  <c r="P105"/>
  <c r="L105"/>
  <c r="O105"/>
  <c r="K105"/>
  <c r="N105"/>
  <c r="P104"/>
  <c r="B103"/>
  <c r="L104"/>
  <c r="O104"/>
  <c r="K104"/>
  <c r="N104"/>
  <c r="P103"/>
  <c r="L103"/>
  <c r="O103"/>
  <c r="K103"/>
  <c r="N103"/>
  <c r="P102"/>
  <c r="B101"/>
  <c r="L102"/>
  <c r="O102"/>
  <c r="K102"/>
  <c r="N102"/>
  <c r="P101"/>
  <c r="L101"/>
  <c r="O101"/>
  <c r="K101"/>
  <c r="N101"/>
  <c r="P100"/>
  <c r="B99"/>
  <c r="L100"/>
  <c r="O100"/>
  <c r="K100"/>
  <c r="N100"/>
  <c r="P99"/>
  <c r="L99"/>
  <c r="O99"/>
  <c r="K99"/>
  <c r="N99"/>
  <c r="P98"/>
  <c r="B97"/>
  <c r="L98"/>
  <c r="O98"/>
  <c r="K98"/>
  <c r="N98"/>
  <c r="P97"/>
  <c r="L97"/>
  <c r="O97"/>
  <c r="K97"/>
  <c r="N97"/>
  <c r="P96"/>
  <c r="B95"/>
  <c r="L96"/>
  <c r="O96"/>
  <c r="K96"/>
  <c r="N96"/>
  <c r="P95"/>
  <c r="L95"/>
  <c r="O95"/>
  <c r="K95"/>
  <c r="N95"/>
  <c r="P94"/>
  <c r="B93"/>
  <c r="L94"/>
  <c r="O94"/>
  <c r="K94"/>
  <c r="N94"/>
  <c r="P93"/>
  <c r="L93"/>
  <c r="O93"/>
  <c r="K93"/>
  <c r="N93"/>
  <c r="P92"/>
  <c r="P91"/>
  <c r="B91"/>
  <c r="L92"/>
  <c r="O92"/>
  <c r="L91"/>
  <c r="O91"/>
  <c r="K92"/>
  <c r="N92"/>
  <c r="K91"/>
  <c r="N91"/>
  <c r="B27"/>
  <c r="T28"/>
  <c r="W28"/>
  <c r="T27"/>
  <c r="W27"/>
  <c r="P58"/>
  <c r="O58"/>
  <c r="N58"/>
  <c r="M58"/>
  <c r="L58"/>
  <c r="K58"/>
  <c r="P57"/>
  <c r="O57"/>
  <c r="N57"/>
  <c r="M57"/>
  <c r="L57"/>
  <c r="K57"/>
  <c r="P56"/>
  <c r="O56"/>
  <c r="N56"/>
  <c r="M56"/>
  <c r="L56"/>
  <c r="K56"/>
  <c r="P55"/>
  <c r="O55"/>
  <c r="N55"/>
  <c r="M55"/>
  <c r="L55"/>
  <c r="K55"/>
  <c r="P54"/>
  <c r="O54"/>
  <c r="N54"/>
  <c r="M54"/>
  <c r="L54"/>
  <c r="K54"/>
  <c r="P53"/>
  <c r="O53"/>
  <c r="N53"/>
  <c r="M53"/>
  <c r="L53"/>
  <c r="K53"/>
  <c r="P52"/>
  <c r="O52"/>
  <c r="N52"/>
  <c r="M52"/>
  <c r="L52"/>
  <c r="K52"/>
  <c r="P51"/>
  <c r="O51"/>
  <c r="N51"/>
  <c r="M51"/>
  <c r="L51"/>
  <c r="K51"/>
  <c r="P50"/>
  <c r="O50"/>
  <c r="N50"/>
  <c r="M50"/>
  <c r="L50"/>
  <c r="K50"/>
  <c r="P49"/>
  <c r="O49"/>
  <c r="N49"/>
  <c r="M49"/>
  <c r="L49"/>
  <c r="K49"/>
  <c r="P48"/>
  <c r="O48"/>
  <c r="N48"/>
  <c r="M48"/>
  <c r="L48"/>
  <c r="K48"/>
  <c r="P47"/>
  <c r="O47"/>
  <c r="N47"/>
  <c r="M47"/>
  <c r="L47"/>
  <c r="K47"/>
  <c r="P46"/>
  <c r="O46"/>
  <c r="N46"/>
  <c r="M46"/>
  <c r="L46"/>
  <c r="K46"/>
  <c r="P45"/>
  <c r="O45"/>
  <c r="N45"/>
  <c r="M45"/>
  <c r="L45"/>
  <c r="K45"/>
  <c r="P44"/>
  <c r="O44"/>
  <c r="N44"/>
  <c r="M44"/>
  <c r="L44"/>
  <c r="K44"/>
  <c r="P43"/>
  <c r="O43"/>
  <c r="N43"/>
  <c r="M43"/>
  <c r="L43"/>
  <c r="K43"/>
  <c r="P42"/>
  <c r="O42"/>
  <c r="N42"/>
  <c r="M42"/>
  <c r="L42"/>
  <c r="K42"/>
  <c r="P41"/>
  <c r="O41"/>
  <c r="N41"/>
  <c r="M41"/>
  <c r="L41"/>
  <c r="K41"/>
  <c r="P40"/>
  <c r="O40"/>
  <c r="N40"/>
  <c r="M40"/>
  <c r="L40"/>
  <c r="K40"/>
  <c r="P39"/>
  <c r="O39"/>
  <c r="N39"/>
  <c r="M39"/>
  <c r="L39"/>
  <c r="K39"/>
  <c r="P38"/>
  <c r="O38"/>
  <c r="N38"/>
  <c r="M38"/>
  <c r="L38"/>
  <c r="K38"/>
  <c r="P37"/>
  <c r="O37"/>
  <c r="N37"/>
  <c r="M37"/>
  <c r="L37"/>
  <c r="K37"/>
  <c r="P36"/>
  <c r="O36"/>
  <c r="N36"/>
  <c r="M36"/>
  <c r="L36"/>
  <c r="K36"/>
  <c r="P35"/>
  <c r="O35"/>
  <c r="N35"/>
  <c r="M35"/>
  <c r="L35"/>
  <c r="K35"/>
  <c r="P34"/>
  <c r="O34"/>
  <c r="N34"/>
  <c r="M34"/>
  <c r="L34"/>
  <c r="K34"/>
  <c r="P33"/>
  <c r="O33"/>
  <c r="N33"/>
  <c r="M33"/>
  <c r="L33"/>
  <c r="K33"/>
  <c r="P32"/>
  <c r="O32"/>
  <c r="N32"/>
  <c r="M32"/>
  <c r="L32"/>
  <c r="K32"/>
  <c r="P31"/>
  <c r="O31"/>
  <c r="N31"/>
  <c r="M31"/>
  <c r="L31"/>
  <c r="K31"/>
  <c r="P30"/>
  <c r="O30"/>
  <c r="N30"/>
  <c r="M30"/>
  <c r="L30"/>
  <c r="K30"/>
  <c r="P29"/>
  <c r="O29"/>
  <c r="N29"/>
  <c r="M29"/>
  <c r="L29"/>
  <c r="K29"/>
  <c r="P28"/>
  <c r="S28"/>
  <c r="V28"/>
  <c r="O28"/>
  <c r="R28"/>
  <c r="U28"/>
  <c r="N28"/>
  <c r="M28"/>
  <c r="P27"/>
  <c r="S27"/>
  <c r="V27"/>
  <c r="O27"/>
  <c r="R27"/>
  <c r="U27"/>
  <c r="N27"/>
  <c r="M27"/>
  <c r="K28"/>
  <c r="L27"/>
  <c r="L28"/>
  <c r="K27"/>
  <c r="AE16"/>
  <c r="AD16"/>
  <c r="AC16"/>
  <c r="AE15"/>
  <c r="AD15"/>
  <c r="AC15"/>
  <c r="AE14"/>
  <c r="AD14"/>
  <c r="AC14"/>
  <c r="AE13"/>
  <c r="AD13"/>
  <c r="AC13"/>
  <c r="AE12"/>
  <c r="AD12"/>
  <c r="AC12"/>
  <c r="AE11"/>
  <c r="AD11"/>
  <c r="AC11"/>
  <c r="AE10"/>
  <c r="AD10"/>
  <c r="AC10"/>
  <c r="AE9"/>
  <c r="AD9"/>
  <c r="AC9"/>
  <c r="AE8"/>
  <c r="AD8"/>
  <c r="AC8"/>
  <c r="AE7"/>
  <c r="AD7"/>
  <c r="AC7"/>
  <c r="AE6"/>
  <c r="AD6"/>
  <c r="AC6"/>
  <c r="AE5"/>
  <c r="AD5"/>
  <c r="AC5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T16"/>
  <c r="W16"/>
  <c r="S16"/>
  <c r="V16"/>
  <c r="R16"/>
  <c r="U16"/>
  <c r="T15"/>
  <c r="W15"/>
  <c r="S15"/>
  <c r="V15"/>
  <c r="R15"/>
  <c r="U15"/>
  <c r="T14"/>
  <c r="W14"/>
  <c r="S14"/>
  <c r="V14"/>
  <c r="R14"/>
  <c r="U14"/>
  <c r="T13"/>
  <c r="W13"/>
  <c r="S13"/>
  <c r="V13"/>
  <c r="R13"/>
  <c r="U13"/>
  <c r="T12"/>
  <c r="W12"/>
  <c r="S12"/>
  <c r="V12"/>
  <c r="R12"/>
  <c r="U12"/>
  <c r="T11"/>
  <c r="W11"/>
  <c r="S11"/>
  <c r="V11"/>
  <c r="R11"/>
  <c r="U11"/>
  <c r="T10"/>
  <c r="W10"/>
  <c r="S10"/>
  <c r="V10"/>
  <c r="R10"/>
  <c r="U10"/>
  <c r="T9"/>
  <c r="W9"/>
  <c r="S9"/>
  <c r="V9"/>
  <c r="R9"/>
  <c r="U9"/>
  <c r="T8"/>
  <c r="W8"/>
  <c r="S8"/>
  <c r="V8"/>
  <c r="R8"/>
  <c r="U8"/>
  <c r="T7"/>
  <c r="W7"/>
  <c r="S7"/>
  <c r="V7"/>
  <c r="R7"/>
  <c r="U7"/>
  <c r="T6"/>
  <c r="W6"/>
  <c r="S6"/>
  <c r="V6"/>
  <c r="R6"/>
  <c r="U6"/>
  <c r="T5"/>
  <c r="W5"/>
  <c r="S5"/>
  <c r="V5"/>
  <c r="R5"/>
  <c r="U5"/>
  <c r="R4"/>
  <c r="U4"/>
  <c r="S4"/>
  <c r="V4"/>
  <c r="T4"/>
  <c r="W4"/>
  <c r="T3"/>
  <c r="W3"/>
  <c r="S3"/>
  <c r="V3"/>
  <c r="R3"/>
  <c r="U3"/>
  <c r="AE4"/>
  <c r="AD4"/>
  <c r="AC4"/>
  <c r="AE3"/>
  <c r="AD3"/>
  <c r="AC3"/>
  <c r="AA4"/>
  <c r="Z4"/>
  <c r="Y4"/>
  <c r="AA3"/>
  <c r="Z3"/>
  <c r="Y3"/>
  <c r="P16"/>
  <c r="O16"/>
  <c r="N16"/>
  <c r="M16"/>
  <c r="L16"/>
  <c r="K16"/>
  <c r="P15"/>
  <c r="O15"/>
  <c r="N15"/>
  <c r="M15"/>
  <c r="L15"/>
  <c r="K15"/>
  <c r="P14"/>
  <c r="O14"/>
  <c r="N14"/>
  <c r="M14"/>
  <c r="L14"/>
  <c r="K14"/>
  <c r="P13"/>
  <c r="O13"/>
  <c r="N13"/>
  <c r="M13"/>
  <c r="L13"/>
  <c r="K13"/>
  <c r="P12"/>
  <c r="O12"/>
  <c r="N12"/>
  <c r="M12"/>
  <c r="L12"/>
  <c r="K12"/>
  <c r="P11"/>
  <c r="O11"/>
  <c r="N11"/>
  <c r="M11"/>
  <c r="L11"/>
  <c r="K11"/>
  <c r="P10"/>
  <c r="O10"/>
  <c r="N10"/>
  <c r="M10"/>
  <c r="L10"/>
  <c r="K10"/>
  <c r="P9"/>
  <c r="O9"/>
  <c r="N9"/>
  <c r="M9"/>
  <c r="L9"/>
  <c r="K9"/>
  <c r="P8"/>
  <c r="O8"/>
  <c r="N8"/>
  <c r="M8"/>
  <c r="L8"/>
  <c r="K8"/>
  <c r="P7"/>
  <c r="O7"/>
  <c r="N7"/>
  <c r="M7"/>
  <c r="L7"/>
  <c r="K7"/>
  <c r="P6"/>
  <c r="O6"/>
  <c r="N6"/>
  <c r="M6"/>
  <c r="L6"/>
  <c r="K6"/>
  <c r="P5"/>
  <c r="O5"/>
  <c r="N5"/>
  <c r="M5"/>
  <c r="L5"/>
  <c r="K5"/>
  <c r="P4"/>
  <c r="O4"/>
  <c r="N4"/>
  <c r="M4"/>
  <c r="L4"/>
  <c r="K4"/>
  <c r="P3"/>
  <c r="O3"/>
  <c r="N3"/>
  <c r="M3"/>
  <c r="L3"/>
  <c r="K3"/>
  <c r="H71" i="7"/>
  <c r="K71"/>
  <c r="I71"/>
  <c r="H70"/>
  <c r="K70"/>
  <c r="I70"/>
  <c r="H69"/>
  <c r="K69"/>
  <c r="I69"/>
  <c r="H68"/>
  <c r="K68"/>
  <c r="I68"/>
  <c r="H67"/>
  <c r="K67"/>
  <c r="I67"/>
  <c r="H66"/>
  <c r="K66"/>
  <c r="I66"/>
  <c r="H65"/>
  <c r="K65"/>
  <c r="I65"/>
  <c r="H64"/>
  <c r="K64"/>
  <c r="I64"/>
  <c r="H63"/>
  <c r="K63"/>
  <c r="I63"/>
  <c r="H62"/>
  <c r="K62"/>
  <c r="I62"/>
  <c r="H61"/>
  <c r="K61"/>
  <c r="I61"/>
  <c r="H60"/>
  <c r="K60"/>
  <c r="I60"/>
  <c r="H59"/>
  <c r="K59"/>
  <c r="I59"/>
  <c r="H58"/>
  <c r="K58"/>
  <c r="I58"/>
  <c r="H57"/>
  <c r="K57"/>
  <c r="I57"/>
  <c r="H56"/>
  <c r="K56"/>
  <c r="I56"/>
  <c r="H55"/>
  <c r="K55"/>
  <c r="I55"/>
  <c r="H54"/>
  <c r="K54"/>
  <c r="I54"/>
  <c r="H53"/>
  <c r="K53"/>
  <c r="I53"/>
  <c r="H52"/>
  <c r="K52"/>
  <c r="I52"/>
  <c r="H51"/>
  <c r="K51"/>
  <c r="I51"/>
  <c r="H50"/>
  <c r="K50"/>
  <c r="I50"/>
  <c r="H49"/>
  <c r="K49"/>
  <c r="I49"/>
  <c r="H48"/>
  <c r="K48"/>
  <c r="I48"/>
  <c r="H47"/>
  <c r="K47"/>
  <c r="I47"/>
  <c r="H46"/>
  <c r="K46"/>
  <c r="I46"/>
  <c r="H45"/>
  <c r="K45"/>
  <c r="I45"/>
  <c r="H44"/>
  <c r="K44"/>
  <c r="I44"/>
  <c r="H43"/>
  <c r="K43"/>
  <c r="I43"/>
  <c r="H42"/>
  <c r="K42"/>
  <c r="I42"/>
  <c r="H41"/>
  <c r="K41"/>
  <c r="I41"/>
  <c r="H40"/>
  <c r="K40"/>
  <c r="I40"/>
  <c r="H39"/>
  <c r="K39"/>
  <c r="I39"/>
  <c r="H38"/>
  <c r="K38"/>
  <c r="I38"/>
  <c r="H37"/>
  <c r="K37"/>
  <c r="I37"/>
  <c r="H36"/>
  <c r="K36"/>
  <c r="I36"/>
  <c r="H35"/>
  <c r="K35"/>
  <c r="I35"/>
  <c r="H34"/>
  <c r="K34"/>
  <c r="I34"/>
  <c r="H33"/>
  <c r="K33"/>
  <c r="I33"/>
  <c r="H32"/>
  <c r="K32"/>
  <c r="I32"/>
  <c r="H31"/>
  <c r="K31"/>
  <c r="I31"/>
  <c r="H30"/>
  <c r="K30"/>
  <c r="I30"/>
  <c r="H29"/>
  <c r="K29"/>
  <c r="I29"/>
  <c r="H28"/>
  <c r="K28"/>
  <c r="I28"/>
  <c r="H11"/>
  <c r="K11"/>
  <c r="I11"/>
  <c r="H10"/>
  <c r="K10"/>
  <c r="I10"/>
  <c r="H9"/>
  <c r="K9"/>
  <c r="I9"/>
  <c r="H8"/>
  <c r="K8"/>
  <c r="I8"/>
  <c r="H7"/>
  <c r="K7"/>
  <c r="I7"/>
  <c r="H27"/>
  <c r="K27"/>
  <c r="I27"/>
  <c r="H26"/>
  <c r="K26"/>
  <c r="I26"/>
  <c r="H25"/>
  <c r="K25"/>
  <c r="I25"/>
  <c r="H24"/>
  <c r="K24"/>
  <c r="I24"/>
  <c r="H23"/>
  <c r="K23"/>
  <c r="I23"/>
  <c r="H22"/>
  <c r="K22"/>
  <c r="I22"/>
  <c r="H21"/>
  <c r="K21"/>
  <c r="I21"/>
  <c r="H20"/>
  <c r="K20"/>
  <c r="I20"/>
  <c r="H19"/>
  <c r="K19"/>
  <c r="I19"/>
  <c r="H18"/>
  <c r="K18"/>
  <c r="I18"/>
  <c r="H17"/>
  <c r="K17"/>
  <c r="I17"/>
  <c r="H16"/>
  <c r="K16"/>
  <c r="I16"/>
  <c r="H15"/>
  <c r="K15"/>
  <c r="I15"/>
  <c r="H14"/>
  <c r="K14"/>
  <c r="I14"/>
  <c r="H13"/>
  <c r="K13"/>
  <c r="I13"/>
  <c r="H5"/>
  <c r="K5"/>
  <c r="H4"/>
  <c r="K4"/>
  <c r="H12"/>
  <c r="K12"/>
  <c r="I12"/>
  <c r="H3"/>
  <c r="K3"/>
  <c r="H6"/>
  <c r="K6"/>
  <c r="I6"/>
</calcChain>
</file>

<file path=xl/sharedStrings.xml><?xml version="1.0" encoding="utf-8"?>
<sst xmlns="http://schemas.openxmlformats.org/spreadsheetml/2006/main" count="332" uniqueCount="201">
  <si>
    <t>Notice that the attack happened and make a note of it, for later examination.</t>
    <phoneticPr fontId="2" type="noConversion"/>
  </si>
  <si>
    <t>Notice that the attack is happening and let someone or something know right now, for possible immediate response.</t>
    <phoneticPr fontId="2" type="noConversion"/>
  </si>
  <si>
    <t>Stop the attack from working.</t>
    <phoneticPr fontId="2" type="noConversion"/>
  </si>
  <si>
    <t>Condition</t>
    <phoneticPr fontId="2" type="noConversion"/>
  </si>
  <si>
    <t>Variation (Threat)</t>
    <phoneticPr fontId="2" type="noConversion"/>
  </si>
  <si>
    <t>Rationale for Attacker Influence</t>
    <phoneticPr fontId="2" type="noConversion"/>
  </si>
  <si>
    <t>Guide Word Meaning</t>
    <phoneticPr fontId="2" type="noConversion"/>
  </si>
  <si>
    <t>Program Manager</t>
    <phoneticPr fontId="2" type="noConversion"/>
  </si>
  <si>
    <t>Architect</t>
    <phoneticPr fontId="2" type="noConversion"/>
  </si>
  <si>
    <t>Lead Developer</t>
    <phoneticPr fontId="2" type="noConversion"/>
  </si>
  <si>
    <t>Security Analyst</t>
    <phoneticPr fontId="2" type="noConversion"/>
  </si>
  <si>
    <t>Change start column in calls to OFFSET in lines 3 and 4</t>
    <phoneticPr fontId="2" type="noConversion"/>
  </si>
  <si>
    <t>Paste copies of cells from line 4 from here down</t>
    <phoneticPr fontId="2" type="noConversion"/>
  </si>
  <si>
    <t>Copy 3 Columns + Spacer, Insert Before Here, Modify:</t>
    <phoneticPr fontId="2" type="noConversion"/>
  </si>
  <si>
    <t>Stop the attacker from launching the attack.  Typically this would have to be done upstream somewhere.</t>
    <phoneticPr fontId="2" type="noConversion"/>
  </si>
  <si>
    <t>Row Number</t>
    <phoneticPr fontId="2" type="noConversion"/>
  </si>
  <si>
    <t>UC1</t>
    <phoneticPr fontId="2" type="noConversion"/>
  </si>
  <si>
    <t>Uses System?</t>
    <phoneticPr fontId="2" type="noConversion"/>
  </si>
  <si>
    <t>An execution environment that is used by, or could be used by, the system.
CRUD applies to shared resources accessible from this environment, and XF applies to the execution environment itself.</t>
    <phoneticPr fontId="2" type="noConversion"/>
  </si>
  <si>
    <t>Row Number</t>
    <phoneticPr fontId="2" type="noConversion"/>
  </si>
  <si>
    <t>DRAGONS BE RIGHT OF THIS LINE</t>
    <phoneticPr fontId="2" type="noConversion"/>
  </si>
  <si>
    <t>creates</t>
    <phoneticPr fontId="2" type="noConversion"/>
  </si>
  <si>
    <t>reads</t>
    <phoneticPr fontId="2" type="noConversion"/>
  </si>
  <si>
    <t>updates</t>
    <phoneticPr fontId="2" type="noConversion"/>
  </si>
  <si>
    <t>reads</t>
    <phoneticPr fontId="2" type="noConversion"/>
  </si>
  <si>
    <t>updates</t>
    <phoneticPr fontId="2" type="noConversion"/>
  </si>
  <si>
    <t>deletes</t>
    <phoneticPr fontId="2" type="noConversion"/>
  </si>
  <si>
    <t>executes</t>
    <phoneticPr fontId="2" type="noConversion"/>
  </si>
  <si>
    <t>configures</t>
    <phoneticPr fontId="2" type="noConversion"/>
  </si>
  <si>
    <t>SO3</t>
    <phoneticPr fontId="2" type="noConversion"/>
  </si>
  <si>
    <t>SO4</t>
    <phoneticPr fontId="2" type="noConversion"/>
  </si>
  <si>
    <t>SO5</t>
    <phoneticPr fontId="2" type="noConversion"/>
  </si>
  <si>
    <t>Possible Actions</t>
    <phoneticPr fontId="2" type="noConversion"/>
  </si>
  <si>
    <t>Asset?</t>
    <phoneticPr fontId="2" type="noConversion"/>
  </si>
  <si>
    <t>Shared?</t>
    <phoneticPr fontId="2" type="noConversion"/>
  </si>
  <si>
    <t>Privileges</t>
    <phoneticPr fontId="2" type="noConversion"/>
  </si>
  <si>
    <t>Actor</t>
    <phoneticPr fontId="2" type="noConversion"/>
  </si>
  <si>
    <t>Hardware Data Container</t>
    <phoneticPr fontId="2" type="noConversion"/>
  </si>
  <si>
    <t>Memory, hardware register, a hard disk or similar hardware directly manipulated by the system.</t>
    <phoneticPr fontId="2" type="noConversion"/>
  </si>
  <si>
    <t>Has</t>
    <phoneticPr fontId="2" type="noConversion"/>
  </si>
  <si>
    <t>Attacker</t>
    <phoneticPr fontId="2" type="noConversion"/>
  </si>
  <si>
    <t>Data</t>
    <phoneticPr fontId="2" type="noConversion"/>
  </si>
  <si>
    <t>Protocols</t>
    <phoneticPr fontId="2" type="noConversion"/>
  </si>
  <si>
    <t>Role</t>
    <phoneticPr fontId="2" type="noConversion"/>
  </si>
  <si>
    <t>Elevation of Privilege</t>
    <phoneticPr fontId="2" type="noConversion"/>
  </si>
  <si>
    <t>Denial of Service</t>
    <phoneticPr fontId="2" type="noConversion"/>
  </si>
  <si>
    <t>Email</t>
    <phoneticPr fontId="2" type="noConversion"/>
  </si>
  <si>
    <t>Development Team</t>
    <phoneticPr fontId="2" type="noConversion"/>
  </si>
  <si>
    <t>The condition is checked too soon.</t>
    <phoneticPr fontId="2" type="noConversion"/>
  </si>
  <si>
    <t>Actor is not in the correct role, or does not have the capability.</t>
  </si>
  <si>
    <t>An incorrect object is used (e.g. wrong data, wrong details, wrong format, wrong button).</t>
    <phoneticPr fontId="2" type="noConversion"/>
  </si>
  <si>
    <t>Security Objectives Variation Would Help Attacker Achieve</t>
    <phoneticPr fontId="2" type="noConversion"/>
  </si>
  <si>
    <t>Type</t>
    <phoneticPr fontId="2" type="noConversion"/>
  </si>
  <si>
    <t>Only some of the required conditions are met.
Only some of the required conditions are detected.</t>
    <phoneticPr fontId="2" type="noConversion"/>
  </si>
  <si>
    <t>A process that is part of the system.
There is no need to consider CRUD, because it is already considered in more detail for each asset.</t>
    <phoneticPr fontId="2" type="noConversion"/>
  </si>
  <si>
    <t>Asset</t>
    <phoneticPr fontId="2" type="noConversion"/>
  </si>
  <si>
    <t>Shared Non-Asset Data</t>
    <phoneticPr fontId="2" type="noConversion"/>
  </si>
  <si>
    <t>Used by System?</t>
    <phoneticPr fontId="2" type="noConversion"/>
  </si>
  <si>
    <t>The action takes place for a longer time than intended.
The action takes place more than once, sequentially.
The action takes place more than once at a time.</t>
    <phoneticPr fontId="2" type="noConversion"/>
  </si>
  <si>
    <t>The action is incomplete.</t>
    <phoneticPr fontId="2" type="noConversion"/>
  </si>
  <si>
    <t>The action takes place sooner than intended.</t>
  </si>
  <si>
    <t>The action takes place later than intended.</t>
  </si>
  <si>
    <t>Object</t>
    <phoneticPr fontId="2" type="noConversion"/>
  </si>
  <si>
    <t>Mitigate?</t>
    <phoneticPr fontId="2" type="noConversion"/>
  </si>
  <si>
    <t>Actor is in the correct role, but is also in another (typically more privileged) role or otherwise has additional capabilities.</t>
  </si>
  <si>
    <t>Intended Response</t>
    <phoneticPr fontId="2" type="noConversion"/>
  </si>
  <si>
    <t>SO1</t>
    <phoneticPr fontId="2" type="noConversion"/>
  </si>
  <si>
    <t>Anonymous?</t>
    <phoneticPr fontId="2" type="noConversion"/>
  </si>
  <si>
    <t>X</t>
    <phoneticPr fontId="2" type="noConversion"/>
  </si>
  <si>
    <t>A different, incorrect condition applies.</t>
    <phoneticPr fontId="2" type="noConversion"/>
  </si>
  <si>
    <t>LESS</t>
    <phoneticPr fontId="2" type="noConversion"/>
  </si>
  <si>
    <t>Mitigation</t>
    <phoneticPr fontId="2" type="noConversion"/>
  </si>
  <si>
    <t>Actor has some, but not all of the needed capabilities.</t>
  </si>
  <si>
    <t>SO1</t>
    <phoneticPr fontId="2" type="noConversion"/>
  </si>
  <si>
    <t>SO2</t>
    <phoneticPr fontId="2" type="noConversion"/>
  </si>
  <si>
    <t>Guide Word</t>
    <phoneticPr fontId="2" type="noConversion"/>
  </si>
  <si>
    <t>#</t>
    <phoneticPr fontId="2" type="noConversion"/>
  </si>
  <si>
    <t>Name</t>
    <phoneticPr fontId="2" type="noConversion"/>
  </si>
  <si>
    <t>Description</t>
    <phoneticPr fontId="2" type="noConversion"/>
  </si>
  <si>
    <t>Name</t>
    <phoneticPr fontId="2" type="noConversion"/>
  </si>
  <si>
    <t>Description</t>
    <phoneticPr fontId="2" type="noConversion"/>
  </si>
  <si>
    <t>C</t>
    <phoneticPr fontId="2" type="noConversion"/>
  </si>
  <si>
    <t>U</t>
    <phoneticPr fontId="2" type="noConversion"/>
  </si>
  <si>
    <t>F</t>
    <phoneticPr fontId="2" type="noConversion"/>
  </si>
  <si>
    <t>Software manipulated by the system.  Software that is part of the system, but not manipulated by the system, should appear as an actor rather than in the data model.</t>
    <phoneticPr fontId="2" type="noConversion"/>
  </si>
  <si>
    <t>Raw Value</t>
  </si>
  <si>
    <t>Raw Value</t>
    <phoneticPr fontId="2" type="noConversion"/>
  </si>
  <si>
    <t>Relative Row Number</t>
  </si>
  <si>
    <t>Data manipulated by the system, including data assets (data inherent in business requirements), configuration settings, secrets, intermediate results in a calculation, and log entries.</t>
    <phoneticPr fontId="2" type="noConversion"/>
  </si>
  <si>
    <t>Definition</t>
    <phoneticPr fontId="2" type="noConversion"/>
  </si>
  <si>
    <t>Varied
Element</t>
    <phoneticPr fontId="2" type="noConversion"/>
  </si>
  <si>
    <t>Software</t>
    <phoneticPr fontId="2" type="noConversion"/>
  </si>
  <si>
    <t>S02</t>
    <phoneticPr fontId="2" type="noConversion"/>
  </si>
  <si>
    <t>SO3</t>
    <phoneticPr fontId="2" type="noConversion"/>
  </si>
  <si>
    <t>SO4</t>
    <phoneticPr fontId="2" type="noConversion"/>
  </si>
  <si>
    <t>SO5</t>
    <phoneticPr fontId="2" type="noConversion"/>
  </si>
  <si>
    <t>Soft Data Container</t>
    <phoneticPr fontId="2" type="noConversion"/>
  </si>
  <si>
    <t>A file, database, or other non-hardware data container that is directly manipulated by the system.</t>
    <phoneticPr fontId="2" type="noConversion"/>
  </si>
  <si>
    <t>Attacker Influenced?</t>
    <phoneticPr fontId="2" type="noConversion"/>
  </si>
  <si>
    <t>Name</t>
    <phoneticPr fontId="2" type="noConversion"/>
  </si>
  <si>
    <t>Type</t>
    <phoneticPr fontId="2" type="noConversion"/>
  </si>
  <si>
    <t>Possible Actions</t>
    <phoneticPr fontId="2" type="noConversion"/>
  </si>
  <si>
    <t>R</t>
    <phoneticPr fontId="2" type="noConversion"/>
  </si>
  <si>
    <t>U</t>
    <phoneticPr fontId="2" type="noConversion"/>
  </si>
  <si>
    <t>D</t>
    <phoneticPr fontId="2" type="noConversion"/>
  </si>
  <si>
    <t>Possible Actions</t>
    <phoneticPr fontId="2" type="noConversion"/>
  </si>
  <si>
    <t>Elevation of Privilege</t>
    <phoneticPr fontId="2" type="noConversion"/>
  </si>
  <si>
    <t>Denial of Service</t>
    <phoneticPr fontId="2" type="noConversion"/>
  </si>
  <si>
    <t>Elevation of Privilege?</t>
    <phoneticPr fontId="2" type="noConversion"/>
  </si>
  <si>
    <t>Bidirectional?</t>
    <phoneticPr fontId="2" type="noConversion"/>
  </si>
  <si>
    <t>An incorrect action takes place instead of the correct one.
The action has a different, incorrect result.</t>
    <phoneticPr fontId="2" type="noConversion"/>
  </si>
  <si>
    <t>Condition</t>
    <phoneticPr fontId="2" type="noConversion"/>
  </si>
  <si>
    <t>Additional conditions apply.</t>
    <phoneticPr fontId="2" type="noConversion"/>
  </si>
  <si>
    <t>Actor is in a different, incorrect role (typically a legitimate role with different goals than this role).</t>
  </si>
  <si>
    <t>Theoretically Possible?</t>
    <phoneticPr fontId="2" type="noConversion"/>
  </si>
  <si>
    <t>The asset, configuration setting, or other data manipulated in this step.</t>
  </si>
  <si>
    <t>No action takes place.</t>
  </si>
  <si>
    <t>Copy 3-4 Columns + Spacer, Insert Before Here, Modify:</t>
    <phoneticPr fontId="2" type="noConversion"/>
  </si>
  <si>
    <t>No modification needed</t>
    <phoneticPr fontId="2" type="noConversion"/>
  </si>
  <si>
    <t>Provides</t>
    <phoneticPr fontId="2" type="noConversion"/>
  </si>
  <si>
    <t>Uses</t>
    <phoneticPr fontId="2" type="noConversion"/>
  </si>
  <si>
    <t>Requires</t>
    <phoneticPr fontId="2" type="noConversion"/>
  </si>
  <si>
    <t>Component Process</t>
    <phoneticPr fontId="2" type="noConversion"/>
  </si>
  <si>
    <t>Execution Environment</t>
    <phoneticPr fontId="2" type="noConversion"/>
  </si>
  <si>
    <t>External Interactor</t>
    <phoneticPr fontId="2" type="noConversion"/>
  </si>
  <si>
    <t>An entity this system interacts with.  E.g. a user, an external data store, or an externally provided service.
CRUD applies to resources this external interactor has the privileges to access, X means using privileges provided by this external interactor, F applies to the external interactor itself.</t>
    <phoneticPr fontId="2" type="noConversion"/>
  </si>
  <si>
    <t>Additional objects are acted on.</t>
    <phoneticPr fontId="2" type="noConversion"/>
  </si>
  <si>
    <t>The action occurs on part of an object.</t>
    <phoneticPr fontId="2" type="noConversion"/>
  </si>
  <si>
    <t>Asset Data Type</t>
    <phoneticPr fontId="2" type="noConversion"/>
  </si>
  <si>
    <t>Possible Actions</t>
    <phoneticPr fontId="2" type="noConversion"/>
  </si>
  <si>
    <t>Actor Defined?</t>
    <phoneticPr fontId="2" type="noConversion"/>
  </si>
  <si>
    <t>Actor Anonymous?</t>
    <phoneticPr fontId="2" type="noConversion"/>
  </si>
  <si>
    <t>Favored User</t>
    <phoneticPr fontId="2" type="noConversion"/>
  </si>
  <si>
    <t xml:space="preserve">Relative Row Number </t>
    <phoneticPr fontId="2" type="noConversion"/>
  </si>
  <si>
    <t>The condition is not met.
The condition is not detected.</t>
    <phoneticPr fontId="2" type="noConversion"/>
  </si>
  <si>
    <t>Actor (Favored Users only)</t>
    <phoneticPr fontId="2" type="noConversion"/>
  </si>
  <si>
    <t>Shared Execution Environment or Process</t>
    <phoneticPr fontId="2" type="noConversion"/>
  </si>
  <si>
    <t>Shared Data</t>
    <phoneticPr fontId="2" type="noConversion"/>
  </si>
  <si>
    <t>Shared Connection</t>
    <phoneticPr fontId="2" type="noConversion"/>
  </si>
  <si>
    <t>Shared Connection</t>
    <phoneticPr fontId="2" type="noConversion"/>
  </si>
  <si>
    <t>Attackers</t>
    <phoneticPr fontId="2" type="noConversion"/>
  </si>
  <si>
    <t>Prohibited Threats</t>
    <phoneticPr fontId="2" type="noConversion"/>
  </si>
  <si>
    <t>Row Number</t>
    <phoneticPr fontId="2" type="noConversion"/>
  </si>
  <si>
    <t>Actor Anonymous? (Clean)</t>
    <phoneticPr fontId="2" type="noConversion"/>
  </si>
  <si>
    <t>Meaningful Threats</t>
    <phoneticPr fontId="2" type="noConversion"/>
  </si>
  <si>
    <t>Elv</t>
    <phoneticPr fontId="2" type="noConversion"/>
  </si>
  <si>
    <t>DoS</t>
    <phoneticPr fontId="2" type="noConversion"/>
  </si>
  <si>
    <t>Element</t>
    <phoneticPr fontId="2" type="noConversion"/>
  </si>
  <si>
    <t>Actor</t>
    <phoneticPr fontId="2" type="noConversion"/>
  </si>
  <si>
    <t>Action</t>
    <phoneticPr fontId="2" type="noConversion"/>
  </si>
  <si>
    <t>Object</t>
    <phoneticPr fontId="2" type="noConversion"/>
  </si>
  <si>
    <t>NO</t>
    <phoneticPr fontId="2" type="noConversion"/>
  </si>
  <si>
    <t>PART OF</t>
    <phoneticPr fontId="2" type="noConversion"/>
  </si>
  <si>
    <t>BEFORE</t>
    <phoneticPr fontId="2" type="noConversion"/>
  </si>
  <si>
    <t>AFTER</t>
    <phoneticPr fontId="2" type="noConversion"/>
  </si>
  <si>
    <t>OTHER THAN</t>
    <phoneticPr fontId="2" type="noConversion"/>
  </si>
  <si>
    <t>AS WELL AS</t>
    <phoneticPr fontId="2" type="noConversion"/>
  </si>
  <si>
    <t>The actor who initiates this step.</t>
  </si>
  <si>
    <t>Shared Resources</t>
    <phoneticPr fontId="2" type="noConversion"/>
  </si>
  <si>
    <t>Clean</t>
    <phoneticPr fontId="2" type="noConversion"/>
  </si>
  <si>
    <t>Clean</t>
    <phoneticPr fontId="2" type="noConversion"/>
  </si>
  <si>
    <t>No modification needed</t>
    <phoneticPr fontId="2" type="noConversion"/>
  </si>
  <si>
    <t>The conditional clauses in this step.</t>
  </si>
  <si>
    <t>Guide Word</t>
    <phoneticPr fontId="2" type="noConversion"/>
  </si>
  <si>
    <t>Action</t>
  </si>
  <si>
    <t>Actor</t>
    <phoneticPr fontId="2" type="noConversion"/>
  </si>
  <si>
    <t>#</t>
    <phoneticPr fontId="2" type="noConversion"/>
  </si>
  <si>
    <t>Actor</t>
    <phoneticPr fontId="2" type="noConversion"/>
  </si>
  <si>
    <t>Action</t>
    <phoneticPr fontId="2" type="noConversion"/>
  </si>
  <si>
    <t>Conditions</t>
    <phoneticPr fontId="2" type="noConversion"/>
  </si>
  <si>
    <t>Shared?</t>
    <phoneticPr fontId="2" type="noConversion"/>
  </si>
  <si>
    <t>Asset</t>
    <phoneticPr fontId="2" type="noConversion"/>
  </si>
  <si>
    <t>C</t>
    <phoneticPr fontId="2" type="noConversion"/>
  </si>
  <si>
    <t>R</t>
    <phoneticPr fontId="2" type="noConversion"/>
  </si>
  <si>
    <t>X</t>
    <phoneticPr fontId="2" type="noConversion"/>
  </si>
  <si>
    <t>F</t>
    <phoneticPr fontId="2" type="noConversion"/>
  </si>
  <si>
    <t>The condition is checked too late.</t>
    <phoneticPr fontId="2" type="noConversion"/>
  </si>
  <si>
    <t>The action occurs on an object that is too large.</t>
    <phoneticPr fontId="2" type="noConversion"/>
  </si>
  <si>
    <t>System</t>
    <phoneticPr fontId="2" type="noConversion"/>
  </si>
  <si>
    <t>One or more unexpected supplementary actions occur in addition to the intended action.</t>
    <phoneticPr fontId="2" type="noConversion"/>
  </si>
  <si>
    <t>The action takes place for a shorter time than required.</t>
    <phoneticPr fontId="2" type="noConversion"/>
  </si>
  <si>
    <t>The action occurs, but no object is provided.</t>
    <phoneticPr fontId="2" type="noConversion"/>
  </si>
  <si>
    <t>The action occurs on an empty object.
The action occurs on an object that is too small.</t>
    <phoneticPr fontId="2" type="noConversion"/>
  </si>
  <si>
    <t>MORE</t>
    <phoneticPr fontId="2" type="noConversion"/>
  </si>
  <si>
    <t>Favored User?</t>
    <phoneticPr fontId="2" type="noConversion"/>
  </si>
  <si>
    <t>Attacker?</t>
    <phoneticPr fontId="2" type="noConversion"/>
  </si>
  <si>
    <t>From</t>
    <phoneticPr fontId="2" type="noConversion"/>
  </si>
  <si>
    <t>To</t>
    <phoneticPr fontId="2" type="noConversion"/>
  </si>
  <si>
    <t>Initial Configuration</t>
    <phoneticPr fontId="2" type="noConversion"/>
  </si>
  <si>
    <t>Shared Resources?</t>
    <phoneticPr fontId="2" type="noConversion"/>
  </si>
  <si>
    <t>The action taken in this step.</t>
  </si>
  <si>
    <t>Detect and Log</t>
    <phoneticPr fontId="2" type="noConversion"/>
  </si>
  <si>
    <t>Detect and Alert</t>
    <phoneticPr fontId="2" type="noConversion"/>
  </si>
  <si>
    <t>Prevent</t>
    <phoneticPr fontId="2" type="noConversion"/>
  </si>
  <si>
    <t>Thwart</t>
    <phoneticPr fontId="2" type="noConversion"/>
  </si>
  <si>
    <t>Denial of Service?</t>
    <phoneticPr fontId="2" type="noConversion"/>
  </si>
  <si>
    <t>In the officially released version, there will be help on this tab.</t>
    <phoneticPr fontId="2" type="noConversion"/>
  </si>
  <si>
    <t>This spreadsheet is a pre-release version of Trike 1.5.  For more information on Trike, see http://www.octotrike.org/.</t>
    <phoneticPr fontId="2" type="noConversion"/>
  </si>
  <si>
    <t>Raw Meaning</t>
    <phoneticPr fontId="2" type="noConversion"/>
  </si>
  <si>
    <t>Mitigation Complete?</t>
    <phoneticPr fontId="2" type="noConversion"/>
  </si>
  <si>
    <t>Mitigation Priority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</si>
</sst>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sz val="10"/>
      <name val="Verdana"/>
    </font>
    <font>
      <sz val="8"/>
      <name val="Verdana"/>
    </font>
    <font>
      <b/>
      <sz val="12"/>
      <name val="Verdana"/>
    </font>
    <font>
      <sz val="10"/>
      <color indexed="10"/>
      <name val="Verdana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lightUp">
        <bgColor indexed="22"/>
      </patternFill>
    </fill>
    <fill>
      <patternFill patternType="solid">
        <fgColor indexed="43"/>
        <bgColor indexed="64"/>
      </patternFill>
    </fill>
    <fill>
      <patternFill patternType="lightUp"/>
    </fill>
    <fill>
      <patternFill patternType="solid">
        <fgColor indexed="15"/>
        <bgColor indexed="64"/>
      </patternFill>
    </fill>
    <fill>
      <patternFill patternType="solid">
        <fgColor indexed="24"/>
        <bgColor indexed="64"/>
      </patternFill>
    </fill>
    <fill>
      <patternFill patternType="gray0625"/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thin">
        <color indexed="64"/>
      </left>
      <right style="thin">
        <color indexed="64"/>
      </right>
      <top style="dashDot">
        <color indexed="64"/>
      </top>
      <bottom/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thin">
        <color indexed="64"/>
      </bottom>
      <diagonal/>
    </border>
    <border>
      <left/>
      <right/>
      <top style="dashDot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ashDot">
        <color indexed="64"/>
      </top>
      <bottom style="thin">
        <color indexed="64"/>
      </bottom>
      <diagonal/>
    </border>
    <border>
      <left/>
      <right style="thin">
        <color indexed="64"/>
      </right>
      <top style="dashDot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7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2" borderId="0" xfId="0" applyFont="1" applyFill="1" applyAlignment="1"/>
    <xf numFmtId="0" fontId="0" fillId="0" borderId="0" xfId="0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0" xfId="0" applyFont="1" applyFill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2" borderId="0" xfId="0" applyFont="1" applyFill="1" applyAlignment="1">
      <alignment horizontal="right" vertical="top" textRotation="90" wrapText="1"/>
    </xf>
    <xf numFmtId="0" fontId="3" fillId="2" borderId="0" xfId="0" applyFont="1" applyFill="1" applyAlignment="1">
      <alignment horizontal="right" vertical="top" wrapText="1"/>
    </xf>
    <xf numFmtId="0" fontId="3" fillId="2" borderId="11" xfId="0" applyFont="1" applyFill="1" applyBorder="1" applyAlignment="1">
      <alignment horizontal="right" vertical="top" textRotation="90" wrapText="1"/>
    </xf>
    <xf numFmtId="0" fontId="0" fillId="2" borderId="15" xfId="0" applyFill="1" applyBorder="1" applyAlignment="1">
      <alignment horizontal="right" vertical="top" wrapText="1"/>
    </xf>
    <xf numFmtId="0" fontId="0" fillId="2" borderId="12" xfId="0" applyFill="1" applyBorder="1" applyAlignment="1">
      <alignment horizontal="right" vertical="top" wrapText="1"/>
    </xf>
    <xf numFmtId="0" fontId="0" fillId="2" borderId="5" xfId="0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left" wrapText="1"/>
    </xf>
    <xf numFmtId="0" fontId="3" fillId="2" borderId="7" xfId="0" applyFont="1" applyFill="1" applyBorder="1" applyAlignment="1">
      <alignment horizontal="left" textRotation="90" wrapText="1"/>
    </xf>
    <xf numFmtId="0" fontId="3" fillId="2" borderId="0" xfId="0" applyFont="1" applyFill="1" applyAlignment="1">
      <alignment horizontal="left" wrapText="1"/>
    </xf>
    <xf numFmtId="0" fontId="3" fillId="2" borderId="7" xfId="0" applyFont="1" applyFill="1" applyBorder="1" applyAlignment="1"/>
    <xf numFmtId="0" fontId="3" fillId="2" borderId="0" xfId="0" applyFont="1" applyFill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7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 textRotation="90" wrapText="1"/>
    </xf>
    <xf numFmtId="0" fontId="0" fillId="0" borderId="7" xfId="0" applyFill="1" applyBorder="1" applyAlignment="1">
      <alignment vertical="top" wrapText="1"/>
    </xf>
    <xf numFmtId="0" fontId="1" fillId="3" borderId="11" xfId="0" applyFont="1" applyFill="1" applyBorder="1" applyAlignment="1">
      <alignment wrapText="1"/>
    </xf>
    <xf numFmtId="0" fontId="1" fillId="3" borderId="14" xfId="0" applyFont="1" applyFill="1" applyBorder="1" applyAlignment="1">
      <alignment wrapText="1"/>
    </xf>
    <xf numFmtId="0" fontId="1" fillId="3" borderId="15" xfId="0" applyFont="1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3" fillId="2" borderId="0" xfId="0" applyFont="1" applyFill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4" fillId="4" borderId="11" xfId="0" applyFont="1" applyFill="1" applyBorder="1" applyAlignment="1">
      <alignment wrapText="1"/>
    </xf>
    <xf numFmtId="0" fontId="4" fillId="4" borderId="14" xfId="0" applyFont="1" applyFill="1" applyBorder="1" applyAlignment="1">
      <alignment wrapText="1"/>
    </xf>
    <xf numFmtId="0" fontId="4" fillId="4" borderId="15" xfId="0" applyFont="1" applyFill="1" applyBorder="1" applyAlignment="1">
      <alignment wrapText="1"/>
    </xf>
    <xf numFmtId="0" fontId="4" fillId="4" borderId="12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textRotation="90"/>
    </xf>
    <xf numFmtId="0" fontId="0" fillId="0" borderId="7" xfId="0" quotePrefix="1" applyBorder="1" applyAlignment="1">
      <alignment horizontal="left" vertical="top" wrapText="1"/>
    </xf>
    <xf numFmtId="0" fontId="0" fillId="0" borderId="0" xfId="0" quotePrefix="1" applyAlignment="1">
      <alignment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7" xfId="0" applyFill="1" applyBorder="1" applyAlignment="1">
      <alignment vertical="top" wrapText="1"/>
    </xf>
    <xf numFmtId="0" fontId="0" fillId="6" borderId="7" xfId="0" applyFill="1" applyBorder="1" applyAlignment="1">
      <alignment vertical="top"/>
    </xf>
    <xf numFmtId="0" fontId="0" fillId="6" borderId="0" xfId="0" applyFill="1" applyAlignment="1">
      <alignment wrapText="1"/>
    </xf>
    <xf numFmtId="0" fontId="3" fillId="6" borderId="7" xfId="0" applyFont="1" applyFill="1" applyBorder="1" applyAlignment="1">
      <alignment horizontal="right" vertical="top" wrapText="1"/>
    </xf>
    <xf numFmtId="0" fontId="3" fillId="5" borderId="7" xfId="0" applyFont="1" applyFill="1" applyBorder="1" applyAlignment="1">
      <alignment horizontal="left" wrapText="1"/>
    </xf>
    <xf numFmtId="0" fontId="3" fillId="5" borderId="7" xfId="0" applyFont="1" applyFill="1" applyBorder="1" applyAlignment="1">
      <alignment horizontal="left" textRotation="90" wrapText="1"/>
    </xf>
    <xf numFmtId="0" fontId="0" fillId="7" borderId="7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7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right" wrapText="1"/>
    </xf>
    <xf numFmtId="0" fontId="0" fillId="7" borderId="0" xfId="0" applyFill="1" applyBorder="1" applyAlignment="1">
      <alignment horizontal="right" wrapText="1"/>
    </xf>
    <xf numFmtId="0" fontId="0" fillId="7" borderId="14" xfId="0" applyFill="1" applyBorder="1" applyAlignment="1">
      <alignment wrapText="1"/>
    </xf>
    <xf numFmtId="0" fontId="0" fillId="7" borderId="15" xfId="0" applyFill="1" applyBorder="1" applyAlignment="1">
      <alignment wrapText="1"/>
    </xf>
    <xf numFmtId="0" fontId="0" fillId="7" borderId="11" xfId="0" applyFill="1" applyBorder="1" applyAlignment="1">
      <alignment wrapText="1"/>
    </xf>
    <xf numFmtId="0" fontId="0" fillId="7" borderId="12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0" fillId="7" borderId="13" xfId="0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17" xfId="0" applyFill="1" applyBorder="1" applyAlignment="1">
      <alignment horizontal="left" vertical="top" wrapText="1"/>
    </xf>
    <xf numFmtId="0" fontId="0" fillId="6" borderId="17" xfId="0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39" xfId="0" applyBorder="1" applyAlignment="1">
      <alignment horizontal="left" vertical="top" wrapText="1"/>
    </xf>
    <xf numFmtId="0" fontId="3" fillId="2" borderId="32" xfId="0" applyFont="1" applyFill="1" applyBorder="1" applyAlignment="1">
      <alignment horizontal="left" wrapText="1"/>
    </xf>
    <xf numFmtId="0" fontId="0" fillId="0" borderId="32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48" xfId="0" applyBorder="1" applyAlignment="1">
      <alignment horizontal="left" vertical="top" wrapText="1"/>
    </xf>
    <xf numFmtId="0" fontId="3" fillId="2" borderId="32" xfId="0" applyFont="1" applyFill="1" applyBorder="1" applyAlignment="1">
      <alignment horizontal="left" textRotation="90" wrapText="1"/>
    </xf>
    <xf numFmtId="0" fontId="0" fillId="7" borderId="9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4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3" fillId="2" borderId="0" xfId="0" applyFont="1" applyFill="1" applyAlignment="1">
      <alignment wrapText="1"/>
    </xf>
    <xf numFmtId="0" fontId="0" fillId="0" borderId="3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3" fillId="2" borderId="10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3" fillId="2" borderId="10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5" borderId="7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textRotation="90" wrapText="1"/>
    </xf>
    <xf numFmtId="0" fontId="3" fillId="2" borderId="8" xfId="0" applyFont="1" applyFill="1" applyBorder="1" applyAlignment="1">
      <alignment textRotation="90" wrapText="1"/>
    </xf>
    <xf numFmtId="0" fontId="3" fillId="5" borderId="0" xfId="0" applyFont="1" applyFill="1" applyAlignment="1">
      <alignment wrapText="1"/>
    </xf>
    <xf numFmtId="0" fontId="3" fillId="5" borderId="14" xfId="0" applyFont="1" applyFill="1" applyBorder="1" applyAlignment="1">
      <alignment wrapText="1"/>
    </xf>
    <xf numFmtId="0" fontId="0" fillId="7" borderId="14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3" fillId="5" borderId="0" xfId="0" applyFont="1" applyFill="1" applyBorder="1" applyAlignment="1">
      <alignment horizontal="right" vertical="top" wrapText="1"/>
    </xf>
    <xf numFmtId="0" fontId="0" fillId="7" borderId="0" xfId="0" applyFill="1" applyAlignment="1">
      <alignment horizontal="right" wrapText="1"/>
    </xf>
    <xf numFmtId="0" fontId="0" fillId="7" borderId="9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3" fillId="2" borderId="9" xfId="0" applyFont="1" applyFill="1" applyBorder="1" applyAlignment="1">
      <alignment vertical="center" textRotation="90" wrapText="1"/>
    </xf>
    <xf numFmtId="0" fontId="0" fillId="0" borderId="1" xfId="0" applyBorder="1" applyAlignment="1">
      <alignment vertical="center" textRotation="90" wrapText="1"/>
    </xf>
    <xf numFmtId="0" fontId="0" fillId="0" borderId="8" xfId="0" applyBorder="1" applyAlignment="1">
      <alignment vertical="center" textRotation="90" wrapText="1"/>
    </xf>
    <xf numFmtId="0" fontId="3" fillId="2" borderId="11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3" fillId="2" borderId="14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12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3" fillId="5" borderId="9" xfId="0" applyFont="1" applyFill="1" applyBorder="1" applyAlignment="1">
      <alignment horizontal="right" vertical="center" textRotation="90" wrapText="1"/>
    </xf>
    <xf numFmtId="0" fontId="3" fillId="5" borderId="1" xfId="0" applyFont="1" applyFill="1" applyBorder="1" applyAlignment="1">
      <alignment horizontal="right" vertical="center" textRotation="90" wrapText="1"/>
    </xf>
    <xf numFmtId="0" fontId="3" fillId="5" borderId="8" xfId="0" applyFont="1" applyFill="1" applyBorder="1" applyAlignment="1">
      <alignment horizontal="right" vertical="center" textRotation="90" wrapText="1"/>
    </xf>
    <xf numFmtId="0" fontId="3" fillId="2" borderId="11" xfId="0" applyFont="1" applyFill="1" applyBorder="1" applyAlignment="1">
      <alignment vertical="top" wrapText="1"/>
    </xf>
    <xf numFmtId="0" fontId="3" fillId="2" borderId="15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3" fillId="5" borderId="0" xfId="0" applyFont="1" applyFill="1" applyAlignment="1">
      <alignment horizontal="right" wrapText="1"/>
    </xf>
    <xf numFmtId="0" fontId="3" fillId="2" borderId="13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2" xfId="0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3" fillId="2" borderId="15" xfId="0" applyFont="1" applyFill="1" applyBorder="1" applyAlignment="1">
      <alignment vertical="center" textRotation="90" wrapText="1"/>
    </xf>
    <xf numFmtId="0" fontId="3" fillId="2" borderId="6" xfId="0" applyFont="1" applyFill="1" applyBorder="1" applyAlignment="1">
      <alignment vertical="center" textRotation="90" wrapText="1"/>
    </xf>
    <xf numFmtId="0" fontId="3" fillId="2" borderId="5" xfId="0" applyFont="1" applyFill="1" applyBorder="1" applyAlignment="1">
      <alignment vertical="center" textRotation="90" wrapText="1"/>
    </xf>
    <xf numFmtId="0" fontId="0" fillId="7" borderId="0" xfId="0" applyFill="1" applyAlignment="1">
      <alignment wrapText="1"/>
    </xf>
    <xf numFmtId="0" fontId="3" fillId="5" borderId="4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 textRotation="90" wrapText="1"/>
    </xf>
    <xf numFmtId="0" fontId="3" fillId="2" borderId="8" xfId="0" applyFont="1" applyFill="1" applyBorder="1" applyAlignment="1">
      <alignment vertical="center" textRotation="90" wrapText="1"/>
    </xf>
    <xf numFmtId="0" fontId="3" fillId="2" borderId="12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0" fillId="0" borderId="9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quotePrefix="1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0" borderId="8" xfId="0" quotePrefix="1" applyBorder="1" applyAlignment="1">
      <alignment vertical="top" wrapText="1"/>
    </xf>
    <xf numFmtId="0" fontId="3" fillId="2" borderId="9" xfId="0" applyFont="1" applyFill="1" applyBorder="1" applyAlignment="1">
      <alignment horizontal="left" textRotation="90" wrapText="1"/>
    </xf>
    <xf numFmtId="0" fontId="0" fillId="0" borderId="8" xfId="0" applyBorder="1" applyAlignment="1">
      <alignment horizontal="left" textRotation="90" wrapText="1"/>
    </xf>
    <xf numFmtId="0" fontId="3" fillId="2" borderId="15" xfId="0" applyFont="1" applyFill="1" applyBorder="1" applyAlignment="1">
      <alignment horizontal="left" textRotation="90" wrapText="1"/>
    </xf>
    <xf numFmtId="0" fontId="0" fillId="0" borderId="5" xfId="0" applyBorder="1" applyAlignment="1">
      <alignment horizontal="left" textRotation="90" wrapText="1"/>
    </xf>
    <xf numFmtId="0" fontId="3" fillId="2" borderId="1" xfId="0" applyFont="1" applyFill="1" applyBorder="1" applyAlignment="1">
      <alignment horizontal="left" textRotation="90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35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2" borderId="32" xfId="0" applyFill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3" fillId="2" borderId="10" xfId="0" applyFon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9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3" fillId="2" borderId="7" xfId="0" applyFont="1" applyFill="1" applyBorder="1" applyAlignment="1">
      <alignment wrapText="1"/>
    </xf>
    <xf numFmtId="0" fontId="3" fillId="2" borderId="0" xfId="0" applyFont="1" applyFill="1" applyAlignment="1">
      <alignment textRotation="90"/>
    </xf>
    <xf numFmtId="0" fontId="3" fillId="2" borderId="9" xfId="0" applyFont="1" applyFill="1" applyBorder="1" applyAlignment="1">
      <alignment horizontal="right" vertical="center" textRotation="90" wrapText="1"/>
    </xf>
    <xf numFmtId="0" fontId="3" fillId="2" borderId="1" xfId="0" applyFont="1" applyFill="1" applyBorder="1" applyAlignment="1">
      <alignment horizontal="right" vertical="center" textRotation="90" wrapText="1"/>
    </xf>
    <xf numFmtId="0" fontId="3" fillId="2" borderId="8" xfId="0" applyFont="1" applyFill="1" applyBorder="1" applyAlignment="1">
      <alignment horizontal="right" vertical="center" textRotation="90" wrapText="1"/>
    </xf>
    <xf numFmtId="0" fontId="3" fillId="2" borderId="10" xfId="0" applyFont="1" applyFill="1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3" fillId="5" borderId="10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0" fillId="2" borderId="8" xfId="0" applyFill="1" applyBorder="1" applyAlignment="1">
      <alignment textRotation="90" wrapText="1"/>
    </xf>
    <xf numFmtId="0" fontId="0" fillId="2" borderId="8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3" fillId="2" borderId="9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wrapText="1"/>
    </xf>
    <xf numFmtId="0" fontId="0" fillId="0" borderId="1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4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4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0" xfId="0" applyBorder="1" applyAlignment="1">
      <alignment horizontal="left" vertical="top" wrapText="1"/>
    </xf>
    <xf numFmtId="0" fontId="3" fillId="5" borderId="9" xfId="0" applyFont="1" applyFill="1" applyBorder="1" applyAlignment="1">
      <alignment horizontal="left" textRotation="90" wrapText="1"/>
    </xf>
    <xf numFmtId="0" fontId="0" fillId="0" borderId="8" xfId="0" applyBorder="1" applyAlignment="1">
      <alignment horizontal="left" wrapText="1"/>
    </xf>
    <xf numFmtId="0" fontId="0" fillId="2" borderId="8" xfId="0" applyFill="1" applyBorder="1" applyAlignment="1">
      <alignment horizontal="left" textRotation="90" wrapText="1"/>
    </xf>
    <xf numFmtId="0" fontId="0" fillId="2" borderId="7" xfId="0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3" fillId="2" borderId="51" xfId="0" applyFont="1" applyFill="1" applyBorder="1" applyAlignment="1">
      <alignment horizontal="left" wrapText="1"/>
    </xf>
    <xf numFmtId="0" fontId="3" fillId="2" borderId="52" xfId="0" applyFont="1" applyFill="1" applyBorder="1" applyAlignment="1">
      <alignment horizontal="left" wrapText="1"/>
    </xf>
    <xf numFmtId="0" fontId="3" fillId="2" borderId="33" xfId="0" applyFont="1" applyFill="1" applyBorder="1" applyAlignment="1">
      <alignment horizontal="left" wrapText="1"/>
    </xf>
    <xf numFmtId="0" fontId="3" fillId="2" borderId="35" xfId="0" applyFont="1" applyFill="1" applyBorder="1" applyAlignment="1">
      <alignment horizontal="left" wrapText="1"/>
    </xf>
  </cellXfs>
  <cellStyles count="1">
    <cellStyle name="Normal" xfId="0" builtinId="0"/>
  </cellStyles>
  <dxfs count="58"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9"/>
      </font>
    </dxf>
    <dxf>
      <fill>
        <patternFill>
          <bgColor indexed="8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27"/>
      </font>
      <fill>
        <patternFill>
          <bgColor indexed="27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27"/>
      </font>
      <fill>
        <patternFill>
          <bgColor indexed="27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27"/>
      </font>
      <fill>
        <patternFill>
          <bgColor indexed="27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9"/>
      </font>
    </dxf>
    <dxf>
      <fill>
        <patternFill>
          <bgColor indexed="8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8"/>
      </font>
      <fill>
        <patternFill>
          <bgColor indexed="8"/>
        </patternFill>
      </fill>
    </dxf>
    <dxf>
      <fill>
        <patternFill patternType="solid">
          <bgColor indexed="22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8"/>
      </font>
      <fill>
        <patternFill>
          <bgColor indexed="8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8"/>
      </font>
      <fill>
        <patternFill patternType="solid">
          <bgColor indexed="8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9"/>
  <sheetViews>
    <sheetView tabSelected="1" workbookViewId="0">
      <selection activeCell="B2" sqref="B2:C2"/>
    </sheetView>
  </sheetViews>
  <sheetFormatPr baseColWidth="10" defaultColWidth="16.5703125" defaultRowHeight="13"/>
  <cols>
    <col min="1" max="1" width="16.5703125" style="31"/>
    <col min="2" max="2" width="16.5703125" style="3"/>
    <col min="3" max="3" width="24.85546875" style="3" customWidth="1"/>
    <col min="4" max="16384" width="16.5703125" style="3"/>
  </cols>
  <sheetData>
    <row r="1" spans="1:3" s="21" customFormat="1" ht="16">
      <c r="A1" s="98" t="s">
        <v>178</v>
      </c>
      <c r="B1" s="101"/>
      <c r="C1" s="102"/>
    </row>
    <row r="2" spans="1:3" ht="16">
      <c r="A2" s="22" t="s">
        <v>99</v>
      </c>
      <c r="B2" s="103"/>
      <c r="C2" s="104"/>
    </row>
    <row r="3" spans="1:3" ht="16">
      <c r="A3" s="22" t="s">
        <v>78</v>
      </c>
      <c r="B3" s="103"/>
      <c r="C3" s="104"/>
    </row>
    <row r="4" spans="1:3" s="21" customFormat="1" ht="16">
      <c r="A4" s="98" t="s">
        <v>47</v>
      </c>
      <c r="B4" s="99"/>
      <c r="C4" s="100"/>
    </row>
    <row r="5" spans="1:3" s="21" customFormat="1" ht="16">
      <c r="A5" s="22" t="s">
        <v>43</v>
      </c>
      <c r="B5" s="22" t="s">
        <v>77</v>
      </c>
      <c r="C5" s="22" t="s">
        <v>46</v>
      </c>
    </row>
    <row r="6" spans="1:3">
      <c r="A6" s="30" t="s">
        <v>7</v>
      </c>
      <c r="B6" s="1"/>
      <c r="C6" s="1"/>
    </row>
    <row r="7" spans="1:3">
      <c r="A7" s="30" t="s">
        <v>8</v>
      </c>
      <c r="B7" s="1"/>
      <c r="C7" s="1"/>
    </row>
    <row r="8" spans="1:3">
      <c r="A8" s="30" t="s">
        <v>9</v>
      </c>
      <c r="B8" s="1"/>
      <c r="C8" s="1"/>
    </row>
    <row r="9" spans="1:3">
      <c r="A9" s="30" t="s">
        <v>10</v>
      </c>
      <c r="B9" s="1"/>
      <c r="C9" s="1"/>
    </row>
  </sheetData>
  <customSheetViews>
    <customSheetView guid="{7B9B8920-6698-344C-AC43-8A8B049D4428}">
      <selection activeCell="B2" sqref="B2:C2"/>
    </customSheetView>
    <customSheetView guid="{6ACAD6C7-4295-9849-8334-05264E60A5A5}">
      <selection activeCell="B2" sqref="B2:C2"/>
    </customSheetView>
    <customSheetView guid="{5D31E53A-9EAC-2C40-B229-6491FB34D9C0}">
      <selection activeCell="B2" sqref="B2:C2"/>
    </customSheetView>
    <customSheetView guid="{035162AC-8B54-6346-A453-EBA156EAC58E}">
      <selection activeCell="B2" sqref="B2:C2"/>
    </customSheetView>
    <customSheetView guid="{1CBD0A3B-4E80-E546-8A3E-3D62C1B954D3}">
      <selection activeCell="B2" sqref="B2:C2"/>
    </customSheetView>
    <customSheetView guid="{84D0062F-E24C-1042-BEC0-180BA21EDB45}">
      <selection activeCell="B2" sqref="B2:C2"/>
    </customSheetView>
  </customSheetViews>
  <mergeCells count="4">
    <mergeCell ref="A4:C4"/>
    <mergeCell ref="A1:C1"/>
    <mergeCell ref="B2:C2"/>
    <mergeCell ref="B3:C3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5"/>
  <sheetViews>
    <sheetView workbookViewId="0">
      <pane ySplit="2" topLeftCell="A3" activePane="bottomLeft" state="frozen"/>
      <selection pane="bottomLeft" activeCell="A3" sqref="A3"/>
    </sheetView>
  </sheetViews>
  <sheetFormatPr baseColWidth="10" defaultRowHeight="13"/>
  <cols>
    <col min="1" max="1" width="17.85546875" style="3" bestFit="1" customWidth="1"/>
    <col min="2" max="2" width="32.85546875" style="3" customWidth="1"/>
    <col min="3" max="3" width="2.5703125" style="2" customWidth="1"/>
    <col min="4" max="5" width="2.7109375" style="2" customWidth="1"/>
    <col min="6" max="6" width="2.85546875" style="2" customWidth="1"/>
    <col min="7" max="7" width="2.7109375" style="2" customWidth="1"/>
    <col min="8" max="8" width="2.5703125" style="2" customWidth="1"/>
    <col min="9" max="16384" width="10.7109375" style="3"/>
  </cols>
  <sheetData>
    <row r="1" spans="1:8" s="21" customFormat="1" ht="16">
      <c r="A1" s="98" t="s">
        <v>100</v>
      </c>
      <c r="B1" s="102"/>
      <c r="C1" s="20" t="s">
        <v>101</v>
      </c>
      <c r="D1" s="20"/>
      <c r="E1" s="20"/>
      <c r="F1" s="20"/>
      <c r="G1" s="20"/>
      <c r="H1" s="20"/>
    </row>
    <row r="2" spans="1:8" s="21" customFormat="1" ht="16" customHeight="1">
      <c r="A2" s="22" t="s">
        <v>77</v>
      </c>
      <c r="B2" s="22" t="s">
        <v>78</v>
      </c>
      <c r="C2" s="20" t="s">
        <v>172</v>
      </c>
      <c r="D2" s="20" t="s">
        <v>173</v>
      </c>
      <c r="E2" s="20" t="s">
        <v>82</v>
      </c>
      <c r="F2" s="20" t="s">
        <v>104</v>
      </c>
      <c r="G2" s="20" t="s">
        <v>174</v>
      </c>
      <c r="H2" s="20" t="s">
        <v>83</v>
      </c>
    </row>
    <row r="3" spans="1:8" ht="52">
      <c r="A3" s="54" t="s">
        <v>122</v>
      </c>
      <c r="B3" s="54" t="s">
        <v>54</v>
      </c>
      <c r="C3" s="55">
        <v>0</v>
      </c>
      <c r="D3" s="55">
        <v>0</v>
      </c>
      <c r="E3" s="55">
        <v>0</v>
      </c>
      <c r="F3" s="55">
        <v>0</v>
      </c>
      <c r="G3" s="55">
        <v>1</v>
      </c>
      <c r="H3" s="55">
        <v>1</v>
      </c>
    </row>
    <row r="4" spans="1:8" ht="65">
      <c r="A4" s="54" t="s">
        <v>123</v>
      </c>
      <c r="B4" s="54" t="s">
        <v>18</v>
      </c>
      <c r="C4" s="55">
        <v>1</v>
      </c>
      <c r="D4" s="55">
        <v>1</v>
      </c>
      <c r="E4" s="55">
        <v>1</v>
      </c>
      <c r="F4" s="55">
        <v>1</v>
      </c>
      <c r="G4" s="55">
        <v>1</v>
      </c>
      <c r="H4" s="55">
        <v>1</v>
      </c>
    </row>
    <row r="5" spans="1:8" ht="104">
      <c r="A5" s="54" t="s">
        <v>124</v>
      </c>
      <c r="B5" s="54" t="s">
        <v>125</v>
      </c>
      <c r="C5" s="55">
        <v>1</v>
      </c>
      <c r="D5" s="55">
        <v>1</v>
      </c>
      <c r="E5" s="55">
        <v>1</v>
      </c>
      <c r="F5" s="55">
        <v>1</v>
      </c>
      <c r="G5" s="55">
        <v>1</v>
      </c>
      <c r="H5" s="55">
        <v>1</v>
      </c>
    </row>
  </sheetData>
  <customSheetViews>
    <customSheetView guid="{7B9B8920-6698-344C-AC43-8A8B049D4428}">
      <pane ySplit="2.0625" topLeftCell="A3" activePane="bottomLeft" state="frozenSplit"/>
      <selection pane="bottomLeft" activeCell="A3" sqref="A3"/>
    </customSheetView>
    <customSheetView guid="{6ACAD6C7-4295-9849-8334-05264E60A5A5}">
      <pane ySplit="2.0625" topLeftCell="A3" activePane="bottomLeft" state="frozenSplit"/>
      <selection pane="bottomLeft" activeCell="A3" sqref="A3"/>
    </customSheetView>
    <customSheetView guid="{5D31E53A-9EAC-2C40-B229-6491FB34D9C0}">
      <pane ySplit="2.0625" topLeftCell="A3" activePane="bottomLeft" state="frozenSplit"/>
      <selection pane="bottomLeft" activeCell="A3" sqref="A3"/>
    </customSheetView>
    <customSheetView guid="{035162AC-8B54-6346-A453-EBA156EAC58E}">
      <pane ySplit="2.0625" topLeftCell="A3" activePane="bottomLeft" state="frozenSplit"/>
      <selection pane="bottomLeft" activeCell="A3" sqref="A3"/>
    </customSheetView>
    <customSheetView guid="{1CBD0A3B-4E80-E546-8A3E-3D62C1B954D3}">
      <pane ySplit="2.0625" topLeftCell="A3" activePane="bottomLeft" state="frozenSplit"/>
      <selection pane="bottomLeft" activeCell="A3" sqref="A3"/>
    </customSheetView>
    <customSheetView guid="{84D0062F-E24C-1042-BEC0-180BA21EDB45}">
      <pane ySplit="2.0625" topLeftCell="A3" activePane="bottomLeft" state="frozenSplit"/>
      <selection pane="bottomLeft" activeCell="A3" sqref="A3"/>
    </customSheetView>
  </customSheetViews>
  <mergeCells count="1">
    <mergeCell ref="A1:B1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baseColWidth="10" defaultRowHeight="13"/>
  <cols>
    <col min="1" max="1" width="23.85546875" bestFit="1" customWidth="1"/>
    <col min="2" max="2" width="32.85546875" style="5" customWidth="1"/>
    <col min="3" max="3" width="2.5703125" bestFit="1" customWidth="1"/>
    <col min="4" max="5" width="2.7109375" bestFit="1" customWidth="1"/>
    <col min="6" max="6" width="2.85546875" bestFit="1" customWidth="1"/>
    <col min="7" max="7" width="2.7109375" bestFit="1" customWidth="1"/>
    <col min="8" max="8" width="2.42578125" bestFit="1" customWidth="1"/>
    <col min="10" max="10" width="3.42578125" style="50" hidden="1" customWidth="1"/>
    <col min="11" max="15" width="10.7109375" hidden="1" customWidth="1"/>
  </cols>
  <sheetData>
    <row r="1" spans="1:15" s="4" customFormat="1" ht="31" customHeight="1">
      <c r="A1" s="180" t="s">
        <v>79</v>
      </c>
      <c r="B1" s="180" t="s">
        <v>80</v>
      </c>
      <c r="C1" s="180" t="s">
        <v>32</v>
      </c>
      <c r="D1" s="180"/>
      <c r="E1" s="180"/>
      <c r="F1" s="180"/>
      <c r="G1" s="180"/>
      <c r="H1" s="180"/>
      <c r="J1" s="50"/>
    </row>
    <row r="2" spans="1:15" s="4" customFormat="1" ht="16">
      <c r="A2" s="180"/>
      <c r="B2" s="180"/>
      <c r="C2" s="6" t="s">
        <v>81</v>
      </c>
      <c r="D2" s="6" t="s">
        <v>102</v>
      </c>
      <c r="E2" s="6" t="s">
        <v>103</v>
      </c>
      <c r="F2" s="6" t="s">
        <v>104</v>
      </c>
      <c r="G2" s="6" t="s">
        <v>68</v>
      </c>
      <c r="H2" s="6" t="s">
        <v>83</v>
      </c>
      <c r="J2" s="50"/>
    </row>
    <row r="3" spans="1:15" ht="65">
      <c r="A3" s="54" t="s">
        <v>41</v>
      </c>
      <c r="B3" s="54" t="s">
        <v>88</v>
      </c>
      <c r="C3" s="54">
        <v>1</v>
      </c>
      <c r="D3" s="54">
        <v>1</v>
      </c>
      <c r="E3" s="54">
        <v>1</v>
      </c>
      <c r="F3" s="54">
        <v>1</v>
      </c>
      <c r="G3" s="54">
        <v>0</v>
      </c>
      <c r="H3" s="54">
        <v>0</v>
      </c>
      <c r="J3" s="181" t="s">
        <v>20</v>
      </c>
      <c r="K3" t="s">
        <v>21</v>
      </c>
      <c r="L3" t="s">
        <v>22</v>
      </c>
      <c r="M3" t="s">
        <v>23</v>
      </c>
    </row>
    <row r="4" spans="1:15" ht="52">
      <c r="A4" s="54" t="s">
        <v>91</v>
      </c>
      <c r="B4" s="54" t="s">
        <v>84</v>
      </c>
      <c r="C4" s="54">
        <v>1</v>
      </c>
      <c r="D4" s="54">
        <v>1</v>
      </c>
      <c r="E4" s="54">
        <v>1</v>
      </c>
      <c r="F4" s="54">
        <v>1</v>
      </c>
      <c r="G4" s="54">
        <v>1</v>
      </c>
      <c r="H4" s="54">
        <v>0</v>
      </c>
      <c r="J4" s="181"/>
      <c r="K4" t="s">
        <v>21</v>
      </c>
      <c r="L4" t="s">
        <v>24</v>
      </c>
      <c r="M4" t="s">
        <v>25</v>
      </c>
      <c r="N4" t="s">
        <v>26</v>
      </c>
      <c r="O4" t="s">
        <v>27</v>
      </c>
    </row>
    <row r="5" spans="1:15" ht="39">
      <c r="A5" s="54" t="s">
        <v>37</v>
      </c>
      <c r="B5" s="54" t="s">
        <v>38</v>
      </c>
      <c r="C5" s="54">
        <v>0</v>
      </c>
      <c r="D5" s="54">
        <v>1</v>
      </c>
      <c r="E5" s="54">
        <v>1</v>
      </c>
      <c r="F5" s="54">
        <v>0</v>
      </c>
      <c r="G5" s="54">
        <v>0</v>
      </c>
      <c r="H5" s="54">
        <v>1</v>
      </c>
      <c r="J5" s="181"/>
      <c r="K5" t="s">
        <v>24</v>
      </c>
      <c r="L5" t="s">
        <v>23</v>
      </c>
      <c r="M5" t="s">
        <v>28</v>
      </c>
    </row>
    <row r="6" spans="1:15" ht="39">
      <c r="A6" s="54" t="s">
        <v>96</v>
      </c>
      <c r="B6" s="54" t="s">
        <v>97</v>
      </c>
      <c r="C6" s="54">
        <v>1</v>
      </c>
      <c r="D6" s="54">
        <v>1</v>
      </c>
      <c r="E6" s="54">
        <v>1</v>
      </c>
      <c r="F6" s="54">
        <v>1</v>
      </c>
      <c r="G6" s="54">
        <v>0</v>
      </c>
      <c r="H6" s="54">
        <v>1</v>
      </c>
      <c r="J6" s="181"/>
      <c r="K6" t="s">
        <v>21</v>
      </c>
      <c r="L6" t="s">
        <v>24</v>
      </c>
      <c r="M6" t="s">
        <v>23</v>
      </c>
      <c r="N6" t="s">
        <v>26</v>
      </c>
      <c r="O6" t="s">
        <v>28</v>
      </c>
    </row>
  </sheetData>
  <customSheetViews>
    <customSheetView guid="{7B9B8920-6698-344C-AC43-8A8B049D4428}" hiddenColumns="1">
      <pane xSplit="1" ySplit="2.0625" topLeftCell="B3" activePane="bottomRight" state="frozenSplit"/>
      <selection pane="bottomRight" activeCell="A3" sqref="A3"/>
    </customSheetView>
    <customSheetView guid="{6ACAD6C7-4295-9849-8334-05264E60A5A5}" hiddenColumns="1">
      <pane xSplit="1" ySplit="2.0625" topLeftCell="B3" activePane="bottomRight" state="frozenSplit"/>
      <selection pane="bottomRight" activeCell="A3" sqref="A3"/>
    </customSheetView>
    <customSheetView guid="{5D31E53A-9EAC-2C40-B229-6491FB34D9C0}" hiddenColumns="1">
      <pane xSplit="1" ySplit="2.0625" topLeftCell="B3" activePane="bottomRight" state="frozenSplit"/>
      <selection pane="bottomRight" activeCell="A3" sqref="A3"/>
    </customSheetView>
    <customSheetView guid="{035162AC-8B54-6346-A453-EBA156EAC58E}" hiddenColumns="1">
      <pane xSplit="1" ySplit="2.0625" topLeftCell="B3" activePane="bottomRight" state="frozenSplit"/>
      <selection pane="bottomRight" activeCell="A3" sqref="A3"/>
    </customSheetView>
    <customSheetView guid="{1CBD0A3B-4E80-E546-8A3E-3D62C1B954D3}" hiddenColumns="1">
      <pane xSplit="1" ySplit="2.0625" topLeftCell="B3" activePane="bottomRight" state="frozenSplit"/>
      <selection pane="bottomRight" activeCell="A3" sqref="A3"/>
    </customSheetView>
    <customSheetView guid="{84D0062F-E24C-1042-BEC0-180BA21EDB45}" hiddenColumns="1">
      <pane xSplit="1" ySplit="2.0625" topLeftCell="B3" activePane="bottomRight" state="frozenSplit"/>
      <selection pane="bottomRight" activeCell="A3" sqref="A3"/>
    </customSheetView>
  </customSheetViews>
  <mergeCells count="4">
    <mergeCell ref="C1:H1"/>
    <mergeCell ref="A1:A2"/>
    <mergeCell ref="B1:B2"/>
    <mergeCell ref="J3:J6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5"/>
  <sheetViews>
    <sheetView workbookViewId="0">
      <selection activeCell="A2" sqref="A2"/>
    </sheetView>
  </sheetViews>
  <sheetFormatPr baseColWidth="10" defaultRowHeight="13"/>
  <cols>
    <col min="1" max="1" width="14.42578125" style="3" customWidth="1"/>
    <col min="2" max="2" width="25.28515625" style="3" customWidth="1"/>
    <col min="3" max="16384" width="10.7109375" style="3"/>
  </cols>
  <sheetData>
    <row r="1" spans="1:2" s="48" customFormat="1" ht="16">
      <c r="A1" s="47" t="s">
        <v>77</v>
      </c>
      <c r="B1" s="47" t="s">
        <v>78</v>
      </c>
    </row>
    <row r="2" spans="1:2" ht="52">
      <c r="A2" s="54" t="s">
        <v>193</v>
      </c>
      <c r="B2" s="54" t="s">
        <v>14</v>
      </c>
    </row>
    <row r="3" spans="1:2" ht="39">
      <c r="A3" s="54" t="s">
        <v>191</v>
      </c>
      <c r="B3" s="54" t="s">
        <v>0</v>
      </c>
    </row>
    <row r="4" spans="1:2" ht="52">
      <c r="A4" s="54" t="s">
        <v>192</v>
      </c>
      <c r="B4" s="54" t="s">
        <v>1</v>
      </c>
    </row>
    <row r="5" spans="1:2">
      <c r="A5" s="54" t="s">
        <v>194</v>
      </c>
      <c r="B5" s="54" t="s">
        <v>2</v>
      </c>
    </row>
  </sheetData>
  <customSheetViews>
    <customSheetView guid="{7B9B8920-6698-344C-AC43-8A8B049D4428}">
      <selection activeCell="A2" sqref="A2"/>
    </customSheetView>
    <customSheetView guid="{6ACAD6C7-4295-9849-8334-05264E60A5A5}">
      <selection activeCell="A2" sqref="A2"/>
    </customSheetView>
    <customSheetView guid="{5D31E53A-9EAC-2C40-B229-6491FB34D9C0}">
      <selection activeCell="A2" sqref="A2"/>
    </customSheetView>
    <customSheetView guid="{035162AC-8B54-6346-A453-EBA156EAC58E}">
      <selection activeCell="A2" sqref="A2"/>
    </customSheetView>
    <customSheetView guid="{1CBD0A3B-4E80-E546-8A3E-3D62C1B954D3}">
      <selection activeCell="A2" sqref="A2"/>
    </customSheetView>
    <customSheetView guid="{84D0062F-E24C-1042-BEC0-180BA21EDB45}">
      <selection activeCell="A2" sqref="A2"/>
    </customSheetView>
  </customSheetView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6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baseColWidth="10" defaultColWidth="10.7109375" defaultRowHeight="16"/>
  <cols>
    <col min="1" max="1" width="3.85546875" style="11" customWidth="1"/>
    <col min="2" max="2" width="11.85546875" style="12" customWidth="1"/>
    <col min="3" max="6" width="30.42578125" style="9" customWidth="1"/>
    <col min="7" max="7" width="10.7109375" style="9" customWidth="1"/>
    <col min="8" max="16384" width="10.7109375" style="9"/>
  </cols>
  <sheetData>
    <row r="1" spans="1:7" s="7" customFormat="1">
      <c r="A1" s="13"/>
      <c r="B1" s="14"/>
      <c r="C1" s="98" t="s">
        <v>147</v>
      </c>
      <c r="D1" s="101"/>
      <c r="E1" s="101"/>
      <c r="F1" s="102"/>
    </row>
    <row r="2" spans="1:7" s="7" customFormat="1">
      <c r="A2" s="15"/>
      <c r="B2" s="16"/>
      <c r="C2" s="8" t="s">
        <v>148</v>
      </c>
      <c r="D2" s="8" t="s">
        <v>149</v>
      </c>
      <c r="E2" s="8" t="s">
        <v>150</v>
      </c>
      <c r="F2" s="8" t="s">
        <v>111</v>
      </c>
    </row>
    <row r="3" spans="1:7" ht="26">
      <c r="A3" s="182" t="s">
        <v>163</v>
      </c>
      <c r="B3" s="57" t="s">
        <v>151</v>
      </c>
      <c r="C3" s="53" t="s">
        <v>49</v>
      </c>
      <c r="D3" s="53" t="s">
        <v>116</v>
      </c>
      <c r="E3" s="53" t="s">
        <v>181</v>
      </c>
      <c r="F3" s="53" t="s">
        <v>134</v>
      </c>
    </row>
    <row r="4" spans="1:7" ht="39">
      <c r="A4" s="183"/>
      <c r="B4" s="57" t="s">
        <v>156</v>
      </c>
      <c r="C4" s="53" t="s">
        <v>64</v>
      </c>
      <c r="D4" s="53" t="s">
        <v>179</v>
      </c>
      <c r="E4" s="53" t="s">
        <v>126</v>
      </c>
      <c r="F4" s="53" t="s">
        <v>112</v>
      </c>
    </row>
    <row r="5" spans="1:7" ht="52">
      <c r="A5" s="183"/>
      <c r="B5" s="57" t="s">
        <v>152</v>
      </c>
      <c r="C5" s="53" t="s">
        <v>72</v>
      </c>
      <c r="D5" s="53" t="s">
        <v>59</v>
      </c>
      <c r="E5" s="53" t="s">
        <v>127</v>
      </c>
      <c r="F5" s="53" t="s">
        <v>53</v>
      </c>
    </row>
    <row r="6" spans="1:7" ht="52">
      <c r="A6" s="183"/>
      <c r="B6" s="57" t="s">
        <v>155</v>
      </c>
      <c r="C6" s="53" t="s">
        <v>113</v>
      </c>
      <c r="D6" s="53" t="s">
        <v>110</v>
      </c>
      <c r="E6" s="53" t="s">
        <v>50</v>
      </c>
      <c r="F6" s="53" t="s">
        <v>69</v>
      </c>
    </row>
    <row r="7" spans="1:7" ht="78">
      <c r="A7" s="183"/>
      <c r="B7" s="57" t="s">
        <v>183</v>
      </c>
      <c r="C7" s="53" t="e">
        <v>#N/A</v>
      </c>
      <c r="D7" s="53" t="s">
        <v>58</v>
      </c>
      <c r="E7" s="53" t="s">
        <v>177</v>
      </c>
      <c r="F7" s="53" t="e">
        <v>#N/A</v>
      </c>
    </row>
    <row r="8" spans="1:7" ht="39">
      <c r="A8" s="183"/>
      <c r="B8" s="57" t="s">
        <v>70</v>
      </c>
      <c r="C8" s="53" t="e">
        <v>#N/A</v>
      </c>
      <c r="D8" s="53" t="s">
        <v>180</v>
      </c>
      <c r="E8" s="53" t="s">
        <v>182</v>
      </c>
      <c r="F8" s="53" t="e">
        <v>#N/A</v>
      </c>
    </row>
    <row r="9" spans="1:7" ht="26">
      <c r="A9" s="183"/>
      <c r="B9" s="57" t="s">
        <v>153</v>
      </c>
      <c r="C9" s="53" t="e">
        <v>#N/A</v>
      </c>
      <c r="D9" s="53" t="s">
        <v>60</v>
      </c>
      <c r="E9" s="53" t="e">
        <v>#N/A</v>
      </c>
      <c r="F9" s="53" t="s">
        <v>48</v>
      </c>
    </row>
    <row r="10" spans="1:7" ht="26">
      <c r="A10" s="184"/>
      <c r="B10" s="57" t="s">
        <v>154</v>
      </c>
      <c r="C10" s="53" t="e">
        <v>#N/A</v>
      </c>
      <c r="D10" s="53" t="s">
        <v>61</v>
      </c>
      <c r="E10" s="53" t="e">
        <v>#N/A</v>
      </c>
      <c r="F10" s="53" t="s">
        <v>176</v>
      </c>
    </row>
    <row r="11" spans="1:7" ht="26">
      <c r="A11" s="185" t="s">
        <v>89</v>
      </c>
      <c r="B11" s="186"/>
      <c r="C11" s="53" t="s">
        <v>157</v>
      </c>
      <c r="D11" s="53" t="s">
        <v>190</v>
      </c>
      <c r="E11" s="53" t="s">
        <v>115</v>
      </c>
      <c r="F11" s="53" t="s">
        <v>162</v>
      </c>
    </row>
    <row r="12" spans="1:7">
      <c r="C12" s="10"/>
      <c r="D12" s="10"/>
      <c r="E12" s="10"/>
    </row>
    <row r="13" spans="1:7">
      <c r="C13" s="10"/>
      <c r="D13" s="10"/>
      <c r="E13" s="10"/>
      <c r="F13" s="10"/>
    </row>
    <row r="14" spans="1:7">
      <c r="C14" s="10"/>
      <c r="D14" s="10"/>
      <c r="E14" s="10"/>
      <c r="F14" s="10"/>
    </row>
    <row r="15" spans="1:7">
      <c r="C15" s="10"/>
      <c r="D15" s="10"/>
      <c r="E15" s="10"/>
      <c r="F15" s="10"/>
      <c r="G15" s="10"/>
    </row>
    <row r="16" spans="1:7">
      <c r="C16" s="10"/>
      <c r="D16" s="10"/>
      <c r="E16" s="10"/>
      <c r="F16" s="10"/>
      <c r="G16" s="10"/>
    </row>
    <row r="17" spans="3:9">
      <c r="C17" s="10"/>
      <c r="D17" s="10"/>
      <c r="E17" s="10"/>
      <c r="F17" s="10"/>
      <c r="G17" s="10"/>
    </row>
    <row r="18" spans="3:9">
      <c r="C18" s="10"/>
      <c r="D18" s="10"/>
      <c r="E18" s="10"/>
      <c r="F18" s="10"/>
      <c r="G18" s="10"/>
    </row>
    <row r="19" spans="3:9">
      <c r="C19" s="10"/>
      <c r="D19" s="10"/>
      <c r="E19" s="10"/>
      <c r="F19" s="10"/>
      <c r="G19" s="10"/>
    </row>
    <row r="20" spans="3:9">
      <c r="C20" s="10"/>
      <c r="D20" s="10"/>
      <c r="E20" s="10"/>
      <c r="F20" s="10"/>
      <c r="G20" s="10"/>
    </row>
    <row r="21" spans="3:9">
      <c r="C21" s="10"/>
      <c r="D21" s="10"/>
      <c r="E21" s="10"/>
      <c r="F21" s="10"/>
      <c r="G21" s="10"/>
    </row>
    <row r="22" spans="3:9">
      <c r="C22" s="10"/>
      <c r="D22" s="10"/>
      <c r="E22" s="10"/>
    </row>
    <row r="32" spans="3:9">
      <c r="I32" s="10"/>
    </row>
    <row r="33" spans="4:13">
      <c r="I33" s="10"/>
    </row>
    <row r="34" spans="4:13">
      <c r="I34" s="10"/>
    </row>
    <row r="35" spans="4:13">
      <c r="I35" s="10"/>
    </row>
    <row r="36" spans="4:13">
      <c r="D36" s="10"/>
      <c r="E36" s="10"/>
      <c r="I36" s="10"/>
    </row>
    <row r="37" spans="4:13">
      <c r="D37" s="10"/>
      <c r="E37" s="10"/>
      <c r="H37" s="10"/>
      <c r="I37" s="10"/>
      <c r="J37" s="10"/>
      <c r="K37" s="10"/>
      <c r="L37" s="10"/>
      <c r="M37" s="10"/>
    </row>
    <row r="38" spans="4:13">
      <c r="D38" s="10"/>
      <c r="E38" s="10"/>
      <c r="H38" s="10"/>
      <c r="I38" s="10"/>
      <c r="J38" s="10"/>
      <c r="K38" s="10"/>
      <c r="L38" s="10"/>
      <c r="M38" s="10"/>
    </row>
    <row r="39" spans="4:13">
      <c r="D39" s="10"/>
      <c r="E39" s="10"/>
      <c r="H39" s="10"/>
      <c r="I39" s="10"/>
      <c r="J39" s="10"/>
      <c r="K39" s="10"/>
      <c r="L39" s="10"/>
      <c r="M39" s="10"/>
    </row>
    <row r="40" spans="4:13">
      <c r="D40" s="10"/>
      <c r="E40" s="10"/>
      <c r="H40" s="10"/>
      <c r="I40" s="10"/>
      <c r="J40" s="10"/>
      <c r="K40" s="10"/>
      <c r="L40" s="10"/>
      <c r="M40" s="10"/>
    </row>
    <row r="41" spans="4:13">
      <c r="D41" s="10"/>
      <c r="E41" s="10"/>
      <c r="H41" s="10"/>
      <c r="I41" s="10"/>
      <c r="J41" s="10"/>
      <c r="K41" s="10"/>
      <c r="L41" s="10"/>
      <c r="M41" s="10"/>
    </row>
    <row r="42" spans="4:13">
      <c r="D42" s="10"/>
      <c r="E42" s="10"/>
      <c r="H42" s="10"/>
      <c r="I42" s="10"/>
      <c r="J42" s="10"/>
      <c r="K42" s="10"/>
      <c r="L42" s="10"/>
      <c r="M42" s="10"/>
    </row>
    <row r="43" spans="4:13">
      <c r="D43" s="10"/>
      <c r="E43" s="10"/>
      <c r="H43" s="10"/>
      <c r="I43" s="10"/>
      <c r="J43" s="10"/>
      <c r="K43" s="10"/>
      <c r="L43" s="10"/>
      <c r="M43" s="10"/>
    </row>
    <row r="44" spans="4:13">
      <c r="D44" s="10"/>
      <c r="E44" s="10"/>
      <c r="H44" s="10"/>
      <c r="I44" s="10"/>
      <c r="J44" s="10"/>
      <c r="K44" s="10"/>
      <c r="L44" s="10"/>
      <c r="M44" s="10"/>
    </row>
    <row r="45" spans="4:13">
      <c r="D45" s="10"/>
      <c r="E45" s="10"/>
      <c r="H45" s="10"/>
      <c r="I45" s="10"/>
      <c r="J45" s="10"/>
      <c r="K45" s="10"/>
      <c r="L45" s="10"/>
      <c r="M45" s="10"/>
    </row>
    <row r="46" spans="4:13">
      <c r="H46" s="10"/>
      <c r="I46" s="10"/>
      <c r="J46" s="10"/>
      <c r="K46" s="10"/>
      <c r="L46" s="10"/>
      <c r="M46" s="10"/>
    </row>
    <row r="47" spans="4:13">
      <c r="H47" s="10"/>
      <c r="I47" s="10"/>
      <c r="J47" s="10"/>
      <c r="K47" s="10"/>
      <c r="L47" s="10"/>
      <c r="M47" s="10"/>
    </row>
    <row r="48" spans="4:13">
      <c r="H48" s="10"/>
      <c r="I48" s="10"/>
      <c r="J48" s="10"/>
      <c r="K48" s="10"/>
      <c r="L48" s="10"/>
      <c r="M48" s="10"/>
    </row>
    <row r="49" spans="8:13">
      <c r="H49" s="10"/>
      <c r="I49" s="10"/>
      <c r="J49" s="10"/>
      <c r="K49" s="10"/>
      <c r="L49" s="10"/>
      <c r="M49" s="10"/>
    </row>
    <row r="50" spans="8:13">
      <c r="H50" s="10"/>
      <c r="I50" s="10"/>
      <c r="J50" s="10"/>
      <c r="K50" s="10"/>
      <c r="L50" s="10"/>
      <c r="M50" s="10"/>
    </row>
    <row r="51" spans="8:13">
      <c r="H51" s="10"/>
      <c r="I51" s="10"/>
      <c r="J51" s="10"/>
      <c r="K51" s="10"/>
      <c r="L51" s="10"/>
      <c r="M51" s="10"/>
    </row>
    <row r="52" spans="8:13">
      <c r="H52" s="10"/>
      <c r="I52" s="10"/>
      <c r="J52" s="10"/>
      <c r="K52" s="10"/>
      <c r="L52" s="10"/>
      <c r="M52" s="10"/>
    </row>
    <row r="53" spans="8:13">
      <c r="H53" s="10"/>
      <c r="I53" s="10"/>
      <c r="J53" s="10"/>
      <c r="K53" s="10"/>
      <c r="L53" s="10"/>
      <c r="M53" s="10"/>
    </row>
    <row r="54" spans="8:13">
      <c r="H54" s="10"/>
      <c r="I54" s="10"/>
      <c r="J54" s="10"/>
      <c r="K54" s="10"/>
      <c r="L54" s="10"/>
      <c r="M54" s="10"/>
    </row>
    <row r="55" spans="8:13">
      <c r="H55" s="10"/>
      <c r="I55" s="10"/>
      <c r="J55" s="10"/>
      <c r="K55" s="10"/>
      <c r="L55" s="10"/>
      <c r="M55" s="10"/>
    </row>
    <row r="56" spans="8:13">
      <c r="H56" s="10"/>
      <c r="I56" s="10"/>
      <c r="J56" s="10"/>
      <c r="K56" s="10"/>
      <c r="L56" s="10"/>
      <c r="M56" s="10"/>
    </row>
    <row r="57" spans="8:13">
      <c r="H57" s="10"/>
      <c r="I57" s="10"/>
      <c r="J57" s="10"/>
      <c r="K57" s="10"/>
      <c r="L57" s="10"/>
      <c r="M57" s="10"/>
    </row>
    <row r="58" spans="8:13">
      <c r="H58" s="10"/>
      <c r="I58" s="10"/>
      <c r="J58" s="10"/>
      <c r="K58" s="10"/>
      <c r="L58" s="10"/>
      <c r="M58" s="10"/>
    </row>
    <row r="59" spans="8:13">
      <c r="H59" s="10"/>
      <c r="I59" s="10"/>
      <c r="J59" s="10"/>
      <c r="K59" s="10"/>
      <c r="L59" s="10"/>
      <c r="M59" s="10"/>
    </row>
    <row r="60" spans="8:13">
      <c r="H60" s="10"/>
      <c r="I60" s="10"/>
      <c r="J60" s="10"/>
      <c r="K60" s="10"/>
      <c r="L60" s="10"/>
      <c r="M60" s="10"/>
    </row>
    <row r="61" spans="8:13">
      <c r="H61" s="10"/>
      <c r="I61" s="10"/>
      <c r="J61" s="10"/>
      <c r="K61" s="10"/>
      <c r="L61" s="10"/>
      <c r="M61" s="10"/>
    </row>
    <row r="62" spans="8:13">
      <c r="H62" s="10"/>
      <c r="I62" s="10"/>
      <c r="J62" s="10"/>
      <c r="K62" s="10"/>
      <c r="L62" s="10"/>
      <c r="M62" s="10"/>
    </row>
    <row r="63" spans="8:13">
      <c r="H63" s="10"/>
      <c r="I63" s="10"/>
      <c r="J63" s="10"/>
      <c r="K63" s="10"/>
      <c r="L63" s="10"/>
      <c r="M63" s="10"/>
    </row>
    <row r="64" spans="8:13">
      <c r="H64" s="10"/>
      <c r="I64" s="10"/>
      <c r="J64" s="10"/>
      <c r="K64" s="10"/>
      <c r="L64" s="10"/>
      <c r="M64" s="10"/>
    </row>
    <row r="65" spans="8:13">
      <c r="H65" s="10"/>
      <c r="I65" s="10"/>
      <c r="J65" s="10"/>
      <c r="K65" s="10"/>
      <c r="L65" s="10"/>
      <c r="M65" s="10"/>
    </row>
    <row r="66" spans="8:13">
      <c r="H66" s="10"/>
      <c r="I66" s="10"/>
      <c r="J66" s="10"/>
      <c r="K66" s="10"/>
      <c r="L66" s="10"/>
      <c r="M66" s="10"/>
    </row>
    <row r="67" spans="8:13">
      <c r="H67" s="10"/>
      <c r="I67" s="10"/>
      <c r="J67" s="10"/>
      <c r="K67" s="10"/>
      <c r="L67" s="10"/>
      <c r="M67" s="10"/>
    </row>
    <row r="68" spans="8:13">
      <c r="H68" s="10"/>
      <c r="I68" s="10"/>
      <c r="J68" s="10"/>
      <c r="K68" s="10"/>
      <c r="L68" s="10"/>
      <c r="M68" s="10"/>
    </row>
    <row r="69" spans="8:13">
      <c r="H69" s="10"/>
      <c r="I69" s="10"/>
      <c r="J69" s="10"/>
      <c r="K69" s="10"/>
      <c r="L69" s="10"/>
      <c r="M69" s="10"/>
    </row>
  </sheetData>
  <customSheetViews>
    <customSheetView guid="{7B9B8920-6698-344C-AC43-8A8B049D4428}">
      <pane xSplit="2" ySplit="2.0625" topLeftCell="C3" activePane="bottomRight" state="frozenSplit"/>
      <selection pane="bottomRight" activeCell="B3" sqref="B3"/>
    </customSheetView>
    <customSheetView guid="{6ACAD6C7-4295-9849-8334-05264E60A5A5}">
      <pane xSplit="2" ySplit="2.0625" topLeftCell="C3" activePane="bottomRight" state="frozenSplit"/>
      <selection pane="bottomRight" activeCell="B3" sqref="B3"/>
    </customSheetView>
    <customSheetView guid="{5D31E53A-9EAC-2C40-B229-6491FB34D9C0}">
      <pane xSplit="2" ySplit="2.0625" topLeftCell="C3" activePane="bottomRight" state="frozenSplit"/>
      <selection pane="bottomRight" activeCell="B3" sqref="B3"/>
    </customSheetView>
    <customSheetView guid="{035162AC-8B54-6346-A453-EBA156EAC58E}">
      <pane xSplit="2" ySplit="2.0625" topLeftCell="C3" activePane="bottomRight" state="frozenSplit"/>
      <selection pane="bottomRight" activeCell="B3" sqref="B3"/>
    </customSheetView>
    <customSheetView guid="{1CBD0A3B-4E80-E546-8A3E-3D62C1B954D3}">
      <pane xSplit="2" ySplit="2.0625" topLeftCell="C3" activePane="bottomRight" state="frozenSplit"/>
      <selection pane="bottomRight" activeCell="B3" sqref="B3"/>
    </customSheetView>
    <customSheetView guid="{84D0062F-E24C-1042-BEC0-180BA21EDB45}">
      <pane xSplit="2" ySplit="2.0625" topLeftCell="C3" activePane="bottomRight" state="frozenSplit"/>
      <selection pane="bottomRight" activeCell="B3" sqref="B3"/>
    </customSheetView>
  </customSheetViews>
  <mergeCells count="3">
    <mergeCell ref="A3:A10"/>
    <mergeCell ref="C1:F1"/>
    <mergeCell ref="A11:B11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I75"/>
  <sheetViews>
    <sheetView workbookViewId="0">
      <pane ySplit="2" topLeftCell="A3" activePane="bottomLeft" state="frozen"/>
      <selection pane="bottomLeft" activeCell="H3" sqref="H3"/>
    </sheetView>
  </sheetViews>
  <sheetFormatPr baseColWidth="10" defaultRowHeight="13"/>
  <cols>
    <col min="1" max="2" width="3" style="9" customWidth="1"/>
    <col min="3" max="3" width="3.28515625" style="9" customWidth="1"/>
    <col min="4" max="4" width="3" style="9" customWidth="1"/>
    <col min="5" max="7" width="3.42578125" style="9" customWidth="1"/>
    <col min="8" max="8" width="14.7109375" style="9" customWidth="1"/>
    <col min="9" max="9" width="10.28515625" style="9" bestFit="1" customWidth="1"/>
    <col min="10" max="10" width="23.5703125" style="9" customWidth="1"/>
    <col min="11" max="11" width="21.5703125" style="9" customWidth="1"/>
    <col min="12" max="12" width="25.140625" style="9" customWidth="1"/>
    <col min="13" max="13" width="30.28515625" style="9" customWidth="1"/>
    <col min="14" max="14" width="17.42578125" style="9" customWidth="1"/>
    <col min="15" max="15" width="10.7109375" style="9"/>
    <col min="16" max="17" width="5.7109375" style="61" hidden="1" customWidth="1"/>
    <col min="18" max="18" width="6.42578125" style="61" hidden="1" customWidth="1"/>
    <col min="19" max="19" width="6.140625" style="61" hidden="1" customWidth="1"/>
    <col min="20" max="20" width="10.7109375" style="9" hidden="1" customWidth="1"/>
    <col min="21" max="22" width="5.7109375" style="61" hidden="1" customWidth="1"/>
    <col min="23" max="23" width="6.42578125" style="61" hidden="1" customWidth="1"/>
    <col min="24" max="24" width="6" style="61" hidden="1" customWidth="1"/>
    <col min="25" max="25" width="10.7109375" style="9" hidden="1" customWidth="1"/>
    <col min="26" max="27" width="5.7109375" style="61" hidden="1" customWidth="1"/>
    <col min="28" max="28" width="7" style="61" hidden="1" customWidth="1"/>
    <col min="29" max="29" width="6.85546875" style="61" hidden="1" customWidth="1"/>
    <col min="30" max="30" width="10.7109375" style="9" hidden="1" customWidth="1"/>
    <col min="31" max="31" width="41.28515625" style="61" hidden="1" customWidth="1"/>
    <col min="32" max="34" width="18.140625" style="61" hidden="1" customWidth="1"/>
    <col min="35" max="16384" width="10.7109375" style="9"/>
  </cols>
  <sheetData>
    <row r="1" spans="1:34" s="23" customFormat="1" ht="16" customHeight="1">
      <c r="A1" s="105" t="s">
        <v>36</v>
      </c>
      <c r="B1" s="106"/>
      <c r="C1" s="106"/>
      <c r="D1" s="106"/>
      <c r="E1" s="106"/>
      <c r="F1" s="106"/>
      <c r="G1" s="106"/>
      <c r="H1" s="106"/>
      <c r="I1" s="106"/>
      <c r="J1" s="107"/>
      <c r="K1" s="105" t="s">
        <v>35</v>
      </c>
      <c r="L1" s="106"/>
      <c r="M1" s="106"/>
      <c r="N1" s="107"/>
      <c r="P1" s="187" t="s">
        <v>132</v>
      </c>
      <c r="Q1" s="188"/>
      <c r="R1" s="188"/>
      <c r="S1" s="189"/>
      <c r="U1" s="187" t="s">
        <v>40</v>
      </c>
      <c r="V1" s="188"/>
      <c r="W1" s="188"/>
      <c r="X1" s="189"/>
      <c r="Z1" s="187" t="s">
        <v>158</v>
      </c>
      <c r="AA1" s="188"/>
      <c r="AB1" s="188"/>
      <c r="AC1" s="189"/>
      <c r="AE1" s="187" t="s">
        <v>117</v>
      </c>
      <c r="AF1" s="188"/>
      <c r="AG1" s="188"/>
      <c r="AH1" s="189"/>
    </row>
    <row r="2" spans="1:34" s="19" customFormat="1" ht="138">
      <c r="A2" s="18" t="s">
        <v>184</v>
      </c>
      <c r="B2" s="18" t="s">
        <v>17</v>
      </c>
      <c r="C2" s="18" t="s">
        <v>57</v>
      </c>
      <c r="D2" s="18" t="s">
        <v>185</v>
      </c>
      <c r="E2" s="18" t="s">
        <v>67</v>
      </c>
      <c r="F2" s="18" t="s">
        <v>34</v>
      </c>
      <c r="G2" s="18" t="s">
        <v>189</v>
      </c>
      <c r="H2" s="17" t="s">
        <v>79</v>
      </c>
      <c r="I2" s="17" t="s">
        <v>52</v>
      </c>
      <c r="J2" s="17" t="s">
        <v>80</v>
      </c>
      <c r="K2" s="17" t="s">
        <v>39</v>
      </c>
      <c r="L2" s="17" t="s">
        <v>119</v>
      </c>
      <c r="M2" s="17" t="s">
        <v>120</v>
      </c>
      <c r="N2" s="17" t="s">
        <v>121</v>
      </c>
      <c r="P2" s="59" t="s">
        <v>133</v>
      </c>
      <c r="Q2" s="59" t="s">
        <v>142</v>
      </c>
      <c r="R2" s="59" t="s">
        <v>86</v>
      </c>
      <c r="S2" s="59" t="s">
        <v>159</v>
      </c>
      <c r="U2" s="59" t="s">
        <v>133</v>
      </c>
      <c r="V2" s="59" t="s">
        <v>15</v>
      </c>
      <c r="W2" s="59" t="s">
        <v>86</v>
      </c>
      <c r="X2" s="59" t="s">
        <v>160</v>
      </c>
      <c r="Z2" s="59" t="s">
        <v>87</v>
      </c>
      <c r="AA2" s="59" t="s">
        <v>19</v>
      </c>
      <c r="AB2" s="59" t="s">
        <v>85</v>
      </c>
      <c r="AC2" s="59" t="s">
        <v>160</v>
      </c>
      <c r="AE2" s="58" t="s">
        <v>133</v>
      </c>
      <c r="AF2" s="58" t="s">
        <v>19</v>
      </c>
      <c r="AG2" s="58" t="s">
        <v>86</v>
      </c>
      <c r="AH2" s="58" t="s">
        <v>160</v>
      </c>
    </row>
    <row r="3" spans="1:34" ht="13" customHeight="1">
      <c r="A3" s="78"/>
      <c r="B3" s="78"/>
      <c r="C3" s="78"/>
      <c r="D3" s="78"/>
      <c r="E3" s="78"/>
      <c r="F3" s="78"/>
      <c r="G3" s="78"/>
      <c r="H3" s="97"/>
      <c r="I3" s="97"/>
      <c r="J3" s="97"/>
      <c r="K3" s="97"/>
      <c r="L3" s="97"/>
      <c r="M3" s="97"/>
      <c r="N3" s="97"/>
      <c r="P3" s="60" t="e">
        <f ca="1">MATCH(1,OFFSET(ActorControlBits,0,0,,1),0)</f>
        <v>#N/A</v>
      </c>
      <c r="Q3" s="60" t="e">
        <f ca="1">SUM(P$3:P3)</f>
        <v>#N/A</v>
      </c>
      <c r="R3" s="60" t="e">
        <f ca="1">INDEX($A$3:$H$32,Q3,8)</f>
        <v>#N/A</v>
      </c>
      <c r="S3" s="60" t="str">
        <f ca="1">IF(ISNA(R3),"",R3)</f>
        <v/>
      </c>
      <c r="U3" s="60" t="e">
        <f ca="1">MATCH(1,OFFSET(ActorControlBits,0,3,,1),0)</f>
        <v>#N/A</v>
      </c>
      <c r="V3" s="60" t="e">
        <f ca="1">SUM(U$3:U3)</f>
        <v>#N/A</v>
      </c>
      <c r="W3" s="60" t="e">
        <f ca="1">INDEX($A$3:$H$32,V3,8)</f>
        <v>#N/A</v>
      </c>
      <c r="X3" s="60" t="str">
        <f ca="1">IF(ISNA(W3),"",W3)</f>
        <v/>
      </c>
      <c r="Z3" s="60" t="e">
        <f ca="1">MATCH(1,OFFSET(ActorControlBits,0,5,,1),0)</f>
        <v>#N/A</v>
      </c>
      <c r="AA3" s="60" t="e">
        <f ca="1">SUM(Z$3:Z3)</f>
        <v>#N/A</v>
      </c>
      <c r="AB3" s="60" t="e">
        <f ca="1">INDEX($A$3:$H$32,AA3,8)</f>
        <v>#N/A</v>
      </c>
      <c r="AC3" s="60" t="str">
        <f ca="1">IF(ISNA(AB3),"",AB3)</f>
        <v/>
      </c>
      <c r="AE3" s="90" t="s">
        <v>11</v>
      </c>
      <c r="AF3" s="90" t="s">
        <v>118</v>
      </c>
      <c r="AG3" s="90" t="s">
        <v>161</v>
      </c>
      <c r="AH3" s="90" t="str">
        <f>IF(ISNA(AG3),"",AG3)</f>
        <v>No modification needed</v>
      </c>
    </row>
    <row r="4" spans="1:34" ht="13" customHeight="1">
      <c r="A4" s="78"/>
      <c r="B4" s="78"/>
      <c r="C4" s="78"/>
      <c r="D4" s="78"/>
      <c r="E4" s="78"/>
      <c r="F4" s="78"/>
      <c r="G4" s="78"/>
      <c r="H4" s="97"/>
      <c r="I4" s="97"/>
      <c r="J4" s="97"/>
      <c r="K4" s="97"/>
      <c r="L4" s="97"/>
      <c r="M4" s="97"/>
      <c r="N4" s="97"/>
      <c r="P4" s="60" t="e">
        <f ca="1">MATCH(1,OFFSET(ActorControlBits,SUM(P$3:P3),0,,1),0)</f>
        <v>#N/A</v>
      </c>
      <c r="Q4" s="60" t="e">
        <f ca="1">SUM(P$3:P4)</f>
        <v>#N/A</v>
      </c>
      <c r="R4" s="60" t="e">
        <f ca="1">INDEX($A$3:$H$32,Q4,8)</f>
        <v>#N/A</v>
      </c>
      <c r="S4" s="60" t="str">
        <f t="shared" ref="S4:S32" ca="1" si="0">IF(ISNA(R4),"",R4)</f>
        <v/>
      </c>
      <c r="U4" s="60" t="e">
        <f ca="1">MATCH(1,OFFSET(ActorControlBits,SUM(U$3:U3),3,,1),0)</f>
        <v>#N/A</v>
      </c>
      <c r="V4" s="60" t="e">
        <f ca="1">SUM(U$3:U4)</f>
        <v>#N/A</v>
      </c>
      <c r="W4" s="60" t="e">
        <f ca="1">INDEX($A$3:$H$32,V4,8)</f>
        <v>#N/A</v>
      </c>
      <c r="X4" s="60" t="str">
        <f t="shared" ref="X4:X32" ca="1" si="1">IF(ISNA(W4),"",W4)</f>
        <v/>
      </c>
      <c r="Z4" s="60" t="e">
        <f ca="1">MATCH(1,OFFSET(ActorControlBits,SUM(Z$3:Z3),5,,1),0)</f>
        <v>#N/A</v>
      </c>
      <c r="AA4" s="60" t="e">
        <f ca="1">SUM(Z$3:Z4)</f>
        <v>#N/A</v>
      </c>
      <c r="AB4" s="60" t="e">
        <f ca="1">INDEX($A$3:$H$32,AA4,8)</f>
        <v>#N/A</v>
      </c>
      <c r="AC4" s="60" t="str">
        <f t="shared" ref="AC4:AC32" ca="1" si="2">IF(ISNA(AB4),"",AB4)</f>
        <v/>
      </c>
      <c r="AE4" s="92"/>
      <c r="AF4" s="92"/>
      <c r="AG4" s="92"/>
      <c r="AH4" s="92"/>
    </row>
    <row r="5" spans="1:34">
      <c r="A5" s="78"/>
      <c r="B5" s="78"/>
      <c r="C5" s="78"/>
      <c r="D5" s="78"/>
      <c r="E5" s="78"/>
      <c r="F5" s="78"/>
      <c r="G5" s="78"/>
      <c r="H5" s="97"/>
      <c r="I5" s="97"/>
      <c r="J5" s="97"/>
      <c r="K5" s="97"/>
      <c r="L5" s="97"/>
      <c r="M5" s="97"/>
      <c r="N5" s="97"/>
      <c r="P5" s="60" t="e">
        <f ca="1">MATCH(1,OFFSET(ActorControlBits,SUM(P$3:P4),0,,1),0)</f>
        <v>#N/A</v>
      </c>
      <c r="Q5" s="60" t="e">
        <f ca="1">SUM(P$3:P5)</f>
        <v>#N/A</v>
      </c>
      <c r="R5" s="60" t="e">
        <f ca="1">INDEX($A$3:$H$32,Q5,8)</f>
        <v>#N/A</v>
      </c>
      <c r="S5" s="60" t="str">
        <f t="shared" ca="1" si="0"/>
        <v/>
      </c>
      <c r="U5" s="60" t="e">
        <f ca="1">MATCH(1,OFFSET(ActorControlBits,SUM(U$3:U4),3,,1),0)</f>
        <v>#N/A</v>
      </c>
      <c r="V5" s="60" t="e">
        <f ca="1">SUM(U$3:U5)</f>
        <v>#N/A</v>
      </c>
      <c r="W5" s="60" t="e">
        <f ca="1">INDEX($A$3:$H$32,V5,8)</f>
        <v>#N/A</v>
      </c>
      <c r="X5" s="60" t="str">
        <f t="shared" ca="1" si="1"/>
        <v/>
      </c>
      <c r="Z5" s="60" t="e">
        <f ca="1">MATCH(1,OFFSET($F$3:$H$32,SUM(Z$3:Z4),0,,1),0)</f>
        <v>#N/A</v>
      </c>
      <c r="AA5" s="60" t="e">
        <f ca="1">SUM(Z$3:Z5)</f>
        <v>#N/A</v>
      </c>
      <c r="AB5" s="60" t="e">
        <f ca="1">INDEX($A$3:$H$32,AA5,8)</f>
        <v>#N/A</v>
      </c>
      <c r="AC5" s="60" t="str">
        <f t="shared" ca="1" si="2"/>
        <v/>
      </c>
      <c r="AE5" s="90" t="s">
        <v>12</v>
      </c>
      <c r="AF5" s="92"/>
      <c r="AG5" s="92"/>
      <c r="AH5" s="92"/>
    </row>
    <row r="6" spans="1:34">
      <c r="A6" s="78"/>
      <c r="B6" s="78"/>
      <c r="C6" s="78"/>
      <c r="D6" s="78"/>
      <c r="E6" s="78"/>
      <c r="F6" s="78"/>
      <c r="G6" s="78"/>
      <c r="H6" s="97"/>
      <c r="I6" s="97"/>
      <c r="J6" s="97"/>
      <c r="K6" s="97"/>
      <c r="L6" s="97"/>
      <c r="M6" s="97"/>
      <c r="N6" s="97"/>
      <c r="P6" s="60" t="e">
        <f ca="1">MATCH(1,OFFSET(ActorControlBits,SUM(P$3:P5),0,,1),0)</f>
        <v>#N/A</v>
      </c>
      <c r="Q6" s="60" t="e">
        <f ca="1">SUM(P$3:P6)</f>
        <v>#N/A</v>
      </c>
      <c r="R6" s="60" t="e">
        <f ca="1">INDEX($A$3:$H$32,Q6,8)</f>
        <v>#N/A</v>
      </c>
      <c r="S6" s="60" t="str">
        <f t="shared" ref="S6:S15" ca="1" si="3">IF(ISNA(R6),"",R6)</f>
        <v/>
      </c>
      <c r="U6" s="60" t="e">
        <f ca="1">MATCH(1,OFFSET(ActorControlBits,SUM(U$3:U5),3,,1),0)</f>
        <v>#N/A</v>
      </c>
      <c r="V6" s="60" t="e">
        <f ca="1">SUM(U$3:U6)</f>
        <v>#N/A</v>
      </c>
      <c r="W6" s="60" t="e">
        <f ca="1">INDEX($A$3:$H$32,V6,8)</f>
        <v>#N/A</v>
      </c>
      <c r="X6" s="60" t="str">
        <f t="shared" ref="X6:X15" ca="1" si="4">IF(ISNA(W6),"",W6)</f>
        <v/>
      </c>
      <c r="Z6" s="60" t="e">
        <f ca="1">MATCH(1,OFFSET($F$3:$H$32,SUM(Z$3:Z5),0,,1),0)</f>
        <v>#N/A</v>
      </c>
      <c r="AA6" s="60" t="e">
        <f ca="1">SUM(Z$3:Z6)</f>
        <v>#N/A</v>
      </c>
      <c r="AB6" s="60" t="e">
        <f ca="1">INDEX($A$3:$H$32,AA6,8)</f>
        <v>#N/A</v>
      </c>
      <c r="AC6" s="60" t="str">
        <f t="shared" ref="AC6:AC15" ca="1" si="5">IF(ISNA(AB6),"",AB6)</f>
        <v/>
      </c>
      <c r="AE6" s="92"/>
      <c r="AF6" s="92"/>
      <c r="AG6" s="92"/>
      <c r="AH6" s="92"/>
    </row>
    <row r="7" spans="1:34">
      <c r="A7" s="78"/>
      <c r="B7" s="78"/>
      <c r="C7" s="78"/>
      <c r="D7" s="78"/>
      <c r="E7" s="78"/>
      <c r="F7" s="78"/>
      <c r="G7" s="78"/>
      <c r="H7" s="97"/>
      <c r="I7" s="97"/>
      <c r="J7" s="97"/>
      <c r="K7" s="97"/>
      <c r="L7" s="97"/>
      <c r="M7" s="97"/>
      <c r="N7" s="97"/>
      <c r="P7" s="60" t="e">
        <f ca="1">MATCH(1,OFFSET(ActorControlBits,SUM(P$3:P6),0,,1),0)</f>
        <v>#N/A</v>
      </c>
      <c r="Q7" s="60" t="e">
        <f ca="1">SUM(P$3:P7)</f>
        <v>#N/A</v>
      </c>
      <c r="R7" s="60" t="e">
        <f ca="1">INDEX($A$3:$H$32,Q7,8)</f>
        <v>#N/A</v>
      </c>
      <c r="S7" s="60" t="str">
        <f t="shared" ca="1" si="3"/>
        <v/>
      </c>
      <c r="U7" s="60" t="e">
        <f ca="1">MATCH(1,OFFSET(ActorControlBits,SUM(U$3:U6),3,,1),0)</f>
        <v>#N/A</v>
      </c>
      <c r="V7" s="60" t="e">
        <f ca="1">SUM(U$3:U7)</f>
        <v>#N/A</v>
      </c>
      <c r="W7" s="60" t="e">
        <f ca="1">INDEX($A$3:$H$32,V7,8)</f>
        <v>#N/A</v>
      </c>
      <c r="X7" s="60" t="str">
        <f t="shared" ca="1" si="4"/>
        <v/>
      </c>
      <c r="Z7" s="60" t="e">
        <f ca="1">MATCH(1,OFFSET($F$3:$H$32,SUM(Z$3:Z6),0,,1),0)</f>
        <v>#N/A</v>
      </c>
      <c r="AA7" s="60" t="e">
        <f ca="1">SUM(Z$3:Z7)</f>
        <v>#N/A</v>
      </c>
      <c r="AB7" s="60" t="e">
        <f ca="1">INDEX($A$3:$H$32,AA7,8)</f>
        <v>#N/A</v>
      </c>
      <c r="AC7" s="60" t="str">
        <f t="shared" ca="1" si="5"/>
        <v/>
      </c>
      <c r="AE7" s="92"/>
      <c r="AF7" s="92"/>
      <c r="AG7" s="92"/>
      <c r="AH7" s="92"/>
    </row>
    <row r="8" spans="1:34">
      <c r="A8" s="78"/>
      <c r="B8" s="78"/>
      <c r="C8" s="78"/>
      <c r="D8" s="78"/>
      <c r="E8" s="78"/>
      <c r="F8" s="78"/>
      <c r="G8" s="78"/>
      <c r="H8" s="97"/>
      <c r="I8" s="97"/>
      <c r="J8" s="97"/>
      <c r="K8" s="97"/>
      <c r="L8" s="97"/>
      <c r="M8" s="97"/>
      <c r="N8" s="97"/>
      <c r="P8" s="60" t="e">
        <f ca="1">MATCH(1,OFFSET(ActorControlBits,SUM(P$3:P7),0,,1),0)</f>
        <v>#N/A</v>
      </c>
      <c r="Q8" s="60" t="e">
        <f ca="1">SUM(P$3:P8)</f>
        <v>#N/A</v>
      </c>
      <c r="R8" s="60" t="e">
        <f ca="1">INDEX($A$3:$H$32,Q8,8)</f>
        <v>#N/A</v>
      </c>
      <c r="S8" s="60" t="str">
        <f t="shared" ca="1" si="3"/>
        <v/>
      </c>
      <c r="U8" s="60" t="e">
        <f ca="1">MATCH(1,OFFSET(ActorControlBits,SUM(U$3:U7),3,,1),0)</f>
        <v>#N/A</v>
      </c>
      <c r="V8" s="60" t="e">
        <f ca="1">SUM(U$3:U8)</f>
        <v>#N/A</v>
      </c>
      <c r="W8" s="60" t="e">
        <f ca="1">INDEX($A$3:$H$32,V8,8)</f>
        <v>#N/A</v>
      </c>
      <c r="X8" s="60" t="str">
        <f t="shared" ca="1" si="4"/>
        <v/>
      </c>
      <c r="Z8" s="60" t="e">
        <f ca="1">MATCH(1,OFFSET($F$3:$H$32,SUM(Z$3:Z7),0,,1),0)</f>
        <v>#N/A</v>
      </c>
      <c r="AA8" s="60" t="e">
        <f ca="1">SUM(Z$3:Z8)</f>
        <v>#N/A</v>
      </c>
      <c r="AB8" s="60" t="e">
        <f ca="1">INDEX($A$3:$H$32,AA8,8)</f>
        <v>#N/A</v>
      </c>
      <c r="AC8" s="60" t="str">
        <f t="shared" ca="1" si="5"/>
        <v/>
      </c>
      <c r="AE8" s="92"/>
      <c r="AF8" s="92"/>
      <c r="AG8" s="92"/>
      <c r="AH8" s="92"/>
    </row>
    <row r="9" spans="1:34">
      <c r="A9" s="78"/>
      <c r="B9" s="78"/>
      <c r="C9" s="78"/>
      <c r="D9" s="78"/>
      <c r="E9" s="78"/>
      <c r="F9" s="78"/>
      <c r="G9" s="78"/>
      <c r="H9" s="97"/>
      <c r="I9" s="97"/>
      <c r="J9" s="97"/>
      <c r="K9" s="97"/>
      <c r="L9" s="97"/>
      <c r="M9" s="97"/>
      <c r="N9" s="97"/>
      <c r="P9" s="60" t="e">
        <f ca="1">MATCH(1,OFFSET(ActorControlBits,SUM(P$3:P8),0,,1),0)</f>
        <v>#N/A</v>
      </c>
      <c r="Q9" s="60" t="e">
        <f ca="1">SUM(P$3:P9)</f>
        <v>#N/A</v>
      </c>
      <c r="R9" s="60" t="e">
        <f ca="1">INDEX($A$3:$H$32,Q9,8)</f>
        <v>#N/A</v>
      </c>
      <c r="S9" s="60" t="str">
        <f t="shared" ca="1" si="3"/>
        <v/>
      </c>
      <c r="U9" s="60" t="e">
        <f ca="1">MATCH(1,OFFSET(ActorControlBits,SUM(U$3:U8),3,,1),0)</f>
        <v>#N/A</v>
      </c>
      <c r="V9" s="60" t="e">
        <f ca="1">SUM(U$3:U9)</f>
        <v>#N/A</v>
      </c>
      <c r="W9" s="60" t="e">
        <f ca="1">INDEX($A$3:$H$32,V9,8)</f>
        <v>#N/A</v>
      </c>
      <c r="X9" s="60" t="str">
        <f t="shared" ca="1" si="4"/>
        <v/>
      </c>
      <c r="Z9" s="60" t="e">
        <f ca="1">MATCH(1,OFFSET($F$3:$H$32,SUM(Z$3:Z8),0,,1),0)</f>
        <v>#N/A</v>
      </c>
      <c r="AA9" s="60" t="e">
        <f ca="1">SUM(Z$3:Z9)</f>
        <v>#N/A</v>
      </c>
      <c r="AB9" s="60" t="e">
        <f ca="1">INDEX($A$3:$H$32,AA9,8)</f>
        <v>#N/A</v>
      </c>
      <c r="AC9" s="60" t="str">
        <f t="shared" ca="1" si="5"/>
        <v/>
      </c>
      <c r="AE9" s="92"/>
      <c r="AF9" s="92"/>
      <c r="AG9" s="92"/>
      <c r="AH9" s="92"/>
    </row>
    <row r="10" spans="1:34">
      <c r="A10" s="78"/>
      <c r="B10" s="78"/>
      <c r="C10" s="78"/>
      <c r="D10" s="78"/>
      <c r="E10" s="78"/>
      <c r="F10" s="78"/>
      <c r="G10" s="78"/>
      <c r="H10" s="97"/>
      <c r="I10" s="97"/>
      <c r="J10" s="97"/>
      <c r="K10" s="97"/>
      <c r="L10" s="97"/>
      <c r="M10" s="97"/>
      <c r="N10" s="97"/>
      <c r="P10" s="60" t="e">
        <f ca="1">MATCH(1,OFFSET(ActorControlBits,SUM(P$3:P9),0,,1),0)</f>
        <v>#N/A</v>
      </c>
      <c r="Q10" s="60" t="e">
        <f ca="1">SUM(P$3:P10)</f>
        <v>#N/A</v>
      </c>
      <c r="R10" s="60" t="e">
        <f ca="1">INDEX($A$3:$H$32,Q10,8)</f>
        <v>#N/A</v>
      </c>
      <c r="S10" s="60" t="str">
        <f t="shared" ca="1" si="3"/>
        <v/>
      </c>
      <c r="U10" s="60" t="e">
        <f ca="1">MATCH(1,OFFSET(ActorControlBits,SUM(U$3:U9),3,,1),0)</f>
        <v>#N/A</v>
      </c>
      <c r="V10" s="60" t="e">
        <f ca="1">SUM(U$3:U10)</f>
        <v>#N/A</v>
      </c>
      <c r="W10" s="60" t="e">
        <f ca="1">INDEX($A$3:$H$32,V10,8)</f>
        <v>#N/A</v>
      </c>
      <c r="X10" s="60" t="str">
        <f t="shared" ca="1" si="4"/>
        <v/>
      </c>
      <c r="Z10" s="60" t="e">
        <f ca="1">MATCH(1,OFFSET($F$3:$H$32,SUM(Z$3:Z9),0,,1),0)</f>
        <v>#N/A</v>
      </c>
      <c r="AA10" s="60" t="e">
        <f ca="1">SUM(Z$3:Z10)</f>
        <v>#N/A</v>
      </c>
      <c r="AB10" s="60" t="e">
        <f ca="1">INDEX($A$3:$H$32,AA10,8)</f>
        <v>#N/A</v>
      </c>
      <c r="AC10" s="60" t="str">
        <f t="shared" ca="1" si="5"/>
        <v/>
      </c>
      <c r="AE10" s="92"/>
      <c r="AF10" s="92"/>
      <c r="AG10" s="92"/>
      <c r="AH10" s="92"/>
    </row>
    <row r="11" spans="1:34">
      <c r="A11" s="78"/>
      <c r="B11" s="78"/>
      <c r="C11" s="78"/>
      <c r="D11" s="78"/>
      <c r="E11" s="78"/>
      <c r="F11" s="78"/>
      <c r="G11" s="78"/>
      <c r="H11" s="97"/>
      <c r="I11" s="97"/>
      <c r="J11" s="97"/>
      <c r="K11" s="51"/>
      <c r="L11" s="51"/>
      <c r="M11" s="97"/>
      <c r="N11" s="97"/>
      <c r="P11" s="60" t="e">
        <f ca="1">MATCH(1,OFFSET(ActorControlBits,SUM(P$3:P10),0,,1),0)</f>
        <v>#N/A</v>
      </c>
      <c r="Q11" s="60" t="e">
        <f ca="1">SUM(P$3:P11)</f>
        <v>#N/A</v>
      </c>
      <c r="R11" s="60" t="e">
        <f ca="1">INDEX($A$3:$H$32,Q11,8)</f>
        <v>#N/A</v>
      </c>
      <c r="S11" s="60" t="str">
        <f t="shared" ca="1" si="3"/>
        <v/>
      </c>
      <c r="U11" s="60" t="e">
        <f ca="1">MATCH(1,OFFSET(ActorControlBits,SUM(U$3:U10),3,,1),0)</f>
        <v>#N/A</v>
      </c>
      <c r="V11" s="60" t="e">
        <f ca="1">SUM(U$3:U11)</f>
        <v>#N/A</v>
      </c>
      <c r="W11" s="60" t="e">
        <f ca="1">INDEX($A$3:$H$32,V11,8)</f>
        <v>#N/A</v>
      </c>
      <c r="X11" s="60" t="str">
        <f t="shared" ca="1" si="4"/>
        <v/>
      </c>
      <c r="Z11" s="60" t="e">
        <f ca="1">MATCH(1,OFFSET($F$3:$H$32,SUM(Z$3:Z10),0,,1),0)</f>
        <v>#N/A</v>
      </c>
      <c r="AA11" s="60" t="e">
        <f ca="1">SUM(Z$3:Z11)</f>
        <v>#N/A</v>
      </c>
      <c r="AB11" s="60" t="e">
        <f ca="1">INDEX($A$3:$H$32,AA11,8)</f>
        <v>#N/A</v>
      </c>
      <c r="AC11" s="60" t="str">
        <f t="shared" ca="1" si="5"/>
        <v/>
      </c>
      <c r="AE11" s="92"/>
      <c r="AF11" s="92"/>
      <c r="AG11" s="92"/>
      <c r="AH11" s="92"/>
    </row>
    <row r="12" spans="1:34">
      <c r="A12" s="78"/>
      <c r="B12" s="78"/>
      <c r="C12" s="78"/>
      <c r="D12" s="78"/>
      <c r="E12" s="78"/>
      <c r="F12" s="78"/>
      <c r="G12" s="78"/>
      <c r="H12" s="97"/>
      <c r="I12" s="97"/>
      <c r="J12" s="97"/>
      <c r="K12" s="51"/>
      <c r="L12" s="51"/>
      <c r="M12" s="51"/>
      <c r="N12" s="51"/>
      <c r="P12" s="60" t="e">
        <f ca="1">MATCH(1,OFFSET(ActorControlBits,SUM(P$3:P11),0,,1),0)</f>
        <v>#N/A</v>
      </c>
      <c r="Q12" s="60" t="e">
        <f ca="1">SUM(P$3:P12)</f>
        <v>#N/A</v>
      </c>
      <c r="R12" s="60" t="e">
        <f ca="1">INDEX($A$3:$H$32,Q12,8)</f>
        <v>#N/A</v>
      </c>
      <c r="S12" s="60" t="str">
        <f t="shared" ca="1" si="3"/>
        <v/>
      </c>
      <c r="U12" s="60" t="e">
        <f ca="1">MATCH(1,OFFSET(ActorControlBits,SUM(U$3:U11),3,,1),0)</f>
        <v>#N/A</v>
      </c>
      <c r="V12" s="60" t="e">
        <f ca="1">SUM(U$3:U12)</f>
        <v>#N/A</v>
      </c>
      <c r="W12" s="60" t="e">
        <f ca="1">INDEX($A$3:$H$32,V12,8)</f>
        <v>#N/A</v>
      </c>
      <c r="X12" s="60" t="str">
        <f t="shared" ca="1" si="4"/>
        <v/>
      </c>
      <c r="Z12" s="60" t="e">
        <f ca="1">MATCH(1,OFFSET($F$3:$H$32,SUM(Z$3:Z11),0,,1),0)</f>
        <v>#N/A</v>
      </c>
      <c r="AA12" s="60" t="e">
        <f ca="1">SUM(Z$3:Z12)</f>
        <v>#N/A</v>
      </c>
      <c r="AB12" s="60" t="e">
        <f ca="1">INDEX($A$3:$H$32,AA12,8)</f>
        <v>#N/A</v>
      </c>
      <c r="AC12" s="60" t="str">
        <f t="shared" ca="1" si="5"/>
        <v/>
      </c>
      <c r="AE12" s="92"/>
      <c r="AF12" s="92"/>
      <c r="AG12" s="92"/>
      <c r="AH12" s="92"/>
    </row>
    <row r="13" spans="1:34">
      <c r="A13" s="78"/>
      <c r="B13" s="78"/>
      <c r="C13" s="78"/>
      <c r="D13" s="78"/>
      <c r="E13" s="78"/>
      <c r="F13" s="78"/>
      <c r="G13" s="78"/>
      <c r="H13" s="97"/>
      <c r="I13" s="97"/>
      <c r="J13" s="97"/>
      <c r="K13" s="51"/>
      <c r="L13" s="51"/>
      <c r="M13" s="97"/>
      <c r="N13" s="97"/>
      <c r="P13" s="60" t="e">
        <f ca="1">MATCH(1,OFFSET(ActorControlBits,SUM(P$3:P12),0,,1),0)</f>
        <v>#N/A</v>
      </c>
      <c r="Q13" s="60" t="e">
        <f ca="1">SUM(P$3:P13)</f>
        <v>#N/A</v>
      </c>
      <c r="R13" s="60" t="e">
        <f ca="1">INDEX($A$3:$H$32,Q13,8)</f>
        <v>#N/A</v>
      </c>
      <c r="S13" s="60" t="str">
        <f t="shared" ca="1" si="3"/>
        <v/>
      </c>
      <c r="U13" s="60" t="e">
        <f ca="1">MATCH(1,OFFSET(ActorControlBits,SUM(U$3:U12),3,,1),0)</f>
        <v>#N/A</v>
      </c>
      <c r="V13" s="60" t="e">
        <f ca="1">SUM(U$3:U13)</f>
        <v>#N/A</v>
      </c>
      <c r="W13" s="60" t="e">
        <f ca="1">INDEX($A$3:$H$32,V13,8)</f>
        <v>#N/A</v>
      </c>
      <c r="X13" s="60" t="str">
        <f t="shared" ca="1" si="4"/>
        <v/>
      </c>
      <c r="Z13" s="60" t="e">
        <f ca="1">MATCH(1,OFFSET($F$3:$H$32,SUM(Z$3:Z12),0,,1),0)</f>
        <v>#N/A</v>
      </c>
      <c r="AA13" s="60" t="e">
        <f ca="1">SUM(Z$3:Z13)</f>
        <v>#N/A</v>
      </c>
      <c r="AB13" s="60" t="e">
        <f ca="1">INDEX($A$3:$H$32,AA13,8)</f>
        <v>#N/A</v>
      </c>
      <c r="AC13" s="60" t="str">
        <f t="shared" ca="1" si="5"/>
        <v/>
      </c>
      <c r="AE13" s="92"/>
      <c r="AF13" s="92"/>
      <c r="AG13" s="92"/>
      <c r="AH13" s="92"/>
    </row>
    <row r="14" spans="1:34">
      <c r="A14" s="78"/>
      <c r="B14" s="78"/>
      <c r="C14" s="78"/>
      <c r="D14" s="78"/>
      <c r="E14" s="78"/>
      <c r="F14" s="78"/>
      <c r="G14" s="78"/>
      <c r="H14" s="97"/>
      <c r="I14" s="97"/>
      <c r="J14" s="97"/>
      <c r="K14" s="97"/>
      <c r="L14" s="51"/>
      <c r="M14" s="97"/>
      <c r="N14" s="97"/>
      <c r="P14" s="60" t="e">
        <f ca="1">MATCH(1,OFFSET(ActorControlBits,SUM(P$3:P13),0,,1),0)</f>
        <v>#N/A</v>
      </c>
      <c r="Q14" s="60" t="e">
        <f ca="1">SUM(P$3:P14)</f>
        <v>#N/A</v>
      </c>
      <c r="R14" s="60" t="e">
        <f ca="1">INDEX($A$3:$H$32,Q14,8)</f>
        <v>#N/A</v>
      </c>
      <c r="S14" s="60" t="str">
        <f t="shared" ca="1" si="3"/>
        <v/>
      </c>
      <c r="U14" s="60" t="e">
        <f ca="1">MATCH(1,OFFSET(ActorControlBits,SUM(U$3:U13),3,,1),0)</f>
        <v>#N/A</v>
      </c>
      <c r="V14" s="60" t="e">
        <f ca="1">SUM(U$3:U14)</f>
        <v>#N/A</v>
      </c>
      <c r="W14" s="60" t="e">
        <f ca="1">INDEX($A$3:$H$32,V14,8)</f>
        <v>#N/A</v>
      </c>
      <c r="X14" s="60" t="str">
        <f t="shared" ca="1" si="4"/>
        <v/>
      </c>
      <c r="Z14" s="60" t="e">
        <f ca="1">MATCH(1,OFFSET($F$3:$H$32,SUM(Z$3:Z13),0,,1),0)</f>
        <v>#N/A</v>
      </c>
      <c r="AA14" s="60" t="e">
        <f ca="1">SUM(Z$3:Z14)</f>
        <v>#N/A</v>
      </c>
      <c r="AB14" s="60" t="e">
        <f ca="1">INDEX($A$3:$H$32,AA14,8)</f>
        <v>#N/A</v>
      </c>
      <c r="AC14" s="60" t="str">
        <f t="shared" ca="1" si="5"/>
        <v/>
      </c>
      <c r="AE14" s="92"/>
      <c r="AF14" s="92"/>
      <c r="AG14" s="92"/>
      <c r="AH14" s="92"/>
    </row>
    <row r="15" spans="1:34">
      <c r="A15" s="78"/>
      <c r="B15" s="78"/>
      <c r="C15" s="78"/>
      <c r="D15" s="78"/>
      <c r="E15" s="78"/>
      <c r="F15" s="78"/>
      <c r="G15" s="78"/>
      <c r="H15" s="97"/>
      <c r="I15" s="97"/>
      <c r="J15" s="97"/>
      <c r="K15" s="51"/>
      <c r="L15" s="97"/>
      <c r="M15" s="97"/>
      <c r="N15" s="97"/>
      <c r="P15" s="60" t="e">
        <f ca="1">MATCH(1,OFFSET(ActorControlBits,SUM(P$3:P14),0,,1),0)</f>
        <v>#N/A</v>
      </c>
      <c r="Q15" s="60" t="e">
        <f ca="1">SUM(P$3:P15)</f>
        <v>#N/A</v>
      </c>
      <c r="R15" s="60" t="e">
        <f ca="1">INDEX($A$3:$H$32,Q15,8)</f>
        <v>#N/A</v>
      </c>
      <c r="S15" s="60" t="str">
        <f t="shared" ca="1" si="3"/>
        <v/>
      </c>
      <c r="U15" s="60" t="e">
        <f ca="1">MATCH(1,OFFSET(ActorControlBits,SUM(U$3:U14),3,,1),0)</f>
        <v>#N/A</v>
      </c>
      <c r="V15" s="60" t="e">
        <f ca="1">SUM(U$3:U15)</f>
        <v>#N/A</v>
      </c>
      <c r="W15" s="60" t="e">
        <f ca="1">INDEX($A$3:$H$32,V15,8)</f>
        <v>#N/A</v>
      </c>
      <c r="X15" s="60" t="str">
        <f t="shared" ca="1" si="4"/>
        <v/>
      </c>
      <c r="Z15" s="60" t="e">
        <f ca="1">MATCH(1,OFFSET($F$3:$H$32,SUM(Z$3:Z14),0,,1),0)</f>
        <v>#N/A</v>
      </c>
      <c r="AA15" s="60" t="e">
        <f ca="1">SUM(Z$3:Z15)</f>
        <v>#N/A</v>
      </c>
      <c r="AB15" s="60" t="e">
        <f ca="1">INDEX($A$3:$H$32,AA15,8)</f>
        <v>#N/A</v>
      </c>
      <c r="AC15" s="60" t="str">
        <f t="shared" ca="1" si="5"/>
        <v/>
      </c>
      <c r="AE15" s="92"/>
      <c r="AF15" s="92"/>
      <c r="AG15" s="92"/>
      <c r="AH15" s="92"/>
    </row>
    <row r="16" spans="1:34">
      <c r="A16" s="78"/>
      <c r="B16" s="78"/>
      <c r="C16" s="78"/>
      <c r="D16" s="78"/>
      <c r="E16" s="78"/>
      <c r="F16" s="78"/>
      <c r="G16" s="78"/>
      <c r="H16" s="97"/>
      <c r="I16" s="97"/>
      <c r="J16" s="97"/>
      <c r="K16" s="51"/>
      <c r="L16" s="51"/>
      <c r="M16" s="51"/>
      <c r="N16" s="51"/>
      <c r="P16" s="60" t="e">
        <f ca="1">MATCH(1,OFFSET(ActorControlBits,SUM(P$3:P15),0,,1),0)</f>
        <v>#N/A</v>
      </c>
      <c r="Q16" s="60" t="e">
        <f ca="1">SUM(P$3:P16)</f>
        <v>#N/A</v>
      </c>
      <c r="R16" s="60" t="e">
        <f ca="1">INDEX($A$3:$H$32,Q16,8)</f>
        <v>#N/A</v>
      </c>
      <c r="S16" s="60" t="str">
        <f t="shared" ca="1" si="0"/>
        <v/>
      </c>
      <c r="U16" s="60" t="e">
        <f ca="1">MATCH(1,OFFSET(ActorControlBits,SUM(U$3:U15),3,,1),0)</f>
        <v>#N/A</v>
      </c>
      <c r="V16" s="60" t="e">
        <f ca="1">SUM(U$3:U16)</f>
        <v>#N/A</v>
      </c>
      <c r="W16" s="60" t="e">
        <f ca="1">INDEX($A$3:$H$32,V16,8)</f>
        <v>#N/A</v>
      </c>
      <c r="X16" s="60" t="str">
        <f t="shared" ca="1" si="1"/>
        <v/>
      </c>
      <c r="Z16" s="60" t="e">
        <f ca="1">MATCH(1,OFFSET($F$3:$H$32,SUM(Z$3:Z15),0,,1),0)</f>
        <v>#N/A</v>
      </c>
      <c r="AA16" s="60" t="e">
        <f ca="1">SUM(Z$3:Z16)</f>
        <v>#N/A</v>
      </c>
      <c r="AB16" s="60" t="e">
        <f ca="1">INDEX($A$3:$H$32,AA16,8)</f>
        <v>#N/A</v>
      </c>
      <c r="AC16" s="60" t="str">
        <f t="shared" ca="1" si="2"/>
        <v/>
      </c>
      <c r="AE16" s="92"/>
      <c r="AF16" s="92"/>
      <c r="AG16" s="92"/>
      <c r="AH16" s="92"/>
    </row>
    <row r="17" spans="1:34">
      <c r="A17" s="78"/>
      <c r="B17" s="78"/>
      <c r="C17" s="78"/>
      <c r="D17" s="78"/>
      <c r="E17" s="78"/>
      <c r="F17" s="78"/>
      <c r="G17" s="78"/>
      <c r="H17" s="97"/>
      <c r="I17" s="97"/>
      <c r="J17" s="97"/>
      <c r="K17" s="51"/>
      <c r="L17" s="51"/>
      <c r="M17" s="97"/>
      <c r="N17" s="97"/>
      <c r="P17" s="60" t="e">
        <f ca="1">MATCH(1,OFFSET(ActorControlBits,SUM(P$3:P16),0,,1),0)</f>
        <v>#N/A</v>
      </c>
      <c r="Q17" s="60" t="e">
        <f ca="1">SUM(P$3:P17)</f>
        <v>#N/A</v>
      </c>
      <c r="R17" s="60" t="e">
        <f ca="1">INDEX($A$3:$H$32,Q17,8)</f>
        <v>#N/A</v>
      </c>
      <c r="S17" s="60" t="str">
        <f t="shared" ca="1" si="0"/>
        <v/>
      </c>
      <c r="U17" s="60" t="e">
        <f ca="1">MATCH(1,OFFSET(ActorControlBits,SUM(U$3:U16),3,,1),0)</f>
        <v>#N/A</v>
      </c>
      <c r="V17" s="60" t="e">
        <f ca="1">SUM(U$3:U17)</f>
        <v>#N/A</v>
      </c>
      <c r="W17" s="60" t="e">
        <f ca="1">INDEX($A$3:$H$32,V17,8)</f>
        <v>#N/A</v>
      </c>
      <c r="X17" s="60" t="str">
        <f t="shared" ca="1" si="1"/>
        <v/>
      </c>
      <c r="Z17" s="60" t="e">
        <f ca="1">MATCH(1,OFFSET($F$3:$H$32,SUM(Z$3:Z16),0,,1),0)</f>
        <v>#N/A</v>
      </c>
      <c r="AA17" s="60" t="e">
        <f ca="1">SUM(Z$3:Z17)</f>
        <v>#N/A</v>
      </c>
      <c r="AB17" s="60" t="e">
        <f ca="1">INDEX($A$3:$H$32,AA17,8)</f>
        <v>#N/A</v>
      </c>
      <c r="AC17" s="60" t="str">
        <f t="shared" ca="1" si="2"/>
        <v/>
      </c>
      <c r="AE17" s="92"/>
      <c r="AF17" s="92"/>
      <c r="AG17" s="92"/>
      <c r="AH17" s="92"/>
    </row>
    <row r="18" spans="1:34">
      <c r="A18" s="78"/>
      <c r="B18" s="78"/>
      <c r="C18" s="78"/>
      <c r="D18" s="78"/>
      <c r="E18" s="78"/>
      <c r="F18" s="78"/>
      <c r="G18" s="78"/>
      <c r="H18" s="97"/>
      <c r="I18" s="97"/>
      <c r="J18" s="97"/>
      <c r="K18" s="97"/>
      <c r="L18" s="51"/>
      <c r="M18" s="97"/>
      <c r="N18" s="97"/>
      <c r="P18" s="60" t="e">
        <f ca="1">MATCH(1,OFFSET(ActorControlBits,SUM(P$3:P17),0,,1),0)</f>
        <v>#N/A</v>
      </c>
      <c r="Q18" s="60" t="e">
        <f ca="1">SUM(P$3:P18)</f>
        <v>#N/A</v>
      </c>
      <c r="R18" s="60" t="e">
        <f ca="1">INDEX($A$3:$H$32,Q18,8)</f>
        <v>#N/A</v>
      </c>
      <c r="S18" s="60" t="str">
        <f t="shared" ca="1" si="0"/>
        <v/>
      </c>
      <c r="U18" s="60" t="e">
        <f ca="1">MATCH(1,OFFSET(ActorControlBits,SUM(U$3:U17),3,,1),0)</f>
        <v>#N/A</v>
      </c>
      <c r="V18" s="60" t="e">
        <f ca="1">SUM(U$3:U18)</f>
        <v>#N/A</v>
      </c>
      <c r="W18" s="60" t="e">
        <f ca="1">INDEX($A$3:$H$32,V18,8)</f>
        <v>#N/A</v>
      </c>
      <c r="X18" s="60" t="str">
        <f t="shared" ca="1" si="1"/>
        <v/>
      </c>
      <c r="Z18" s="60" t="e">
        <f ca="1">MATCH(1,OFFSET($F$3:$H$32,SUM(Z$3:Z17),0,,1),0)</f>
        <v>#N/A</v>
      </c>
      <c r="AA18" s="60" t="e">
        <f ca="1">SUM(Z$3:Z18)</f>
        <v>#N/A</v>
      </c>
      <c r="AB18" s="60" t="e">
        <f ca="1">INDEX($A$3:$H$32,AA18,8)</f>
        <v>#N/A</v>
      </c>
      <c r="AC18" s="60" t="str">
        <f t="shared" ca="1" si="2"/>
        <v/>
      </c>
      <c r="AE18" s="92"/>
      <c r="AF18" s="92"/>
      <c r="AG18" s="92"/>
      <c r="AH18" s="92"/>
    </row>
    <row r="19" spans="1:34">
      <c r="A19" s="78"/>
      <c r="B19" s="78"/>
      <c r="C19" s="78"/>
      <c r="D19" s="78"/>
      <c r="E19" s="78"/>
      <c r="F19" s="78"/>
      <c r="G19" s="78"/>
      <c r="H19" s="97"/>
      <c r="I19" s="97"/>
      <c r="J19" s="97"/>
      <c r="K19" s="51"/>
      <c r="L19" s="97"/>
      <c r="M19" s="97"/>
      <c r="N19" s="97"/>
      <c r="P19" s="60" t="e">
        <f ca="1">MATCH(1,OFFSET(ActorControlBits,SUM(P$3:P18),0,,1),0)</f>
        <v>#N/A</v>
      </c>
      <c r="Q19" s="60" t="e">
        <f ca="1">SUM(P$3:P19)</f>
        <v>#N/A</v>
      </c>
      <c r="R19" s="60" t="e">
        <f ca="1">INDEX($A$3:$H$32,Q19,8)</f>
        <v>#N/A</v>
      </c>
      <c r="S19" s="60" t="str">
        <f t="shared" ca="1" si="0"/>
        <v/>
      </c>
      <c r="U19" s="60" t="e">
        <f ca="1">MATCH(1,OFFSET(ActorControlBits,SUM(U$3:U18),3,,1),0)</f>
        <v>#N/A</v>
      </c>
      <c r="V19" s="60" t="e">
        <f ca="1">SUM(U$3:U19)</f>
        <v>#N/A</v>
      </c>
      <c r="W19" s="60" t="e">
        <f ca="1">INDEX($A$3:$H$32,V19,8)</f>
        <v>#N/A</v>
      </c>
      <c r="X19" s="60" t="str">
        <f t="shared" ca="1" si="1"/>
        <v/>
      </c>
      <c r="Z19" s="60" t="e">
        <f ca="1">MATCH(1,OFFSET($F$3:$H$32,SUM(Z$3:Z18),0,,1),0)</f>
        <v>#N/A</v>
      </c>
      <c r="AA19" s="60" t="e">
        <f ca="1">SUM(Z$3:Z19)</f>
        <v>#N/A</v>
      </c>
      <c r="AB19" s="60" t="e">
        <f ca="1">INDEX($A$3:$H$32,AA19,8)</f>
        <v>#N/A</v>
      </c>
      <c r="AC19" s="60" t="str">
        <f t="shared" ca="1" si="2"/>
        <v/>
      </c>
      <c r="AE19" s="92"/>
      <c r="AF19" s="92"/>
      <c r="AG19" s="92"/>
      <c r="AH19" s="92"/>
    </row>
    <row r="20" spans="1:34">
      <c r="A20" s="78"/>
      <c r="B20" s="78"/>
      <c r="C20" s="78"/>
      <c r="D20" s="78"/>
      <c r="E20" s="78"/>
      <c r="F20" s="78"/>
      <c r="G20" s="78"/>
      <c r="H20" s="97"/>
      <c r="I20" s="97"/>
      <c r="J20" s="97"/>
      <c r="K20" s="51"/>
      <c r="L20" s="97"/>
      <c r="M20" s="97"/>
      <c r="N20" s="97"/>
      <c r="P20" s="60" t="e">
        <f ca="1">MATCH(1,OFFSET(ActorControlBits,SUM(P$3:P19),0,,1),0)</f>
        <v>#N/A</v>
      </c>
      <c r="Q20" s="60" t="e">
        <f ca="1">SUM(P$3:P20)</f>
        <v>#N/A</v>
      </c>
      <c r="R20" s="60" t="e">
        <f ca="1">INDEX($A$3:$H$32,Q20,8)</f>
        <v>#N/A</v>
      </c>
      <c r="S20" s="60" t="str">
        <f t="shared" ca="1" si="0"/>
        <v/>
      </c>
      <c r="U20" s="60" t="e">
        <f ca="1">MATCH(1,OFFSET(ActorControlBits,SUM(U$3:U19),3,,1),0)</f>
        <v>#N/A</v>
      </c>
      <c r="V20" s="60" t="e">
        <f ca="1">SUM(U$3:U20)</f>
        <v>#N/A</v>
      </c>
      <c r="W20" s="60" t="e">
        <f ca="1">INDEX($A$3:$H$32,V20,8)</f>
        <v>#N/A</v>
      </c>
      <c r="X20" s="60" t="str">
        <f t="shared" ca="1" si="1"/>
        <v/>
      </c>
      <c r="Z20" s="60" t="e">
        <f ca="1">MATCH(1,OFFSET($F$3:$H$32,SUM(Z$3:Z19),0,,1),0)</f>
        <v>#N/A</v>
      </c>
      <c r="AA20" s="60" t="e">
        <f ca="1">SUM(Z$3:Z20)</f>
        <v>#N/A</v>
      </c>
      <c r="AB20" s="60" t="e">
        <f ca="1">INDEX($A$3:$H$32,AA20,8)</f>
        <v>#N/A</v>
      </c>
      <c r="AC20" s="60" t="str">
        <f t="shared" ca="1" si="2"/>
        <v/>
      </c>
      <c r="AE20" s="92"/>
      <c r="AF20" s="92"/>
      <c r="AG20" s="92"/>
      <c r="AH20" s="92"/>
    </row>
    <row r="21" spans="1:34">
      <c r="A21" s="78"/>
      <c r="B21" s="78"/>
      <c r="C21" s="78"/>
      <c r="D21" s="78"/>
      <c r="E21" s="78"/>
      <c r="F21" s="78"/>
      <c r="G21" s="78"/>
      <c r="H21" s="97"/>
      <c r="I21" s="97"/>
      <c r="J21" s="97"/>
      <c r="K21" s="51"/>
      <c r="L21" s="97"/>
      <c r="M21" s="97"/>
      <c r="N21" s="97"/>
      <c r="P21" s="60" t="e">
        <f ca="1">MATCH(1,OFFSET(ActorControlBits,SUM(P$3:P20),0,,1),0)</f>
        <v>#N/A</v>
      </c>
      <c r="Q21" s="60" t="e">
        <f ca="1">SUM(P$3:P21)</f>
        <v>#N/A</v>
      </c>
      <c r="R21" s="60" t="e">
        <f ca="1">INDEX($A$3:$H$32,Q21,8)</f>
        <v>#N/A</v>
      </c>
      <c r="S21" s="60" t="str">
        <f t="shared" ca="1" si="0"/>
        <v/>
      </c>
      <c r="U21" s="60" t="e">
        <f ca="1">MATCH(1,OFFSET(ActorControlBits,SUM(U$3:U20),3,,1),0)</f>
        <v>#N/A</v>
      </c>
      <c r="V21" s="60" t="e">
        <f ca="1">SUM(U$3:U21)</f>
        <v>#N/A</v>
      </c>
      <c r="W21" s="60" t="e">
        <f ca="1">INDEX($A$3:$H$32,V21,8)</f>
        <v>#N/A</v>
      </c>
      <c r="X21" s="60" t="str">
        <f t="shared" ca="1" si="1"/>
        <v/>
      </c>
      <c r="Z21" s="60" t="e">
        <f ca="1">MATCH(1,OFFSET($F$3:$H$32,SUM(Z$3:Z20),0,,1),0)</f>
        <v>#N/A</v>
      </c>
      <c r="AA21" s="60" t="e">
        <f ca="1">SUM(Z$3:Z21)</f>
        <v>#N/A</v>
      </c>
      <c r="AB21" s="60" t="e">
        <f ca="1">INDEX($A$3:$H$32,AA21,8)</f>
        <v>#N/A</v>
      </c>
      <c r="AC21" s="60" t="str">
        <f t="shared" ca="1" si="2"/>
        <v/>
      </c>
      <c r="AE21" s="92"/>
      <c r="AF21" s="92"/>
      <c r="AG21" s="92"/>
      <c r="AH21" s="92"/>
    </row>
    <row r="22" spans="1:34">
      <c r="A22" s="78"/>
      <c r="B22" s="78"/>
      <c r="C22" s="78"/>
      <c r="D22" s="78"/>
      <c r="E22" s="78"/>
      <c r="F22" s="78"/>
      <c r="G22" s="78"/>
      <c r="H22" s="97"/>
      <c r="I22" s="97"/>
      <c r="J22" s="97"/>
      <c r="K22" s="97"/>
      <c r="L22" s="51"/>
      <c r="M22" s="97"/>
      <c r="N22" s="97"/>
      <c r="P22" s="60" t="e">
        <f ca="1">MATCH(1,OFFSET(ActorControlBits,SUM(P$3:P21),0,,1),0)</f>
        <v>#N/A</v>
      </c>
      <c r="Q22" s="60" t="e">
        <f ca="1">SUM(P$3:P22)</f>
        <v>#N/A</v>
      </c>
      <c r="R22" s="60" t="e">
        <f ca="1">INDEX($A$3:$H$32,Q22,8)</f>
        <v>#N/A</v>
      </c>
      <c r="S22" s="60" t="str">
        <f t="shared" ca="1" si="0"/>
        <v/>
      </c>
      <c r="U22" s="60" t="e">
        <f ca="1">MATCH(1,OFFSET(ActorControlBits,SUM(U$3:U21),3,,1),0)</f>
        <v>#N/A</v>
      </c>
      <c r="V22" s="60" t="e">
        <f ca="1">SUM(U$3:U22)</f>
        <v>#N/A</v>
      </c>
      <c r="W22" s="60" t="e">
        <f ca="1">INDEX($A$3:$H$32,V22,8)</f>
        <v>#N/A</v>
      </c>
      <c r="X22" s="60" t="str">
        <f t="shared" ca="1" si="1"/>
        <v/>
      </c>
      <c r="Z22" s="60" t="e">
        <f ca="1">MATCH(1,OFFSET($F$3:$H$32,SUM(Z$3:Z21),0,,1),0)</f>
        <v>#N/A</v>
      </c>
      <c r="AA22" s="60" t="e">
        <f ca="1">SUM(Z$3:Z22)</f>
        <v>#N/A</v>
      </c>
      <c r="AB22" s="60" t="e">
        <f ca="1">INDEX($A$3:$H$32,AA22,8)</f>
        <v>#N/A</v>
      </c>
      <c r="AC22" s="60" t="str">
        <f t="shared" ca="1" si="2"/>
        <v/>
      </c>
      <c r="AE22" s="92"/>
      <c r="AF22" s="92"/>
      <c r="AG22" s="92"/>
      <c r="AH22" s="92"/>
    </row>
    <row r="23" spans="1:34">
      <c r="A23" s="78"/>
      <c r="B23" s="78"/>
      <c r="C23" s="78"/>
      <c r="D23" s="78"/>
      <c r="E23" s="78"/>
      <c r="F23" s="78"/>
      <c r="G23" s="78"/>
      <c r="H23" s="97"/>
      <c r="I23" s="97"/>
      <c r="J23" s="97"/>
      <c r="K23" s="97"/>
      <c r="L23" s="97"/>
      <c r="M23" s="97"/>
      <c r="N23" s="97"/>
      <c r="P23" s="60" t="e">
        <f ca="1">MATCH(1,OFFSET(ActorControlBits,SUM(P$3:P22),0,,1),0)</f>
        <v>#N/A</v>
      </c>
      <c r="Q23" s="60" t="e">
        <f ca="1">SUM(P$3:P23)</f>
        <v>#N/A</v>
      </c>
      <c r="R23" s="60" t="e">
        <f ca="1">INDEX($A$3:$H$32,Q23,8)</f>
        <v>#N/A</v>
      </c>
      <c r="S23" s="60" t="str">
        <f t="shared" ca="1" si="0"/>
        <v/>
      </c>
      <c r="U23" s="60" t="e">
        <f ca="1">MATCH(1,OFFSET(ActorControlBits,SUM(U$3:U22),3,,1),0)</f>
        <v>#N/A</v>
      </c>
      <c r="V23" s="60" t="e">
        <f ca="1">SUM(U$3:U23)</f>
        <v>#N/A</v>
      </c>
      <c r="W23" s="60" t="e">
        <f ca="1">INDEX($A$3:$H$32,V23,8)</f>
        <v>#N/A</v>
      </c>
      <c r="X23" s="60" t="str">
        <f t="shared" ca="1" si="1"/>
        <v/>
      </c>
      <c r="Z23" s="60" t="e">
        <f ca="1">MATCH(1,OFFSET($F$3:$H$32,SUM(Z$3:Z22),0,,1),0)</f>
        <v>#N/A</v>
      </c>
      <c r="AA23" s="60" t="e">
        <f ca="1">SUM(Z$3:Z23)</f>
        <v>#N/A</v>
      </c>
      <c r="AB23" s="60" t="e">
        <f ca="1">INDEX($A$3:$H$32,AA23,8)</f>
        <v>#N/A</v>
      </c>
      <c r="AC23" s="60" t="str">
        <f t="shared" ca="1" si="2"/>
        <v/>
      </c>
      <c r="AE23" s="92"/>
      <c r="AF23" s="92"/>
      <c r="AG23" s="92"/>
      <c r="AH23" s="92"/>
    </row>
    <row r="24" spans="1:34">
      <c r="A24" s="78"/>
      <c r="B24" s="78"/>
      <c r="C24" s="78"/>
      <c r="D24" s="78"/>
      <c r="E24" s="78"/>
      <c r="F24" s="78"/>
      <c r="G24" s="78"/>
      <c r="H24" s="97"/>
      <c r="I24" s="97"/>
      <c r="J24" s="97"/>
      <c r="K24" s="97"/>
      <c r="L24" s="97"/>
      <c r="M24" s="97"/>
      <c r="N24" s="97"/>
      <c r="P24" s="60" t="e">
        <f ca="1">MATCH(1,OFFSET(ActorControlBits,SUM(P$3:P23),0,,1),0)</f>
        <v>#N/A</v>
      </c>
      <c r="Q24" s="60" t="e">
        <f ca="1">SUM(P$3:P24)</f>
        <v>#N/A</v>
      </c>
      <c r="R24" s="60" t="e">
        <f ca="1">INDEX($A$3:$H$32,Q24,8)</f>
        <v>#N/A</v>
      </c>
      <c r="S24" s="60" t="str">
        <f t="shared" ca="1" si="0"/>
        <v/>
      </c>
      <c r="U24" s="60" t="e">
        <f ca="1">MATCH(1,OFFSET(ActorControlBits,SUM(U$3:U23),3,,1),0)</f>
        <v>#N/A</v>
      </c>
      <c r="V24" s="60" t="e">
        <f ca="1">SUM(U$3:U24)</f>
        <v>#N/A</v>
      </c>
      <c r="W24" s="60" t="e">
        <f ca="1">INDEX($A$3:$H$32,V24,8)</f>
        <v>#N/A</v>
      </c>
      <c r="X24" s="60" t="str">
        <f t="shared" ca="1" si="1"/>
        <v/>
      </c>
      <c r="Z24" s="60" t="e">
        <f ca="1">MATCH(1,OFFSET($F$3:$H$32,SUM(Z$3:Z23),0,,1),0)</f>
        <v>#N/A</v>
      </c>
      <c r="AA24" s="60" t="e">
        <f ca="1">SUM(Z$3:Z24)</f>
        <v>#N/A</v>
      </c>
      <c r="AB24" s="60" t="e">
        <f ca="1">INDEX($A$3:$H$32,AA24,8)</f>
        <v>#N/A</v>
      </c>
      <c r="AC24" s="60" t="str">
        <f t="shared" ca="1" si="2"/>
        <v/>
      </c>
      <c r="AE24" s="92"/>
      <c r="AF24" s="92"/>
      <c r="AG24" s="92"/>
      <c r="AH24" s="92"/>
    </row>
    <row r="25" spans="1:34">
      <c r="A25" s="78"/>
      <c r="B25" s="78"/>
      <c r="C25" s="78"/>
      <c r="D25" s="78"/>
      <c r="E25" s="78"/>
      <c r="F25" s="78"/>
      <c r="G25" s="78"/>
      <c r="H25" s="97"/>
      <c r="I25" s="97"/>
      <c r="J25" s="97"/>
      <c r="K25" s="97"/>
      <c r="L25" s="97"/>
      <c r="M25" s="97"/>
      <c r="N25" s="97"/>
      <c r="P25" s="60" t="e">
        <f ca="1">MATCH(1,OFFSET(ActorControlBits,SUM(P$3:P24),0,,1),0)</f>
        <v>#N/A</v>
      </c>
      <c r="Q25" s="60" t="e">
        <f ca="1">SUM(P$3:P25)</f>
        <v>#N/A</v>
      </c>
      <c r="R25" s="60" t="e">
        <f ca="1">INDEX($A$3:$H$32,Q25,8)</f>
        <v>#N/A</v>
      </c>
      <c r="S25" s="60" t="str">
        <f t="shared" ca="1" si="0"/>
        <v/>
      </c>
      <c r="U25" s="60" t="e">
        <f ca="1">MATCH(1,OFFSET(ActorControlBits,SUM(U$3:U24),3,,1),0)</f>
        <v>#N/A</v>
      </c>
      <c r="V25" s="60" t="e">
        <f ca="1">SUM(U$3:U25)</f>
        <v>#N/A</v>
      </c>
      <c r="W25" s="60" t="e">
        <f ca="1">INDEX($A$3:$H$32,V25,8)</f>
        <v>#N/A</v>
      </c>
      <c r="X25" s="60" t="str">
        <f t="shared" ca="1" si="1"/>
        <v/>
      </c>
      <c r="Z25" s="60" t="e">
        <f ca="1">MATCH(1,OFFSET($F$3:$H$32,SUM(Z$3:Z24),0,,1),0)</f>
        <v>#N/A</v>
      </c>
      <c r="AA25" s="60" t="e">
        <f ca="1">SUM(Z$3:Z25)</f>
        <v>#N/A</v>
      </c>
      <c r="AB25" s="60" t="e">
        <f ca="1">INDEX($A$3:$H$32,AA25,8)</f>
        <v>#N/A</v>
      </c>
      <c r="AC25" s="60" t="str">
        <f t="shared" ca="1" si="2"/>
        <v/>
      </c>
      <c r="AE25" s="92"/>
      <c r="AF25" s="92"/>
      <c r="AG25" s="92"/>
      <c r="AH25" s="92"/>
    </row>
    <row r="26" spans="1:34">
      <c r="A26" s="78"/>
      <c r="B26" s="78"/>
      <c r="C26" s="78"/>
      <c r="D26" s="78"/>
      <c r="E26" s="78"/>
      <c r="F26" s="78"/>
      <c r="G26" s="78"/>
      <c r="H26" s="97"/>
      <c r="I26" s="97"/>
      <c r="J26" s="97"/>
      <c r="K26" s="51"/>
      <c r="L26" s="97"/>
      <c r="M26" s="97"/>
      <c r="N26" s="97"/>
      <c r="P26" s="60" t="e">
        <f ca="1">MATCH(1,OFFSET(ActorControlBits,SUM(P$3:P25),0,,1),0)</f>
        <v>#N/A</v>
      </c>
      <c r="Q26" s="60" t="e">
        <f ca="1">SUM(P$3:P26)</f>
        <v>#N/A</v>
      </c>
      <c r="R26" s="60" t="e">
        <f ca="1">INDEX($A$3:$H$32,Q26,8)</f>
        <v>#N/A</v>
      </c>
      <c r="S26" s="60" t="str">
        <f t="shared" ca="1" si="0"/>
        <v/>
      </c>
      <c r="U26" s="60" t="e">
        <f ca="1">MATCH(1,OFFSET(ActorControlBits,SUM(U$3:U25),3,,1),0)</f>
        <v>#N/A</v>
      </c>
      <c r="V26" s="60" t="e">
        <f ca="1">SUM(U$3:U26)</f>
        <v>#N/A</v>
      </c>
      <c r="W26" s="60" t="e">
        <f ca="1">INDEX($A$3:$H$32,V26,8)</f>
        <v>#N/A</v>
      </c>
      <c r="X26" s="60" t="str">
        <f t="shared" ca="1" si="1"/>
        <v/>
      </c>
      <c r="Z26" s="60" t="e">
        <f ca="1">MATCH(1,OFFSET($F$3:$H$32,SUM(Z$3:Z25),0,,1),0)</f>
        <v>#N/A</v>
      </c>
      <c r="AA26" s="60" t="e">
        <f ca="1">SUM(Z$3:Z26)</f>
        <v>#N/A</v>
      </c>
      <c r="AB26" s="60" t="e">
        <f ca="1">INDEX($A$3:$H$32,AA26,8)</f>
        <v>#N/A</v>
      </c>
      <c r="AC26" s="60" t="str">
        <f t="shared" ca="1" si="2"/>
        <v/>
      </c>
      <c r="AE26" s="92"/>
      <c r="AF26" s="92"/>
      <c r="AG26" s="92"/>
      <c r="AH26" s="92"/>
    </row>
    <row r="27" spans="1:34">
      <c r="A27" s="78"/>
      <c r="B27" s="78"/>
      <c r="C27" s="78"/>
      <c r="D27" s="78"/>
      <c r="E27" s="78"/>
      <c r="F27" s="78"/>
      <c r="G27" s="78"/>
      <c r="H27" s="97"/>
      <c r="I27" s="97"/>
      <c r="J27" s="97"/>
      <c r="K27" s="97"/>
      <c r="L27" s="97"/>
      <c r="M27" s="97"/>
      <c r="N27" s="97"/>
      <c r="P27" s="60" t="e">
        <f ca="1">MATCH(1,OFFSET(ActorControlBits,SUM(P$3:P26),0,,1),0)</f>
        <v>#N/A</v>
      </c>
      <c r="Q27" s="60" t="e">
        <f ca="1">SUM(P$3:P27)</f>
        <v>#N/A</v>
      </c>
      <c r="R27" s="60" t="e">
        <f ca="1">INDEX($A$3:$H$32,Q27,8)</f>
        <v>#N/A</v>
      </c>
      <c r="S27" s="60" t="str">
        <f t="shared" ca="1" si="0"/>
        <v/>
      </c>
      <c r="U27" s="60" t="e">
        <f ca="1">MATCH(1,OFFSET(ActorControlBits,SUM(U$3:U26),3,,1),0)</f>
        <v>#N/A</v>
      </c>
      <c r="V27" s="60" t="e">
        <f ca="1">SUM(U$3:U27)</f>
        <v>#N/A</v>
      </c>
      <c r="W27" s="60" t="e">
        <f ca="1">INDEX($A$3:$H$32,V27,8)</f>
        <v>#N/A</v>
      </c>
      <c r="X27" s="60" t="str">
        <f t="shared" ca="1" si="1"/>
        <v/>
      </c>
      <c r="Z27" s="60" t="e">
        <f ca="1">MATCH(1,OFFSET($F$3:$H$32,SUM(Z$3:Z26),0,,1),0)</f>
        <v>#N/A</v>
      </c>
      <c r="AA27" s="60" t="e">
        <f ca="1">SUM(Z$3:Z27)</f>
        <v>#N/A</v>
      </c>
      <c r="AB27" s="60" t="e">
        <f ca="1">INDEX($A$3:$H$32,AA27,8)</f>
        <v>#N/A</v>
      </c>
      <c r="AC27" s="60" t="str">
        <f t="shared" ca="1" si="2"/>
        <v/>
      </c>
      <c r="AE27" s="92"/>
      <c r="AF27" s="92"/>
      <c r="AG27" s="92"/>
      <c r="AH27" s="92"/>
    </row>
    <row r="28" spans="1:34">
      <c r="A28" s="78"/>
      <c r="B28" s="78"/>
      <c r="C28" s="78"/>
      <c r="D28" s="78"/>
      <c r="E28" s="78"/>
      <c r="F28" s="78"/>
      <c r="G28" s="78"/>
      <c r="H28" s="97"/>
      <c r="I28" s="97"/>
      <c r="J28" s="97"/>
      <c r="K28" s="97"/>
      <c r="L28" s="51"/>
      <c r="M28" s="97"/>
      <c r="N28" s="51"/>
      <c r="P28" s="60" t="e">
        <f ca="1">MATCH(1,OFFSET(ActorControlBits,SUM(P$3:P27),0,,1),0)</f>
        <v>#N/A</v>
      </c>
      <c r="Q28" s="60" t="e">
        <f ca="1">SUM(P$3:P28)</f>
        <v>#N/A</v>
      </c>
      <c r="R28" s="60" t="e">
        <f ca="1">INDEX($A$3:$H$32,Q28,8)</f>
        <v>#N/A</v>
      </c>
      <c r="S28" s="60" t="str">
        <f t="shared" ca="1" si="0"/>
        <v/>
      </c>
      <c r="U28" s="60" t="e">
        <f ca="1">MATCH(1,OFFSET(ActorControlBits,SUM(U$3:U27),3,,1),0)</f>
        <v>#N/A</v>
      </c>
      <c r="V28" s="60" t="e">
        <f ca="1">SUM(U$3:U28)</f>
        <v>#N/A</v>
      </c>
      <c r="W28" s="60" t="e">
        <f ca="1">INDEX($A$3:$H$32,V28,8)</f>
        <v>#N/A</v>
      </c>
      <c r="X28" s="60" t="str">
        <f t="shared" ca="1" si="1"/>
        <v/>
      </c>
      <c r="Z28" s="60" t="e">
        <f ca="1">MATCH(1,OFFSET($F$3:$H$32,SUM(Z$3:Z27),0,,1),0)</f>
        <v>#N/A</v>
      </c>
      <c r="AA28" s="60" t="e">
        <f ca="1">SUM(Z$3:Z28)</f>
        <v>#N/A</v>
      </c>
      <c r="AB28" s="60" t="e">
        <f ca="1">INDEX($A$3:$H$32,AA28,8)</f>
        <v>#N/A</v>
      </c>
      <c r="AC28" s="60" t="str">
        <f t="shared" ca="1" si="2"/>
        <v/>
      </c>
      <c r="AE28" s="92"/>
      <c r="AF28" s="92"/>
      <c r="AG28" s="92"/>
      <c r="AH28" s="92"/>
    </row>
    <row r="29" spans="1:34">
      <c r="A29" s="78"/>
      <c r="B29" s="78"/>
      <c r="C29" s="78"/>
      <c r="D29" s="78"/>
      <c r="E29" s="78"/>
      <c r="F29" s="78"/>
      <c r="G29" s="78"/>
      <c r="H29" s="97"/>
      <c r="I29" s="97"/>
      <c r="J29" s="97"/>
      <c r="K29" s="97"/>
      <c r="L29" s="97"/>
      <c r="M29" s="97"/>
      <c r="N29" s="97"/>
      <c r="P29" s="60" t="e">
        <f ca="1">MATCH(1,OFFSET(ActorControlBits,SUM(P$3:P28),0,,1),0)</f>
        <v>#N/A</v>
      </c>
      <c r="Q29" s="60" t="e">
        <f ca="1">SUM(P$3:P29)</f>
        <v>#N/A</v>
      </c>
      <c r="R29" s="60" t="e">
        <f ca="1">INDEX($A$3:$H$32,Q29,8)</f>
        <v>#N/A</v>
      </c>
      <c r="S29" s="60" t="str">
        <f t="shared" ca="1" si="0"/>
        <v/>
      </c>
      <c r="U29" s="60" t="e">
        <f ca="1">MATCH(1,OFFSET(ActorControlBits,SUM(U$3:U28),3,,1),0)</f>
        <v>#N/A</v>
      </c>
      <c r="V29" s="60" t="e">
        <f ca="1">SUM(U$3:U29)</f>
        <v>#N/A</v>
      </c>
      <c r="W29" s="60" t="e">
        <f ca="1">INDEX($A$3:$H$32,V29,8)</f>
        <v>#N/A</v>
      </c>
      <c r="X29" s="60" t="str">
        <f t="shared" ca="1" si="1"/>
        <v/>
      </c>
      <c r="Z29" s="60" t="e">
        <f ca="1">MATCH(1,OFFSET($F$3:$H$32,SUM(Z$3:Z28),0,,1),0)</f>
        <v>#N/A</v>
      </c>
      <c r="AA29" s="60" t="e">
        <f ca="1">SUM(Z$3:Z29)</f>
        <v>#N/A</v>
      </c>
      <c r="AB29" s="60" t="e">
        <f ca="1">INDEX($A$3:$H$32,AA29,8)</f>
        <v>#N/A</v>
      </c>
      <c r="AC29" s="60" t="str">
        <f t="shared" ca="1" si="2"/>
        <v/>
      </c>
      <c r="AE29" s="92"/>
      <c r="AF29" s="92"/>
      <c r="AG29" s="92"/>
      <c r="AH29" s="92"/>
    </row>
    <row r="30" spans="1:34">
      <c r="A30" s="78"/>
      <c r="B30" s="78"/>
      <c r="C30" s="78"/>
      <c r="D30" s="78"/>
      <c r="E30" s="78"/>
      <c r="F30" s="78"/>
      <c r="G30" s="78"/>
      <c r="H30" s="97"/>
      <c r="I30" s="97"/>
      <c r="J30" s="97"/>
      <c r="K30" s="97"/>
      <c r="L30" s="97"/>
      <c r="M30" s="97"/>
      <c r="N30" s="97"/>
      <c r="P30" s="60" t="e">
        <f ca="1">MATCH(1,OFFSET(ActorControlBits,SUM(P$3:P29),0,,1),0)</f>
        <v>#N/A</v>
      </c>
      <c r="Q30" s="60" t="e">
        <f ca="1">SUM(P$3:P30)</f>
        <v>#N/A</v>
      </c>
      <c r="R30" s="60" t="e">
        <f ca="1">INDEX($A$3:$H$32,Q30,8)</f>
        <v>#N/A</v>
      </c>
      <c r="S30" s="60" t="str">
        <f t="shared" ca="1" si="0"/>
        <v/>
      </c>
      <c r="U30" s="60" t="e">
        <f ca="1">MATCH(1,OFFSET(ActorControlBits,SUM(U$3:U29),3,,1),0)</f>
        <v>#N/A</v>
      </c>
      <c r="V30" s="60" t="e">
        <f ca="1">SUM(U$3:U30)</f>
        <v>#N/A</v>
      </c>
      <c r="W30" s="60" t="e">
        <f ca="1">INDEX($A$3:$H$32,V30,8)</f>
        <v>#N/A</v>
      </c>
      <c r="X30" s="60" t="str">
        <f t="shared" ca="1" si="1"/>
        <v/>
      </c>
      <c r="Z30" s="60" t="e">
        <f ca="1">MATCH(1,OFFSET($F$3:$H$32,SUM(Z$3:Z29),0,,1),0)</f>
        <v>#N/A</v>
      </c>
      <c r="AA30" s="60" t="e">
        <f ca="1">SUM(Z$3:Z30)</f>
        <v>#N/A</v>
      </c>
      <c r="AB30" s="60" t="e">
        <f ca="1">INDEX($A$3:$H$32,AA30,8)</f>
        <v>#N/A</v>
      </c>
      <c r="AC30" s="60" t="str">
        <f t="shared" ca="1" si="2"/>
        <v/>
      </c>
      <c r="AE30" s="92"/>
      <c r="AF30" s="92"/>
      <c r="AG30" s="92"/>
      <c r="AH30" s="92"/>
    </row>
    <row r="31" spans="1:34">
      <c r="A31" s="78"/>
      <c r="B31" s="78"/>
      <c r="C31" s="78"/>
      <c r="D31" s="78"/>
      <c r="E31" s="78"/>
      <c r="F31" s="78"/>
      <c r="G31" s="78"/>
      <c r="H31" s="97"/>
      <c r="I31" s="97"/>
      <c r="J31" s="97"/>
      <c r="K31" s="97"/>
      <c r="L31" s="97"/>
      <c r="M31" s="97"/>
      <c r="N31" s="97"/>
      <c r="P31" s="60" t="e">
        <f ca="1">MATCH(1,OFFSET(ActorControlBits,SUM(P$3:P30),0,,1),0)</f>
        <v>#N/A</v>
      </c>
      <c r="Q31" s="60" t="e">
        <f ca="1">SUM(P$3:P31)</f>
        <v>#N/A</v>
      </c>
      <c r="R31" s="60" t="e">
        <f ca="1">INDEX($A$3:$H$32,Q31,8)</f>
        <v>#N/A</v>
      </c>
      <c r="S31" s="60" t="str">
        <f t="shared" ca="1" si="0"/>
        <v/>
      </c>
      <c r="U31" s="60" t="e">
        <f ca="1">MATCH(1,OFFSET(ActorControlBits,SUM(U$3:U30),3,,1),0)</f>
        <v>#N/A</v>
      </c>
      <c r="V31" s="60" t="e">
        <f ca="1">SUM(U$3:U31)</f>
        <v>#N/A</v>
      </c>
      <c r="W31" s="60" t="e">
        <f ca="1">INDEX($A$3:$H$32,V31,8)</f>
        <v>#N/A</v>
      </c>
      <c r="X31" s="60" t="str">
        <f t="shared" ca="1" si="1"/>
        <v/>
      </c>
      <c r="Z31" s="60" t="e">
        <f ca="1">MATCH(1,OFFSET($F$3:$H$32,SUM(Z$3:Z30),0,,1),0)</f>
        <v>#N/A</v>
      </c>
      <c r="AA31" s="60" t="e">
        <f ca="1">SUM(Z$3:Z31)</f>
        <v>#N/A</v>
      </c>
      <c r="AB31" s="60" t="e">
        <f ca="1">INDEX($A$3:$H$32,AA31,8)</f>
        <v>#N/A</v>
      </c>
      <c r="AC31" s="60" t="str">
        <f t="shared" ca="1" si="2"/>
        <v/>
      </c>
      <c r="AE31" s="92"/>
      <c r="AF31" s="92"/>
      <c r="AG31" s="92"/>
      <c r="AH31" s="92"/>
    </row>
    <row r="32" spans="1:34">
      <c r="A32" s="78"/>
      <c r="B32" s="78"/>
      <c r="C32" s="78"/>
      <c r="D32" s="78"/>
      <c r="E32" s="78"/>
      <c r="F32" s="78"/>
      <c r="G32" s="78"/>
      <c r="H32" s="97"/>
      <c r="I32" s="97"/>
      <c r="J32" s="97"/>
      <c r="K32" s="97"/>
      <c r="L32" s="97"/>
      <c r="M32" s="97"/>
      <c r="N32" s="97"/>
      <c r="P32" s="60" t="e">
        <f ca="1">MATCH(1,OFFSET(ActorControlBits,SUM(P$3:P31),0,,1),0)</f>
        <v>#N/A</v>
      </c>
      <c r="Q32" s="60" t="e">
        <f ca="1">SUM(P$3:P32)</f>
        <v>#N/A</v>
      </c>
      <c r="R32" s="60" t="e">
        <f ca="1">INDEX($A$3:$H$32,Q32,8)</f>
        <v>#N/A</v>
      </c>
      <c r="S32" s="60" t="str">
        <f t="shared" ca="1" si="0"/>
        <v/>
      </c>
      <c r="U32" s="60" t="e">
        <f ca="1">MATCH(1,OFFSET(ActorControlBits,SUM(U$3:U31),3,,1),0)</f>
        <v>#N/A</v>
      </c>
      <c r="V32" s="60" t="e">
        <f ca="1">SUM(U$3:U32)</f>
        <v>#N/A</v>
      </c>
      <c r="W32" s="60" t="e">
        <f ca="1">INDEX($A$3:$H$32,V32,8)</f>
        <v>#N/A</v>
      </c>
      <c r="X32" s="60" t="str">
        <f t="shared" ca="1" si="1"/>
        <v/>
      </c>
      <c r="Z32" s="60" t="e">
        <f ca="1">MATCH(1,OFFSET($F$3:$H$32,SUM(Z$3:Z31),0,,1),0)</f>
        <v>#N/A</v>
      </c>
      <c r="AA32" s="60" t="e">
        <f ca="1">SUM(Z$3:Z32)</f>
        <v>#N/A</v>
      </c>
      <c r="AB32" s="60" t="e">
        <f ca="1">INDEX($A$3:$H$32,AA32,8)</f>
        <v>#N/A</v>
      </c>
      <c r="AC32" s="60" t="str">
        <f t="shared" ca="1" si="2"/>
        <v/>
      </c>
      <c r="AE32" s="91"/>
      <c r="AF32" s="91"/>
      <c r="AG32" s="91"/>
      <c r="AH32" s="91"/>
    </row>
    <row r="75" spans="15:15">
      <c r="O75" s="9">
        <f>('Intended Actions'!$D3 = -1)*('Intended Actions'!$G3 = -1)*('Intended Actions'!$J3 = -1)*('Intended Actions'!$M3 = -1)*('Intended Actions'!$P3 = -1)*('Intended Actions'!$S3 = -1)*('Intended Actions'!$V3 = -1)*('Intended Actions'!$Y3 = -1)*('Intended Actions'!$AB3 = -1)*('Intended Actions'!$AE3 = -1)</f>
        <v>0</v>
      </c>
    </row>
  </sheetData>
  <autoFilter ref="A2:N32"/>
  <customSheetViews>
    <customSheetView guid="{7B9B8920-6698-344C-AC43-8A8B049D4428}" showAutoFilter="1" hiddenColumns="1">
      <pane ySplit="2.0072463768115942" topLeftCell="A3" activePane="bottomLeft" state="frozenSplit"/>
      <selection pane="bottomLeft" activeCell="H3" sqref="H3"/>
      <autoFilter ref="A2:N32"/>
    </customSheetView>
    <customSheetView guid="{6ACAD6C7-4295-9849-8334-05264E60A5A5}" showAutoFilter="1" hiddenColumns="1">
      <pane ySplit="2.0072463768115942" topLeftCell="A3" activePane="bottomLeft" state="frozenSplit"/>
      <selection pane="bottomLeft" activeCell="H3" sqref="H3"/>
      <autoFilter ref="A2:N32"/>
    </customSheetView>
    <customSheetView guid="{5D31E53A-9EAC-2C40-B229-6491FB34D9C0}" showAutoFilter="1" hiddenColumns="1">
      <pane ySplit="2.0072463768115942" topLeftCell="A3" activePane="bottomLeft" state="frozenSplit"/>
      <selection pane="bottomLeft" activeCell="H3" sqref="H3"/>
      <autoFilter ref="A2:N32"/>
    </customSheetView>
    <customSheetView guid="{035162AC-8B54-6346-A453-EBA156EAC58E}" showAutoFilter="1" hiddenColumns="1">
      <pane ySplit="2.0072463768115942" topLeftCell="A3" activePane="bottomLeft" state="frozenSplit"/>
      <selection pane="bottomLeft" activeCell="H3" sqref="H3"/>
      <autoFilter ref="A2:N32"/>
    </customSheetView>
    <customSheetView guid="{1CBD0A3B-4E80-E546-8A3E-3D62C1B954D3}" showAutoFilter="1" hiddenColumns="1">
      <pane ySplit="2.0072463768115942" topLeftCell="A3" activePane="bottomLeft" state="frozenSplit"/>
      <selection pane="bottomLeft" activeCell="H3" sqref="H3"/>
      <autoFilter ref="A2:N32"/>
    </customSheetView>
    <customSheetView guid="{84D0062F-E24C-1042-BEC0-180BA21EDB45}" showAutoFilter="1" hiddenColumns="1">
      <pane ySplit="2.0072463768115942" topLeftCell="A3" activePane="bottomLeft" state="frozenSplit"/>
      <selection pane="bottomLeft" activeCell="H3" sqref="H3"/>
      <autoFilter ref="A2:N32"/>
    </customSheetView>
  </customSheetViews>
  <mergeCells count="6">
    <mergeCell ref="A1:J1"/>
    <mergeCell ref="K1:N1"/>
    <mergeCell ref="Z1:AC1"/>
    <mergeCell ref="AE1:AH1"/>
    <mergeCell ref="U1:X1"/>
    <mergeCell ref="P1:S1"/>
  </mergeCells>
  <phoneticPr fontId="2" type="noConversion"/>
  <conditionalFormatting sqref="M3:M32">
    <cfRule type="expression" dxfId="57" priority="0" stopIfTrue="1">
      <formula>NOT(OR($I3 = "Component Process",$A3,$B3))</formula>
    </cfRule>
  </conditionalFormatting>
  <conditionalFormatting sqref="K3:K32">
    <cfRule type="expression" dxfId="56" priority="0" stopIfTrue="1">
      <formula>NOT(OR($I3 = "Component Process", IF($I3 = "Execution Environment",$C3,0), $D3))</formula>
    </cfRule>
  </conditionalFormatting>
  <conditionalFormatting sqref="N3:N32 L3:L32">
    <cfRule type="expression" dxfId="55" priority="0" stopIfTrue="1">
      <formula>NOT(OR($I3 = "Component Process",$C3))</formula>
    </cfRule>
  </conditionalFormatting>
  <conditionalFormatting sqref="A3:A32">
    <cfRule type="expression" dxfId="54" priority="0" stopIfTrue="1">
      <formula>NOT($I3="External Interactor")</formula>
    </cfRule>
    <cfRule type="cellIs" dxfId="53" priority="0" stopIfTrue="1" operator="equal">
      <formula>1</formula>
    </cfRule>
    <cfRule type="cellIs" dxfId="52" priority="0" stopIfTrue="1" operator="equal">
      <formula>0</formula>
    </cfRule>
  </conditionalFormatting>
  <conditionalFormatting sqref="B3:B32">
    <cfRule type="expression" dxfId="51" priority="0" stopIfTrue="1">
      <formula>NOT($I3="External Interactor")</formula>
    </cfRule>
    <cfRule type="expression" dxfId="50" priority="0" stopIfTrue="1">
      <formula>OR($A3,$B3)</formula>
    </cfRule>
    <cfRule type="cellIs" dxfId="49" priority="0" stopIfTrue="1" operator="equal">
      <formula>0</formula>
    </cfRule>
  </conditionalFormatting>
  <conditionalFormatting sqref="C3:C32">
    <cfRule type="expression" dxfId="48" priority="0" stopIfTrue="1">
      <formula xml:space="preserve"> NOT(OR($I3 = "External Interactor", $I3 = "Execution Environment"))</formula>
    </cfRule>
    <cfRule type="cellIs" dxfId="47" priority="0" stopIfTrue="1" operator="equal">
      <formula>1</formula>
    </cfRule>
    <cfRule type="cellIs" dxfId="46" priority="0" stopIfTrue="1" operator="equal">
      <formula>0</formula>
    </cfRule>
  </conditionalFormatting>
  <conditionalFormatting sqref="D3:D32">
    <cfRule type="expression" dxfId="45" priority="0" stopIfTrue="1">
      <formula>NOT($I3="External Interactor")</formula>
    </cfRule>
    <cfRule type="cellIs" dxfId="44" priority="0" stopIfTrue="1" operator="equal">
      <formula>1</formula>
    </cfRule>
    <cfRule type="cellIs" dxfId="43" priority="0" stopIfTrue="1" operator="equal">
      <formula>0</formula>
    </cfRule>
  </conditionalFormatting>
  <conditionalFormatting sqref="E3:E32">
    <cfRule type="expression" dxfId="42" priority="0" stopIfTrue="1">
      <formula>NOT($A3)</formula>
    </cfRule>
    <cfRule type="cellIs" dxfId="41" priority="0" stopIfTrue="1" operator="equal">
      <formula>1</formula>
    </cfRule>
    <cfRule type="cellIs" dxfId="40" priority="0" stopIfTrue="1" operator="equal">
      <formula>0</formula>
    </cfRule>
  </conditionalFormatting>
  <conditionalFormatting sqref="F3:F32">
    <cfRule type="expression" dxfId="39" priority="0" stopIfTrue="1">
      <formula>NOT(OR($I3 = "Execution Environment", $I3 = "Component Process"))</formula>
    </cfRule>
    <cfRule type="cellIs" dxfId="38" priority="0" stopIfTrue="1" operator="equal">
      <formula>1</formula>
    </cfRule>
    <cfRule type="cellIs" dxfId="37" priority="0" stopIfTrue="1" operator="equal">
      <formula>0</formula>
    </cfRule>
  </conditionalFormatting>
  <conditionalFormatting sqref="G3:G32">
    <cfRule type="expression" dxfId="36" priority="0" stopIfTrue="1">
      <formula>OR($I3 &lt;&gt; "Execution Environment",$F3)</formula>
    </cfRule>
    <cfRule type="cellIs" dxfId="35" priority="0" stopIfTrue="1" operator="equal">
      <formula>1</formula>
    </cfRule>
    <cfRule type="cellIs" dxfId="34" priority="0" stopIfTrue="1" operator="equal">
      <formula>0</formula>
    </cfRule>
  </conditionalFormatting>
  <dataValidations count="1">
    <dataValidation type="list" allowBlank="1" showInputMessage="1" showErrorMessage="1" sqref="I3:I32">
      <formula1>ActorType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32"/>
  <sheetViews>
    <sheetView workbookViewId="0">
      <pane ySplit="2" topLeftCell="A3" activePane="bottomLeft" state="frozen"/>
      <selection pane="bottomLeft" activeCell="C3" sqref="C3"/>
    </sheetView>
  </sheetViews>
  <sheetFormatPr baseColWidth="10" defaultRowHeight="13"/>
  <cols>
    <col min="1" max="2" width="3.42578125" style="3" customWidth="1"/>
    <col min="3" max="3" width="15.28515625" style="3" bestFit="1" customWidth="1"/>
    <col min="4" max="4" width="8.28515625" style="3" bestFit="1" customWidth="1"/>
    <col min="5" max="5" width="47.5703125" style="3" customWidth="1"/>
    <col min="6" max="6" width="16.28515625" style="3" customWidth="1"/>
    <col min="7" max="7" width="8" style="61" hidden="1" customWidth="1"/>
    <col min="8" max="8" width="6.42578125" style="61" hidden="1" customWidth="1"/>
    <col min="9" max="9" width="6.140625" style="61" hidden="1" customWidth="1"/>
    <col min="10" max="10" width="10.7109375" style="9" hidden="1" customWidth="1"/>
    <col min="11" max="11" width="8" style="61" hidden="1" customWidth="1"/>
    <col min="12" max="12" width="6.42578125" style="61" hidden="1" customWidth="1"/>
    <col min="13" max="13" width="6.140625" style="61" hidden="1" customWidth="1"/>
    <col min="14" max="14" width="10.7109375" style="9" hidden="1" customWidth="1"/>
    <col min="15" max="15" width="41.28515625" style="61" hidden="1" customWidth="1"/>
    <col min="16" max="17" width="18.140625" style="61" hidden="1" customWidth="1"/>
    <col min="18" max="19" width="10.7109375" style="3"/>
    <col min="20" max="20" width="23.140625" style="3" customWidth="1"/>
    <col min="21" max="16384" width="10.7109375" style="3"/>
  </cols>
  <sheetData>
    <row r="1" spans="1:17" s="26" customFormat="1" ht="16" customHeight="1">
      <c r="A1" s="111" t="s">
        <v>33</v>
      </c>
      <c r="B1" s="111" t="s">
        <v>170</v>
      </c>
      <c r="C1" s="109" t="s">
        <v>77</v>
      </c>
      <c r="D1" s="109" t="s">
        <v>100</v>
      </c>
      <c r="E1" s="109" t="s">
        <v>78</v>
      </c>
      <c r="G1" s="108" t="s">
        <v>55</v>
      </c>
      <c r="H1" s="108"/>
      <c r="I1" s="108"/>
      <c r="J1" s="23"/>
      <c r="K1" s="108" t="s">
        <v>56</v>
      </c>
      <c r="L1" s="108"/>
      <c r="M1" s="108"/>
      <c r="N1" s="23"/>
      <c r="O1" s="187" t="s">
        <v>13</v>
      </c>
      <c r="P1" s="188"/>
      <c r="Q1" s="188"/>
    </row>
    <row r="2" spans="1:17" s="26" customFormat="1" ht="81">
      <c r="A2" s="112"/>
      <c r="B2" s="112"/>
      <c r="C2" s="110"/>
      <c r="D2" s="110"/>
      <c r="E2" s="110"/>
      <c r="G2" s="59" t="s">
        <v>133</v>
      </c>
      <c r="H2" s="59" t="s">
        <v>86</v>
      </c>
      <c r="I2" s="59" t="s">
        <v>159</v>
      </c>
      <c r="J2" s="19"/>
      <c r="K2" s="59" t="s">
        <v>133</v>
      </c>
      <c r="L2" s="59" t="s">
        <v>86</v>
      </c>
      <c r="M2" s="59" t="s">
        <v>159</v>
      </c>
      <c r="N2" s="19"/>
      <c r="O2" s="58" t="s">
        <v>133</v>
      </c>
      <c r="P2" s="58" t="s">
        <v>142</v>
      </c>
      <c r="Q2" s="58" t="s">
        <v>86</v>
      </c>
    </row>
    <row r="3" spans="1:17" ht="13" customHeight="1">
      <c r="A3" s="1"/>
      <c r="B3" s="1"/>
      <c r="C3" s="1"/>
      <c r="D3" s="1"/>
      <c r="E3" s="1"/>
      <c r="G3" s="60" t="e">
        <f ca="1">MATCH(1,OFFSET($A$3:$C$32,0,0,,1),0)</f>
        <v>#N/A</v>
      </c>
      <c r="H3" s="60" t="e">
        <f ca="1">INDEX($A$3:$C$32,SUM(G$3:G3),3)</f>
        <v>#N/A</v>
      </c>
      <c r="I3" s="60" t="str">
        <f ca="1">IF(ISNA(H3),"",H3)</f>
        <v/>
      </c>
      <c r="K3" s="60" t="e">
        <f ca="1">MATCH(1,OFFSET($B$3:$C$32,0,0,,1),0)</f>
        <v>#N/A</v>
      </c>
      <c r="L3" s="60" t="e">
        <f ca="1">INDEX($A$3:$C$32,SUM(K$3:K3),3)</f>
        <v>#N/A</v>
      </c>
      <c r="M3" s="60" t="str">
        <f ca="1">IF(ISNA(L3),"",L3)</f>
        <v/>
      </c>
      <c r="O3" s="90" t="s">
        <v>11</v>
      </c>
      <c r="P3" s="90" t="s">
        <v>118</v>
      </c>
      <c r="Q3" s="90" t="s">
        <v>161</v>
      </c>
    </row>
    <row r="4" spans="1:17">
      <c r="A4" s="1"/>
      <c r="B4" s="1"/>
      <c r="C4" s="1"/>
      <c r="D4" s="1"/>
      <c r="E4" s="1"/>
      <c r="G4" s="60" t="e">
        <f ca="1">MATCH(1,OFFSET($A$3:$C$32,SUM(G$3:G3),0,,1),0)</f>
        <v>#N/A</v>
      </c>
      <c r="H4" s="60" t="e">
        <f ca="1">INDEX($A$3:$C$32,SUM(G$3:G4),3)</f>
        <v>#N/A</v>
      </c>
      <c r="I4" s="60" t="str">
        <f t="shared" ref="I4:I7" ca="1" si="0">IF(ISNA(H4),"",H4)</f>
        <v/>
      </c>
      <c r="K4" s="60" t="e">
        <f ca="1">MATCH(1,OFFSET($B$3:$C$32,SUM(K$3:K3),0,,1),0)</f>
        <v>#N/A</v>
      </c>
      <c r="L4" s="60" t="e">
        <f ca="1">INDEX($A$3:$C$32,SUM(K$3:K4),3)</f>
        <v>#N/A</v>
      </c>
      <c r="M4" s="60" t="str">
        <f t="shared" ref="M4:M7" ca="1" si="1">IF(ISNA(L4),"",L4)</f>
        <v/>
      </c>
      <c r="O4" s="92"/>
      <c r="P4" s="92"/>
      <c r="Q4" s="92"/>
    </row>
    <row r="5" spans="1:17">
      <c r="A5" s="1"/>
      <c r="B5" s="1"/>
      <c r="C5" s="1"/>
      <c r="D5" s="1"/>
      <c r="E5" s="1"/>
      <c r="G5" s="60" t="e">
        <f ca="1">MATCH(1,OFFSET($A$3:$C$32,SUM(G$3:G4),0,,1),0)</f>
        <v>#N/A</v>
      </c>
      <c r="H5" s="60" t="e">
        <f ca="1">INDEX($A$3:$C$32,SUM(G$3:G5),3)</f>
        <v>#N/A</v>
      </c>
      <c r="I5" s="60" t="str">
        <f t="shared" ca="1" si="0"/>
        <v/>
      </c>
      <c r="K5" s="60" t="e">
        <f ca="1">MATCH(1,OFFSET($B$3:$C$32,SUM(K$3:K4),0,,1),0)</f>
        <v>#N/A</v>
      </c>
      <c r="L5" s="60" t="e">
        <f ca="1">INDEX($A$3:$C$32,SUM(K$3:K5),3)</f>
        <v>#N/A</v>
      </c>
      <c r="M5" s="60" t="str">
        <f t="shared" ca="1" si="1"/>
        <v/>
      </c>
      <c r="O5" s="90" t="s">
        <v>12</v>
      </c>
      <c r="P5" s="92"/>
      <c r="Q5" s="92"/>
    </row>
    <row r="6" spans="1:17">
      <c r="A6" s="1"/>
      <c r="B6" s="1"/>
      <c r="C6" s="1"/>
      <c r="D6" s="1"/>
      <c r="E6" s="1"/>
      <c r="G6" s="60" t="e">
        <f ca="1">MATCH(1,OFFSET($A$3:$C$32,SUM(G$3:G5),0,,1),0)</f>
        <v>#N/A</v>
      </c>
      <c r="H6" s="60" t="e">
        <f ca="1">INDEX($A$3:$C$32,SUM(G$3:G6),3)</f>
        <v>#N/A</v>
      </c>
      <c r="I6" s="60" t="str">
        <f t="shared" ca="1" si="0"/>
        <v/>
      </c>
      <c r="K6" s="60" t="e">
        <f ca="1">MATCH(1,OFFSET($B$3:$C$32,SUM(K$3:K5),0,,1),0)</f>
        <v>#N/A</v>
      </c>
      <c r="L6" s="60" t="e">
        <f ca="1">INDEX($A$3:$C$32,SUM(K$3:K6),3)</f>
        <v>#N/A</v>
      </c>
      <c r="M6" s="60" t="str">
        <f t="shared" ca="1" si="1"/>
        <v/>
      </c>
      <c r="O6" s="92"/>
      <c r="P6" s="92"/>
      <c r="Q6" s="92"/>
    </row>
    <row r="7" spans="1:17">
      <c r="A7" s="1"/>
      <c r="B7" s="1"/>
      <c r="C7" s="1"/>
      <c r="D7" s="1"/>
      <c r="E7" s="1"/>
      <c r="G7" s="60" t="e">
        <f ca="1">MATCH(1,OFFSET($A$3:$C$32,SUM(G$3:G6),0,,1),0)</f>
        <v>#N/A</v>
      </c>
      <c r="H7" s="60" t="e">
        <f ca="1">INDEX($A$3:$C$32,SUM(G$3:G7),3)</f>
        <v>#N/A</v>
      </c>
      <c r="I7" s="60" t="str">
        <f t="shared" ca="1" si="0"/>
        <v/>
      </c>
      <c r="K7" s="60" t="e">
        <f ca="1">MATCH(1,OFFSET($B$3:$C$32,SUM(K$3:K6),0,,1),0)</f>
        <v>#N/A</v>
      </c>
      <c r="L7" s="60" t="e">
        <f ca="1">INDEX($A$3:$C$32,SUM(K$3:K7),3)</f>
        <v>#N/A</v>
      </c>
      <c r="M7" s="60" t="str">
        <f t="shared" ca="1" si="1"/>
        <v/>
      </c>
      <c r="O7" s="92"/>
      <c r="P7" s="92"/>
      <c r="Q7" s="92"/>
    </row>
    <row r="8" spans="1:17">
      <c r="A8" s="1"/>
      <c r="B8" s="1"/>
      <c r="C8" s="1"/>
      <c r="D8" s="1"/>
      <c r="E8" s="1"/>
      <c r="G8" s="60" t="e">
        <f ca="1">MATCH(1,OFFSET($A$3:$C$32,SUM(G$3:G7),0,,1),0)</f>
        <v>#N/A</v>
      </c>
      <c r="H8" s="60" t="e">
        <f ca="1">INDEX($A$3:$C$32,SUM(G$3:G8),3)</f>
        <v>#N/A</v>
      </c>
      <c r="I8" s="60" t="str">
        <f t="shared" ref="I4:I32" ca="1" si="2">IF(ISNA(H8),"",H8)</f>
        <v/>
      </c>
      <c r="K8" s="60" t="e">
        <f ca="1">MATCH(1,OFFSET($B$3:$C$32,SUM(K$3:K7),0,,1),0)</f>
        <v>#N/A</v>
      </c>
      <c r="L8" s="60" t="e">
        <f ca="1">INDEX($A$3:$C$32,SUM(K$3:K8),3)</f>
        <v>#N/A</v>
      </c>
      <c r="M8" s="60" t="str">
        <f t="shared" ref="M4:M32" ca="1" si="3">IF(ISNA(L8),"",L8)</f>
        <v/>
      </c>
      <c r="O8" s="92"/>
      <c r="P8" s="92"/>
      <c r="Q8" s="92"/>
    </row>
    <row r="9" spans="1:17">
      <c r="A9" s="1"/>
      <c r="B9" s="1"/>
      <c r="C9" s="1"/>
      <c r="D9" s="1"/>
      <c r="E9" s="1"/>
      <c r="G9" s="60" t="e">
        <f ca="1">MATCH(1,OFFSET($A$3:$C$32,SUM(G$3:G8),0,,1),0)</f>
        <v>#N/A</v>
      </c>
      <c r="H9" s="60" t="e">
        <f ca="1">INDEX($A$3:$C$32,SUM(G$3:G9),3)</f>
        <v>#N/A</v>
      </c>
      <c r="I9" s="60" t="str">
        <f t="shared" ca="1" si="2"/>
        <v/>
      </c>
      <c r="K9" s="60" t="e">
        <f ca="1">MATCH(1,OFFSET($B$3:$C$32,SUM(K$3:K8),0,,1),0)</f>
        <v>#N/A</v>
      </c>
      <c r="L9" s="60" t="e">
        <f ca="1">INDEX($A$3:$C$32,SUM(K$3:K9),3)</f>
        <v>#N/A</v>
      </c>
      <c r="M9" s="60" t="str">
        <f t="shared" ca="1" si="3"/>
        <v/>
      </c>
      <c r="O9" s="92"/>
      <c r="P9" s="92"/>
      <c r="Q9" s="92"/>
    </row>
    <row r="10" spans="1:17">
      <c r="A10" s="1"/>
      <c r="B10" s="1"/>
      <c r="C10" s="1"/>
      <c r="D10" s="1"/>
      <c r="E10" s="1"/>
      <c r="G10" s="60" t="e">
        <f ca="1">MATCH(1,OFFSET($A$3:$C$32,SUM(G$3:G9),0,,1),0)</f>
        <v>#N/A</v>
      </c>
      <c r="H10" s="60" t="e">
        <f ca="1">INDEX($A$3:$C$32,SUM(G$3:G10),3)</f>
        <v>#N/A</v>
      </c>
      <c r="I10" s="60" t="str">
        <f t="shared" ca="1" si="2"/>
        <v/>
      </c>
      <c r="K10" s="60" t="e">
        <f ca="1">MATCH(1,OFFSET($B$3:$C$32,SUM(K$3:K9),0,,1),0)</f>
        <v>#N/A</v>
      </c>
      <c r="L10" s="60" t="e">
        <f ca="1">INDEX($A$3:$C$32,SUM(K$3:K10),3)</f>
        <v>#N/A</v>
      </c>
      <c r="M10" s="60" t="str">
        <f t="shared" ca="1" si="3"/>
        <v/>
      </c>
      <c r="O10" s="92"/>
      <c r="P10" s="92"/>
      <c r="Q10" s="92"/>
    </row>
    <row r="11" spans="1:17">
      <c r="A11" s="1"/>
      <c r="B11" s="1"/>
      <c r="C11" s="1"/>
      <c r="D11" s="1"/>
      <c r="E11" s="33"/>
      <c r="G11" s="60" t="e">
        <f ca="1">MATCH(1,OFFSET($A$3:$C$32,SUM(G$3:G10),0,,1),0)</f>
        <v>#N/A</v>
      </c>
      <c r="H11" s="60" t="e">
        <f ca="1">INDEX($A$3:$C$32,SUM(G$3:G11),3)</f>
        <v>#N/A</v>
      </c>
      <c r="I11" s="60" t="str">
        <f t="shared" ca="1" si="2"/>
        <v/>
      </c>
      <c r="K11" s="60" t="e">
        <f ca="1">MATCH(1,OFFSET($B$3:$C$32,SUM(K$3:K10),0,,1),0)</f>
        <v>#N/A</v>
      </c>
      <c r="L11" s="60" t="e">
        <f ca="1">INDEX($A$3:$C$32,SUM(K$3:K11),3)</f>
        <v>#N/A</v>
      </c>
      <c r="M11" s="60" t="str">
        <f t="shared" ca="1" si="3"/>
        <v/>
      </c>
      <c r="O11" s="92"/>
      <c r="P11" s="92"/>
      <c r="Q11" s="92"/>
    </row>
    <row r="12" spans="1:17">
      <c r="A12" s="1"/>
      <c r="B12" s="1"/>
      <c r="C12" s="1"/>
      <c r="D12" s="1"/>
      <c r="E12" s="33"/>
      <c r="G12" s="60" t="e">
        <f ca="1">MATCH(1,OFFSET($A$3:$C$32,SUM(G$3:G11),0,,1),0)</f>
        <v>#N/A</v>
      </c>
      <c r="H12" s="60" t="e">
        <f ca="1">INDEX($A$3:$C$32,SUM(G$3:G12),3)</f>
        <v>#N/A</v>
      </c>
      <c r="I12" s="60" t="str">
        <f t="shared" ca="1" si="2"/>
        <v/>
      </c>
      <c r="K12" s="60" t="e">
        <f ca="1">MATCH(1,OFFSET($B$3:$C$32,SUM(K$3:K11),0,,1),0)</f>
        <v>#N/A</v>
      </c>
      <c r="L12" s="60" t="e">
        <f ca="1">INDEX($A$3:$C$32,SUM(K$3:K12),3)</f>
        <v>#N/A</v>
      </c>
      <c r="M12" s="60" t="str">
        <f t="shared" ca="1" si="3"/>
        <v/>
      </c>
      <c r="O12" s="92"/>
      <c r="P12" s="92"/>
      <c r="Q12" s="92"/>
    </row>
    <row r="13" spans="1:17">
      <c r="A13" s="1"/>
      <c r="B13" s="1"/>
      <c r="C13" s="1"/>
      <c r="D13" s="1"/>
      <c r="E13" s="33"/>
      <c r="G13" s="60" t="e">
        <f ca="1">MATCH(1,OFFSET($A$3:$C$32,SUM(G$3:G12),0,,1),0)</f>
        <v>#N/A</v>
      </c>
      <c r="H13" s="60" t="e">
        <f ca="1">INDEX($A$3:$C$32,SUM(G$3:G13),3)</f>
        <v>#N/A</v>
      </c>
      <c r="I13" s="60" t="str">
        <f t="shared" ca="1" si="2"/>
        <v/>
      </c>
      <c r="K13" s="60" t="e">
        <f ca="1">MATCH(1,OFFSET($B$3:$C$32,SUM(K$3:K12),0,,1),0)</f>
        <v>#N/A</v>
      </c>
      <c r="L13" s="60" t="e">
        <f ca="1">INDEX($A$3:$C$32,SUM(K$3:K13),3)</f>
        <v>#N/A</v>
      </c>
      <c r="M13" s="60" t="str">
        <f t="shared" ca="1" si="3"/>
        <v/>
      </c>
      <c r="O13" s="92"/>
      <c r="P13" s="92"/>
      <c r="Q13" s="92"/>
    </row>
    <row r="14" spans="1:17">
      <c r="A14" s="1"/>
      <c r="B14" s="1"/>
      <c r="C14" s="1"/>
      <c r="D14" s="1"/>
      <c r="E14" s="1"/>
      <c r="G14" s="60" t="e">
        <f ca="1">MATCH(1,OFFSET($A$3:$C$32,SUM(G$3:G13),0,,1),0)</f>
        <v>#N/A</v>
      </c>
      <c r="H14" s="60" t="e">
        <f ca="1">INDEX($A$3:$C$32,SUM(G$3:G14),3)</f>
        <v>#N/A</v>
      </c>
      <c r="I14" s="60" t="str">
        <f t="shared" ca="1" si="2"/>
        <v/>
      </c>
      <c r="K14" s="60" t="e">
        <f ca="1">MATCH(1,OFFSET($B$3:$C$32,SUM(K$3:K13),0,,1),0)</f>
        <v>#N/A</v>
      </c>
      <c r="L14" s="60" t="e">
        <f ca="1">INDEX($A$3:$C$32,SUM(K$3:K14),3)</f>
        <v>#N/A</v>
      </c>
      <c r="M14" s="60" t="str">
        <f t="shared" ca="1" si="3"/>
        <v/>
      </c>
      <c r="O14" s="92"/>
      <c r="P14" s="92"/>
      <c r="Q14" s="92"/>
    </row>
    <row r="15" spans="1:17">
      <c r="A15" s="1"/>
      <c r="B15" s="1"/>
      <c r="C15" s="1"/>
      <c r="D15" s="1"/>
      <c r="E15" s="1"/>
      <c r="G15" s="60" t="e">
        <f ca="1">MATCH(1,OFFSET($A$3:$C$32,SUM(G$3:G14),0,,1),0)</f>
        <v>#N/A</v>
      </c>
      <c r="H15" s="60" t="e">
        <f ca="1">INDEX($A$3:$C$32,SUM(G$3:G15),3)</f>
        <v>#N/A</v>
      </c>
      <c r="I15" s="60" t="str">
        <f t="shared" ca="1" si="2"/>
        <v/>
      </c>
      <c r="K15" s="60" t="e">
        <f ca="1">MATCH(1,OFFSET($B$3:$C$32,SUM(K$3:K14),0,,1),0)</f>
        <v>#N/A</v>
      </c>
      <c r="L15" s="60" t="e">
        <f ca="1">INDEX($A$3:$C$32,SUM(K$3:K15),3)</f>
        <v>#N/A</v>
      </c>
      <c r="M15" s="60" t="str">
        <f t="shared" ca="1" si="3"/>
        <v/>
      </c>
      <c r="O15" s="92"/>
      <c r="P15" s="92"/>
      <c r="Q15" s="92"/>
    </row>
    <row r="16" spans="1:17">
      <c r="A16" s="1"/>
      <c r="B16" s="1"/>
      <c r="C16" s="1"/>
      <c r="D16" s="1"/>
      <c r="E16" s="1"/>
      <c r="G16" s="60" t="e">
        <f ca="1">MATCH(1,OFFSET($A$3:$C$32,SUM(G$3:G15),0,,1),0)</f>
        <v>#N/A</v>
      </c>
      <c r="H16" s="60" t="e">
        <f ca="1">INDEX($A$3:$C$32,SUM(G$3:G16),3)</f>
        <v>#N/A</v>
      </c>
      <c r="I16" s="60" t="str">
        <f t="shared" ca="1" si="2"/>
        <v/>
      </c>
      <c r="K16" s="60" t="e">
        <f ca="1">MATCH(1,OFFSET($B$3:$C$32,SUM(K$3:K15),0,,1),0)</f>
        <v>#N/A</v>
      </c>
      <c r="L16" s="60" t="e">
        <f ca="1">INDEX($A$3:$C$32,SUM(K$3:K16),3)</f>
        <v>#N/A</v>
      </c>
      <c r="M16" s="60" t="str">
        <f t="shared" ca="1" si="3"/>
        <v/>
      </c>
      <c r="O16" s="92"/>
      <c r="P16" s="92"/>
      <c r="Q16" s="92"/>
    </row>
    <row r="17" spans="1:17">
      <c r="A17" s="1"/>
      <c r="B17" s="1"/>
      <c r="C17" s="1"/>
      <c r="D17" s="1"/>
      <c r="E17" s="1"/>
      <c r="G17" s="60" t="e">
        <f ca="1">MATCH(1,OFFSET($A$3:$C$32,SUM(G$3:G16),0,,1),0)</f>
        <v>#N/A</v>
      </c>
      <c r="H17" s="60" t="e">
        <f ca="1">INDEX($A$3:$C$32,SUM(G$3:G17),3)</f>
        <v>#N/A</v>
      </c>
      <c r="I17" s="60" t="str">
        <f t="shared" ca="1" si="2"/>
        <v/>
      </c>
      <c r="K17" s="60" t="e">
        <f ca="1">MATCH(1,OFFSET($B$3:$C$32,SUM(K$3:K16),0,,1),0)</f>
        <v>#N/A</v>
      </c>
      <c r="L17" s="60" t="e">
        <f ca="1">INDEX($A$3:$C$32,SUM(K$3:K17),3)</f>
        <v>#N/A</v>
      </c>
      <c r="M17" s="60" t="str">
        <f t="shared" ca="1" si="3"/>
        <v/>
      </c>
      <c r="O17" s="92"/>
      <c r="P17" s="92"/>
      <c r="Q17" s="92"/>
    </row>
    <row r="18" spans="1:17">
      <c r="A18" s="1"/>
      <c r="B18" s="1"/>
      <c r="C18" s="1"/>
      <c r="D18" s="1"/>
      <c r="E18" s="1"/>
      <c r="G18" s="60" t="e">
        <f ca="1">MATCH(1,OFFSET($A$3:$C$32,SUM(G$3:G17),0,,1),0)</f>
        <v>#N/A</v>
      </c>
      <c r="H18" s="60" t="e">
        <f ca="1">INDEX($A$3:$C$32,SUM(G$3:G18),3)</f>
        <v>#N/A</v>
      </c>
      <c r="I18" s="60" t="str">
        <f t="shared" ca="1" si="2"/>
        <v/>
      </c>
      <c r="K18" s="60" t="e">
        <f ca="1">MATCH(1,OFFSET($B$3:$C$32,SUM(K$3:K17),0,,1),0)</f>
        <v>#N/A</v>
      </c>
      <c r="L18" s="60" t="e">
        <f ca="1">INDEX($A$3:$C$32,SUM(K$3:K18),3)</f>
        <v>#N/A</v>
      </c>
      <c r="M18" s="60" t="str">
        <f t="shared" ca="1" si="3"/>
        <v/>
      </c>
      <c r="O18" s="92"/>
      <c r="P18" s="92"/>
      <c r="Q18" s="92"/>
    </row>
    <row r="19" spans="1:17">
      <c r="A19" s="1"/>
      <c r="B19" s="1"/>
      <c r="C19" s="33"/>
      <c r="D19" s="1"/>
      <c r="E19" s="1"/>
      <c r="G19" s="60" t="e">
        <f ca="1">MATCH(1,OFFSET($A$3:$C$32,SUM(G$3:G18),0,,1),0)</f>
        <v>#N/A</v>
      </c>
      <c r="H19" s="60" t="e">
        <f ca="1">INDEX($A$3:$C$32,SUM(G$3:G19),3)</f>
        <v>#N/A</v>
      </c>
      <c r="I19" s="60" t="str">
        <f t="shared" ca="1" si="2"/>
        <v/>
      </c>
      <c r="K19" s="60" t="e">
        <f ca="1">MATCH(1,OFFSET($B$3:$C$32,SUM(K$3:K18),0,,1),0)</f>
        <v>#N/A</v>
      </c>
      <c r="L19" s="60" t="e">
        <f ca="1">INDEX($A$3:$C$32,SUM(K$3:K19),3)</f>
        <v>#N/A</v>
      </c>
      <c r="M19" s="60" t="str">
        <f t="shared" ca="1" si="3"/>
        <v/>
      </c>
      <c r="O19" s="92"/>
      <c r="P19" s="92"/>
      <c r="Q19" s="92"/>
    </row>
    <row r="20" spans="1:17">
      <c r="A20" s="1"/>
      <c r="B20" s="1"/>
      <c r="C20" s="1"/>
      <c r="D20" s="1"/>
      <c r="E20" s="1"/>
      <c r="G20" s="60" t="e">
        <f ca="1">MATCH(1,OFFSET($A$3:$C$32,SUM(G$3:G19),0,,1),0)</f>
        <v>#N/A</v>
      </c>
      <c r="H20" s="60" t="e">
        <f ca="1">INDEX($A$3:$C$32,SUM(G$3:G20),3)</f>
        <v>#N/A</v>
      </c>
      <c r="I20" s="60" t="str">
        <f t="shared" ca="1" si="2"/>
        <v/>
      </c>
      <c r="K20" s="60" t="e">
        <f ca="1">MATCH(1,OFFSET($B$3:$C$32,SUM(K$3:K19),0,,1),0)</f>
        <v>#N/A</v>
      </c>
      <c r="L20" s="60" t="e">
        <f ca="1">INDEX($A$3:$C$32,SUM(K$3:K20),3)</f>
        <v>#N/A</v>
      </c>
      <c r="M20" s="60" t="str">
        <f t="shared" ca="1" si="3"/>
        <v/>
      </c>
      <c r="O20" s="92"/>
      <c r="P20" s="92"/>
      <c r="Q20" s="92"/>
    </row>
    <row r="21" spans="1:17">
      <c r="A21" s="1"/>
      <c r="B21" s="1"/>
      <c r="C21" s="1"/>
      <c r="D21" s="1"/>
      <c r="E21" s="1"/>
      <c r="G21" s="60" t="e">
        <f ca="1">MATCH(1,OFFSET($A$3:$C$32,SUM(G$3:G20),0,,1),0)</f>
        <v>#N/A</v>
      </c>
      <c r="H21" s="60" t="e">
        <f ca="1">INDEX($A$3:$C$32,SUM(G$3:G21),3)</f>
        <v>#N/A</v>
      </c>
      <c r="I21" s="60" t="str">
        <f t="shared" ca="1" si="2"/>
        <v/>
      </c>
      <c r="K21" s="60" t="e">
        <f ca="1">MATCH(1,OFFSET($B$3:$C$32,SUM(K$3:K20),0,,1),0)</f>
        <v>#N/A</v>
      </c>
      <c r="L21" s="60" t="e">
        <f ca="1">INDEX($A$3:$C$32,SUM(K$3:K21),3)</f>
        <v>#N/A</v>
      </c>
      <c r="M21" s="60" t="str">
        <f t="shared" ca="1" si="3"/>
        <v/>
      </c>
      <c r="O21" s="92"/>
      <c r="P21" s="92"/>
      <c r="Q21" s="92"/>
    </row>
    <row r="22" spans="1:17">
      <c r="A22" s="1"/>
      <c r="B22" s="1"/>
      <c r="C22" s="1"/>
      <c r="D22" s="1"/>
      <c r="E22" s="1"/>
      <c r="G22" s="60" t="e">
        <f ca="1">MATCH(1,OFFSET($A$3:$C$32,SUM(G$3:G21),0,,1),0)</f>
        <v>#N/A</v>
      </c>
      <c r="H22" s="60" t="e">
        <f ca="1">INDEX($A$3:$C$32,SUM(G$3:G22),3)</f>
        <v>#N/A</v>
      </c>
      <c r="I22" s="60" t="str">
        <f t="shared" ca="1" si="2"/>
        <v/>
      </c>
      <c r="K22" s="60" t="e">
        <f ca="1">MATCH(1,OFFSET($B$3:$C$32,SUM(K$3:K21),0,,1),0)</f>
        <v>#N/A</v>
      </c>
      <c r="L22" s="60" t="e">
        <f ca="1">INDEX($A$3:$C$32,SUM(K$3:K22),3)</f>
        <v>#N/A</v>
      </c>
      <c r="M22" s="60" t="str">
        <f t="shared" ca="1" si="3"/>
        <v/>
      </c>
      <c r="O22" s="92"/>
      <c r="P22" s="92"/>
      <c r="Q22" s="92"/>
    </row>
    <row r="23" spans="1:17">
      <c r="A23" s="1"/>
      <c r="B23" s="1"/>
      <c r="C23" s="1"/>
      <c r="D23" s="1"/>
      <c r="E23" s="1"/>
      <c r="G23" s="60" t="e">
        <f ca="1">MATCH(1,OFFSET($A$3:$C$32,SUM(G$3:G22),0,,1),0)</f>
        <v>#N/A</v>
      </c>
      <c r="H23" s="60" t="e">
        <f ca="1">INDEX($A$3:$C$32,SUM(G$3:G23),3)</f>
        <v>#N/A</v>
      </c>
      <c r="I23" s="60" t="str">
        <f t="shared" ca="1" si="2"/>
        <v/>
      </c>
      <c r="K23" s="60" t="e">
        <f ca="1">MATCH(1,OFFSET($B$3:$C$32,SUM(K$3:K22),0,,1),0)</f>
        <v>#N/A</v>
      </c>
      <c r="L23" s="60" t="e">
        <f ca="1">INDEX($A$3:$C$32,SUM(K$3:K23),3)</f>
        <v>#N/A</v>
      </c>
      <c r="M23" s="60" t="str">
        <f t="shared" ca="1" si="3"/>
        <v/>
      </c>
      <c r="O23" s="92"/>
      <c r="P23" s="92"/>
      <c r="Q23" s="92"/>
    </row>
    <row r="24" spans="1:17">
      <c r="A24" s="1"/>
      <c r="B24" s="1"/>
      <c r="C24" s="1"/>
      <c r="D24" s="1"/>
      <c r="E24" s="1"/>
      <c r="G24" s="60" t="e">
        <f ca="1">MATCH(1,OFFSET($A$3:$C$32,SUM(G$3:G23),0,,1),0)</f>
        <v>#N/A</v>
      </c>
      <c r="H24" s="60" t="e">
        <f ca="1">INDEX($A$3:$C$32,SUM(G$3:G24),3)</f>
        <v>#N/A</v>
      </c>
      <c r="I24" s="60" t="str">
        <f t="shared" ca="1" si="2"/>
        <v/>
      </c>
      <c r="K24" s="60" t="e">
        <f ca="1">MATCH(1,OFFSET($B$3:$C$32,SUM(K$3:K23),0,,1),0)</f>
        <v>#N/A</v>
      </c>
      <c r="L24" s="60" t="e">
        <f ca="1">INDEX($A$3:$C$32,SUM(K$3:K24),3)</f>
        <v>#N/A</v>
      </c>
      <c r="M24" s="60" t="str">
        <f t="shared" ca="1" si="3"/>
        <v/>
      </c>
      <c r="O24" s="92"/>
      <c r="P24" s="92"/>
      <c r="Q24" s="92"/>
    </row>
    <row r="25" spans="1:17">
      <c r="A25" s="1"/>
      <c r="B25" s="1"/>
      <c r="C25" s="33"/>
      <c r="D25" s="1"/>
      <c r="E25" s="1"/>
      <c r="G25" s="60" t="e">
        <f ca="1">MATCH(1,OFFSET($A$3:$C$32,SUM(G$3:G24),0,,1),0)</f>
        <v>#N/A</v>
      </c>
      <c r="H25" s="60" t="e">
        <f ca="1">INDEX($A$3:$C$32,SUM(G$3:G25),3)</f>
        <v>#N/A</v>
      </c>
      <c r="I25" s="60" t="str">
        <f t="shared" ca="1" si="2"/>
        <v/>
      </c>
      <c r="K25" s="60" t="e">
        <f ca="1">MATCH(1,OFFSET($B$3:$C$32,SUM(K$3:K24),0,,1),0)</f>
        <v>#N/A</v>
      </c>
      <c r="L25" s="60" t="e">
        <f ca="1">INDEX($A$3:$C$32,SUM(K$3:K25),3)</f>
        <v>#N/A</v>
      </c>
      <c r="M25" s="60" t="str">
        <f t="shared" ca="1" si="3"/>
        <v/>
      </c>
      <c r="O25" s="92"/>
      <c r="P25" s="92"/>
      <c r="Q25" s="92"/>
    </row>
    <row r="26" spans="1:17">
      <c r="A26" s="1"/>
      <c r="B26" s="1"/>
      <c r="C26" s="1"/>
      <c r="D26" s="1"/>
      <c r="E26" s="1"/>
      <c r="G26" s="60" t="e">
        <f ca="1">MATCH(1,OFFSET($A$3:$C$32,SUM(G$3:G25),0,,1),0)</f>
        <v>#N/A</v>
      </c>
      <c r="H26" s="60" t="e">
        <f ca="1">INDEX($A$3:$C$32,SUM(G$3:G26),3)</f>
        <v>#N/A</v>
      </c>
      <c r="I26" s="60" t="str">
        <f t="shared" ca="1" si="2"/>
        <v/>
      </c>
      <c r="K26" s="60" t="e">
        <f ca="1">MATCH(1,OFFSET($B$3:$C$32,SUM(K$3:K25),0,,1),0)</f>
        <v>#N/A</v>
      </c>
      <c r="L26" s="60" t="e">
        <f ca="1">INDEX($A$3:$C$32,SUM(K$3:K26),3)</f>
        <v>#N/A</v>
      </c>
      <c r="M26" s="60" t="str">
        <f t="shared" ca="1" si="3"/>
        <v/>
      </c>
      <c r="O26" s="92"/>
      <c r="P26" s="92"/>
      <c r="Q26" s="92"/>
    </row>
    <row r="27" spans="1:17">
      <c r="A27" s="1"/>
      <c r="B27" s="1"/>
      <c r="C27" s="1"/>
      <c r="D27" s="1"/>
      <c r="E27" s="1"/>
      <c r="G27" s="60" t="e">
        <f ca="1">MATCH(1,OFFSET($A$3:$C$32,SUM(G$3:G26),0,,1),0)</f>
        <v>#N/A</v>
      </c>
      <c r="H27" s="60" t="e">
        <f ca="1">INDEX($A$3:$C$32,SUM(G$3:G27),3)</f>
        <v>#N/A</v>
      </c>
      <c r="I27" s="60" t="str">
        <f t="shared" ca="1" si="2"/>
        <v/>
      </c>
      <c r="K27" s="60" t="e">
        <f ca="1">MATCH(1,OFFSET($B$3:$C$32,SUM(K$3:K26),0,,1),0)</f>
        <v>#N/A</v>
      </c>
      <c r="L27" s="60" t="e">
        <f ca="1">INDEX($A$3:$C$32,SUM(K$3:K27),3)</f>
        <v>#N/A</v>
      </c>
      <c r="M27" s="60" t="str">
        <f t="shared" ca="1" si="3"/>
        <v/>
      </c>
      <c r="O27" s="92"/>
      <c r="P27" s="92"/>
      <c r="Q27" s="92"/>
    </row>
    <row r="28" spans="1:17">
      <c r="A28" s="1"/>
      <c r="B28" s="1"/>
      <c r="C28" s="1"/>
      <c r="D28" s="1"/>
      <c r="E28" s="1"/>
      <c r="G28" s="60" t="e">
        <f ca="1">MATCH(1,OFFSET($A$3:$C$32,SUM(G$3:G27),0,,1),0)</f>
        <v>#N/A</v>
      </c>
      <c r="H28" s="60" t="e">
        <f ca="1">INDEX($A$3:$C$32,SUM(G$3:G28),3)</f>
        <v>#N/A</v>
      </c>
      <c r="I28" s="60" t="str">
        <f t="shared" ca="1" si="2"/>
        <v/>
      </c>
      <c r="K28" s="60" t="e">
        <f ca="1">MATCH(1,OFFSET($B$3:$C$32,SUM(K$3:K27),0,,1),0)</f>
        <v>#N/A</v>
      </c>
      <c r="L28" s="60" t="e">
        <f ca="1">INDEX($A$3:$C$32,SUM(K$3:K28),3)</f>
        <v>#N/A</v>
      </c>
      <c r="M28" s="60" t="str">
        <f t="shared" ca="1" si="3"/>
        <v/>
      </c>
      <c r="O28" s="92"/>
      <c r="P28" s="92"/>
      <c r="Q28" s="92"/>
    </row>
    <row r="29" spans="1:17">
      <c r="A29" s="1"/>
      <c r="B29" s="1"/>
      <c r="C29" s="1"/>
      <c r="D29" s="1"/>
      <c r="E29" s="1"/>
      <c r="G29" s="60" t="e">
        <f ca="1">MATCH(1,OFFSET($A$3:$C$32,SUM(G$3:G28),0,,1),0)</f>
        <v>#N/A</v>
      </c>
      <c r="H29" s="60" t="e">
        <f ca="1">INDEX($A$3:$C$32,SUM(G$3:G29),3)</f>
        <v>#N/A</v>
      </c>
      <c r="I29" s="60" t="str">
        <f t="shared" ca="1" si="2"/>
        <v/>
      </c>
      <c r="K29" s="60" t="e">
        <f ca="1">MATCH(1,OFFSET($B$3:$C$32,SUM(K$3:K28),0,,1),0)</f>
        <v>#N/A</v>
      </c>
      <c r="L29" s="60" t="e">
        <f ca="1">INDEX($A$3:$C$32,SUM(K$3:K29),3)</f>
        <v>#N/A</v>
      </c>
      <c r="M29" s="60" t="str">
        <f t="shared" ca="1" si="3"/>
        <v/>
      </c>
      <c r="O29" s="92"/>
      <c r="P29" s="92"/>
      <c r="Q29" s="92"/>
    </row>
    <row r="30" spans="1:17">
      <c r="A30" s="1"/>
      <c r="B30" s="1"/>
      <c r="C30" s="1"/>
      <c r="D30" s="1"/>
      <c r="E30" s="1"/>
      <c r="G30" s="60" t="e">
        <f ca="1">MATCH(1,OFFSET($A$3:$C$32,SUM(G$3:G29),0,,1),0)</f>
        <v>#N/A</v>
      </c>
      <c r="H30" s="60" t="e">
        <f ca="1">INDEX($A$3:$C$32,SUM(G$3:G30),3)</f>
        <v>#N/A</v>
      </c>
      <c r="I30" s="60" t="str">
        <f t="shared" ca="1" si="2"/>
        <v/>
      </c>
      <c r="K30" s="60" t="e">
        <f ca="1">MATCH(1,OFFSET($B$3:$C$32,SUM(K$3:K29),0,,1),0)</f>
        <v>#N/A</v>
      </c>
      <c r="L30" s="60" t="e">
        <f ca="1">INDEX($A$3:$C$32,SUM(K$3:K30),3)</f>
        <v>#N/A</v>
      </c>
      <c r="M30" s="60" t="str">
        <f t="shared" ca="1" si="3"/>
        <v/>
      </c>
      <c r="O30" s="92"/>
      <c r="P30" s="92"/>
      <c r="Q30" s="92"/>
    </row>
    <row r="31" spans="1:17">
      <c r="A31" s="1"/>
      <c r="B31" s="1"/>
      <c r="C31" s="1"/>
      <c r="D31" s="1"/>
      <c r="E31" s="1"/>
      <c r="G31" s="60" t="e">
        <f ca="1">MATCH(1,OFFSET($A$3:$C$32,SUM(G$3:G30),0,,1),0)</f>
        <v>#N/A</v>
      </c>
      <c r="H31" s="60" t="e">
        <f ca="1">INDEX($A$3:$C$32,SUM(G$3:G31),3)</f>
        <v>#N/A</v>
      </c>
      <c r="I31" s="60" t="str">
        <f t="shared" ca="1" si="2"/>
        <v/>
      </c>
      <c r="K31" s="60" t="e">
        <f ca="1">MATCH(1,OFFSET($B$3:$C$32,SUM(K$3:K30),0,,1),0)</f>
        <v>#N/A</v>
      </c>
      <c r="L31" s="60" t="e">
        <f ca="1">INDEX($A$3:$C$32,SUM(K$3:K31),3)</f>
        <v>#N/A</v>
      </c>
      <c r="M31" s="60" t="str">
        <f t="shared" ca="1" si="3"/>
        <v/>
      </c>
      <c r="O31" s="92"/>
      <c r="P31" s="92"/>
      <c r="Q31" s="92"/>
    </row>
    <row r="32" spans="1:17">
      <c r="A32" s="1"/>
      <c r="B32" s="1"/>
      <c r="C32" s="1"/>
      <c r="D32" s="1"/>
      <c r="E32" s="1"/>
      <c r="G32" s="60" t="e">
        <f ca="1">MATCH(1,OFFSET($A$3:$C$32,SUM(G$3:G31),0,,1),0)</f>
        <v>#N/A</v>
      </c>
      <c r="H32" s="60" t="e">
        <f ca="1">INDEX($A$3:$C$32,SUM(G$3:G32),3)</f>
        <v>#N/A</v>
      </c>
      <c r="I32" s="60" t="str">
        <f t="shared" ca="1" si="2"/>
        <v/>
      </c>
      <c r="K32" s="60" t="e">
        <f ca="1">MATCH(1,OFFSET($B$3:$C$32,SUM(K$3:K31),0,,1),0)</f>
        <v>#N/A</v>
      </c>
      <c r="L32" s="60" t="e">
        <f ca="1">INDEX($A$3:$C$32,SUM(K$3:K32),3)</f>
        <v>#N/A</v>
      </c>
      <c r="M32" s="60" t="str">
        <f t="shared" ca="1" si="3"/>
        <v/>
      </c>
      <c r="O32" s="91"/>
      <c r="P32" s="91"/>
      <c r="Q32" s="91"/>
    </row>
  </sheetData>
  <autoFilter ref="A2:E2"/>
  <customSheetViews>
    <customSheetView guid="{7B9B8920-6698-344C-AC43-8A8B049D4428}" showAutoFilter="1" hiddenColumns="1">
      <pane ySplit="2.0123456790123457" topLeftCell="A3" activePane="bottomLeft" state="frozenSplit"/>
      <selection pane="bottomLeft" activeCell="C3" sqref="C3"/>
      <autoFilter ref="A2:E2"/>
    </customSheetView>
    <customSheetView guid="{6ACAD6C7-4295-9849-8334-05264E60A5A5}" showAutoFilter="1" hiddenColumns="1">
      <pane ySplit="2.0123456790123457" topLeftCell="A3" activePane="bottomLeft" state="frozenSplit"/>
      <selection pane="bottomLeft" activeCell="C3" sqref="C3"/>
      <autoFilter ref="A2:E2"/>
    </customSheetView>
    <customSheetView guid="{5D31E53A-9EAC-2C40-B229-6491FB34D9C0}" showAutoFilter="1" hiddenColumns="1">
      <pane ySplit="2.0123456790123457" topLeftCell="A3" activePane="bottomLeft" state="frozenSplit"/>
      <selection pane="bottomLeft" activeCell="C3" sqref="C3"/>
      <autoFilter ref="A2:E2"/>
    </customSheetView>
    <customSheetView guid="{035162AC-8B54-6346-A453-EBA156EAC58E}" showAutoFilter="1" hiddenColumns="1">
      <pane ySplit="2.0123456790123457" topLeftCell="A3" activePane="bottomLeft" state="frozenSplit"/>
      <selection pane="bottomLeft" activeCell="C3" sqref="C3"/>
      <autoFilter ref="A2:E2"/>
    </customSheetView>
    <customSheetView guid="{1CBD0A3B-4E80-E546-8A3E-3D62C1B954D3}" showAutoFilter="1" hiddenColumns="1">
      <pane ySplit="2.0123456790123457" topLeftCell="A3" activePane="bottomLeft" state="frozenSplit"/>
      <selection pane="bottomLeft" activeCell="C3" sqref="C3"/>
      <autoFilter ref="A2:E2"/>
    </customSheetView>
    <customSheetView guid="{84D0062F-E24C-1042-BEC0-180BA21EDB45}" showAutoFilter="1" hiddenColumns="1">
      <pane ySplit="2.0123456790123457" topLeftCell="A3" activePane="bottomLeft" state="frozenSplit"/>
      <selection pane="bottomLeft" activeCell="C3" sqref="C3"/>
      <autoFilter ref="A2:E2"/>
    </customSheetView>
  </customSheetViews>
  <mergeCells count="8">
    <mergeCell ref="K1:M1"/>
    <mergeCell ref="G1:I1"/>
    <mergeCell ref="A1:A2"/>
    <mergeCell ref="B1:B2"/>
    <mergeCell ref="C1:C2"/>
    <mergeCell ref="D1:D2"/>
    <mergeCell ref="E1:E2"/>
    <mergeCell ref="O1:Q1"/>
  </mergeCells>
  <phoneticPr fontId="2" type="noConversion"/>
  <conditionalFormatting sqref="B3:B32">
    <cfRule type="expression" dxfId="33" priority="0" stopIfTrue="1">
      <formula>OR($A3,ISBLANK($C3))</formula>
    </cfRule>
    <cfRule type="cellIs" dxfId="32" priority="0" stopIfTrue="1" operator="equal">
      <formula>1</formula>
    </cfRule>
    <cfRule type="cellIs" dxfId="31" priority="0" stopIfTrue="1" operator="equal">
      <formula>0</formula>
    </cfRule>
  </conditionalFormatting>
  <conditionalFormatting sqref="A3:A32">
    <cfRule type="cellIs" dxfId="30" priority="0" stopIfTrue="1" operator="equal">
      <formula>1</formula>
    </cfRule>
    <cfRule type="cellIs" dxfId="29" priority="0" stopIfTrue="1" operator="equal">
      <formula>0</formula>
    </cfRule>
  </conditionalFormatting>
  <dataValidations disablePrompts="1" count="1">
    <dataValidation type="list" allowBlank="1" showInputMessage="1" showErrorMessage="1" sqref="D3:D32">
      <formula1>DataType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RowHeight="16"/>
  <cols>
    <col min="1" max="3" width="7" style="26" customWidth="1"/>
    <col min="4" max="33" width="4.140625" style="24" customWidth="1"/>
    <col min="34" max="34" width="10.7109375" style="24"/>
    <col min="35" max="35" width="10.7109375" style="63" hidden="1" customWidth="1"/>
    <col min="36" max="38" width="6.5703125" style="63" hidden="1" customWidth="1"/>
    <col min="39" max="16384" width="10.7109375" style="24"/>
  </cols>
  <sheetData>
    <row r="1" spans="1:39" s="26" customFormat="1">
      <c r="A1" s="26" t="s">
        <v>172</v>
      </c>
      <c r="B1" s="26" t="s">
        <v>173</v>
      </c>
      <c r="C1" s="26" t="s">
        <v>174</v>
      </c>
      <c r="D1" s="130" t="s">
        <v>135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2"/>
      <c r="Z1" s="132"/>
      <c r="AA1" s="132"/>
      <c r="AB1" s="132"/>
      <c r="AC1" s="132"/>
      <c r="AD1" s="132"/>
      <c r="AE1" s="132"/>
      <c r="AF1" s="132"/>
      <c r="AG1" s="133"/>
      <c r="AI1" s="117" t="s">
        <v>128</v>
      </c>
      <c r="AJ1" s="117" t="s">
        <v>129</v>
      </c>
      <c r="AK1" s="117"/>
      <c r="AL1" s="117"/>
    </row>
    <row r="2" spans="1:39" s="26" customFormat="1" ht="48" customHeight="1">
      <c r="A2" s="26" t="s">
        <v>82</v>
      </c>
      <c r="B2" s="26" t="s">
        <v>104</v>
      </c>
      <c r="C2" s="26" t="s">
        <v>175</v>
      </c>
      <c r="D2" s="125" t="str">
        <f ca="1">Actors!S3</f>
        <v/>
      </c>
      <c r="E2" s="128"/>
      <c r="F2" s="129"/>
      <c r="G2" s="125" t="str">
        <f ca="1">Actors!S4</f>
        <v/>
      </c>
      <c r="H2" s="128"/>
      <c r="I2" s="129"/>
      <c r="J2" s="125" t="str">
        <f ca="1">Actors!S5</f>
        <v/>
      </c>
      <c r="K2" s="128"/>
      <c r="L2" s="129"/>
      <c r="M2" s="125" t="str">
        <f ca="1">Actors!S6</f>
        <v/>
      </c>
      <c r="N2" s="128"/>
      <c r="O2" s="129"/>
      <c r="P2" s="125" t="str">
        <f ca="1">Actors!S7</f>
        <v/>
      </c>
      <c r="Q2" s="128"/>
      <c r="R2" s="129"/>
      <c r="S2" s="125" t="str">
        <f ca="1">Actors!S8</f>
        <v/>
      </c>
      <c r="T2" s="128"/>
      <c r="U2" s="129"/>
      <c r="V2" s="125" t="str">
        <f ca="1">Actors!S9</f>
        <v/>
      </c>
      <c r="W2" s="128"/>
      <c r="X2" s="129"/>
      <c r="Y2" s="125" t="str">
        <f ca="1">Actors!S10</f>
        <v/>
      </c>
      <c r="Z2" s="126"/>
      <c r="AA2" s="127"/>
      <c r="AB2" s="125" t="str">
        <f ca="1">Actors!S11</f>
        <v/>
      </c>
      <c r="AC2" s="128"/>
      <c r="AD2" s="129"/>
      <c r="AE2" s="125" t="str">
        <f ca="1">Actors!S12</f>
        <v/>
      </c>
      <c r="AF2" s="126"/>
      <c r="AG2" s="127"/>
      <c r="AI2" s="117"/>
      <c r="AJ2" s="117"/>
      <c r="AK2" s="117"/>
      <c r="AL2" s="117"/>
    </row>
    <row r="3" spans="1:39" ht="16" customHeight="1">
      <c r="A3" s="122" t="s">
        <v>171</v>
      </c>
      <c r="B3" s="137" t="str">
        <f ca="1">'Data Model'!I3</f>
        <v/>
      </c>
      <c r="C3" s="138"/>
      <c r="D3" s="34"/>
      <c r="E3" s="35"/>
      <c r="F3" s="36"/>
      <c r="G3" s="34"/>
      <c r="H3" s="35"/>
      <c r="I3" s="36"/>
      <c r="J3" s="34"/>
      <c r="K3" s="35"/>
      <c r="L3" s="36"/>
      <c r="M3" s="34"/>
      <c r="N3" s="35"/>
      <c r="O3" s="36"/>
      <c r="P3" s="34"/>
      <c r="Q3" s="35"/>
      <c r="R3" s="36"/>
      <c r="S3" s="34"/>
      <c r="T3" s="35"/>
      <c r="U3" s="36"/>
      <c r="V3" s="34"/>
      <c r="W3" s="35"/>
      <c r="X3" s="36"/>
      <c r="Y3" s="34"/>
      <c r="Z3" s="35"/>
      <c r="AA3" s="36"/>
      <c r="AB3" s="34"/>
      <c r="AC3" s="35"/>
      <c r="AD3" s="36"/>
      <c r="AE3" s="34"/>
      <c r="AF3" s="35"/>
      <c r="AG3" s="36"/>
      <c r="AI3" s="120" t="e">
        <f ca="1">VLOOKUP(B3,DataModelType,2,0)</f>
        <v>#N/A</v>
      </c>
      <c r="AJ3" s="62">
        <f t="shared" ref="AJ3" ca="1" si="0">IF(ISNA(AI3),0,VLOOKUP(AI3,DataPossibleActions,3,0))</f>
        <v>0</v>
      </c>
      <c r="AK3" s="62">
        <f t="shared" ref="AK3" ca="1" si="1">IF(ISNA(AI3),0,VLOOKUP(AI3,DataPossibleActions,4,0))</f>
        <v>0</v>
      </c>
      <c r="AL3" s="62">
        <f t="shared" ref="AL3" ca="1" si="2">IF(ISNA(AI3),0,VLOOKUP(AI3,DataPossibleActions,7,0))</f>
        <v>0</v>
      </c>
    </row>
    <row r="4" spans="1:39" ht="16" customHeight="1">
      <c r="A4" s="123"/>
      <c r="B4" s="139"/>
      <c r="C4" s="140"/>
      <c r="D4" s="37"/>
      <c r="E4" s="27"/>
      <c r="F4" s="28"/>
      <c r="G4" s="37"/>
      <c r="H4" s="27"/>
      <c r="I4" s="28"/>
      <c r="J4" s="37"/>
      <c r="K4" s="27"/>
      <c r="L4" s="28"/>
      <c r="M4" s="37"/>
      <c r="N4" s="27"/>
      <c r="O4" s="28"/>
      <c r="P4" s="37"/>
      <c r="Q4" s="27"/>
      <c r="R4" s="28"/>
      <c r="S4" s="37"/>
      <c r="T4" s="27"/>
      <c r="U4" s="28"/>
      <c r="V4" s="37"/>
      <c r="W4" s="27"/>
      <c r="X4" s="28"/>
      <c r="Y4" s="37"/>
      <c r="Z4" s="27"/>
      <c r="AA4" s="28"/>
      <c r="AB4" s="37"/>
      <c r="AC4" s="27"/>
      <c r="AD4" s="28"/>
      <c r="AE4" s="37"/>
      <c r="AF4" s="27"/>
      <c r="AG4" s="28"/>
      <c r="AI4" s="121"/>
      <c r="AJ4" s="62">
        <f t="shared" ref="AJ4" ca="1" si="3">IF(ISNA(AI3),0,VLOOKUP(AI3,DataPossibleActions,5,0))</f>
        <v>0</v>
      </c>
      <c r="AK4" s="62">
        <f t="shared" ref="AK4" ca="1" si="4">IF(ISNA(AI3),0,VLOOKUP(AI3,DataPossibleActions,6,0))</f>
        <v>0</v>
      </c>
      <c r="AL4" s="62">
        <f t="shared" ref="AL4" ca="1" si="5">IF(ISNA(AI3),0,VLOOKUP(AI3,DataPossibleActions,8,0))</f>
        <v>0</v>
      </c>
    </row>
    <row r="5" spans="1:39" ht="16" customHeight="1">
      <c r="A5" s="123"/>
      <c r="B5" s="137" t="str">
        <f ca="1">'Data Model'!I4</f>
        <v/>
      </c>
      <c r="C5" s="138"/>
      <c r="D5" s="34"/>
      <c r="E5" s="35"/>
      <c r="F5" s="36"/>
      <c r="G5" s="34"/>
      <c r="H5" s="35"/>
      <c r="I5" s="36"/>
      <c r="J5" s="34"/>
      <c r="K5" s="35"/>
      <c r="L5" s="36"/>
      <c r="M5" s="34"/>
      <c r="N5" s="35"/>
      <c r="O5" s="36"/>
      <c r="P5" s="34"/>
      <c r="Q5" s="35"/>
      <c r="R5" s="36"/>
      <c r="S5" s="34"/>
      <c r="T5" s="35"/>
      <c r="U5" s="36"/>
      <c r="V5" s="34"/>
      <c r="W5" s="35"/>
      <c r="X5" s="36"/>
      <c r="Y5" s="34"/>
      <c r="Z5" s="35"/>
      <c r="AA5" s="36"/>
      <c r="AB5" s="34"/>
      <c r="AC5" s="35"/>
      <c r="AD5" s="36"/>
      <c r="AE5" s="34"/>
      <c r="AF5" s="35"/>
      <c r="AG5" s="36"/>
      <c r="AI5" s="120" t="e">
        <f t="shared" ref="AI5:AI15" ca="1" si="6">VLOOKUP(B5,DataModelType,2,0)</f>
        <v>#N/A</v>
      </c>
      <c r="AJ5" s="62">
        <f t="shared" ref="AJ5" ca="1" si="7">IF(ISNA(AI5),0,VLOOKUP(AI5,DataPossibleActions,3,0))</f>
        <v>0</v>
      </c>
      <c r="AK5" s="62">
        <f t="shared" ref="AK5" ca="1" si="8">IF(ISNA(AI5),0,VLOOKUP(AI5,DataPossibleActions,4,0))</f>
        <v>0</v>
      </c>
      <c r="AL5" s="62">
        <f t="shared" ref="AL5" ca="1" si="9">IF(ISNA(AI5),0,VLOOKUP(AI5,DataPossibleActions,7,0))</f>
        <v>0</v>
      </c>
    </row>
    <row r="6" spans="1:39" ht="16" customHeight="1">
      <c r="A6" s="123"/>
      <c r="B6" s="139"/>
      <c r="C6" s="140"/>
      <c r="D6" s="37"/>
      <c r="E6" s="27"/>
      <c r="F6" s="28"/>
      <c r="G6" s="37"/>
      <c r="H6" s="27"/>
      <c r="I6" s="28"/>
      <c r="J6" s="37"/>
      <c r="K6" s="27"/>
      <c r="L6" s="28"/>
      <c r="M6" s="37"/>
      <c r="N6" s="27"/>
      <c r="O6" s="28"/>
      <c r="P6" s="37"/>
      <c r="Q6" s="27"/>
      <c r="R6" s="28"/>
      <c r="S6" s="37"/>
      <c r="T6" s="27"/>
      <c r="U6" s="28"/>
      <c r="V6" s="37"/>
      <c r="W6" s="27"/>
      <c r="X6" s="28"/>
      <c r="Y6" s="37"/>
      <c r="Z6" s="27"/>
      <c r="AA6" s="28"/>
      <c r="AB6" s="37"/>
      <c r="AC6" s="27"/>
      <c r="AD6" s="28"/>
      <c r="AE6" s="37"/>
      <c r="AF6" s="27"/>
      <c r="AG6" s="28"/>
      <c r="AI6" s="121"/>
      <c r="AJ6" s="62">
        <f t="shared" ref="AJ6" ca="1" si="10">IF(ISNA(AI5),0,VLOOKUP(AI5,DataPossibleActions,5,0))</f>
        <v>0</v>
      </c>
      <c r="AK6" s="62">
        <f t="shared" ref="AK6" ca="1" si="11">IF(ISNA(AI5),0,VLOOKUP(AI5,DataPossibleActions,6,0))</f>
        <v>0</v>
      </c>
      <c r="AL6" s="62">
        <f t="shared" ref="AL6" ca="1" si="12">IF(ISNA(AI5),0,VLOOKUP(AI5,DataPossibleActions,8,0))</f>
        <v>0</v>
      </c>
    </row>
    <row r="7" spans="1:39" ht="16" customHeight="1">
      <c r="A7" s="123"/>
      <c r="B7" s="137" t="str">
        <f ca="1">'Data Model'!I5</f>
        <v/>
      </c>
      <c r="C7" s="138"/>
      <c r="D7" s="34"/>
      <c r="E7" s="35"/>
      <c r="F7" s="36"/>
      <c r="G7" s="34"/>
      <c r="H7" s="35"/>
      <c r="I7" s="36"/>
      <c r="J7" s="34"/>
      <c r="K7" s="35"/>
      <c r="L7" s="36"/>
      <c r="M7" s="34"/>
      <c r="N7" s="35"/>
      <c r="O7" s="36"/>
      <c r="P7" s="34"/>
      <c r="Q7" s="35"/>
      <c r="R7" s="36"/>
      <c r="S7" s="34"/>
      <c r="T7" s="35"/>
      <c r="U7" s="36"/>
      <c r="V7" s="34"/>
      <c r="W7" s="35"/>
      <c r="X7" s="36"/>
      <c r="Y7" s="34"/>
      <c r="Z7" s="35"/>
      <c r="AA7" s="36"/>
      <c r="AB7" s="34"/>
      <c r="AC7" s="35"/>
      <c r="AD7" s="36"/>
      <c r="AE7" s="34"/>
      <c r="AF7" s="35"/>
      <c r="AG7" s="36"/>
      <c r="AI7" s="120" t="e">
        <f t="shared" ca="1" si="6"/>
        <v>#N/A</v>
      </c>
      <c r="AJ7" s="62">
        <f t="shared" ref="AJ7" ca="1" si="13">IF(ISNA(AI7),0,VLOOKUP(AI7,DataPossibleActions,3,0))</f>
        <v>0</v>
      </c>
      <c r="AK7" s="62">
        <f t="shared" ref="AK7" ca="1" si="14">IF(ISNA(AI7),0,VLOOKUP(AI7,DataPossibleActions,4,0))</f>
        <v>0</v>
      </c>
      <c r="AL7" s="62">
        <f t="shared" ref="AL7" ca="1" si="15">IF(ISNA(AI7),0,VLOOKUP(AI7,DataPossibleActions,7,0))</f>
        <v>0</v>
      </c>
    </row>
    <row r="8" spans="1:39" ht="16" customHeight="1">
      <c r="A8" s="123"/>
      <c r="B8" s="139"/>
      <c r="C8" s="140"/>
      <c r="D8" s="37"/>
      <c r="E8" s="27"/>
      <c r="F8" s="28"/>
      <c r="G8" s="37"/>
      <c r="H8" s="27"/>
      <c r="I8" s="28"/>
      <c r="J8" s="37"/>
      <c r="K8" s="27"/>
      <c r="L8" s="28"/>
      <c r="M8" s="37"/>
      <c r="N8" s="27"/>
      <c r="O8" s="28"/>
      <c r="P8" s="37"/>
      <c r="Q8" s="27"/>
      <c r="R8" s="28"/>
      <c r="S8" s="37"/>
      <c r="T8" s="27"/>
      <c r="U8" s="28"/>
      <c r="V8" s="37"/>
      <c r="W8" s="27"/>
      <c r="X8" s="28"/>
      <c r="Y8" s="37"/>
      <c r="Z8" s="27"/>
      <c r="AA8" s="28"/>
      <c r="AB8" s="37"/>
      <c r="AC8" s="27"/>
      <c r="AD8" s="28"/>
      <c r="AE8" s="37"/>
      <c r="AF8" s="27"/>
      <c r="AG8" s="28"/>
      <c r="AI8" s="121"/>
      <c r="AJ8" s="62">
        <f t="shared" ref="AJ8" ca="1" si="16">IF(ISNA(AI7),0,VLOOKUP(AI7,DataPossibleActions,5,0))</f>
        <v>0</v>
      </c>
      <c r="AK8" s="62">
        <f t="shared" ref="AK8" ca="1" si="17">IF(ISNA(AI7),0,VLOOKUP(AI7,DataPossibleActions,6,0))</f>
        <v>0</v>
      </c>
      <c r="AL8" s="62">
        <f t="shared" ref="AL8" ca="1" si="18">IF(ISNA(AI7),0,VLOOKUP(AI7,DataPossibleActions,8,0))</f>
        <v>0</v>
      </c>
      <c r="AM8" s="25"/>
    </row>
    <row r="9" spans="1:39" ht="16" customHeight="1">
      <c r="A9" s="123"/>
      <c r="B9" s="137" t="str">
        <f ca="1">'Data Model'!I6</f>
        <v/>
      </c>
      <c r="C9" s="138"/>
      <c r="D9" s="34"/>
      <c r="E9" s="35"/>
      <c r="F9" s="36"/>
      <c r="G9" s="34"/>
      <c r="H9" s="35"/>
      <c r="I9" s="36"/>
      <c r="J9" s="34"/>
      <c r="K9" s="35"/>
      <c r="L9" s="36"/>
      <c r="M9" s="34"/>
      <c r="N9" s="35"/>
      <c r="O9" s="36"/>
      <c r="P9" s="34"/>
      <c r="Q9" s="35"/>
      <c r="R9" s="36"/>
      <c r="S9" s="34"/>
      <c r="T9" s="35"/>
      <c r="U9" s="36"/>
      <c r="V9" s="34"/>
      <c r="W9" s="35"/>
      <c r="X9" s="36"/>
      <c r="Y9" s="34"/>
      <c r="Z9" s="35"/>
      <c r="AA9" s="36"/>
      <c r="AB9" s="34"/>
      <c r="AC9" s="35"/>
      <c r="AD9" s="36"/>
      <c r="AE9" s="34"/>
      <c r="AF9" s="35"/>
      <c r="AG9" s="36"/>
      <c r="AI9" s="120" t="e">
        <f t="shared" ca="1" si="6"/>
        <v>#N/A</v>
      </c>
      <c r="AJ9" s="62">
        <f t="shared" ref="AJ9:AJ11" ca="1" si="19">IF(ISNA(AI9),0,VLOOKUP(AI9,DataPossibleActions,3,0))</f>
        <v>0</v>
      </c>
      <c r="AK9" s="62">
        <f t="shared" ref="AK9" ca="1" si="20">IF(ISNA(AI9),0,VLOOKUP(AI9,DataPossibleActions,4,0))</f>
        <v>0</v>
      </c>
      <c r="AL9" s="62">
        <f t="shared" ref="AL9" ca="1" si="21">IF(ISNA(AI9),0,VLOOKUP(AI9,DataPossibleActions,7,0))</f>
        <v>0</v>
      </c>
    </row>
    <row r="10" spans="1:39" ht="16" customHeight="1">
      <c r="A10" s="123"/>
      <c r="B10" s="139"/>
      <c r="C10" s="140"/>
      <c r="D10" s="37"/>
      <c r="E10" s="27"/>
      <c r="F10" s="28"/>
      <c r="G10" s="37"/>
      <c r="H10" s="27"/>
      <c r="I10" s="28"/>
      <c r="J10" s="37"/>
      <c r="K10" s="27"/>
      <c r="L10" s="28"/>
      <c r="M10" s="37"/>
      <c r="N10" s="27"/>
      <c r="O10" s="28"/>
      <c r="P10" s="37"/>
      <c r="Q10" s="27"/>
      <c r="R10" s="28"/>
      <c r="S10" s="37"/>
      <c r="T10" s="27"/>
      <c r="U10" s="28"/>
      <c r="V10" s="37"/>
      <c r="W10" s="27"/>
      <c r="X10" s="28"/>
      <c r="Y10" s="37"/>
      <c r="Z10" s="27"/>
      <c r="AA10" s="28"/>
      <c r="AB10" s="37"/>
      <c r="AC10" s="27"/>
      <c r="AD10" s="28"/>
      <c r="AE10" s="37"/>
      <c r="AF10" s="27"/>
      <c r="AG10" s="28"/>
      <c r="AI10" s="121"/>
      <c r="AJ10" s="62">
        <f t="shared" ref="AJ10" ca="1" si="22">IF(ISNA(AI9),0,VLOOKUP(AI9,DataPossibleActions,5,0))</f>
        <v>0</v>
      </c>
      <c r="AK10" s="62">
        <f t="shared" ref="AK10" ca="1" si="23">IF(ISNA(AI9),0,VLOOKUP(AI9,DataPossibleActions,6,0))</f>
        <v>0</v>
      </c>
      <c r="AL10" s="62">
        <f t="shared" ref="AL10" ca="1" si="24">IF(ISNA(AI9),0,VLOOKUP(AI9,DataPossibleActions,8,0))</f>
        <v>0</v>
      </c>
    </row>
    <row r="11" spans="1:39" ht="16" customHeight="1">
      <c r="A11" s="123"/>
      <c r="B11" s="137" t="str">
        <f ca="1">'Data Model'!I7</f>
        <v/>
      </c>
      <c r="C11" s="138"/>
      <c r="D11" s="34"/>
      <c r="E11" s="35"/>
      <c r="F11" s="36"/>
      <c r="G11" s="34"/>
      <c r="H11" s="35"/>
      <c r="I11" s="36"/>
      <c r="J11" s="34"/>
      <c r="K11" s="35"/>
      <c r="L11" s="36"/>
      <c r="M11" s="34"/>
      <c r="N11" s="35"/>
      <c r="O11" s="36"/>
      <c r="P11" s="34"/>
      <c r="Q11" s="35"/>
      <c r="R11" s="36"/>
      <c r="S11" s="34"/>
      <c r="T11" s="35"/>
      <c r="U11" s="36"/>
      <c r="V11" s="34"/>
      <c r="W11" s="35"/>
      <c r="X11" s="36"/>
      <c r="Y11" s="34"/>
      <c r="Z11" s="35"/>
      <c r="AA11" s="36"/>
      <c r="AB11" s="34"/>
      <c r="AC11" s="35"/>
      <c r="AD11" s="36"/>
      <c r="AE11" s="34"/>
      <c r="AF11" s="35"/>
      <c r="AG11" s="36"/>
      <c r="AI11" s="120" t="e">
        <f t="shared" ca="1" si="6"/>
        <v>#N/A</v>
      </c>
      <c r="AJ11" s="62">
        <f t="shared" ca="1" si="19"/>
        <v>0</v>
      </c>
      <c r="AK11" s="62">
        <f ca="1">IF(ISNA(AI11),0,VLOOKUP(AI11,DataPossibleActions,4,0))</f>
        <v>0</v>
      </c>
      <c r="AL11" s="62">
        <f ca="1">IF(ISNA(AI11),0,VLOOKUP(AI11,DataPossibleActions,7,0))</f>
        <v>0</v>
      </c>
      <c r="AM11" s="25"/>
    </row>
    <row r="12" spans="1:39" ht="16" customHeight="1">
      <c r="A12" s="123"/>
      <c r="B12" s="139"/>
      <c r="C12" s="140"/>
      <c r="D12" s="37"/>
      <c r="E12" s="27"/>
      <c r="F12" s="28"/>
      <c r="G12" s="37"/>
      <c r="H12" s="27"/>
      <c r="I12" s="28"/>
      <c r="J12" s="37"/>
      <c r="K12" s="27"/>
      <c r="L12" s="28"/>
      <c r="M12" s="37"/>
      <c r="N12" s="27"/>
      <c r="O12" s="28"/>
      <c r="P12" s="37"/>
      <c r="Q12" s="27"/>
      <c r="R12" s="28"/>
      <c r="S12" s="37"/>
      <c r="T12" s="27"/>
      <c r="U12" s="28"/>
      <c r="V12" s="37"/>
      <c r="W12" s="27"/>
      <c r="X12" s="28"/>
      <c r="Y12" s="37"/>
      <c r="Z12" s="27"/>
      <c r="AA12" s="28"/>
      <c r="AB12" s="37"/>
      <c r="AC12" s="27"/>
      <c r="AD12" s="28"/>
      <c r="AE12" s="37"/>
      <c r="AF12" s="27"/>
      <c r="AG12" s="28"/>
      <c r="AI12" s="121"/>
      <c r="AJ12" s="62">
        <f ca="1">IF(ISNA(AI11),0,VLOOKUP(AI11,DataPossibleActions,5,0))</f>
        <v>0</v>
      </c>
      <c r="AK12" s="62">
        <f ca="1">IF(ISNA(AI11),0,VLOOKUP(AI11,DataPossibleActions,6,0))</f>
        <v>0</v>
      </c>
      <c r="AL12" s="62">
        <f ca="1">IF(ISNA(AI11),0,VLOOKUP(AI11,DataPossibleActions,8,0))</f>
        <v>0</v>
      </c>
      <c r="AM12" s="49"/>
    </row>
    <row r="13" spans="1:39" ht="16" customHeight="1">
      <c r="A13" s="123"/>
      <c r="B13" s="137" t="str">
        <f ca="1">'Data Model'!I8</f>
        <v/>
      </c>
      <c r="C13" s="138"/>
      <c r="D13" s="34"/>
      <c r="E13" s="35"/>
      <c r="F13" s="36"/>
      <c r="G13" s="34"/>
      <c r="H13" s="35"/>
      <c r="I13" s="36"/>
      <c r="J13" s="34"/>
      <c r="K13" s="35"/>
      <c r="L13" s="36"/>
      <c r="M13" s="34"/>
      <c r="N13" s="35"/>
      <c r="O13" s="36"/>
      <c r="P13" s="34"/>
      <c r="Q13" s="35"/>
      <c r="R13" s="36"/>
      <c r="S13" s="34"/>
      <c r="T13" s="35"/>
      <c r="U13" s="36"/>
      <c r="V13" s="34"/>
      <c r="W13" s="35"/>
      <c r="X13" s="36"/>
      <c r="Y13" s="34"/>
      <c r="Z13" s="35"/>
      <c r="AA13" s="36"/>
      <c r="AB13" s="34"/>
      <c r="AC13" s="35"/>
      <c r="AD13" s="36"/>
      <c r="AE13" s="34"/>
      <c r="AF13" s="35"/>
      <c r="AG13" s="36"/>
      <c r="AI13" s="120" t="e">
        <f t="shared" ca="1" si="6"/>
        <v>#N/A</v>
      </c>
      <c r="AJ13" s="62">
        <f t="shared" ref="AJ13" ca="1" si="25">IF(ISNA(AI13),0,VLOOKUP(AI13,DataPossibleActions,3,0))</f>
        <v>0</v>
      </c>
      <c r="AK13" s="62">
        <f t="shared" ref="AK13" ca="1" si="26">IF(ISNA(AI13),0,VLOOKUP(AI13,DataPossibleActions,4,0))</f>
        <v>0</v>
      </c>
      <c r="AL13" s="62">
        <f t="shared" ref="AL13" ca="1" si="27">IF(ISNA(AI13),0,VLOOKUP(AI13,DataPossibleActions,7,0))</f>
        <v>0</v>
      </c>
    </row>
    <row r="14" spans="1:39" ht="16" customHeight="1">
      <c r="A14" s="123"/>
      <c r="B14" s="139"/>
      <c r="C14" s="140"/>
      <c r="D14" s="37"/>
      <c r="E14" s="27"/>
      <c r="F14" s="28"/>
      <c r="G14" s="37"/>
      <c r="H14" s="27"/>
      <c r="I14" s="28"/>
      <c r="J14" s="37"/>
      <c r="K14" s="27"/>
      <c r="L14" s="28"/>
      <c r="M14" s="37"/>
      <c r="N14" s="27"/>
      <c r="O14" s="28"/>
      <c r="P14" s="37"/>
      <c r="Q14" s="27"/>
      <c r="R14" s="28"/>
      <c r="S14" s="37"/>
      <c r="T14" s="27"/>
      <c r="U14" s="28"/>
      <c r="V14" s="37"/>
      <c r="W14" s="27"/>
      <c r="X14" s="28"/>
      <c r="Y14" s="37"/>
      <c r="Z14" s="27"/>
      <c r="AA14" s="28"/>
      <c r="AB14" s="37"/>
      <c r="AC14" s="27"/>
      <c r="AD14" s="28"/>
      <c r="AE14" s="37"/>
      <c r="AF14" s="27"/>
      <c r="AG14" s="28"/>
      <c r="AI14" s="121"/>
      <c r="AJ14" s="62">
        <f t="shared" ref="AJ14" ca="1" si="28">IF(ISNA(AI13),0,VLOOKUP(AI13,DataPossibleActions,5,0))</f>
        <v>0</v>
      </c>
      <c r="AK14" s="62">
        <f t="shared" ref="AK14" ca="1" si="29">IF(ISNA(AI13),0,VLOOKUP(AI13,DataPossibleActions,6,0))</f>
        <v>0</v>
      </c>
      <c r="AL14" s="62">
        <f t="shared" ref="AL14" ca="1" si="30">IF(ISNA(AI13),0,VLOOKUP(AI13,DataPossibleActions,8,0))</f>
        <v>0</v>
      </c>
    </row>
    <row r="15" spans="1:39" ht="16" customHeight="1">
      <c r="A15" s="123"/>
      <c r="B15" s="137" t="str">
        <f ca="1">'Data Model'!I9</f>
        <v/>
      </c>
      <c r="C15" s="138"/>
      <c r="D15" s="34"/>
      <c r="E15" s="35"/>
      <c r="F15" s="36"/>
      <c r="G15" s="34"/>
      <c r="H15" s="35"/>
      <c r="I15" s="36"/>
      <c r="J15" s="34"/>
      <c r="K15" s="35"/>
      <c r="L15" s="36"/>
      <c r="M15" s="34"/>
      <c r="N15" s="35"/>
      <c r="O15" s="36"/>
      <c r="P15" s="34"/>
      <c r="Q15" s="35"/>
      <c r="R15" s="36"/>
      <c r="S15" s="34"/>
      <c r="T15" s="35"/>
      <c r="U15" s="36"/>
      <c r="V15" s="34"/>
      <c r="W15" s="35"/>
      <c r="X15" s="36"/>
      <c r="Y15" s="34"/>
      <c r="Z15" s="35"/>
      <c r="AA15" s="36"/>
      <c r="AB15" s="34"/>
      <c r="AC15" s="35"/>
      <c r="AD15" s="36"/>
      <c r="AE15" s="34"/>
      <c r="AF15" s="35"/>
      <c r="AG15" s="36"/>
      <c r="AI15" s="120" t="e">
        <f t="shared" ca="1" si="6"/>
        <v>#N/A</v>
      </c>
      <c r="AJ15" s="62">
        <f t="shared" ref="AJ15" ca="1" si="31">IF(ISNA(AI15),0,VLOOKUP(AI15,DataPossibleActions,3,0))</f>
        <v>0</v>
      </c>
      <c r="AK15" s="62">
        <f t="shared" ref="AK15" ca="1" si="32">IF(ISNA(AI15),0,VLOOKUP(AI15,DataPossibleActions,4,0))</f>
        <v>0</v>
      </c>
      <c r="AL15" s="62">
        <f t="shared" ref="AL15" ca="1" si="33">IF(ISNA(AI15),0,VLOOKUP(AI15,DataPossibleActions,7,0))</f>
        <v>0</v>
      </c>
    </row>
    <row r="16" spans="1:39" ht="16" customHeight="1">
      <c r="A16" s="124"/>
      <c r="B16" s="139"/>
      <c r="C16" s="140"/>
      <c r="D16" s="37"/>
      <c r="E16" s="27"/>
      <c r="F16" s="28"/>
      <c r="G16" s="37"/>
      <c r="H16" s="27"/>
      <c r="I16" s="28"/>
      <c r="J16" s="37"/>
      <c r="K16" s="27"/>
      <c r="L16" s="28"/>
      <c r="M16" s="37"/>
      <c r="N16" s="27"/>
      <c r="O16" s="28"/>
      <c r="P16" s="37"/>
      <c r="Q16" s="27"/>
      <c r="R16" s="28"/>
      <c r="S16" s="37"/>
      <c r="T16" s="27"/>
      <c r="U16" s="28"/>
      <c r="V16" s="37"/>
      <c r="W16" s="27"/>
      <c r="X16" s="28"/>
      <c r="Y16" s="37"/>
      <c r="Z16" s="27"/>
      <c r="AA16" s="28"/>
      <c r="AB16" s="37"/>
      <c r="AC16" s="27"/>
      <c r="AD16" s="28"/>
      <c r="AE16" s="37"/>
      <c r="AF16" s="27"/>
      <c r="AG16" s="28"/>
      <c r="AI16" s="121"/>
      <c r="AJ16" s="62">
        <f t="shared" ref="AJ16" ca="1" si="34">IF(ISNA(AI15),0,VLOOKUP(AI15,DataPossibleActions,5,0))</f>
        <v>0</v>
      </c>
      <c r="AK16" s="62">
        <f t="shared" ref="AK16" ca="1" si="35">IF(ISNA(AI15),0,VLOOKUP(AI15,DataPossibleActions,6,0))</f>
        <v>0</v>
      </c>
      <c r="AL16" s="62">
        <f t="shared" ref="AL16" ca="1" si="36">IF(ISNA(AI15),0,VLOOKUP(AI15,DataPossibleActions,8,0))</f>
        <v>0</v>
      </c>
    </row>
    <row r="17" spans="1:38">
      <c r="B17" s="21"/>
      <c r="C17" s="21"/>
    </row>
    <row r="18" spans="1:38">
      <c r="B18" s="21"/>
      <c r="C18" s="21"/>
    </row>
    <row r="19" spans="1:38">
      <c r="B19" s="21"/>
      <c r="C19" s="21"/>
    </row>
    <row r="20" spans="1:38">
      <c r="B20" s="21"/>
      <c r="C20" s="21"/>
    </row>
    <row r="21" spans="1:38">
      <c r="B21" s="21"/>
      <c r="C21" s="21"/>
    </row>
    <row r="22" spans="1:38">
      <c r="B22" s="21"/>
      <c r="C22" s="21"/>
    </row>
    <row r="23" spans="1:38">
      <c r="B23" s="21"/>
      <c r="C23" s="21"/>
    </row>
    <row r="24" spans="1:38">
      <c r="B24" s="21"/>
      <c r="C24" s="21"/>
    </row>
    <row r="25" spans="1:38">
      <c r="B25" s="21"/>
      <c r="C25" s="21"/>
    </row>
    <row r="26" spans="1:38">
      <c r="B26" s="21"/>
      <c r="C26" s="21"/>
    </row>
    <row r="27" spans="1:38" s="63" customFormat="1" ht="15" hidden="1">
      <c r="A27" s="118" t="s">
        <v>130</v>
      </c>
      <c r="B27" s="119"/>
      <c r="C27" s="119"/>
      <c r="D27" s="63" t="b">
        <f ca="1">D2&lt;&gt;""</f>
        <v>0</v>
      </c>
      <c r="E27" s="63" t="b">
        <f ca="1">D27</f>
        <v>0</v>
      </c>
      <c r="F27" s="63" t="b">
        <f ca="1">D27</f>
        <v>0</v>
      </c>
      <c r="G27" s="63" t="b">
        <f t="shared" ref="G27" ca="1" si="37">G2&lt;&gt;""</f>
        <v>0</v>
      </c>
      <c r="H27" s="63" t="b">
        <f t="shared" ref="H27" ca="1" si="38">G27</f>
        <v>0</v>
      </c>
      <c r="I27" s="63" t="b">
        <f t="shared" ref="I27" ca="1" si="39">G27</f>
        <v>0</v>
      </c>
      <c r="J27" s="63" t="b">
        <f t="shared" ref="J27" ca="1" si="40">J2&lt;&gt;""</f>
        <v>0</v>
      </c>
      <c r="K27" s="63" t="b">
        <f t="shared" ref="K27" ca="1" si="41">J27</f>
        <v>0</v>
      </c>
      <c r="L27" s="63" t="b">
        <f t="shared" ref="L27" ca="1" si="42">J27</f>
        <v>0</v>
      </c>
      <c r="M27" s="63" t="b">
        <f t="shared" ref="M27" ca="1" si="43">M2&lt;&gt;""</f>
        <v>0</v>
      </c>
      <c r="N27" s="63" t="b">
        <f t="shared" ref="N27" ca="1" si="44">M27</f>
        <v>0</v>
      </c>
      <c r="O27" s="63" t="b">
        <f t="shared" ref="O27" ca="1" si="45">M27</f>
        <v>0</v>
      </c>
      <c r="P27" s="63" t="b">
        <f t="shared" ref="P27" ca="1" si="46">P2&lt;&gt;""</f>
        <v>0</v>
      </c>
      <c r="Q27" s="63" t="b">
        <f t="shared" ref="Q27" ca="1" si="47">P27</f>
        <v>0</v>
      </c>
      <c r="R27" s="63" t="b">
        <f t="shared" ref="R27" ca="1" si="48">P27</f>
        <v>0</v>
      </c>
      <c r="S27" s="63" t="b">
        <f t="shared" ref="S27" ca="1" si="49">S2&lt;&gt;""</f>
        <v>0</v>
      </c>
      <c r="T27" s="63" t="b">
        <f t="shared" ref="T27" ca="1" si="50">S27</f>
        <v>0</v>
      </c>
      <c r="U27" s="63" t="b">
        <f t="shared" ref="U27" ca="1" si="51">S27</f>
        <v>0</v>
      </c>
      <c r="V27" s="63" t="b">
        <f t="shared" ref="V27" ca="1" si="52">V2&lt;&gt;""</f>
        <v>0</v>
      </c>
      <c r="W27" s="63" t="b">
        <f t="shared" ref="W27" ca="1" si="53">V27</f>
        <v>0</v>
      </c>
      <c r="X27" s="63" t="b">
        <f t="shared" ref="X27" ca="1" si="54">V27</f>
        <v>0</v>
      </c>
      <c r="Y27" s="63" t="b">
        <f t="shared" ref="Y27" ca="1" si="55">Y2&lt;&gt;""</f>
        <v>0</v>
      </c>
      <c r="Z27" s="63" t="b">
        <f t="shared" ref="Z27" ca="1" si="56">Y27</f>
        <v>0</v>
      </c>
      <c r="AA27" s="63" t="b">
        <f t="shared" ref="AA27" ca="1" si="57">Y27</f>
        <v>0</v>
      </c>
      <c r="AB27" s="63" t="b">
        <f t="shared" ref="AB27" ca="1" si="58">AB2&lt;&gt;""</f>
        <v>0</v>
      </c>
      <c r="AC27" s="63" t="b">
        <f t="shared" ref="AC27" ca="1" si="59">AB27</f>
        <v>0</v>
      </c>
      <c r="AD27" s="63" t="b">
        <f t="shared" ref="AD27" ca="1" si="60">AB27</f>
        <v>0</v>
      </c>
      <c r="AE27" s="63" t="b">
        <f t="shared" ref="AE27" ca="1" si="61">AE2&lt;&gt;""</f>
        <v>0</v>
      </c>
      <c r="AF27" s="63" t="b">
        <f t="shared" ref="AF27" ca="1" si="62">AE27</f>
        <v>0</v>
      </c>
      <c r="AG27" s="63" t="b">
        <f t="shared" ref="AG27" ca="1" si="63">AE27</f>
        <v>0</v>
      </c>
    </row>
    <row r="28" spans="1:38" s="63" customFormat="1" hidden="1">
      <c r="A28" s="141" t="s">
        <v>131</v>
      </c>
      <c r="B28" s="141"/>
      <c r="C28" s="141"/>
      <c r="D28" s="63" t="e">
        <f ca="1">INDEX(ActorControlBits,Actors!Q3,4)</f>
        <v>#N/A</v>
      </c>
      <c r="E28" s="63" t="e">
        <f ca="1">D28</f>
        <v>#N/A</v>
      </c>
      <c r="F28" s="63" t="e">
        <f ca="1">E28</f>
        <v>#N/A</v>
      </c>
      <c r="G28" s="63" t="e">
        <f ca="1">INDEX(ActorControlBits,Actors!Q4,4)</f>
        <v>#N/A</v>
      </c>
      <c r="H28" s="63" t="e">
        <f t="shared" ref="H28:I28" ca="1" si="64">G28</f>
        <v>#N/A</v>
      </c>
      <c r="I28" s="63" t="e">
        <f t="shared" ca="1" si="64"/>
        <v>#N/A</v>
      </c>
      <c r="J28" s="63" t="e">
        <f ca="1">INDEX(ActorControlBits,Actors!Q5,4)</f>
        <v>#N/A</v>
      </c>
      <c r="K28" s="63" t="e">
        <f t="shared" ref="K28:L28" ca="1" si="65">J28</f>
        <v>#N/A</v>
      </c>
      <c r="L28" s="63" t="e">
        <f t="shared" ca="1" si="65"/>
        <v>#N/A</v>
      </c>
      <c r="M28" s="63" t="e">
        <f ca="1">INDEX(ActorControlBits,Actors!Q6,4)</f>
        <v>#N/A</v>
      </c>
      <c r="N28" s="63" t="e">
        <f t="shared" ref="N28:O28" ca="1" si="66">M28</f>
        <v>#N/A</v>
      </c>
      <c r="O28" s="63" t="e">
        <f t="shared" ca="1" si="66"/>
        <v>#N/A</v>
      </c>
      <c r="P28" s="63" t="e">
        <f ca="1">INDEX(ActorControlBits,Actors!Q7,4)</f>
        <v>#N/A</v>
      </c>
      <c r="Q28" s="63" t="e">
        <f t="shared" ref="Q28:R28" ca="1" si="67">P28</f>
        <v>#N/A</v>
      </c>
      <c r="R28" s="63" t="e">
        <f t="shared" ca="1" si="67"/>
        <v>#N/A</v>
      </c>
      <c r="S28" s="63" t="e">
        <f ca="1">INDEX(ActorControlBits,Actors!Q8,4)</f>
        <v>#N/A</v>
      </c>
      <c r="T28" s="63" t="e">
        <f t="shared" ref="T28:U28" ca="1" si="68">S28</f>
        <v>#N/A</v>
      </c>
      <c r="U28" s="63" t="e">
        <f t="shared" ca="1" si="68"/>
        <v>#N/A</v>
      </c>
      <c r="V28" s="63" t="e">
        <f ca="1">INDEX(ActorControlBits,Actors!Q9,4)</f>
        <v>#N/A</v>
      </c>
      <c r="W28" s="63" t="e">
        <f t="shared" ref="W28:X28" ca="1" si="69">V28</f>
        <v>#N/A</v>
      </c>
      <c r="X28" s="63" t="e">
        <f t="shared" ca="1" si="69"/>
        <v>#N/A</v>
      </c>
      <c r="Y28" s="63" t="e">
        <f ca="1">INDEX(ActorControlBits,Actors!Q10,4)</f>
        <v>#N/A</v>
      </c>
      <c r="Z28" s="63" t="e">
        <f t="shared" ref="Z28:AA28" ca="1" si="70">Y28</f>
        <v>#N/A</v>
      </c>
      <c r="AA28" s="63" t="e">
        <f t="shared" ca="1" si="70"/>
        <v>#N/A</v>
      </c>
      <c r="AB28" s="63" t="e">
        <f ca="1">INDEX(ActorControlBits,Actors!Q11,4)</f>
        <v>#N/A</v>
      </c>
      <c r="AC28" s="63" t="e">
        <f t="shared" ref="AC28:AD28" ca="1" si="71">AB28</f>
        <v>#N/A</v>
      </c>
      <c r="AD28" s="63" t="e">
        <f t="shared" ca="1" si="71"/>
        <v>#N/A</v>
      </c>
      <c r="AE28" s="63" t="e">
        <f ca="1">INDEX(ActorControlBits,Actors!Q12,4)</f>
        <v>#N/A</v>
      </c>
      <c r="AF28" s="63" t="e">
        <f t="shared" ref="AF28:AG28" ca="1" si="72">AE28</f>
        <v>#N/A</v>
      </c>
      <c r="AG28" s="63" t="e">
        <f t="shared" ca="1" si="72"/>
        <v>#N/A</v>
      </c>
    </row>
    <row r="29" spans="1:38" s="64" customFormat="1" ht="31" hidden="1" customHeight="1">
      <c r="A29" s="141" t="s">
        <v>143</v>
      </c>
      <c r="B29" s="141"/>
      <c r="C29" s="141"/>
      <c r="D29" s="66">
        <f ca="1">IF(ISNA(D28),0,D28)</f>
        <v>0</v>
      </c>
      <c r="E29" s="66">
        <f ca="1">D29</f>
        <v>0</v>
      </c>
      <c r="F29" s="67">
        <f ca="1">D29</f>
        <v>0</v>
      </c>
      <c r="G29" s="68">
        <f ca="1">IF(ISNA(G28),0,G28)</f>
        <v>0</v>
      </c>
      <c r="H29" s="66">
        <f ca="1">G29</f>
        <v>0</v>
      </c>
      <c r="I29" s="67">
        <f ca="1">G29</f>
        <v>0</v>
      </c>
      <c r="J29" s="68">
        <f ca="1">IF(ISNA(J28),0,J28)</f>
        <v>0</v>
      </c>
      <c r="K29" s="66">
        <f ca="1">J29</f>
        <v>0</v>
      </c>
      <c r="L29" s="67">
        <f ca="1">J29</f>
        <v>0</v>
      </c>
      <c r="M29" s="68">
        <f ca="1">IF(ISNA(M28),0,M28)</f>
        <v>0</v>
      </c>
      <c r="N29" s="66">
        <f ca="1">M29</f>
        <v>0</v>
      </c>
      <c r="O29" s="67">
        <f ca="1">M29</f>
        <v>0</v>
      </c>
      <c r="P29" s="68">
        <f ca="1">IF(ISNA(P28),0,P28)</f>
        <v>0</v>
      </c>
      <c r="Q29" s="66">
        <f ca="1">P29</f>
        <v>0</v>
      </c>
      <c r="R29" s="67">
        <f ca="1">P29</f>
        <v>0</v>
      </c>
      <c r="S29" s="68">
        <f ca="1">IF(ISNA(S28),0,S28)</f>
        <v>0</v>
      </c>
      <c r="T29" s="66">
        <f ca="1">S29</f>
        <v>0</v>
      </c>
      <c r="U29" s="67">
        <f ca="1">S29</f>
        <v>0</v>
      </c>
      <c r="V29" s="68">
        <f ca="1">IF(ISNA(V28),0,V28)</f>
        <v>0</v>
      </c>
      <c r="W29" s="66">
        <f ca="1">V29</f>
        <v>0</v>
      </c>
      <c r="X29" s="67">
        <f ca="1">V29</f>
        <v>0</v>
      </c>
      <c r="Y29" s="68">
        <f ca="1">IF(ISNA(Y28),0,Y28)</f>
        <v>0</v>
      </c>
      <c r="Z29" s="66">
        <f ca="1">Y29</f>
        <v>0</v>
      </c>
      <c r="AA29" s="67">
        <f ca="1">Y29</f>
        <v>0</v>
      </c>
      <c r="AB29" s="68">
        <f ca="1">IF(ISNA(AB28),0,AB28)</f>
        <v>0</v>
      </c>
      <c r="AC29" s="66">
        <f ca="1">AB29</f>
        <v>0</v>
      </c>
      <c r="AD29" s="67">
        <f ca="1">AB29</f>
        <v>0</v>
      </c>
      <c r="AE29" s="68">
        <f ca="1">IF(ISNA(AE28),0,AE28)</f>
        <v>0</v>
      </c>
      <c r="AF29" s="66">
        <f ca="1">AE29</f>
        <v>0</v>
      </c>
      <c r="AG29" s="67">
        <f ca="1">AE29</f>
        <v>0</v>
      </c>
    </row>
    <row r="30" spans="1:38" s="40" customFormat="1" ht="31" hidden="1" customHeight="1">
      <c r="A30" s="39"/>
      <c r="B30" s="39"/>
      <c r="C30" s="39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I30" s="65"/>
      <c r="AJ30" s="65"/>
      <c r="AK30" s="65"/>
      <c r="AL30" s="65"/>
    </row>
    <row r="31" spans="1:38" s="63" customFormat="1" ht="13" hidden="1">
      <c r="A31" s="134" t="s">
        <v>108</v>
      </c>
      <c r="B31" s="114" t="str">
        <f ca="1">B3</f>
        <v/>
      </c>
      <c r="C31" s="115"/>
      <c r="D31" s="68" t="b">
        <f ca="1">NOT(AND(D$27,D$29, D3=1))</f>
        <v>1</v>
      </c>
      <c r="E31" s="66" t="b">
        <f ca="1">NOT(AND(E$27,E$29, E3=1))</f>
        <v>1</v>
      </c>
      <c r="F31" s="67" t="b">
        <f ca="1">NOT(AND(F$27,F$29, F3=1))</f>
        <v>1</v>
      </c>
      <c r="G31" s="68" t="b">
        <f ca="1">NOT(AND(G$27,G$29, G3=1))</f>
        <v>1</v>
      </c>
      <c r="H31" s="66" t="b">
        <f ca="1">NOT(AND(H$27,H$29, H3=1))</f>
        <v>1</v>
      </c>
      <c r="I31" s="67" t="b">
        <f ca="1">NOT(AND(I$27,I$29, I3=1))</f>
        <v>1</v>
      </c>
      <c r="J31" s="68" t="b">
        <f ca="1">NOT(AND(J$27,J$29, J3=1))</f>
        <v>1</v>
      </c>
      <c r="K31" s="66" t="b">
        <f ca="1">NOT(AND(K$27,K$29, K3=1))</f>
        <v>1</v>
      </c>
      <c r="L31" s="67" t="b">
        <f ca="1">NOT(AND(L$27,L$29, L3=1))</f>
        <v>1</v>
      </c>
      <c r="M31" s="68" t="b">
        <f ca="1">NOT(AND(M$27,M$29, M3=1))</f>
        <v>1</v>
      </c>
      <c r="N31" s="66" t="b">
        <f ca="1">NOT(AND(N$27,N$29, N3=1))</f>
        <v>1</v>
      </c>
      <c r="O31" s="67" t="b">
        <f ca="1">NOT(AND(O$27,O$29, O3=1))</f>
        <v>1</v>
      </c>
      <c r="P31" s="68" t="b">
        <f ca="1">NOT(AND(P$27,P$29, P3=1))</f>
        <v>1</v>
      </c>
      <c r="Q31" s="66" t="b">
        <f ca="1">NOT(AND(Q$27,Q$29, Q3=1))</f>
        <v>1</v>
      </c>
      <c r="R31" s="67" t="b">
        <f ca="1">NOT(AND(R$27,R$29, R3=1))</f>
        <v>1</v>
      </c>
      <c r="S31" s="68" t="b">
        <f ca="1">NOT(AND(S$27,S$29, S3=1))</f>
        <v>1</v>
      </c>
      <c r="T31" s="66" t="b">
        <f ca="1">NOT(AND(T$27,T$29, T3=1))</f>
        <v>1</v>
      </c>
      <c r="U31" s="67" t="b">
        <f ca="1">NOT(AND(U$27,U$29, U3=1))</f>
        <v>1</v>
      </c>
      <c r="V31" s="68" t="b">
        <f ca="1">NOT(AND(V$27,V$29, V3=1))</f>
        <v>1</v>
      </c>
      <c r="W31" s="66" t="b">
        <f ca="1">NOT(AND(W$27,W$29, W3=1))</f>
        <v>1</v>
      </c>
      <c r="X31" s="67" t="b">
        <f ca="1">NOT(AND(X$27,X$29, X3=1))</f>
        <v>1</v>
      </c>
      <c r="Y31" s="68" t="b">
        <f ca="1">NOT(AND(Y$27,Y$29, Y3=1))</f>
        <v>1</v>
      </c>
      <c r="Z31" s="66" t="b">
        <f ca="1">NOT(AND(Z$27,Z$29, Z3=1))</f>
        <v>1</v>
      </c>
      <c r="AA31" s="67" t="b">
        <f ca="1">NOT(AND(AA$27,AA$29, AA3=1))</f>
        <v>1</v>
      </c>
      <c r="AB31" s="68" t="b">
        <f ca="1">NOT(AND(AB$27,AB$29, AB3=1))</f>
        <v>1</v>
      </c>
      <c r="AC31" s="66" t="b">
        <f ca="1">NOT(AND(AC$27,AC$29, AC3=1))</f>
        <v>1</v>
      </c>
      <c r="AD31" s="67" t="b">
        <f ca="1">NOT(AND(AD$27,AD$29, AD3=1))</f>
        <v>1</v>
      </c>
      <c r="AE31" s="68" t="b">
        <f ca="1">NOT(AND(AE$27,AE$29, AE3=1))</f>
        <v>1</v>
      </c>
      <c r="AF31" s="66" t="b">
        <f ca="1">NOT(AND(AF$27,AF$29, AF3=1))</f>
        <v>1</v>
      </c>
      <c r="AG31" s="67" t="b">
        <f ca="1">NOT(AND(AG$27,AG$29, AG3=1))</f>
        <v>1</v>
      </c>
      <c r="AJ31" s="63" t="b">
        <f ca="1">AND(D31,G31,J31,M31,P31,S31,V31,Y31,AB31,AE31)</f>
        <v>1</v>
      </c>
      <c r="AK31" s="63" t="b">
        <f t="shared" ref="AK31:AK44" ca="1" si="73">AND(E31,H31,K31,N31,Q31,T31,W31,Z31,AC31,AF31)</f>
        <v>1</v>
      </c>
      <c r="AL31" s="63" t="b">
        <f t="shared" ref="AL31:AL44" ca="1" si="74">AND(F31,I31,L31,O31,R31,U31,X31,AA31,AD31,AG31)</f>
        <v>1</v>
      </c>
    </row>
    <row r="32" spans="1:38" s="63" customFormat="1" ht="13" hidden="1">
      <c r="A32" s="135"/>
      <c r="B32" s="116"/>
      <c r="C32" s="116"/>
      <c r="D32" s="69" t="b">
        <f ca="1">NOT(AND(D$27,D$29, D4=1))</f>
        <v>1</v>
      </c>
      <c r="E32" s="70" t="b">
        <f ca="1">NOT(AND(E$27,E$29, E4=1))</f>
        <v>1</v>
      </c>
      <c r="F32" s="71" t="b">
        <f ca="1">NOT(AND(F$27,F$29, F4=1))</f>
        <v>1</v>
      </c>
      <c r="G32" s="69" t="b">
        <f ca="1">NOT(AND(G$27,G$29, G4=1))</f>
        <v>1</v>
      </c>
      <c r="H32" s="70" t="b">
        <f ca="1">NOT(AND(H$27,H$29, H4=1))</f>
        <v>1</v>
      </c>
      <c r="I32" s="71" t="b">
        <f ca="1">NOT(AND(I$27,I$29, I4=1))</f>
        <v>1</v>
      </c>
      <c r="J32" s="69" t="b">
        <f ca="1">NOT(AND(J$27,J$29, J4=1))</f>
        <v>1</v>
      </c>
      <c r="K32" s="70" t="b">
        <f ca="1">NOT(AND(K$27,K$29, K4=1))</f>
        <v>1</v>
      </c>
      <c r="L32" s="71" t="b">
        <f ca="1">NOT(AND(L$27,L$29, L4=1))</f>
        <v>1</v>
      </c>
      <c r="M32" s="69" t="b">
        <f ca="1">NOT(AND(M$27,M$29, M4=1))</f>
        <v>1</v>
      </c>
      <c r="N32" s="70" t="b">
        <f ca="1">NOT(AND(N$27,N$29, N4=1))</f>
        <v>1</v>
      </c>
      <c r="O32" s="71" t="b">
        <f ca="1">NOT(AND(O$27,O$29, O4=1))</f>
        <v>1</v>
      </c>
      <c r="P32" s="69" t="b">
        <f ca="1">NOT(AND(P$27,P$29, P4=1))</f>
        <v>1</v>
      </c>
      <c r="Q32" s="70" t="b">
        <f ca="1">NOT(AND(Q$27,Q$29, Q4=1))</f>
        <v>1</v>
      </c>
      <c r="R32" s="71" t="b">
        <f ca="1">NOT(AND(R$27,R$29, R4=1))</f>
        <v>1</v>
      </c>
      <c r="S32" s="69" t="b">
        <f ca="1">NOT(AND(S$27,S$29, S4=1))</f>
        <v>1</v>
      </c>
      <c r="T32" s="70" t="b">
        <f ca="1">NOT(AND(T$27,T$29, T4=1))</f>
        <v>1</v>
      </c>
      <c r="U32" s="71" t="b">
        <f ca="1">NOT(AND(U$27,U$29, U4=1))</f>
        <v>1</v>
      </c>
      <c r="V32" s="69" t="b">
        <f ca="1">NOT(AND(V$27,V$29, V4=1))</f>
        <v>1</v>
      </c>
      <c r="W32" s="70" t="b">
        <f ca="1">NOT(AND(W$27,W$29, W4=1))</f>
        <v>1</v>
      </c>
      <c r="X32" s="71" t="b">
        <f ca="1">NOT(AND(X$27,X$29, X4=1))</f>
        <v>1</v>
      </c>
      <c r="Y32" s="69" t="b">
        <f ca="1">NOT(AND(Y$27,Y$29, Y4=1))</f>
        <v>1</v>
      </c>
      <c r="Z32" s="70" t="b">
        <f ca="1">NOT(AND(Z$27,Z$29, Z4=1))</f>
        <v>1</v>
      </c>
      <c r="AA32" s="71" t="b">
        <f ca="1">NOT(AND(AA$27,AA$29, AA4=1))</f>
        <v>1</v>
      </c>
      <c r="AB32" s="69" t="b">
        <f ca="1">NOT(AND(AB$27,AB$29, AB4=1))</f>
        <v>1</v>
      </c>
      <c r="AC32" s="70" t="b">
        <f ca="1">NOT(AND(AC$27,AC$29, AC4=1))</f>
        <v>1</v>
      </c>
      <c r="AD32" s="71" t="b">
        <f ca="1">NOT(AND(AD$27,AD$29, AD4=1))</f>
        <v>1</v>
      </c>
      <c r="AE32" s="69" t="b">
        <f ca="1">NOT(AND(AE$27,AE$29, AE4=1))</f>
        <v>1</v>
      </c>
      <c r="AF32" s="70" t="b">
        <f ca="1">NOT(AND(AF$27,AF$29, AF4=1))</f>
        <v>1</v>
      </c>
      <c r="AG32" s="71" t="b">
        <f ca="1">NOT(AND(AG$27,AG$29, AG4=1))</f>
        <v>1</v>
      </c>
      <c r="AJ32" s="63" t="b">
        <f t="shared" ref="AJ32:AJ44" ca="1" si="75">AND(D32,G32,J32,M32,P32,S32,V32,Y32,AB32,AE32)</f>
        <v>1</v>
      </c>
      <c r="AK32" s="63" t="b">
        <f t="shared" ca="1" si="73"/>
        <v>1</v>
      </c>
      <c r="AL32" s="63" t="b">
        <f t="shared" ca="1" si="74"/>
        <v>1</v>
      </c>
    </row>
    <row r="33" spans="1:38" s="63" customFormat="1" ht="13" hidden="1">
      <c r="A33" s="135"/>
      <c r="B33" s="114" t="str">
        <f t="shared" ref="B33" ca="1" si="76">B5</f>
        <v/>
      </c>
      <c r="C33" s="115"/>
      <c r="D33" s="68" t="b">
        <f ca="1">NOT(AND(D$27,D$29, D5=1))</f>
        <v>1</v>
      </c>
      <c r="E33" s="66" t="b">
        <f ca="1">NOT(AND(E$27,E$29, E5=1))</f>
        <v>1</v>
      </c>
      <c r="F33" s="67" t="b">
        <f ca="1">NOT(AND(F$27,F$29, F5=1))</f>
        <v>1</v>
      </c>
      <c r="G33" s="68" t="b">
        <f ca="1">NOT(AND(G$27,G$29, G5=1))</f>
        <v>1</v>
      </c>
      <c r="H33" s="66" t="b">
        <f ca="1">NOT(AND(H$27,H$29, H5=1))</f>
        <v>1</v>
      </c>
      <c r="I33" s="67" t="b">
        <f ca="1">NOT(AND(I$27,I$29, I5=1))</f>
        <v>1</v>
      </c>
      <c r="J33" s="68" t="b">
        <f ca="1">NOT(AND(J$27,J$29, J5=1))</f>
        <v>1</v>
      </c>
      <c r="K33" s="66" t="b">
        <f ca="1">NOT(AND(K$27,K$29, K5=1))</f>
        <v>1</v>
      </c>
      <c r="L33" s="67" t="b">
        <f ca="1">NOT(AND(L$27,L$29, L5=1))</f>
        <v>1</v>
      </c>
      <c r="M33" s="68" t="b">
        <f ca="1">NOT(AND(M$27,M$29, M5=1))</f>
        <v>1</v>
      </c>
      <c r="N33" s="66" t="b">
        <f ca="1">NOT(AND(N$27,N$29, N5=1))</f>
        <v>1</v>
      </c>
      <c r="O33" s="67" t="b">
        <f ca="1">NOT(AND(O$27,O$29, O5=1))</f>
        <v>1</v>
      </c>
      <c r="P33" s="68" t="b">
        <f ca="1">NOT(AND(P$27,P$29, P5=1))</f>
        <v>1</v>
      </c>
      <c r="Q33" s="66" t="b">
        <f ca="1">NOT(AND(Q$27,Q$29, Q5=1))</f>
        <v>1</v>
      </c>
      <c r="R33" s="67" t="b">
        <f ca="1">NOT(AND(R$27,R$29, R5=1))</f>
        <v>1</v>
      </c>
      <c r="S33" s="68" t="b">
        <f ca="1">NOT(AND(S$27,S$29, S5=1))</f>
        <v>1</v>
      </c>
      <c r="T33" s="66" t="b">
        <f ca="1">NOT(AND(T$27,T$29, T5=1))</f>
        <v>1</v>
      </c>
      <c r="U33" s="67" t="b">
        <f ca="1">NOT(AND(U$27,U$29, U5=1))</f>
        <v>1</v>
      </c>
      <c r="V33" s="68" t="b">
        <f ca="1">NOT(AND(V$27,V$29, V5=1))</f>
        <v>1</v>
      </c>
      <c r="W33" s="66" t="b">
        <f ca="1">NOT(AND(W$27,W$29, W5=1))</f>
        <v>1</v>
      </c>
      <c r="X33" s="67" t="b">
        <f ca="1">NOT(AND(X$27,X$29, X5=1))</f>
        <v>1</v>
      </c>
      <c r="Y33" s="68" t="b">
        <f ca="1">NOT(AND(Y$27,Y$29, Y5=1))</f>
        <v>1</v>
      </c>
      <c r="Z33" s="66" t="b">
        <f ca="1">NOT(AND(Z$27,Z$29, Z5=1))</f>
        <v>1</v>
      </c>
      <c r="AA33" s="67" t="b">
        <f ca="1">NOT(AND(AA$27,AA$29, AA5=1))</f>
        <v>1</v>
      </c>
      <c r="AB33" s="68" t="b">
        <f ca="1">NOT(AND(AB$27,AB$29, AB5=1))</f>
        <v>1</v>
      </c>
      <c r="AC33" s="66" t="b">
        <f ca="1">NOT(AND(AC$27,AC$29, AC5=1))</f>
        <v>1</v>
      </c>
      <c r="AD33" s="67" t="b">
        <f ca="1">NOT(AND(AD$27,AD$29, AD5=1))</f>
        <v>1</v>
      </c>
      <c r="AE33" s="68" t="b">
        <f ca="1">NOT(AND(AE$27,AE$29, AE5=1))</f>
        <v>1</v>
      </c>
      <c r="AF33" s="66" t="b">
        <f ca="1">NOT(AND(AF$27,AF$29, AF5=1))</f>
        <v>1</v>
      </c>
      <c r="AG33" s="67" t="b">
        <f ca="1">NOT(AND(AG$27,AG$29, AG5=1))</f>
        <v>1</v>
      </c>
      <c r="AJ33" s="63" t="b">
        <f t="shared" ca="1" si="75"/>
        <v>1</v>
      </c>
      <c r="AK33" s="63" t="b">
        <f t="shared" ca="1" si="73"/>
        <v>1</v>
      </c>
      <c r="AL33" s="63" t="b">
        <f t="shared" ca="1" si="74"/>
        <v>1</v>
      </c>
    </row>
    <row r="34" spans="1:38" s="63" customFormat="1" ht="13" hidden="1">
      <c r="A34" s="135"/>
      <c r="B34" s="116"/>
      <c r="C34" s="116"/>
      <c r="D34" s="69" t="b">
        <f ca="1">NOT(AND(D$27,D$29, D6=1))</f>
        <v>1</v>
      </c>
      <c r="E34" s="70" t="b">
        <f ca="1">NOT(AND(E$27,E$29, E6=1))</f>
        <v>1</v>
      </c>
      <c r="F34" s="71" t="b">
        <f ca="1">NOT(AND(F$27,F$29, F6=1))</f>
        <v>1</v>
      </c>
      <c r="G34" s="69" t="b">
        <f ca="1">NOT(AND(G$27,G$29, G6=1))</f>
        <v>1</v>
      </c>
      <c r="H34" s="70" t="b">
        <f ca="1">NOT(AND(H$27,H$29, H6=1))</f>
        <v>1</v>
      </c>
      <c r="I34" s="71" t="b">
        <f ca="1">NOT(AND(I$27,I$29, I6=1))</f>
        <v>1</v>
      </c>
      <c r="J34" s="69" t="b">
        <f ca="1">NOT(AND(J$27,J$29, J6=1))</f>
        <v>1</v>
      </c>
      <c r="K34" s="70" t="b">
        <f ca="1">NOT(AND(K$27,K$29, K6=1))</f>
        <v>1</v>
      </c>
      <c r="L34" s="71" t="b">
        <f ca="1">NOT(AND(L$27,L$29, L6=1))</f>
        <v>1</v>
      </c>
      <c r="M34" s="69" t="b">
        <f ca="1">NOT(AND(M$27,M$29, M6=1))</f>
        <v>1</v>
      </c>
      <c r="N34" s="70" t="b">
        <f ca="1">NOT(AND(N$27,N$29, N6=1))</f>
        <v>1</v>
      </c>
      <c r="O34" s="71" t="b">
        <f ca="1">NOT(AND(O$27,O$29, O6=1))</f>
        <v>1</v>
      </c>
      <c r="P34" s="69" t="b">
        <f ca="1">NOT(AND(P$27,P$29, P6=1))</f>
        <v>1</v>
      </c>
      <c r="Q34" s="70" t="b">
        <f ca="1">NOT(AND(Q$27,Q$29, Q6=1))</f>
        <v>1</v>
      </c>
      <c r="R34" s="71" t="b">
        <f ca="1">NOT(AND(R$27,R$29, R6=1))</f>
        <v>1</v>
      </c>
      <c r="S34" s="69" t="b">
        <f ca="1">NOT(AND(S$27,S$29, S6=1))</f>
        <v>1</v>
      </c>
      <c r="T34" s="70" t="b">
        <f ca="1">NOT(AND(T$27,T$29, T6=1))</f>
        <v>1</v>
      </c>
      <c r="U34" s="71" t="b">
        <f ca="1">NOT(AND(U$27,U$29, U6=1))</f>
        <v>1</v>
      </c>
      <c r="V34" s="69" t="b">
        <f ca="1">NOT(AND(V$27,V$29, V6=1))</f>
        <v>1</v>
      </c>
      <c r="W34" s="70" t="b">
        <f ca="1">NOT(AND(W$27,W$29, W6=1))</f>
        <v>1</v>
      </c>
      <c r="X34" s="71" t="b">
        <f ca="1">NOT(AND(X$27,X$29, X6=1))</f>
        <v>1</v>
      </c>
      <c r="Y34" s="69" t="b">
        <f ca="1">NOT(AND(Y$27,Y$29, Y6=1))</f>
        <v>1</v>
      </c>
      <c r="Z34" s="70" t="b">
        <f ca="1">NOT(AND(Z$27,Z$29, Z6=1))</f>
        <v>1</v>
      </c>
      <c r="AA34" s="71" t="b">
        <f ca="1">NOT(AND(AA$27,AA$29, AA6=1))</f>
        <v>1</v>
      </c>
      <c r="AB34" s="69" t="b">
        <f ca="1">NOT(AND(AB$27,AB$29, AB6=1))</f>
        <v>1</v>
      </c>
      <c r="AC34" s="70" t="b">
        <f ca="1">NOT(AND(AC$27,AC$29, AC6=1))</f>
        <v>1</v>
      </c>
      <c r="AD34" s="71" t="b">
        <f ca="1">NOT(AND(AD$27,AD$29, AD6=1))</f>
        <v>1</v>
      </c>
      <c r="AE34" s="69" t="b">
        <f ca="1">NOT(AND(AE$27,AE$29, AE6=1))</f>
        <v>1</v>
      </c>
      <c r="AF34" s="70" t="b">
        <f ca="1">NOT(AND(AF$27,AF$29, AF6=1))</f>
        <v>1</v>
      </c>
      <c r="AG34" s="71" t="b">
        <f ca="1">NOT(AND(AG$27,AG$29, AG6=1))</f>
        <v>1</v>
      </c>
      <c r="AJ34" s="63" t="b">
        <f t="shared" ca="1" si="75"/>
        <v>1</v>
      </c>
      <c r="AK34" s="63" t="b">
        <f t="shared" ca="1" si="73"/>
        <v>1</v>
      </c>
      <c r="AL34" s="63" t="b">
        <f t="shared" ca="1" si="74"/>
        <v>1</v>
      </c>
    </row>
    <row r="35" spans="1:38" s="63" customFormat="1" ht="13" hidden="1">
      <c r="A35" s="135"/>
      <c r="B35" s="114" t="str">
        <f t="shared" ref="B35" ca="1" si="77">B7</f>
        <v/>
      </c>
      <c r="C35" s="115"/>
      <c r="D35" s="68" t="b">
        <f ca="1">NOT(AND(D$27,D$29, D7=1))</f>
        <v>1</v>
      </c>
      <c r="E35" s="66" t="b">
        <f ca="1">NOT(AND(E$27,E$29, E7=1))</f>
        <v>1</v>
      </c>
      <c r="F35" s="67" t="b">
        <f ca="1">NOT(AND(F$27,F$29, F7=1))</f>
        <v>1</v>
      </c>
      <c r="G35" s="68" t="b">
        <f ca="1">NOT(AND(G$27,G$29, G7=1))</f>
        <v>1</v>
      </c>
      <c r="H35" s="66" t="b">
        <f ca="1">NOT(AND(H$27,H$29, H7=1))</f>
        <v>1</v>
      </c>
      <c r="I35" s="67" t="b">
        <f ca="1">NOT(AND(I$27,I$29, I7=1))</f>
        <v>1</v>
      </c>
      <c r="J35" s="68" t="b">
        <f ca="1">NOT(AND(J$27,J$29, J7=1))</f>
        <v>1</v>
      </c>
      <c r="K35" s="66" t="b">
        <f ca="1">NOT(AND(K$27,K$29, K7=1))</f>
        <v>1</v>
      </c>
      <c r="L35" s="67" t="b">
        <f ca="1">NOT(AND(L$27,L$29, L7=1))</f>
        <v>1</v>
      </c>
      <c r="M35" s="68" t="b">
        <f ca="1">NOT(AND(M$27,M$29, M7=1))</f>
        <v>1</v>
      </c>
      <c r="N35" s="66" t="b">
        <f ca="1">NOT(AND(N$27,N$29, N7=1))</f>
        <v>1</v>
      </c>
      <c r="O35" s="67" t="b">
        <f ca="1">NOT(AND(O$27,O$29, O7=1))</f>
        <v>1</v>
      </c>
      <c r="P35" s="68" t="b">
        <f ca="1">NOT(AND(P$27,P$29, P7=1))</f>
        <v>1</v>
      </c>
      <c r="Q35" s="66" t="b">
        <f ca="1">NOT(AND(Q$27,Q$29, Q7=1))</f>
        <v>1</v>
      </c>
      <c r="R35" s="67" t="b">
        <f ca="1">NOT(AND(R$27,R$29, R7=1))</f>
        <v>1</v>
      </c>
      <c r="S35" s="68" t="b">
        <f ca="1">NOT(AND(S$27,S$29, S7=1))</f>
        <v>1</v>
      </c>
      <c r="T35" s="66" t="b">
        <f ca="1">NOT(AND(T$27,T$29, T7=1))</f>
        <v>1</v>
      </c>
      <c r="U35" s="67" t="b">
        <f ca="1">NOT(AND(U$27,U$29, U7=1))</f>
        <v>1</v>
      </c>
      <c r="V35" s="68" t="b">
        <f ca="1">NOT(AND(V$27,V$29, V7=1))</f>
        <v>1</v>
      </c>
      <c r="W35" s="66" t="b">
        <f ca="1">NOT(AND(W$27,W$29, W7=1))</f>
        <v>1</v>
      </c>
      <c r="X35" s="67" t="b">
        <f ca="1">NOT(AND(X$27,X$29, X7=1))</f>
        <v>1</v>
      </c>
      <c r="Y35" s="68" t="b">
        <f ca="1">NOT(AND(Y$27,Y$29, Y7=1))</f>
        <v>1</v>
      </c>
      <c r="Z35" s="66" t="b">
        <f ca="1">NOT(AND(Z$27,Z$29, Z7=1))</f>
        <v>1</v>
      </c>
      <c r="AA35" s="67" t="b">
        <f ca="1">NOT(AND(AA$27,AA$29, AA7=1))</f>
        <v>1</v>
      </c>
      <c r="AB35" s="68" t="b">
        <f ca="1">NOT(AND(AB$27,AB$29, AB7=1))</f>
        <v>1</v>
      </c>
      <c r="AC35" s="66" t="b">
        <f ca="1">NOT(AND(AC$27,AC$29, AC7=1))</f>
        <v>1</v>
      </c>
      <c r="AD35" s="67" t="b">
        <f ca="1">NOT(AND(AD$27,AD$29, AD7=1))</f>
        <v>1</v>
      </c>
      <c r="AE35" s="68" t="b">
        <f ca="1">NOT(AND(AE$27,AE$29, AE7=1))</f>
        <v>1</v>
      </c>
      <c r="AF35" s="66" t="b">
        <f ca="1">NOT(AND(AF$27,AF$29, AF7=1))</f>
        <v>1</v>
      </c>
      <c r="AG35" s="67" t="b">
        <f ca="1">NOT(AND(AG$27,AG$29, AG7=1))</f>
        <v>1</v>
      </c>
      <c r="AJ35" s="63" t="b">
        <f t="shared" ca="1" si="75"/>
        <v>1</v>
      </c>
      <c r="AK35" s="63" t="b">
        <f t="shared" ca="1" si="73"/>
        <v>1</v>
      </c>
      <c r="AL35" s="63" t="b">
        <f t="shared" ca="1" si="74"/>
        <v>1</v>
      </c>
    </row>
    <row r="36" spans="1:38" s="63" customFormat="1" ht="13" hidden="1">
      <c r="A36" s="135"/>
      <c r="B36" s="116"/>
      <c r="C36" s="116"/>
      <c r="D36" s="69" t="b">
        <f ca="1">NOT(AND(D$27,D$29, D8=1))</f>
        <v>1</v>
      </c>
      <c r="E36" s="70" t="b">
        <f ca="1">NOT(AND(E$27,E$29, E8=1))</f>
        <v>1</v>
      </c>
      <c r="F36" s="71" t="b">
        <f ca="1">NOT(AND(F$27,F$29, F8=1))</f>
        <v>1</v>
      </c>
      <c r="G36" s="69" t="b">
        <f ca="1">NOT(AND(G$27,G$29, G8=1))</f>
        <v>1</v>
      </c>
      <c r="H36" s="70" t="b">
        <f ca="1">NOT(AND(H$27,H$29, H8=1))</f>
        <v>1</v>
      </c>
      <c r="I36" s="71" t="b">
        <f ca="1">NOT(AND(I$27,I$29, I8=1))</f>
        <v>1</v>
      </c>
      <c r="J36" s="69" t="b">
        <f ca="1">NOT(AND(J$27,J$29, J8=1))</f>
        <v>1</v>
      </c>
      <c r="K36" s="70" t="b">
        <f ca="1">NOT(AND(K$27,K$29, K8=1))</f>
        <v>1</v>
      </c>
      <c r="L36" s="71" t="b">
        <f ca="1">NOT(AND(L$27,L$29, L8=1))</f>
        <v>1</v>
      </c>
      <c r="M36" s="69" t="b">
        <f ca="1">NOT(AND(M$27,M$29, M8=1))</f>
        <v>1</v>
      </c>
      <c r="N36" s="70" t="b">
        <f ca="1">NOT(AND(N$27,N$29, N8=1))</f>
        <v>1</v>
      </c>
      <c r="O36" s="71" t="b">
        <f ca="1">NOT(AND(O$27,O$29, O8=1))</f>
        <v>1</v>
      </c>
      <c r="P36" s="69" t="b">
        <f ca="1">NOT(AND(P$27,P$29, P8=1))</f>
        <v>1</v>
      </c>
      <c r="Q36" s="70" t="b">
        <f ca="1">NOT(AND(Q$27,Q$29, Q8=1))</f>
        <v>1</v>
      </c>
      <c r="R36" s="71" t="b">
        <f ca="1">NOT(AND(R$27,R$29, R8=1))</f>
        <v>1</v>
      </c>
      <c r="S36" s="69" t="b">
        <f ca="1">NOT(AND(S$27,S$29, S8=1))</f>
        <v>1</v>
      </c>
      <c r="T36" s="70" t="b">
        <f ca="1">NOT(AND(T$27,T$29, T8=1))</f>
        <v>1</v>
      </c>
      <c r="U36" s="71" t="b">
        <f ca="1">NOT(AND(U$27,U$29, U8=1))</f>
        <v>1</v>
      </c>
      <c r="V36" s="69" t="b">
        <f ca="1">NOT(AND(V$27,V$29, V8=1))</f>
        <v>1</v>
      </c>
      <c r="W36" s="70" t="b">
        <f ca="1">NOT(AND(W$27,W$29, W8=1))</f>
        <v>1</v>
      </c>
      <c r="X36" s="71" t="b">
        <f ca="1">NOT(AND(X$27,X$29, X8=1))</f>
        <v>1</v>
      </c>
      <c r="Y36" s="69" t="b">
        <f ca="1">NOT(AND(Y$27,Y$29, Y8=1))</f>
        <v>1</v>
      </c>
      <c r="Z36" s="70" t="b">
        <f ca="1">NOT(AND(Z$27,Z$29, Z8=1))</f>
        <v>1</v>
      </c>
      <c r="AA36" s="71" t="b">
        <f ca="1">NOT(AND(AA$27,AA$29, AA8=1))</f>
        <v>1</v>
      </c>
      <c r="AB36" s="69" t="b">
        <f ca="1">NOT(AND(AB$27,AB$29, AB8=1))</f>
        <v>1</v>
      </c>
      <c r="AC36" s="70" t="b">
        <f ca="1">NOT(AND(AC$27,AC$29, AC8=1))</f>
        <v>1</v>
      </c>
      <c r="AD36" s="71" t="b">
        <f ca="1">NOT(AND(AD$27,AD$29, AD8=1))</f>
        <v>1</v>
      </c>
      <c r="AE36" s="69" t="b">
        <f ca="1">NOT(AND(AE$27,AE$29, AE8=1))</f>
        <v>1</v>
      </c>
      <c r="AF36" s="70" t="b">
        <f ca="1">NOT(AND(AF$27,AF$29, AF8=1))</f>
        <v>1</v>
      </c>
      <c r="AG36" s="71" t="b">
        <f ca="1">NOT(AND(AG$27,AG$29, AG8=1))</f>
        <v>1</v>
      </c>
      <c r="AJ36" s="63" t="b">
        <f t="shared" ca="1" si="75"/>
        <v>1</v>
      </c>
      <c r="AK36" s="63" t="b">
        <f t="shared" ca="1" si="73"/>
        <v>1</v>
      </c>
      <c r="AL36" s="63" t="b">
        <f t="shared" ca="1" si="74"/>
        <v>1</v>
      </c>
    </row>
    <row r="37" spans="1:38" s="63" customFormat="1" ht="16" hidden="1" customHeight="1">
      <c r="A37" s="135"/>
      <c r="B37" s="114" t="str">
        <f t="shared" ref="B37" ca="1" si="78">B9</f>
        <v/>
      </c>
      <c r="C37" s="115"/>
      <c r="D37" s="68" t="b">
        <f ca="1">NOT(AND(D$27,D$29, D9=1))</f>
        <v>1</v>
      </c>
      <c r="E37" s="66" t="b">
        <f ca="1">NOT(AND(E$27,E$29, E9=1))</f>
        <v>1</v>
      </c>
      <c r="F37" s="67" t="b">
        <f ca="1">NOT(AND(F$27,F$29, F9=1))</f>
        <v>1</v>
      </c>
      <c r="G37" s="68" t="b">
        <f ca="1">NOT(AND(G$27,G$29, G9=1))</f>
        <v>1</v>
      </c>
      <c r="H37" s="66" t="b">
        <f ca="1">NOT(AND(H$27,H$29, H9=1))</f>
        <v>1</v>
      </c>
      <c r="I37" s="67" t="b">
        <f ca="1">NOT(AND(I$27,I$29, I9=1))</f>
        <v>1</v>
      </c>
      <c r="J37" s="68" t="b">
        <f ca="1">NOT(AND(J$27,J$29, J9=1))</f>
        <v>1</v>
      </c>
      <c r="K37" s="66" t="b">
        <f ca="1">NOT(AND(K$27,K$29, K9=1))</f>
        <v>1</v>
      </c>
      <c r="L37" s="67" t="b">
        <f ca="1">NOT(AND(L$27,L$29, L9=1))</f>
        <v>1</v>
      </c>
      <c r="M37" s="68" t="b">
        <f ca="1">NOT(AND(M$27,M$29, M9=1))</f>
        <v>1</v>
      </c>
      <c r="N37" s="66" t="b">
        <f ca="1">NOT(AND(N$27,N$29, N9=1))</f>
        <v>1</v>
      </c>
      <c r="O37" s="67" t="b">
        <f ca="1">NOT(AND(O$27,O$29, O9=1))</f>
        <v>1</v>
      </c>
      <c r="P37" s="68" t="b">
        <f ca="1">NOT(AND(P$27,P$29, P9=1))</f>
        <v>1</v>
      </c>
      <c r="Q37" s="66" t="b">
        <f ca="1">NOT(AND(Q$27,Q$29, Q9=1))</f>
        <v>1</v>
      </c>
      <c r="R37" s="67" t="b">
        <f ca="1">NOT(AND(R$27,R$29, R9=1))</f>
        <v>1</v>
      </c>
      <c r="S37" s="68" t="b">
        <f ca="1">NOT(AND(S$27,S$29, S9=1))</f>
        <v>1</v>
      </c>
      <c r="T37" s="66" t="b">
        <f ca="1">NOT(AND(T$27,T$29, T9=1))</f>
        <v>1</v>
      </c>
      <c r="U37" s="67" t="b">
        <f ca="1">NOT(AND(U$27,U$29, U9=1))</f>
        <v>1</v>
      </c>
      <c r="V37" s="68" t="b">
        <f ca="1">NOT(AND(V$27,V$29, V9=1))</f>
        <v>1</v>
      </c>
      <c r="W37" s="66" t="b">
        <f ca="1">NOT(AND(W$27,W$29, W9=1))</f>
        <v>1</v>
      </c>
      <c r="X37" s="67" t="b">
        <f ca="1">NOT(AND(X$27,X$29, X9=1))</f>
        <v>1</v>
      </c>
      <c r="Y37" s="68" t="b">
        <f ca="1">NOT(AND(Y$27,Y$29, Y9=1))</f>
        <v>1</v>
      </c>
      <c r="Z37" s="66" t="b">
        <f ca="1">NOT(AND(Z$27,Z$29, Z9=1))</f>
        <v>1</v>
      </c>
      <c r="AA37" s="67" t="b">
        <f ca="1">NOT(AND(AA$27,AA$29, AA9=1))</f>
        <v>1</v>
      </c>
      <c r="AB37" s="68" t="b">
        <f ca="1">NOT(AND(AB$27,AB$29, AB9=1))</f>
        <v>1</v>
      </c>
      <c r="AC37" s="66" t="b">
        <f ca="1">NOT(AND(AC$27,AC$29, AC9=1))</f>
        <v>1</v>
      </c>
      <c r="AD37" s="67" t="b">
        <f ca="1">NOT(AND(AD$27,AD$29, AD9=1))</f>
        <v>1</v>
      </c>
      <c r="AE37" s="68" t="b">
        <f ca="1">NOT(AND(AE$27,AE$29, AE9=1))</f>
        <v>1</v>
      </c>
      <c r="AF37" s="66" t="b">
        <f ca="1">NOT(AND(AF$27,AF$29, AF9=1))</f>
        <v>1</v>
      </c>
      <c r="AG37" s="67" t="b">
        <f ca="1">NOT(AND(AG$27,AG$29, AG9=1))</f>
        <v>1</v>
      </c>
      <c r="AJ37" s="63" t="b">
        <f t="shared" ca="1" si="75"/>
        <v>1</v>
      </c>
      <c r="AK37" s="63" t="b">
        <f t="shared" ca="1" si="73"/>
        <v>1</v>
      </c>
      <c r="AL37" s="63" t="b">
        <f t="shared" ca="1" si="74"/>
        <v>1</v>
      </c>
    </row>
    <row r="38" spans="1:38" s="63" customFormat="1" ht="13" hidden="1">
      <c r="A38" s="135"/>
      <c r="B38" s="116"/>
      <c r="C38" s="116"/>
      <c r="D38" s="69" t="b">
        <f ca="1">NOT(AND(D$27,D$29, D10=1))</f>
        <v>1</v>
      </c>
      <c r="E38" s="70" t="b">
        <f ca="1">NOT(AND(E$27,E$29, E10=1))</f>
        <v>1</v>
      </c>
      <c r="F38" s="71" t="b">
        <f ca="1">NOT(AND(F$27,F$29, F10=1))</f>
        <v>1</v>
      </c>
      <c r="G38" s="69" t="b">
        <f ca="1">NOT(AND(G$27,G$29, G10=1))</f>
        <v>1</v>
      </c>
      <c r="H38" s="70" t="b">
        <f ca="1">NOT(AND(H$27,H$29, H10=1))</f>
        <v>1</v>
      </c>
      <c r="I38" s="71" t="b">
        <f ca="1">NOT(AND(I$27,I$29, I10=1))</f>
        <v>1</v>
      </c>
      <c r="J38" s="69" t="b">
        <f ca="1">NOT(AND(J$27,J$29, J10=1))</f>
        <v>1</v>
      </c>
      <c r="K38" s="70" t="b">
        <f ca="1">NOT(AND(K$27,K$29, K10=1))</f>
        <v>1</v>
      </c>
      <c r="L38" s="71" t="b">
        <f ca="1">NOT(AND(L$27,L$29, L10=1))</f>
        <v>1</v>
      </c>
      <c r="M38" s="69" t="b">
        <f ca="1">NOT(AND(M$27,M$29, M10=1))</f>
        <v>1</v>
      </c>
      <c r="N38" s="70" t="b">
        <f ca="1">NOT(AND(N$27,N$29, N10=1))</f>
        <v>1</v>
      </c>
      <c r="O38" s="71" t="b">
        <f ca="1">NOT(AND(O$27,O$29, O10=1))</f>
        <v>1</v>
      </c>
      <c r="P38" s="69" t="b">
        <f ca="1">NOT(AND(P$27,P$29, P10=1))</f>
        <v>1</v>
      </c>
      <c r="Q38" s="70" t="b">
        <f ca="1">NOT(AND(Q$27,Q$29, Q10=1))</f>
        <v>1</v>
      </c>
      <c r="R38" s="71" t="b">
        <f ca="1">NOT(AND(R$27,R$29, R10=1))</f>
        <v>1</v>
      </c>
      <c r="S38" s="69" t="b">
        <f ca="1">NOT(AND(S$27,S$29, S10=1))</f>
        <v>1</v>
      </c>
      <c r="T38" s="70" t="b">
        <f ca="1">NOT(AND(T$27,T$29, T10=1))</f>
        <v>1</v>
      </c>
      <c r="U38" s="71" t="b">
        <f ca="1">NOT(AND(U$27,U$29, U10=1))</f>
        <v>1</v>
      </c>
      <c r="V38" s="69" t="b">
        <f ca="1">NOT(AND(V$27,V$29, V10=1))</f>
        <v>1</v>
      </c>
      <c r="W38" s="70" t="b">
        <f ca="1">NOT(AND(W$27,W$29, W10=1))</f>
        <v>1</v>
      </c>
      <c r="X38" s="71" t="b">
        <f ca="1">NOT(AND(X$27,X$29, X10=1))</f>
        <v>1</v>
      </c>
      <c r="Y38" s="69" t="b">
        <f ca="1">NOT(AND(Y$27,Y$29, Y10=1))</f>
        <v>1</v>
      </c>
      <c r="Z38" s="70" t="b">
        <f ca="1">NOT(AND(Z$27,Z$29, Z10=1))</f>
        <v>1</v>
      </c>
      <c r="AA38" s="71" t="b">
        <f ca="1">NOT(AND(AA$27,AA$29, AA10=1))</f>
        <v>1</v>
      </c>
      <c r="AB38" s="69" t="b">
        <f ca="1">NOT(AND(AB$27,AB$29, AB10=1))</f>
        <v>1</v>
      </c>
      <c r="AC38" s="70" t="b">
        <f ca="1">NOT(AND(AC$27,AC$29, AC10=1))</f>
        <v>1</v>
      </c>
      <c r="AD38" s="71" t="b">
        <f ca="1">NOT(AND(AD$27,AD$29, AD10=1))</f>
        <v>1</v>
      </c>
      <c r="AE38" s="69" t="b">
        <f ca="1">NOT(AND(AE$27,AE$29, AE10=1))</f>
        <v>1</v>
      </c>
      <c r="AF38" s="70" t="b">
        <f ca="1">NOT(AND(AF$27,AF$29, AF10=1))</f>
        <v>1</v>
      </c>
      <c r="AG38" s="71" t="b">
        <f ca="1">NOT(AND(AG$27,AG$29, AG10=1))</f>
        <v>1</v>
      </c>
      <c r="AJ38" s="63" t="b">
        <f t="shared" ca="1" si="75"/>
        <v>1</v>
      </c>
      <c r="AK38" s="63" t="b">
        <f t="shared" ca="1" si="73"/>
        <v>1</v>
      </c>
      <c r="AL38" s="63" t="b">
        <f t="shared" ca="1" si="74"/>
        <v>1</v>
      </c>
    </row>
    <row r="39" spans="1:38" s="63" customFormat="1" ht="16" hidden="1" customHeight="1">
      <c r="A39" s="135"/>
      <c r="B39" s="114" t="str">
        <f t="shared" ref="B39" ca="1" si="79">B11</f>
        <v/>
      </c>
      <c r="C39" s="115"/>
      <c r="D39" s="68" t="b">
        <f ca="1">NOT(AND(D$27,D$29, D11=1))</f>
        <v>1</v>
      </c>
      <c r="E39" s="66" t="b">
        <f ca="1">NOT(AND(E$27,E$29, E11=1))</f>
        <v>1</v>
      </c>
      <c r="F39" s="67" t="b">
        <f ca="1">NOT(AND(F$27,F$29, F11=1))</f>
        <v>1</v>
      </c>
      <c r="G39" s="68" t="b">
        <f ca="1">NOT(AND(G$27,G$29, G11=1))</f>
        <v>1</v>
      </c>
      <c r="H39" s="66" t="b">
        <f ca="1">NOT(AND(H$27,H$29, H11=1))</f>
        <v>1</v>
      </c>
      <c r="I39" s="67" t="b">
        <f ca="1">NOT(AND(I$27,I$29, I11=1))</f>
        <v>1</v>
      </c>
      <c r="J39" s="68" t="b">
        <f ca="1">NOT(AND(J$27,J$29, J11=1))</f>
        <v>1</v>
      </c>
      <c r="K39" s="66" t="b">
        <f ca="1">NOT(AND(K$27,K$29, K11=1))</f>
        <v>1</v>
      </c>
      <c r="L39" s="67" t="b">
        <f ca="1">NOT(AND(L$27,L$29, L11=1))</f>
        <v>1</v>
      </c>
      <c r="M39" s="68" t="b">
        <f ca="1">NOT(AND(M$27,M$29, M11=1))</f>
        <v>1</v>
      </c>
      <c r="N39" s="66" t="b">
        <f ca="1">NOT(AND(N$27,N$29, N11=1))</f>
        <v>1</v>
      </c>
      <c r="O39" s="67" t="b">
        <f ca="1">NOT(AND(O$27,O$29, O11=1))</f>
        <v>1</v>
      </c>
      <c r="P39" s="68" t="b">
        <f ca="1">NOT(AND(P$27,P$29, P11=1))</f>
        <v>1</v>
      </c>
      <c r="Q39" s="66" t="b">
        <f ca="1">NOT(AND(Q$27,Q$29, Q11=1))</f>
        <v>1</v>
      </c>
      <c r="R39" s="67" t="b">
        <f ca="1">NOT(AND(R$27,R$29, R11=1))</f>
        <v>1</v>
      </c>
      <c r="S39" s="68" t="b">
        <f ca="1">NOT(AND(S$27,S$29, S11=1))</f>
        <v>1</v>
      </c>
      <c r="T39" s="66" t="b">
        <f ca="1">NOT(AND(T$27,T$29, T11=1))</f>
        <v>1</v>
      </c>
      <c r="U39" s="67" t="b">
        <f ca="1">NOT(AND(U$27,U$29, U11=1))</f>
        <v>1</v>
      </c>
      <c r="V39" s="68" t="b">
        <f ca="1">NOT(AND(V$27,V$29, V11=1))</f>
        <v>1</v>
      </c>
      <c r="W39" s="66" t="b">
        <f ca="1">NOT(AND(W$27,W$29, W11=1))</f>
        <v>1</v>
      </c>
      <c r="X39" s="67" t="b">
        <f ca="1">NOT(AND(X$27,X$29, X11=1))</f>
        <v>1</v>
      </c>
      <c r="Y39" s="68" t="b">
        <f ca="1">NOT(AND(Y$27,Y$29, Y11=1))</f>
        <v>1</v>
      </c>
      <c r="Z39" s="66" t="b">
        <f ca="1">NOT(AND(Z$27,Z$29, Z11=1))</f>
        <v>1</v>
      </c>
      <c r="AA39" s="67" t="b">
        <f ca="1">NOT(AND(AA$27,AA$29, AA11=1))</f>
        <v>1</v>
      </c>
      <c r="AB39" s="68" t="b">
        <f ca="1">NOT(AND(AB$27,AB$29, AB11=1))</f>
        <v>1</v>
      </c>
      <c r="AC39" s="66" t="b">
        <f ca="1">NOT(AND(AC$27,AC$29, AC11=1))</f>
        <v>1</v>
      </c>
      <c r="AD39" s="67" t="b">
        <f ca="1">NOT(AND(AD$27,AD$29, AD11=1))</f>
        <v>1</v>
      </c>
      <c r="AE39" s="68" t="b">
        <f ca="1">NOT(AND(AE$27,AE$29, AE11=1))</f>
        <v>1</v>
      </c>
      <c r="AF39" s="66" t="b">
        <f ca="1">NOT(AND(AF$27,AF$29, AF11=1))</f>
        <v>1</v>
      </c>
      <c r="AG39" s="67" t="b">
        <f ca="1">NOT(AND(AG$27,AG$29, AG11=1))</f>
        <v>1</v>
      </c>
      <c r="AJ39" s="63" t="b">
        <f t="shared" ca="1" si="75"/>
        <v>1</v>
      </c>
      <c r="AK39" s="63" t="b">
        <f t="shared" ca="1" si="73"/>
        <v>1</v>
      </c>
      <c r="AL39" s="63" t="b">
        <f t="shared" ca="1" si="74"/>
        <v>1</v>
      </c>
    </row>
    <row r="40" spans="1:38" s="63" customFormat="1" ht="16" hidden="1" customHeight="1">
      <c r="A40" s="135"/>
      <c r="B40" s="116"/>
      <c r="C40" s="116"/>
      <c r="D40" s="69" t="b">
        <f ca="1">NOT(AND(D$27,D$29, D12=1))</f>
        <v>1</v>
      </c>
      <c r="E40" s="70" t="b">
        <f ca="1">NOT(AND(E$27,E$29, E12=1))</f>
        <v>1</v>
      </c>
      <c r="F40" s="71" t="b">
        <f ca="1">NOT(AND(F$27,F$29, F12=1))</f>
        <v>1</v>
      </c>
      <c r="G40" s="69" t="b">
        <f ca="1">NOT(AND(G$27,G$29, G12=1))</f>
        <v>1</v>
      </c>
      <c r="H40" s="70" t="b">
        <f ca="1">NOT(AND(H$27,H$29, H12=1))</f>
        <v>1</v>
      </c>
      <c r="I40" s="71" t="b">
        <f ca="1">NOT(AND(I$27,I$29, I12=1))</f>
        <v>1</v>
      </c>
      <c r="J40" s="69" t="b">
        <f ca="1">NOT(AND(J$27,J$29, J12=1))</f>
        <v>1</v>
      </c>
      <c r="K40" s="70" t="b">
        <f ca="1">NOT(AND(K$27,K$29, K12=1))</f>
        <v>1</v>
      </c>
      <c r="L40" s="71" t="b">
        <f ca="1">NOT(AND(L$27,L$29, L12=1))</f>
        <v>1</v>
      </c>
      <c r="M40" s="69" t="b">
        <f ca="1">NOT(AND(M$27,M$29, M12=1))</f>
        <v>1</v>
      </c>
      <c r="N40" s="70" t="b">
        <f ca="1">NOT(AND(N$27,N$29, N12=1))</f>
        <v>1</v>
      </c>
      <c r="O40" s="71" t="b">
        <f ca="1">NOT(AND(O$27,O$29, O12=1))</f>
        <v>1</v>
      </c>
      <c r="P40" s="69" t="b">
        <f ca="1">NOT(AND(P$27,P$29, P12=1))</f>
        <v>1</v>
      </c>
      <c r="Q40" s="70" t="b">
        <f ca="1">NOT(AND(Q$27,Q$29, Q12=1))</f>
        <v>1</v>
      </c>
      <c r="R40" s="71" t="b">
        <f ca="1">NOT(AND(R$27,R$29, R12=1))</f>
        <v>1</v>
      </c>
      <c r="S40" s="69" t="b">
        <f ca="1">NOT(AND(S$27,S$29, S12=1))</f>
        <v>1</v>
      </c>
      <c r="T40" s="70" t="b">
        <f ca="1">NOT(AND(T$27,T$29, T12=1))</f>
        <v>1</v>
      </c>
      <c r="U40" s="71" t="b">
        <f ca="1">NOT(AND(U$27,U$29, U12=1))</f>
        <v>1</v>
      </c>
      <c r="V40" s="69" t="b">
        <f ca="1">NOT(AND(V$27,V$29, V12=1))</f>
        <v>1</v>
      </c>
      <c r="W40" s="70" t="b">
        <f ca="1">NOT(AND(W$27,W$29, W12=1))</f>
        <v>1</v>
      </c>
      <c r="X40" s="71" t="b">
        <f ca="1">NOT(AND(X$27,X$29, X12=1))</f>
        <v>1</v>
      </c>
      <c r="Y40" s="69" t="b">
        <f ca="1">NOT(AND(Y$27,Y$29, Y12=1))</f>
        <v>1</v>
      </c>
      <c r="Z40" s="70" t="b">
        <f ca="1">NOT(AND(Z$27,Z$29, Z12=1))</f>
        <v>1</v>
      </c>
      <c r="AA40" s="71" t="b">
        <f ca="1">NOT(AND(AA$27,AA$29, AA12=1))</f>
        <v>1</v>
      </c>
      <c r="AB40" s="69" t="b">
        <f ca="1">NOT(AND(AB$27,AB$29, AB12=1))</f>
        <v>1</v>
      </c>
      <c r="AC40" s="70" t="b">
        <f ca="1">NOT(AND(AC$27,AC$29, AC12=1))</f>
        <v>1</v>
      </c>
      <c r="AD40" s="71" t="b">
        <f ca="1">NOT(AND(AD$27,AD$29, AD12=1))</f>
        <v>1</v>
      </c>
      <c r="AE40" s="69" t="b">
        <f ca="1">NOT(AND(AE$27,AE$29, AE12=1))</f>
        <v>1</v>
      </c>
      <c r="AF40" s="70" t="b">
        <f ca="1">NOT(AND(AF$27,AF$29, AF12=1))</f>
        <v>1</v>
      </c>
      <c r="AG40" s="71" t="b">
        <f ca="1">NOT(AND(AG$27,AG$29, AG12=1))</f>
        <v>1</v>
      </c>
      <c r="AH40" s="72"/>
      <c r="AJ40" s="63" t="b">
        <f t="shared" ca="1" si="75"/>
        <v>1</v>
      </c>
      <c r="AK40" s="63" t="b">
        <f t="shared" ca="1" si="73"/>
        <v>1</v>
      </c>
      <c r="AL40" s="63" t="b">
        <f t="shared" ca="1" si="74"/>
        <v>1</v>
      </c>
    </row>
    <row r="41" spans="1:38" s="63" customFormat="1" ht="13" hidden="1">
      <c r="A41" s="135"/>
      <c r="B41" s="114" t="str">
        <f t="shared" ref="B41" ca="1" si="80">B13</f>
        <v/>
      </c>
      <c r="C41" s="115"/>
      <c r="D41" s="68" t="b">
        <f ca="1">NOT(AND(D$27,D$29, D13=1))</f>
        <v>1</v>
      </c>
      <c r="E41" s="66" t="b">
        <f ca="1">NOT(AND(E$27,E$29, E13=1))</f>
        <v>1</v>
      </c>
      <c r="F41" s="67" t="b">
        <f ca="1">NOT(AND(F$27,F$29, F13=1))</f>
        <v>1</v>
      </c>
      <c r="G41" s="68" t="b">
        <f ca="1">NOT(AND(G$27,G$29, G13=1))</f>
        <v>1</v>
      </c>
      <c r="H41" s="66" t="b">
        <f ca="1">NOT(AND(H$27,H$29, H13=1))</f>
        <v>1</v>
      </c>
      <c r="I41" s="67" t="b">
        <f ca="1">NOT(AND(I$27,I$29, I13=1))</f>
        <v>1</v>
      </c>
      <c r="J41" s="68" t="b">
        <f ca="1">NOT(AND(J$27,J$29, J13=1))</f>
        <v>1</v>
      </c>
      <c r="K41" s="66" t="b">
        <f ca="1">NOT(AND(K$27,K$29, K13=1))</f>
        <v>1</v>
      </c>
      <c r="L41" s="67" t="b">
        <f ca="1">NOT(AND(L$27,L$29, L13=1))</f>
        <v>1</v>
      </c>
      <c r="M41" s="68" t="b">
        <f ca="1">NOT(AND(M$27,M$29, M13=1))</f>
        <v>1</v>
      </c>
      <c r="N41" s="66" t="b">
        <f ca="1">NOT(AND(N$27,N$29, N13=1))</f>
        <v>1</v>
      </c>
      <c r="O41" s="67" t="b">
        <f ca="1">NOT(AND(O$27,O$29, O13=1))</f>
        <v>1</v>
      </c>
      <c r="P41" s="68" t="b">
        <f ca="1">NOT(AND(P$27,P$29, P13=1))</f>
        <v>1</v>
      </c>
      <c r="Q41" s="66" t="b">
        <f ca="1">NOT(AND(Q$27,Q$29, Q13=1))</f>
        <v>1</v>
      </c>
      <c r="R41" s="67" t="b">
        <f ca="1">NOT(AND(R$27,R$29, R13=1))</f>
        <v>1</v>
      </c>
      <c r="S41" s="68" t="b">
        <f ca="1">NOT(AND(S$27,S$29, S13=1))</f>
        <v>1</v>
      </c>
      <c r="T41" s="66" t="b">
        <f ca="1">NOT(AND(T$27,T$29, T13=1))</f>
        <v>1</v>
      </c>
      <c r="U41" s="67" t="b">
        <f ca="1">NOT(AND(U$27,U$29, U13=1))</f>
        <v>1</v>
      </c>
      <c r="V41" s="68" t="b">
        <f ca="1">NOT(AND(V$27,V$29, V13=1))</f>
        <v>1</v>
      </c>
      <c r="W41" s="66" t="b">
        <f ca="1">NOT(AND(W$27,W$29, W13=1))</f>
        <v>1</v>
      </c>
      <c r="X41" s="67" t="b">
        <f ca="1">NOT(AND(X$27,X$29, X13=1))</f>
        <v>1</v>
      </c>
      <c r="Y41" s="68" t="b">
        <f ca="1">NOT(AND(Y$27,Y$29, Y13=1))</f>
        <v>1</v>
      </c>
      <c r="Z41" s="66" t="b">
        <f ca="1">NOT(AND(Z$27,Z$29, Z13=1))</f>
        <v>1</v>
      </c>
      <c r="AA41" s="67" t="b">
        <f ca="1">NOT(AND(AA$27,AA$29, AA13=1))</f>
        <v>1</v>
      </c>
      <c r="AB41" s="68" t="b">
        <f ca="1">NOT(AND(AB$27,AB$29, AB13=1))</f>
        <v>1</v>
      </c>
      <c r="AC41" s="66" t="b">
        <f ca="1">NOT(AND(AC$27,AC$29, AC13=1))</f>
        <v>1</v>
      </c>
      <c r="AD41" s="67" t="b">
        <f ca="1">NOT(AND(AD$27,AD$29, AD13=1))</f>
        <v>1</v>
      </c>
      <c r="AE41" s="68" t="b">
        <f ca="1">NOT(AND(AE$27,AE$29, AE13=1))</f>
        <v>1</v>
      </c>
      <c r="AF41" s="66" t="b">
        <f ca="1">NOT(AND(AF$27,AF$29, AF13=1))</f>
        <v>1</v>
      </c>
      <c r="AG41" s="67" t="b">
        <f ca="1">NOT(AND(AG$27,AG$29, AG13=1))</f>
        <v>1</v>
      </c>
      <c r="AJ41" s="63" t="b">
        <f t="shared" ca="1" si="75"/>
        <v>1</v>
      </c>
      <c r="AK41" s="63" t="b">
        <f t="shared" ca="1" si="73"/>
        <v>1</v>
      </c>
      <c r="AL41" s="63" t="b">
        <f t="shared" ca="1" si="74"/>
        <v>1</v>
      </c>
    </row>
    <row r="42" spans="1:38" s="63" customFormat="1" ht="13" hidden="1">
      <c r="A42" s="135"/>
      <c r="B42" s="116"/>
      <c r="C42" s="116"/>
      <c r="D42" s="69" t="b">
        <f ca="1">NOT(AND(D$27,D$29, D14=1))</f>
        <v>1</v>
      </c>
      <c r="E42" s="70" t="b">
        <f ca="1">NOT(AND(E$27,E$29, E14=1))</f>
        <v>1</v>
      </c>
      <c r="F42" s="71" t="b">
        <f ca="1">NOT(AND(F$27,F$29, F14=1))</f>
        <v>1</v>
      </c>
      <c r="G42" s="69" t="b">
        <f ca="1">NOT(AND(G$27,G$29, G14=1))</f>
        <v>1</v>
      </c>
      <c r="H42" s="70" t="b">
        <f ca="1">NOT(AND(H$27,H$29, H14=1))</f>
        <v>1</v>
      </c>
      <c r="I42" s="71" t="b">
        <f ca="1">NOT(AND(I$27,I$29, I14=1))</f>
        <v>1</v>
      </c>
      <c r="J42" s="69" t="b">
        <f ca="1">NOT(AND(J$27,J$29, J14=1))</f>
        <v>1</v>
      </c>
      <c r="K42" s="70" t="b">
        <f ca="1">NOT(AND(K$27,K$29, K14=1))</f>
        <v>1</v>
      </c>
      <c r="L42" s="71" t="b">
        <f ca="1">NOT(AND(L$27,L$29, L14=1))</f>
        <v>1</v>
      </c>
      <c r="M42" s="69" t="b">
        <f ca="1">NOT(AND(M$27,M$29, M14=1))</f>
        <v>1</v>
      </c>
      <c r="N42" s="70" t="b">
        <f ca="1">NOT(AND(N$27,N$29, N14=1))</f>
        <v>1</v>
      </c>
      <c r="O42" s="71" t="b">
        <f ca="1">NOT(AND(O$27,O$29, O14=1))</f>
        <v>1</v>
      </c>
      <c r="P42" s="69" t="b">
        <f ca="1">NOT(AND(P$27,P$29, P14=1))</f>
        <v>1</v>
      </c>
      <c r="Q42" s="70" t="b">
        <f ca="1">NOT(AND(Q$27,Q$29, Q14=1))</f>
        <v>1</v>
      </c>
      <c r="R42" s="71" t="b">
        <f ca="1">NOT(AND(R$27,R$29, R14=1))</f>
        <v>1</v>
      </c>
      <c r="S42" s="69" t="b">
        <f ca="1">NOT(AND(S$27,S$29, S14=1))</f>
        <v>1</v>
      </c>
      <c r="T42" s="70" t="b">
        <f ca="1">NOT(AND(T$27,T$29, T14=1))</f>
        <v>1</v>
      </c>
      <c r="U42" s="71" t="b">
        <f ca="1">NOT(AND(U$27,U$29, U14=1))</f>
        <v>1</v>
      </c>
      <c r="V42" s="69" t="b">
        <f ca="1">NOT(AND(V$27,V$29, V14=1))</f>
        <v>1</v>
      </c>
      <c r="W42" s="70" t="b">
        <f ca="1">NOT(AND(W$27,W$29, W14=1))</f>
        <v>1</v>
      </c>
      <c r="X42" s="71" t="b">
        <f ca="1">NOT(AND(X$27,X$29, X14=1))</f>
        <v>1</v>
      </c>
      <c r="Y42" s="69" t="b">
        <f ca="1">NOT(AND(Y$27,Y$29, Y14=1))</f>
        <v>1</v>
      </c>
      <c r="Z42" s="70" t="b">
        <f ca="1">NOT(AND(Z$27,Z$29, Z14=1))</f>
        <v>1</v>
      </c>
      <c r="AA42" s="71" t="b">
        <f ca="1">NOT(AND(AA$27,AA$29, AA14=1))</f>
        <v>1</v>
      </c>
      <c r="AB42" s="69" t="b">
        <f ca="1">NOT(AND(AB$27,AB$29, AB14=1))</f>
        <v>1</v>
      </c>
      <c r="AC42" s="70" t="b">
        <f ca="1">NOT(AND(AC$27,AC$29, AC14=1))</f>
        <v>1</v>
      </c>
      <c r="AD42" s="71" t="b">
        <f ca="1">NOT(AND(AD$27,AD$29, AD14=1))</f>
        <v>1</v>
      </c>
      <c r="AE42" s="69" t="b">
        <f ca="1">NOT(AND(AE$27,AE$29, AE14=1))</f>
        <v>1</v>
      </c>
      <c r="AF42" s="70" t="b">
        <f ca="1">NOT(AND(AF$27,AF$29, AF14=1))</f>
        <v>1</v>
      </c>
      <c r="AG42" s="71" t="b">
        <f ca="1">NOT(AND(AG$27,AG$29, AG14=1))</f>
        <v>1</v>
      </c>
      <c r="AJ42" s="63" t="b">
        <f t="shared" ca="1" si="75"/>
        <v>1</v>
      </c>
      <c r="AK42" s="63" t="b">
        <f t="shared" ca="1" si="73"/>
        <v>1</v>
      </c>
      <c r="AL42" s="63" t="b">
        <f t="shared" ca="1" si="74"/>
        <v>1</v>
      </c>
    </row>
    <row r="43" spans="1:38" s="63" customFormat="1" ht="16" hidden="1" customHeight="1">
      <c r="A43" s="135"/>
      <c r="B43" s="114" t="str">
        <f t="shared" ref="B43" ca="1" si="81">B15</f>
        <v/>
      </c>
      <c r="C43" s="115"/>
      <c r="D43" s="68" t="b">
        <f ca="1">NOT(AND(D$27,D$29, D15=1))</f>
        <v>1</v>
      </c>
      <c r="E43" s="66" t="b">
        <f ca="1">NOT(AND(E$27,E$29, E15=1))</f>
        <v>1</v>
      </c>
      <c r="F43" s="67" t="b">
        <f ca="1">NOT(AND(F$27,F$29, F15=1))</f>
        <v>1</v>
      </c>
      <c r="G43" s="68" t="b">
        <f ca="1">NOT(AND(G$27,G$29, G15=1))</f>
        <v>1</v>
      </c>
      <c r="H43" s="66" t="b">
        <f ca="1">NOT(AND(H$27,H$29, H15=1))</f>
        <v>1</v>
      </c>
      <c r="I43" s="67" t="b">
        <f ca="1">NOT(AND(I$27,I$29, I15=1))</f>
        <v>1</v>
      </c>
      <c r="J43" s="68" t="b">
        <f ca="1">NOT(AND(J$27,J$29, J15=1))</f>
        <v>1</v>
      </c>
      <c r="K43" s="66" t="b">
        <f ca="1">NOT(AND(K$27,K$29, K15=1))</f>
        <v>1</v>
      </c>
      <c r="L43" s="67" t="b">
        <f ca="1">NOT(AND(L$27,L$29, L15=1))</f>
        <v>1</v>
      </c>
      <c r="M43" s="68" t="b">
        <f ca="1">NOT(AND(M$27,M$29, M15=1))</f>
        <v>1</v>
      </c>
      <c r="N43" s="66" t="b">
        <f ca="1">NOT(AND(N$27,N$29, N15=1))</f>
        <v>1</v>
      </c>
      <c r="O43" s="67" t="b">
        <f ca="1">NOT(AND(O$27,O$29, O15=1))</f>
        <v>1</v>
      </c>
      <c r="P43" s="68" t="b">
        <f ca="1">NOT(AND(P$27,P$29, P15=1))</f>
        <v>1</v>
      </c>
      <c r="Q43" s="66" t="b">
        <f ca="1">NOT(AND(Q$27,Q$29, Q15=1))</f>
        <v>1</v>
      </c>
      <c r="R43" s="67" t="b">
        <f ca="1">NOT(AND(R$27,R$29, R15=1))</f>
        <v>1</v>
      </c>
      <c r="S43" s="68" t="b">
        <f ca="1">NOT(AND(S$27,S$29, S15=1))</f>
        <v>1</v>
      </c>
      <c r="T43" s="66" t="b">
        <f ca="1">NOT(AND(T$27,T$29, T15=1))</f>
        <v>1</v>
      </c>
      <c r="U43" s="67" t="b">
        <f ca="1">NOT(AND(U$27,U$29, U15=1))</f>
        <v>1</v>
      </c>
      <c r="V43" s="68" t="b">
        <f ca="1">NOT(AND(V$27,V$29, V15=1))</f>
        <v>1</v>
      </c>
      <c r="W43" s="66" t="b">
        <f ca="1">NOT(AND(W$27,W$29, W15=1))</f>
        <v>1</v>
      </c>
      <c r="X43" s="67" t="b">
        <f ca="1">NOT(AND(X$27,X$29, X15=1))</f>
        <v>1</v>
      </c>
      <c r="Y43" s="68" t="b">
        <f ca="1">NOT(AND(Y$27,Y$29, Y15=1))</f>
        <v>1</v>
      </c>
      <c r="Z43" s="66" t="b">
        <f ca="1">NOT(AND(Z$27,Z$29, Z15=1))</f>
        <v>1</v>
      </c>
      <c r="AA43" s="67" t="b">
        <f ca="1">NOT(AND(AA$27,AA$29, AA15=1))</f>
        <v>1</v>
      </c>
      <c r="AB43" s="68" t="b">
        <f ca="1">NOT(AND(AB$27,AB$29, AB15=1))</f>
        <v>1</v>
      </c>
      <c r="AC43" s="66" t="b">
        <f ca="1">NOT(AND(AC$27,AC$29, AC15=1))</f>
        <v>1</v>
      </c>
      <c r="AD43" s="67" t="b">
        <f ca="1">NOT(AND(AD$27,AD$29, AD15=1))</f>
        <v>1</v>
      </c>
      <c r="AE43" s="68" t="b">
        <f ca="1">NOT(AND(AE$27,AE$29, AE15=1))</f>
        <v>1</v>
      </c>
      <c r="AF43" s="66" t="b">
        <f ca="1">NOT(AND(AF$27,AF$29, AF15=1))</f>
        <v>1</v>
      </c>
      <c r="AG43" s="67" t="b">
        <f ca="1">NOT(AND(AG$27,AG$29, AG15=1))</f>
        <v>1</v>
      </c>
      <c r="AJ43" s="63" t="b">
        <f t="shared" ca="1" si="75"/>
        <v>1</v>
      </c>
      <c r="AK43" s="63" t="b">
        <f t="shared" ca="1" si="73"/>
        <v>1</v>
      </c>
      <c r="AL43" s="63" t="b">
        <f t="shared" ca="1" si="74"/>
        <v>1</v>
      </c>
    </row>
    <row r="44" spans="1:38" s="63" customFormat="1" ht="13" hidden="1">
      <c r="A44" s="136"/>
      <c r="B44" s="116"/>
      <c r="C44" s="116"/>
      <c r="D44" s="69" t="b">
        <f ca="1">NOT(AND(D$27,D$29, D16=1))</f>
        <v>1</v>
      </c>
      <c r="E44" s="70" t="b">
        <f ca="1">NOT(AND(E$27,E$29, E16=1))</f>
        <v>1</v>
      </c>
      <c r="F44" s="71" t="b">
        <f ca="1">NOT(AND(F$27,F$29, F16=1))</f>
        <v>1</v>
      </c>
      <c r="G44" s="69" t="b">
        <f ca="1">NOT(AND(G$27,G$29, G16=1))</f>
        <v>1</v>
      </c>
      <c r="H44" s="70" t="b">
        <f ca="1">NOT(AND(H$27,H$29, H16=1))</f>
        <v>1</v>
      </c>
      <c r="I44" s="71" t="b">
        <f ca="1">NOT(AND(I$27,I$29, I16=1))</f>
        <v>1</v>
      </c>
      <c r="J44" s="69" t="b">
        <f ca="1">NOT(AND(J$27,J$29, J16=1))</f>
        <v>1</v>
      </c>
      <c r="K44" s="70" t="b">
        <f ca="1">NOT(AND(K$27,K$29, K16=1))</f>
        <v>1</v>
      </c>
      <c r="L44" s="71" t="b">
        <f ca="1">NOT(AND(L$27,L$29, L16=1))</f>
        <v>1</v>
      </c>
      <c r="M44" s="69" t="b">
        <f ca="1">NOT(AND(M$27,M$29, M16=1))</f>
        <v>1</v>
      </c>
      <c r="N44" s="70" t="b">
        <f ca="1">NOT(AND(N$27,N$29, N16=1))</f>
        <v>1</v>
      </c>
      <c r="O44" s="71" t="b">
        <f ca="1">NOT(AND(O$27,O$29, O16=1))</f>
        <v>1</v>
      </c>
      <c r="P44" s="69" t="b">
        <f ca="1">NOT(AND(P$27,P$29, P16=1))</f>
        <v>1</v>
      </c>
      <c r="Q44" s="70" t="b">
        <f ca="1">NOT(AND(Q$27,Q$29, Q16=1))</f>
        <v>1</v>
      </c>
      <c r="R44" s="71" t="b">
        <f ca="1">NOT(AND(R$27,R$29, R16=1))</f>
        <v>1</v>
      </c>
      <c r="S44" s="69" t="b">
        <f ca="1">NOT(AND(S$27,S$29, S16=1))</f>
        <v>1</v>
      </c>
      <c r="T44" s="70" t="b">
        <f ca="1">NOT(AND(T$27,T$29, T16=1))</f>
        <v>1</v>
      </c>
      <c r="U44" s="71" t="b">
        <f ca="1">NOT(AND(U$27,U$29, U16=1))</f>
        <v>1</v>
      </c>
      <c r="V44" s="69" t="b">
        <f ca="1">NOT(AND(V$27,V$29, V16=1))</f>
        <v>1</v>
      </c>
      <c r="W44" s="70" t="b">
        <f ca="1">NOT(AND(W$27,W$29, W16=1))</f>
        <v>1</v>
      </c>
      <c r="X44" s="71" t="b">
        <f ca="1">NOT(AND(X$27,X$29, X16=1))</f>
        <v>1</v>
      </c>
      <c r="Y44" s="69" t="b">
        <f ca="1">NOT(AND(Y$27,Y$29, Y16=1))</f>
        <v>1</v>
      </c>
      <c r="Z44" s="70" t="b">
        <f ca="1">NOT(AND(Z$27,Z$29, Z16=1))</f>
        <v>1</v>
      </c>
      <c r="AA44" s="71" t="b">
        <f ca="1">NOT(AND(AA$27,AA$29, AA16=1))</f>
        <v>1</v>
      </c>
      <c r="AB44" s="69" t="b">
        <f ca="1">NOT(AND(AB$27,AB$29, AB16=1))</f>
        <v>1</v>
      </c>
      <c r="AC44" s="70" t="b">
        <f ca="1">NOT(AND(AC$27,AC$29, AC16=1))</f>
        <v>1</v>
      </c>
      <c r="AD44" s="71" t="b">
        <f ca="1">NOT(AND(AD$27,AD$29, AD16=1))</f>
        <v>1</v>
      </c>
      <c r="AE44" s="69" t="b">
        <f ca="1">NOT(AND(AE$27,AE$29, AE16=1))</f>
        <v>1</v>
      </c>
      <c r="AF44" s="70" t="b">
        <f ca="1">NOT(AND(AF$27,AF$29, AF16=1))</f>
        <v>1</v>
      </c>
      <c r="AG44" s="71" t="b">
        <f ca="1">NOT(AND(AG$27,AG$29, AG16=1))</f>
        <v>1</v>
      </c>
      <c r="AJ44" s="63" t="b">
        <f t="shared" ca="1" si="75"/>
        <v>1</v>
      </c>
      <c r="AK44" s="63" t="b">
        <f t="shared" ca="1" si="73"/>
        <v>1</v>
      </c>
      <c r="AL44" s="63" t="b">
        <f t="shared" ca="1" si="74"/>
        <v>1</v>
      </c>
    </row>
    <row r="45" spans="1:38" hidden="1"/>
    <row r="46" spans="1:38" hidden="1"/>
    <row r="47" spans="1:38" hidden="1"/>
    <row r="48" spans="1:38" hidden="1"/>
    <row r="49" spans="1:38" hidden="1"/>
    <row r="50" spans="1:38" hidden="1"/>
    <row r="51" spans="1:38" hidden="1"/>
    <row r="52" spans="1:38" hidden="1"/>
    <row r="53" spans="1:38" hidden="1"/>
    <row r="54" spans="1:38" hidden="1"/>
    <row r="55" spans="1:38" s="63" customFormat="1" ht="13" hidden="1">
      <c r="A55" s="134" t="s">
        <v>195</v>
      </c>
      <c r="B55" s="114" t="str">
        <f ca="1">B3</f>
        <v/>
      </c>
      <c r="C55" s="115"/>
      <c r="D55" s="68" t="b">
        <f ca="1">AND(D$27,D3&lt;&gt;-1)</f>
        <v>0</v>
      </c>
      <c r="E55" s="66" t="b">
        <f ca="1">AND(E$27,E3&lt;&gt;-1)</f>
        <v>0</v>
      </c>
      <c r="F55" s="67" t="b">
        <f ca="1">AND(F$27,F3&lt;&gt;-1)</f>
        <v>0</v>
      </c>
      <c r="G55" s="68" t="b">
        <f ca="1">AND(G$27,G3&lt;&gt;-1)</f>
        <v>0</v>
      </c>
      <c r="H55" s="66" t="b">
        <f ca="1">AND(H$27,H3&lt;&gt;-1)</f>
        <v>0</v>
      </c>
      <c r="I55" s="67" t="b">
        <f ca="1">AND(I$27,I3&lt;&gt;-1)</f>
        <v>0</v>
      </c>
      <c r="J55" s="68" t="b">
        <f ca="1">AND(J$27,J3&lt;&gt;-1)</f>
        <v>0</v>
      </c>
      <c r="K55" s="66" t="b">
        <f ca="1">AND(K$27,K3&lt;&gt;-1)</f>
        <v>0</v>
      </c>
      <c r="L55" s="67" t="b">
        <f ca="1">AND(L$27,L3&lt;&gt;-1)</f>
        <v>0</v>
      </c>
      <c r="M55" s="68" t="b">
        <f ca="1">AND(M$27,M3&lt;&gt;-1)</f>
        <v>0</v>
      </c>
      <c r="N55" s="66" t="b">
        <f ca="1">AND(N$27,N3&lt;&gt;-1)</f>
        <v>0</v>
      </c>
      <c r="O55" s="67" t="b">
        <f ca="1">AND(O$27,O3&lt;&gt;-1)</f>
        <v>0</v>
      </c>
      <c r="P55" s="68" t="b">
        <f ca="1">AND(P$27,P3&lt;&gt;-1)</f>
        <v>0</v>
      </c>
      <c r="Q55" s="66" t="b">
        <f ca="1">AND(Q$27,Q3&lt;&gt;-1)</f>
        <v>0</v>
      </c>
      <c r="R55" s="67" t="b">
        <f ca="1">AND(R$27,R3&lt;&gt;-1)</f>
        <v>0</v>
      </c>
      <c r="S55" s="68" t="b">
        <f ca="1">AND(S$27,S3&lt;&gt;-1)</f>
        <v>0</v>
      </c>
      <c r="T55" s="66" t="b">
        <f ca="1">AND(T$27,T3&lt;&gt;-1)</f>
        <v>0</v>
      </c>
      <c r="U55" s="67" t="b">
        <f ca="1">AND(U$27,U3&lt;&gt;-1)</f>
        <v>0</v>
      </c>
      <c r="V55" s="68" t="b">
        <f ca="1">AND(V$27,V3&lt;&gt;-1)</f>
        <v>0</v>
      </c>
      <c r="W55" s="66" t="b">
        <f ca="1">AND(W$27,W3&lt;&gt;-1)</f>
        <v>0</v>
      </c>
      <c r="X55" s="67" t="b">
        <f ca="1">AND(X$27,X3&lt;&gt;-1)</f>
        <v>0</v>
      </c>
      <c r="Y55" s="68" t="b">
        <f ca="1">AND(Y$27,Y3&lt;&gt;-1)</f>
        <v>0</v>
      </c>
      <c r="Z55" s="66" t="b">
        <f ca="1">AND(Z$27,Z3&lt;&gt;-1)</f>
        <v>0</v>
      </c>
      <c r="AA55" s="67" t="b">
        <f ca="1">AND(AA$27,AA3&lt;&gt;-1)</f>
        <v>0</v>
      </c>
      <c r="AB55" s="68" t="b">
        <f ca="1">AND(AB$27,AB3&lt;&gt;-1)</f>
        <v>0</v>
      </c>
      <c r="AC55" s="66" t="b">
        <f ca="1">AND(AC$27,AC3&lt;&gt;-1)</f>
        <v>0</v>
      </c>
      <c r="AD55" s="67" t="b">
        <f ca="1">AND(AD$27,AD3&lt;&gt;-1)</f>
        <v>0</v>
      </c>
      <c r="AE55" s="68" t="b">
        <f ca="1">AND(AE$27,AE3&lt;&gt;-1)</f>
        <v>0</v>
      </c>
      <c r="AF55" s="66" t="b">
        <f ca="1">AND(AF$27,AF3&lt;&gt;-1)</f>
        <v>0</v>
      </c>
      <c r="AG55" s="67" t="b">
        <f ca="1">AND(AG$27,AG3&lt;&gt;-1)</f>
        <v>0</v>
      </c>
      <c r="AJ55" s="63" t="b">
        <f ca="1">OR(D55,G55,J55,M55,P55,S55,V55,Y55,AB55,AE55)</f>
        <v>0</v>
      </c>
      <c r="AK55" s="63" t="b">
        <f t="shared" ref="AK55:AK68" ca="1" si="82">OR(E55,H55,K55,N55,Q55,T55,W55,Z55,AC55,AF55)</f>
        <v>0</v>
      </c>
      <c r="AL55" s="63" t="b">
        <f t="shared" ref="AL55:AL68" ca="1" si="83">OR(F55,I55,L55,O55,R55,U55,X55,AA55,AD55,AG55)</f>
        <v>0</v>
      </c>
    </row>
    <row r="56" spans="1:38" s="63" customFormat="1" ht="13" hidden="1">
      <c r="A56" s="135"/>
      <c r="B56" s="116"/>
      <c r="C56" s="116"/>
      <c r="D56" s="69" t="b">
        <f ca="1">AND(D$27,D4&lt;&gt;-1)</f>
        <v>0</v>
      </c>
      <c r="E56" s="70" t="b">
        <f ca="1">AND(E$27,E4&lt;&gt;-1)</f>
        <v>0</v>
      </c>
      <c r="F56" s="71" t="b">
        <f ca="1">AND(F$27,F4&lt;&gt;-1)</f>
        <v>0</v>
      </c>
      <c r="G56" s="69" t="b">
        <f ca="1">AND(G$27,G4&lt;&gt;-1)</f>
        <v>0</v>
      </c>
      <c r="H56" s="70" t="b">
        <f ca="1">AND(H$27,H4&lt;&gt;-1)</f>
        <v>0</v>
      </c>
      <c r="I56" s="71" t="b">
        <f ca="1">AND(I$27,I4&lt;&gt;-1)</f>
        <v>0</v>
      </c>
      <c r="J56" s="69" t="b">
        <f ca="1">AND(J$27,J4&lt;&gt;-1)</f>
        <v>0</v>
      </c>
      <c r="K56" s="70" t="b">
        <f ca="1">AND(K$27,K4&lt;&gt;-1)</f>
        <v>0</v>
      </c>
      <c r="L56" s="71" t="b">
        <f ca="1">AND(L$27,L4&lt;&gt;-1)</f>
        <v>0</v>
      </c>
      <c r="M56" s="69" t="b">
        <f ca="1">AND(M$27,M4&lt;&gt;-1)</f>
        <v>0</v>
      </c>
      <c r="N56" s="70" t="b">
        <f ca="1">AND(N$27,N4&lt;&gt;-1)</f>
        <v>0</v>
      </c>
      <c r="O56" s="71" t="b">
        <f ca="1">AND(O$27,O4&lt;&gt;-1)</f>
        <v>0</v>
      </c>
      <c r="P56" s="69" t="b">
        <f ca="1">AND(P$27,P4&lt;&gt;-1)</f>
        <v>0</v>
      </c>
      <c r="Q56" s="70" t="b">
        <f ca="1">AND(Q$27,Q4&lt;&gt;-1)</f>
        <v>0</v>
      </c>
      <c r="R56" s="71" t="b">
        <f ca="1">AND(R$27,R4&lt;&gt;-1)</f>
        <v>0</v>
      </c>
      <c r="S56" s="69" t="b">
        <f ca="1">AND(S$27,S4&lt;&gt;-1)</f>
        <v>0</v>
      </c>
      <c r="T56" s="70" t="b">
        <f ca="1">AND(T$27,T4&lt;&gt;-1)</f>
        <v>0</v>
      </c>
      <c r="U56" s="71" t="b">
        <f ca="1">AND(U$27,U4&lt;&gt;-1)</f>
        <v>0</v>
      </c>
      <c r="V56" s="69" t="b">
        <f ca="1">AND(V$27,V4&lt;&gt;-1)</f>
        <v>0</v>
      </c>
      <c r="W56" s="70" t="b">
        <f ca="1">AND(W$27,W4&lt;&gt;-1)</f>
        <v>0</v>
      </c>
      <c r="X56" s="71" t="b">
        <f ca="1">AND(X$27,X4&lt;&gt;-1)</f>
        <v>0</v>
      </c>
      <c r="Y56" s="69" t="b">
        <f ca="1">AND(Y$27,Y4&lt;&gt;-1)</f>
        <v>0</v>
      </c>
      <c r="Z56" s="70" t="b">
        <f ca="1">AND(Z$27,Z4&lt;&gt;-1)</f>
        <v>0</v>
      </c>
      <c r="AA56" s="71" t="b">
        <f ca="1">AND(AA$27,AA4&lt;&gt;-1)</f>
        <v>0</v>
      </c>
      <c r="AB56" s="69" t="b">
        <f ca="1">AND(AB$27,AB4&lt;&gt;-1)</f>
        <v>0</v>
      </c>
      <c r="AC56" s="70" t="b">
        <f ca="1">AND(AC$27,AC4&lt;&gt;-1)</f>
        <v>0</v>
      </c>
      <c r="AD56" s="71" t="b">
        <f ca="1">AND(AD$27,AD4&lt;&gt;-1)</f>
        <v>0</v>
      </c>
      <c r="AE56" s="69" t="b">
        <f ca="1">AND(AE$27,AE4&lt;&gt;-1)</f>
        <v>0</v>
      </c>
      <c r="AF56" s="70" t="b">
        <f ca="1">AND(AF$27,AF4&lt;&gt;-1)</f>
        <v>0</v>
      </c>
      <c r="AG56" s="71" t="b">
        <f ca="1">AND(AG$27,AG4&lt;&gt;-1)</f>
        <v>0</v>
      </c>
      <c r="AJ56" s="63" t="b">
        <f t="shared" ref="AJ56:AJ68" ca="1" si="84">OR(D56,G56,J56,M56,P56,S56,V56,Y56,AB56,AE56)</f>
        <v>0</v>
      </c>
      <c r="AK56" s="63" t="b">
        <f t="shared" ca="1" si="82"/>
        <v>0</v>
      </c>
      <c r="AL56" s="63" t="b">
        <f t="shared" ca="1" si="83"/>
        <v>0</v>
      </c>
    </row>
    <row r="57" spans="1:38" s="63" customFormat="1" ht="13" hidden="1">
      <c r="A57" s="135"/>
      <c r="B57" s="114" t="str">
        <f t="shared" ref="B57" ca="1" si="85">B5</f>
        <v/>
      </c>
      <c r="C57" s="115"/>
      <c r="D57" s="68" t="b">
        <f ca="1">AND(D$27,D5&lt;&gt;-1)</f>
        <v>0</v>
      </c>
      <c r="E57" s="66" t="b">
        <f ca="1">AND(E$27,E5&lt;&gt;-1)</f>
        <v>0</v>
      </c>
      <c r="F57" s="67" t="b">
        <f ca="1">AND(F$27,F5&lt;&gt;-1)</f>
        <v>0</v>
      </c>
      <c r="G57" s="68" t="b">
        <f ca="1">AND(G$27,G5&lt;&gt;-1)</f>
        <v>0</v>
      </c>
      <c r="H57" s="66" t="b">
        <f ca="1">AND(H$27,H5&lt;&gt;-1)</f>
        <v>0</v>
      </c>
      <c r="I57" s="67" t="b">
        <f ca="1">AND(I$27,I5&lt;&gt;-1)</f>
        <v>0</v>
      </c>
      <c r="J57" s="68" t="b">
        <f ca="1">AND(J$27,J5&lt;&gt;-1)</f>
        <v>0</v>
      </c>
      <c r="K57" s="66" t="b">
        <f ca="1">AND(K$27,K5&lt;&gt;-1)</f>
        <v>0</v>
      </c>
      <c r="L57" s="67" t="b">
        <f ca="1">AND(L$27,L5&lt;&gt;-1)</f>
        <v>0</v>
      </c>
      <c r="M57" s="68" t="b">
        <f ca="1">AND(M$27,M5&lt;&gt;-1)</f>
        <v>0</v>
      </c>
      <c r="N57" s="66" t="b">
        <f ca="1">AND(N$27,N5&lt;&gt;-1)</f>
        <v>0</v>
      </c>
      <c r="O57" s="67" t="b">
        <f ca="1">AND(O$27,O5&lt;&gt;-1)</f>
        <v>0</v>
      </c>
      <c r="P57" s="68" t="b">
        <f ca="1">AND(P$27,P5&lt;&gt;-1)</f>
        <v>0</v>
      </c>
      <c r="Q57" s="66" t="b">
        <f ca="1">AND(Q$27,Q5&lt;&gt;-1)</f>
        <v>0</v>
      </c>
      <c r="R57" s="67" t="b">
        <f ca="1">AND(R$27,R5&lt;&gt;-1)</f>
        <v>0</v>
      </c>
      <c r="S57" s="68" t="b">
        <f ca="1">AND(S$27,S5&lt;&gt;-1)</f>
        <v>0</v>
      </c>
      <c r="T57" s="66" t="b">
        <f ca="1">AND(T$27,T5&lt;&gt;-1)</f>
        <v>0</v>
      </c>
      <c r="U57" s="67" t="b">
        <f ca="1">AND(U$27,U5&lt;&gt;-1)</f>
        <v>0</v>
      </c>
      <c r="V57" s="68" t="b">
        <f ca="1">AND(V$27,V5&lt;&gt;-1)</f>
        <v>0</v>
      </c>
      <c r="W57" s="66" t="b">
        <f ca="1">AND(W$27,W5&lt;&gt;-1)</f>
        <v>0</v>
      </c>
      <c r="X57" s="67" t="b">
        <f ca="1">AND(X$27,X5&lt;&gt;-1)</f>
        <v>0</v>
      </c>
      <c r="Y57" s="68" t="b">
        <f ca="1">AND(Y$27,Y5&lt;&gt;-1)</f>
        <v>0</v>
      </c>
      <c r="Z57" s="66" t="b">
        <f ca="1">AND(Z$27,Z5&lt;&gt;-1)</f>
        <v>0</v>
      </c>
      <c r="AA57" s="67" t="b">
        <f ca="1">AND(AA$27,AA5&lt;&gt;-1)</f>
        <v>0</v>
      </c>
      <c r="AB57" s="68" t="b">
        <f ca="1">AND(AB$27,AB5&lt;&gt;-1)</f>
        <v>0</v>
      </c>
      <c r="AC57" s="66" t="b">
        <f ca="1">AND(AC$27,AC5&lt;&gt;-1)</f>
        <v>0</v>
      </c>
      <c r="AD57" s="67" t="b">
        <f ca="1">AND(AD$27,AD5&lt;&gt;-1)</f>
        <v>0</v>
      </c>
      <c r="AE57" s="68" t="b">
        <f ca="1">AND(AE$27,AE5&lt;&gt;-1)</f>
        <v>0</v>
      </c>
      <c r="AF57" s="66" t="b">
        <f ca="1">AND(AF$27,AF5&lt;&gt;-1)</f>
        <v>0</v>
      </c>
      <c r="AG57" s="67" t="b">
        <f ca="1">AND(AG$27,AG5&lt;&gt;-1)</f>
        <v>0</v>
      </c>
      <c r="AJ57" s="63" t="b">
        <f t="shared" ca="1" si="84"/>
        <v>0</v>
      </c>
      <c r="AK57" s="63" t="b">
        <f t="shared" ca="1" si="82"/>
        <v>0</v>
      </c>
      <c r="AL57" s="63" t="b">
        <f t="shared" ca="1" si="83"/>
        <v>0</v>
      </c>
    </row>
    <row r="58" spans="1:38" s="63" customFormat="1" ht="13" hidden="1">
      <c r="A58" s="135"/>
      <c r="B58" s="116"/>
      <c r="C58" s="116"/>
      <c r="D58" s="69" t="b">
        <f ca="1">AND(D$27,D6&lt;&gt;-1)</f>
        <v>0</v>
      </c>
      <c r="E58" s="70" t="b">
        <f ca="1">AND(E$27,E6&lt;&gt;-1)</f>
        <v>0</v>
      </c>
      <c r="F58" s="71" t="b">
        <f ca="1">AND(F$27,F6&lt;&gt;-1)</f>
        <v>0</v>
      </c>
      <c r="G58" s="69" t="b">
        <f ca="1">AND(G$27,G6&lt;&gt;-1)</f>
        <v>0</v>
      </c>
      <c r="H58" s="70" t="b">
        <f ca="1">AND(H$27,H6&lt;&gt;-1)</f>
        <v>0</v>
      </c>
      <c r="I58" s="71" t="b">
        <f ca="1">AND(I$27,I6&lt;&gt;-1)</f>
        <v>0</v>
      </c>
      <c r="J58" s="69" t="b">
        <f ca="1">AND(J$27,J6&lt;&gt;-1)</f>
        <v>0</v>
      </c>
      <c r="K58" s="70" t="b">
        <f ca="1">AND(K$27,K6&lt;&gt;-1)</f>
        <v>0</v>
      </c>
      <c r="L58" s="71" t="b">
        <f ca="1">AND(L$27,L6&lt;&gt;-1)</f>
        <v>0</v>
      </c>
      <c r="M58" s="69" t="b">
        <f ca="1">AND(M$27,M6&lt;&gt;-1)</f>
        <v>0</v>
      </c>
      <c r="N58" s="70" t="b">
        <f ca="1">AND(N$27,N6&lt;&gt;-1)</f>
        <v>0</v>
      </c>
      <c r="O58" s="71" t="b">
        <f ca="1">AND(O$27,O6&lt;&gt;-1)</f>
        <v>0</v>
      </c>
      <c r="P58" s="69" t="b">
        <f ca="1">AND(P$27,P6&lt;&gt;-1)</f>
        <v>0</v>
      </c>
      <c r="Q58" s="70" t="b">
        <f ca="1">AND(Q$27,Q6&lt;&gt;-1)</f>
        <v>0</v>
      </c>
      <c r="R58" s="71" t="b">
        <f ca="1">AND(R$27,R6&lt;&gt;-1)</f>
        <v>0</v>
      </c>
      <c r="S58" s="69" t="b">
        <f ca="1">AND(S$27,S6&lt;&gt;-1)</f>
        <v>0</v>
      </c>
      <c r="T58" s="70" t="b">
        <f ca="1">AND(T$27,T6&lt;&gt;-1)</f>
        <v>0</v>
      </c>
      <c r="U58" s="71" t="b">
        <f ca="1">AND(U$27,U6&lt;&gt;-1)</f>
        <v>0</v>
      </c>
      <c r="V58" s="69" t="b">
        <f ca="1">AND(V$27,V6&lt;&gt;-1)</f>
        <v>0</v>
      </c>
      <c r="W58" s="70" t="b">
        <f ca="1">AND(W$27,W6&lt;&gt;-1)</f>
        <v>0</v>
      </c>
      <c r="X58" s="71" t="b">
        <f ca="1">AND(X$27,X6&lt;&gt;-1)</f>
        <v>0</v>
      </c>
      <c r="Y58" s="69" t="b">
        <f ca="1">AND(Y$27,Y6&lt;&gt;-1)</f>
        <v>0</v>
      </c>
      <c r="Z58" s="70" t="b">
        <f ca="1">AND(Z$27,Z6&lt;&gt;-1)</f>
        <v>0</v>
      </c>
      <c r="AA58" s="71" t="b">
        <f ca="1">AND(AA$27,AA6&lt;&gt;-1)</f>
        <v>0</v>
      </c>
      <c r="AB58" s="69" t="b">
        <f ca="1">AND(AB$27,AB6&lt;&gt;-1)</f>
        <v>0</v>
      </c>
      <c r="AC58" s="70" t="b">
        <f ca="1">AND(AC$27,AC6&lt;&gt;-1)</f>
        <v>0</v>
      </c>
      <c r="AD58" s="71" t="b">
        <f ca="1">AND(AD$27,AD6&lt;&gt;-1)</f>
        <v>0</v>
      </c>
      <c r="AE58" s="69" t="b">
        <f ca="1">AND(AE$27,AE6&lt;&gt;-1)</f>
        <v>0</v>
      </c>
      <c r="AF58" s="70" t="b">
        <f ca="1">AND(AF$27,AF6&lt;&gt;-1)</f>
        <v>0</v>
      </c>
      <c r="AG58" s="71" t="b">
        <f ca="1">AND(AG$27,AG6&lt;&gt;-1)</f>
        <v>0</v>
      </c>
      <c r="AJ58" s="63" t="b">
        <f t="shared" ca="1" si="84"/>
        <v>0</v>
      </c>
      <c r="AK58" s="63" t="b">
        <f t="shared" ca="1" si="82"/>
        <v>0</v>
      </c>
      <c r="AL58" s="63" t="b">
        <f t="shared" ca="1" si="83"/>
        <v>0</v>
      </c>
    </row>
    <row r="59" spans="1:38" s="63" customFormat="1" ht="16" hidden="1" customHeight="1">
      <c r="A59" s="135"/>
      <c r="B59" s="114" t="str">
        <f t="shared" ref="B59" ca="1" si="86">B7</f>
        <v/>
      </c>
      <c r="C59" s="115"/>
      <c r="D59" s="68" t="b">
        <f ca="1">AND(D$27,D7&lt;&gt;-1)</f>
        <v>0</v>
      </c>
      <c r="E59" s="66" t="b">
        <f ca="1">AND(E$27,E7&lt;&gt;-1)</f>
        <v>0</v>
      </c>
      <c r="F59" s="67" t="b">
        <f ca="1">AND(F$27,F7&lt;&gt;-1)</f>
        <v>0</v>
      </c>
      <c r="G59" s="68" t="b">
        <f ca="1">AND(G$27,G7&lt;&gt;-1)</f>
        <v>0</v>
      </c>
      <c r="H59" s="66" t="b">
        <f ca="1">AND(H$27,H7&lt;&gt;-1)</f>
        <v>0</v>
      </c>
      <c r="I59" s="67" t="b">
        <f ca="1">AND(I$27,I7&lt;&gt;-1)</f>
        <v>0</v>
      </c>
      <c r="J59" s="68" t="b">
        <f ca="1">AND(J$27,J7&lt;&gt;-1)</f>
        <v>0</v>
      </c>
      <c r="K59" s="66" t="b">
        <f ca="1">AND(K$27,K7&lt;&gt;-1)</f>
        <v>0</v>
      </c>
      <c r="L59" s="67" t="b">
        <f ca="1">AND(L$27,L7&lt;&gt;-1)</f>
        <v>0</v>
      </c>
      <c r="M59" s="68" t="b">
        <f ca="1">AND(M$27,M7&lt;&gt;-1)</f>
        <v>0</v>
      </c>
      <c r="N59" s="66" t="b">
        <f ca="1">AND(N$27,N7&lt;&gt;-1)</f>
        <v>0</v>
      </c>
      <c r="O59" s="67" t="b">
        <f ca="1">AND(O$27,O7&lt;&gt;-1)</f>
        <v>0</v>
      </c>
      <c r="P59" s="68" t="b">
        <f ca="1">AND(P$27,P7&lt;&gt;-1)</f>
        <v>0</v>
      </c>
      <c r="Q59" s="66" t="b">
        <f ca="1">AND(Q$27,Q7&lt;&gt;-1)</f>
        <v>0</v>
      </c>
      <c r="R59" s="67" t="b">
        <f ca="1">AND(R$27,R7&lt;&gt;-1)</f>
        <v>0</v>
      </c>
      <c r="S59" s="68" t="b">
        <f ca="1">AND(S$27,S7&lt;&gt;-1)</f>
        <v>0</v>
      </c>
      <c r="T59" s="66" t="b">
        <f ca="1">AND(T$27,T7&lt;&gt;-1)</f>
        <v>0</v>
      </c>
      <c r="U59" s="67" t="b">
        <f ca="1">AND(U$27,U7&lt;&gt;-1)</f>
        <v>0</v>
      </c>
      <c r="V59" s="68" t="b">
        <f ca="1">AND(V$27,V7&lt;&gt;-1)</f>
        <v>0</v>
      </c>
      <c r="W59" s="66" t="b">
        <f ca="1">AND(W$27,W7&lt;&gt;-1)</f>
        <v>0</v>
      </c>
      <c r="X59" s="67" t="b">
        <f ca="1">AND(X$27,X7&lt;&gt;-1)</f>
        <v>0</v>
      </c>
      <c r="Y59" s="68" t="b">
        <f ca="1">AND(Y$27,Y7&lt;&gt;-1)</f>
        <v>0</v>
      </c>
      <c r="Z59" s="66" t="b">
        <f ca="1">AND(Z$27,Z7&lt;&gt;-1)</f>
        <v>0</v>
      </c>
      <c r="AA59" s="67" t="b">
        <f ca="1">AND(AA$27,AA7&lt;&gt;-1)</f>
        <v>0</v>
      </c>
      <c r="AB59" s="68" t="b">
        <f ca="1">AND(AB$27,AB7&lt;&gt;-1)</f>
        <v>0</v>
      </c>
      <c r="AC59" s="66" t="b">
        <f ca="1">AND(AC$27,AC7&lt;&gt;-1)</f>
        <v>0</v>
      </c>
      <c r="AD59" s="67" t="b">
        <f ca="1">AND(AD$27,AD7&lt;&gt;-1)</f>
        <v>0</v>
      </c>
      <c r="AE59" s="68" t="b">
        <f ca="1">AND(AE$27,AE7&lt;&gt;-1)</f>
        <v>0</v>
      </c>
      <c r="AF59" s="66" t="b">
        <f ca="1">AND(AF$27,AF7&lt;&gt;-1)</f>
        <v>0</v>
      </c>
      <c r="AG59" s="67" t="b">
        <f ca="1">AND(AG$27,AG7&lt;&gt;-1)</f>
        <v>0</v>
      </c>
      <c r="AJ59" s="63" t="b">
        <f t="shared" ca="1" si="84"/>
        <v>0</v>
      </c>
      <c r="AK59" s="63" t="b">
        <f t="shared" ca="1" si="82"/>
        <v>0</v>
      </c>
      <c r="AL59" s="63" t="b">
        <f t="shared" ca="1" si="83"/>
        <v>0</v>
      </c>
    </row>
    <row r="60" spans="1:38" s="63" customFormat="1" ht="13" hidden="1">
      <c r="A60" s="135"/>
      <c r="B60" s="116"/>
      <c r="C60" s="116"/>
      <c r="D60" s="69" t="b">
        <f ca="1">AND(D$27,D8&lt;&gt;-1)</f>
        <v>0</v>
      </c>
      <c r="E60" s="70" t="b">
        <f ca="1">AND(E$27,E8&lt;&gt;-1)</f>
        <v>0</v>
      </c>
      <c r="F60" s="71" t="b">
        <f ca="1">AND(F$27,F8&lt;&gt;-1)</f>
        <v>0</v>
      </c>
      <c r="G60" s="69" t="b">
        <f ca="1">AND(G$27,G8&lt;&gt;-1)</f>
        <v>0</v>
      </c>
      <c r="H60" s="70" t="b">
        <f ca="1">AND(H$27,H8&lt;&gt;-1)</f>
        <v>0</v>
      </c>
      <c r="I60" s="71" t="b">
        <f ca="1">AND(I$27,I8&lt;&gt;-1)</f>
        <v>0</v>
      </c>
      <c r="J60" s="69" t="b">
        <f ca="1">AND(J$27,J8&lt;&gt;-1)</f>
        <v>0</v>
      </c>
      <c r="K60" s="70" t="b">
        <f ca="1">AND(K$27,K8&lt;&gt;-1)</f>
        <v>0</v>
      </c>
      <c r="L60" s="71" t="b">
        <f ca="1">AND(L$27,L8&lt;&gt;-1)</f>
        <v>0</v>
      </c>
      <c r="M60" s="69" t="b">
        <f ca="1">AND(M$27,M8&lt;&gt;-1)</f>
        <v>0</v>
      </c>
      <c r="N60" s="70" t="b">
        <f ca="1">AND(N$27,N8&lt;&gt;-1)</f>
        <v>0</v>
      </c>
      <c r="O60" s="71" t="b">
        <f ca="1">AND(O$27,O8&lt;&gt;-1)</f>
        <v>0</v>
      </c>
      <c r="P60" s="69" t="b">
        <f ca="1">AND(P$27,P8&lt;&gt;-1)</f>
        <v>0</v>
      </c>
      <c r="Q60" s="70" t="b">
        <f ca="1">AND(Q$27,Q8&lt;&gt;-1)</f>
        <v>0</v>
      </c>
      <c r="R60" s="71" t="b">
        <f ca="1">AND(R$27,R8&lt;&gt;-1)</f>
        <v>0</v>
      </c>
      <c r="S60" s="69" t="b">
        <f ca="1">AND(S$27,S8&lt;&gt;-1)</f>
        <v>0</v>
      </c>
      <c r="T60" s="70" t="b">
        <f ca="1">AND(T$27,T8&lt;&gt;-1)</f>
        <v>0</v>
      </c>
      <c r="U60" s="71" t="b">
        <f ca="1">AND(U$27,U8&lt;&gt;-1)</f>
        <v>0</v>
      </c>
      <c r="V60" s="69" t="b">
        <f ca="1">AND(V$27,V8&lt;&gt;-1)</f>
        <v>0</v>
      </c>
      <c r="W60" s="70" t="b">
        <f ca="1">AND(W$27,W8&lt;&gt;-1)</f>
        <v>0</v>
      </c>
      <c r="X60" s="71" t="b">
        <f ca="1">AND(X$27,X8&lt;&gt;-1)</f>
        <v>0</v>
      </c>
      <c r="Y60" s="69" t="b">
        <f ca="1">AND(Y$27,Y8&lt;&gt;-1)</f>
        <v>0</v>
      </c>
      <c r="Z60" s="70" t="b">
        <f ca="1">AND(Z$27,Z8&lt;&gt;-1)</f>
        <v>0</v>
      </c>
      <c r="AA60" s="71" t="b">
        <f ca="1">AND(AA$27,AA8&lt;&gt;-1)</f>
        <v>0</v>
      </c>
      <c r="AB60" s="69" t="b">
        <f ca="1">AND(AB$27,AB8&lt;&gt;-1)</f>
        <v>0</v>
      </c>
      <c r="AC60" s="70" t="b">
        <f ca="1">AND(AC$27,AC8&lt;&gt;-1)</f>
        <v>0</v>
      </c>
      <c r="AD60" s="71" t="b">
        <f ca="1">AND(AD$27,AD8&lt;&gt;-1)</f>
        <v>0</v>
      </c>
      <c r="AE60" s="69" t="b">
        <f ca="1">AND(AE$27,AE8&lt;&gt;-1)</f>
        <v>0</v>
      </c>
      <c r="AF60" s="70" t="b">
        <f ca="1">AND(AF$27,AF8&lt;&gt;-1)</f>
        <v>0</v>
      </c>
      <c r="AG60" s="71" t="b">
        <f ca="1">AND(AG$27,AG8&lt;&gt;-1)</f>
        <v>0</v>
      </c>
      <c r="AJ60" s="63" t="b">
        <f t="shared" ca="1" si="84"/>
        <v>0</v>
      </c>
      <c r="AK60" s="63" t="b">
        <f t="shared" ca="1" si="82"/>
        <v>0</v>
      </c>
      <c r="AL60" s="63" t="b">
        <f t="shared" ca="1" si="83"/>
        <v>0</v>
      </c>
    </row>
    <row r="61" spans="1:38" s="63" customFormat="1" ht="16" hidden="1" customHeight="1">
      <c r="A61" s="135"/>
      <c r="B61" s="114" t="str">
        <f t="shared" ref="B61" ca="1" si="87">B9</f>
        <v/>
      </c>
      <c r="C61" s="115"/>
      <c r="D61" s="68" t="b">
        <f ca="1">AND(D$27,D9&lt;&gt;-1)</f>
        <v>0</v>
      </c>
      <c r="E61" s="66" t="b">
        <f ca="1">AND(E$27,E9&lt;&gt;-1)</f>
        <v>0</v>
      </c>
      <c r="F61" s="67" t="b">
        <f ca="1">AND(F$27,F9&lt;&gt;-1)</f>
        <v>0</v>
      </c>
      <c r="G61" s="68" t="b">
        <f ca="1">AND(G$27,G9&lt;&gt;-1)</f>
        <v>0</v>
      </c>
      <c r="H61" s="66" t="b">
        <f ca="1">AND(H$27,H9&lt;&gt;-1)</f>
        <v>0</v>
      </c>
      <c r="I61" s="67" t="b">
        <f ca="1">AND(I$27,I9&lt;&gt;-1)</f>
        <v>0</v>
      </c>
      <c r="J61" s="68" t="b">
        <f ca="1">AND(J$27,J9&lt;&gt;-1)</f>
        <v>0</v>
      </c>
      <c r="K61" s="66" t="b">
        <f ca="1">AND(K$27,K9&lt;&gt;-1)</f>
        <v>0</v>
      </c>
      <c r="L61" s="67" t="b">
        <f ca="1">AND(L$27,L9&lt;&gt;-1)</f>
        <v>0</v>
      </c>
      <c r="M61" s="68" t="b">
        <f ca="1">AND(M$27,M9&lt;&gt;-1)</f>
        <v>0</v>
      </c>
      <c r="N61" s="66" t="b">
        <f ca="1">AND(N$27,N9&lt;&gt;-1)</f>
        <v>0</v>
      </c>
      <c r="O61" s="67" t="b">
        <f ca="1">AND(O$27,O9&lt;&gt;-1)</f>
        <v>0</v>
      </c>
      <c r="P61" s="68" t="b">
        <f ca="1">AND(P$27,P9&lt;&gt;-1)</f>
        <v>0</v>
      </c>
      <c r="Q61" s="66" t="b">
        <f ca="1">AND(Q$27,Q9&lt;&gt;-1)</f>
        <v>0</v>
      </c>
      <c r="R61" s="67" t="b">
        <f ca="1">AND(R$27,R9&lt;&gt;-1)</f>
        <v>0</v>
      </c>
      <c r="S61" s="68" t="b">
        <f ca="1">AND(S$27,S9&lt;&gt;-1)</f>
        <v>0</v>
      </c>
      <c r="T61" s="66" t="b">
        <f ca="1">AND(T$27,T9&lt;&gt;-1)</f>
        <v>0</v>
      </c>
      <c r="U61" s="67" t="b">
        <f ca="1">AND(U$27,U9&lt;&gt;-1)</f>
        <v>0</v>
      </c>
      <c r="V61" s="68" t="b">
        <f ca="1">AND(V$27,V9&lt;&gt;-1)</f>
        <v>0</v>
      </c>
      <c r="W61" s="66" t="b">
        <f ca="1">AND(W$27,W9&lt;&gt;-1)</f>
        <v>0</v>
      </c>
      <c r="X61" s="67" t="b">
        <f ca="1">AND(X$27,X9&lt;&gt;-1)</f>
        <v>0</v>
      </c>
      <c r="Y61" s="68" t="b">
        <f ca="1">AND(Y$27,Y9&lt;&gt;-1)</f>
        <v>0</v>
      </c>
      <c r="Z61" s="66" t="b">
        <f ca="1">AND(Z$27,Z9&lt;&gt;-1)</f>
        <v>0</v>
      </c>
      <c r="AA61" s="67" t="b">
        <f ca="1">AND(AA$27,AA9&lt;&gt;-1)</f>
        <v>0</v>
      </c>
      <c r="AB61" s="68" t="b">
        <f ca="1">AND(AB$27,AB9&lt;&gt;-1)</f>
        <v>0</v>
      </c>
      <c r="AC61" s="66" t="b">
        <f ca="1">AND(AC$27,AC9&lt;&gt;-1)</f>
        <v>0</v>
      </c>
      <c r="AD61" s="67" t="b">
        <f ca="1">AND(AD$27,AD9&lt;&gt;-1)</f>
        <v>0</v>
      </c>
      <c r="AE61" s="68" t="b">
        <f ca="1">AND(AE$27,AE9&lt;&gt;-1)</f>
        <v>0</v>
      </c>
      <c r="AF61" s="66" t="b">
        <f ca="1">AND(AF$27,AF9&lt;&gt;-1)</f>
        <v>0</v>
      </c>
      <c r="AG61" s="67" t="b">
        <f ca="1">AND(AG$27,AG9&lt;&gt;-1)</f>
        <v>0</v>
      </c>
      <c r="AJ61" s="63" t="b">
        <f t="shared" ca="1" si="84"/>
        <v>0</v>
      </c>
      <c r="AK61" s="63" t="b">
        <f t="shared" ca="1" si="82"/>
        <v>0</v>
      </c>
      <c r="AL61" s="63" t="b">
        <f t="shared" ca="1" si="83"/>
        <v>0</v>
      </c>
    </row>
    <row r="62" spans="1:38" s="63" customFormat="1" ht="13" hidden="1">
      <c r="A62" s="135"/>
      <c r="B62" s="116"/>
      <c r="C62" s="116"/>
      <c r="D62" s="69" t="b">
        <f ca="1">AND(D$27,D10&lt;&gt;-1)</f>
        <v>0</v>
      </c>
      <c r="E62" s="70" t="b">
        <f ca="1">AND(E$27,E10&lt;&gt;-1)</f>
        <v>0</v>
      </c>
      <c r="F62" s="71" t="b">
        <f ca="1">AND(F$27,F10&lt;&gt;-1)</f>
        <v>0</v>
      </c>
      <c r="G62" s="69" t="b">
        <f ca="1">AND(G$27,G10&lt;&gt;-1)</f>
        <v>0</v>
      </c>
      <c r="H62" s="70" t="b">
        <f ca="1">AND(H$27,H10&lt;&gt;-1)</f>
        <v>0</v>
      </c>
      <c r="I62" s="71" t="b">
        <f ca="1">AND(I$27,I10&lt;&gt;-1)</f>
        <v>0</v>
      </c>
      <c r="J62" s="69" t="b">
        <f ca="1">AND(J$27,J10&lt;&gt;-1)</f>
        <v>0</v>
      </c>
      <c r="K62" s="70" t="b">
        <f ca="1">AND(K$27,K10&lt;&gt;-1)</f>
        <v>0</v>
      </c>
      <c r="L62" s="71" t="b">
        <f ca="1">AND(L$27,L10&lt;&gt;-1)</f>
        <v>0</v>
      </c>
      <c r="M62" s="69" t="b">
        <f ca="1">AND(M$27,M10&lt;&gt;-1)</f>
        <v>0</v>
      </c>
      <c r="N62" s="70" t="b">
        <f ca="1">AND(N$27,N10&lt;&gt;-1)</f>
        <v>0</v>
      </c>
      <c r="O62" s="71" t="b">
        <f ca="1">AND(O$27,O10&lt;&gt;-1)</f>
        <v>0</v>
      </c>
      <c r="P62" s="69" t="b">
        <f ca="1">AND(P$27,P10&lt;&gt;-1)</f>
        <v>0</v>
      </c>
      <c r="Q62" s="70" t="b">
        <f ca="1">AND(Q$27,Q10&lt;&gt;-1)</f>
        <v>0</v>
      </c>
      <c r="R62" s="71" t="b">
        <f ca="1">AND(R$27,R10&lt;&gt;-1)</f>
        <v>0</v>
      </c>
      <c r="S62" s="69" t="b">
        <f ca="1">AND(S$27,S10&lt;&gt;-1)</f>
        <v>0</v>
      </c>
      <c r="T62" s="70" t="b">
        <f ca="1">AND(T$27,T10&lt;&gt;-1)</f>
        <v>0</v>
      </c>
      <c r="U62" s="71" t="b">
        <f ca="1">AND(U$27,U10&lt;&gt;-1)</f>
        <v>0</v>
      </c>
      <c r="V62" s="69" t="b">
        <f ca="1">AND(V$27,V10&lt;&gt;-1)</f>
        <v>0</v>
      </c>
      <c r="W62" s="70" t="b">
        <f ca="1">AND(W$27,W10&lt;&gt;-1)</f>
        <v>0</v>
      </c>
      <c r="X62" s="71" t="b">
        <f ca="1">AND(X$27,X10&lt;&gt;-1)</f>
        <v>0</v>
      </c>
      <c r="Y62" s="69" t="b">
        <f ca="1">AND(Y$27,Y10&lt;&gt;-1)</f>
        <v>0</v>
      </c>
      <c r="Z62" s="70" t="b">
        <f ca="1">AND(Z$27,Z10&lt;&gt;-1)</f>
        <v>0</v>
      </c>
      <c r="AA62" s="71" t="b">
        <f ca="1">AND(AA$27,AA10&lt;&gt;-1)</f>
        <v>0</v>
      </c>
      <c r="AB62" s="69" t="b">
        <f ca="1">AND(AB$27,AB10&lt;&gt;-1)</f>
        <v>0</v>
      </c>
      <c r="AC62" s="70" t="b">
        <f ca="1">AND(AC$27,AC10&lt;&gt;-1)</f>
        <v>0</v>
      </c>
      <c r="AD62" s="71" t="b">
        <f ca="1">AND(AD$27,AD10&lt;&gt;-1)</f>
        <v>0</v>
      </c>
      <c r="AE62" s="69" t="b">
        <f ca="1">AND(AE$27,AE10&lt;&gt;-1)</f>
        <v>0</v>
      </c>
      <c r="AF62" s="70" t="b">
        <f ca="1">AND(AF$27,AF10&lt;&gt;-1)</f>
        <v>0</v>
      </c>
      <c r="AG62" s="71" t="b">
        <f ca="1">AND(AG$27,AG10&lt;&gt;-1)</f>
        <v>0</v>
      </c>
      <c r="AJ62" s="63" t="b">
        <f t="shared" ca="1" si="84"/>
        <v>0</v>
      </c>
      <c r="AK62" s="63" t="b">
        <f t="shared" ca="1" si="82"/>
        <v>0</v>
      </c>
      <c r="AL62" s="63" t="b">
        <f t="shared" ca="1" si="83"/>
        <v>0</v>
      </c>
    </row>
    <row r="63" spans="1:38" s="63" customFormat="1" ht="16" hidden="1" customHeight="1">
      <c r="A63" s="135"/>
      <c r="B63" s="114" t="str">
        <f t="shared" ref="B63" ca="1" si="88">B11</f>
        <v/>
      </c>
      <c r="C63" s="115"/>
      <c r="D63" s="68" t="b">
        <f ca="1">AND(D$27,D11&lt;&gt;-1)</f>
        <v>0</v>
      </c>
      <c r="E63" s="66" t="b">
        <f ca="1">AND(E$27,E11&lt;&gt;-1)</f>
        <v>0</v>
      </c>
      <c r="F63" s="67" t="b">
        <f ca="1">AND(F$27,F11&lt;&gt;-1)</f>
        <v>0</v>
      </c>
      <c r="G63" s="68" t="b">
        <f ca="1">AND(G$27,G11&lt;&gt;-1)</f>
        <v>0</v>
      </c>
      <c r="H63" s="66" t="b">
        <f ca="1">AND(H$27,H11&lt;&gt;-1)</f>
        <v>0</v>
      </c>
      <c r="I63" s="67" t="b">
        <f ca="1">AND(I$27,I11&lt;&gt;-1)</f>
        <v>0</v>
      </c>
      <c r="J63" s="68" t="b">
        <f ca="1">AND(J$27,J11&lt;&gt;-1)</f>
        <v>0</v>
      </c>
      <c r="K63" s="66" t="b">
        <f ca="1">AND(K$27,K11&lt;&gt;-1)</f>
        <v>0</v>
      </c>
      <c r="L63" s="67" t="b">
        <f ca="1">AND(L$27,L11&lt;&gt;-1)</f>
        <v>0</v>
      </c>
      <c r="M63" s="68" t="b">
        <f ca="1">AND(M$27,M11&lt;&gt;-1)</f>
        <v>0</v>
      </c>
      <c r="N63" s="66" t="b">
        <f ca="1">AND(N$27,N11&lt;&gt;-1)</f>
        <v>0</v>
      </c>
      <c r="O63" s="67" t="b">
        <f ca="1">AND(O$27,O11&lt;&gt;-1)</f>
        <v>0</v>
      </c>
      <c r="P63" s="68" t="b">
        <f ca="1">AND(P$27,P11&lt;&gt;-1)</f>
        <v>0</v>
      </c>
      <c r="Q63" s="66" t="b">
        <f ca="1">AND(Q$27,Q11&lt;&gt;-1)</f>
        <v>0</v>
      </c>
      <c r="R63" s="67" t="b">
        <f ca="1">AND(R$27,R11&lt;&gt;-1)</f>
        <v>0</v>
      </c>
      <c r="S63" s="68" t="b">
        <f ca="1">AND(S$27,S11&lt;&gt;-1)</f>
        <v>0</v>
      </c>
      <c r="T63" s="66" t="b">
        <f ca="1">AND(T$27,T11&lt;&gt;-1)</f>
        <v>0</v>
      </c>
      <c r="U63" s="67" t="b">
        <f ca="1">AND(U$27,U11&lt;&gt;-1)</f>
        <v>0</v>
      </c>
      <c r="V63" s="68" t="b">
        <f ca="1">AND(V$27,V11&lt;&gt;-1)</f>
        <v>0</v>
      </c>
      <c r="W63" s="66" t="b">
        <f ca="1">AND(W$27,W11&lt;&gt;-1)</f>
        <v>0</v>
      </c>
      <c r="X63" s="67" t="b">
        <f ca="1">AND(X$27,X11&lt;&gt;-1)</f>
        <v>0</v>
      </c>
      <c r="Y63" s="68" t="b">
        <f ca="1">AND(Y$27,Y11&lt;&gt;-1)</f>
        <v>0</v>
      </c>
      <c r="Z63" s="66" t="b">
        <f ca="1">AND(Z$27,Z11&lt;&gt;-1)</f>
        <v>0</v>
      </c>
      <c r="AA63" s="67" t="b">
        <f ca="1">AND(AA$27,AA11&lt;&gt;-1)</f>
        <v>0</v>
      </c>
      <c r="AB63" s="68" t="b">
        <f ca="1">AND(AB$27,AB11&lt;&gt;-1)</f>
        <v>0</v>
      </c>
      <c r="AC63" s="66" t="b">
        <f ca="1">AND(AC$27,AC11&lt;&gt;-1)</f>
        <v>0</v>
      </c>
      <c r="AD63" s="67" t="b">
        <f ca="1">AND(AD$27,AD11&lt;&gt;-1)</f>
        <v>0</v>
      </c>
      <c r="AE63" s="68" t="b">
        <f ca="1">AND(AE$27,AE11&lt;&gt;-1)</f>
        <v>0</v>
      </c>
      <c r="AF63" s="66" t="b">
        <f ca="1">AND(AF$27,AF11&lt;&gt;-1)</f>
        <v>0</v>
      </c>
      <c r="AG63" s="67" t="b">
        <f ca="1">AND(AG$27,AG11&lt;&gt;-1)</f>
        <v>0</v>
      </c>
      <c r="AJ63" s="63" t="b">
        <f t="shared" ca="1" si="84"/>
        <v>0</v>
      </c>
      <c r="AK63" s="63" t="b">
        <f t="shared" ca="1" si="82"/>
        <v>0</v>
      </c>
      <c r="AL63" s="63" t="b">
        <f t="shared" ca="1" si="83"/>
        <v>0</v>
      </c>
    </row>
    <row r="64" spans="1:38" s="63" customFormat="1" ht="16" hidden="1" customHeight="1">
      <c r="A64" s="135"/>
      <c r="B64" s="116"/>
      <c r="C64" s="116"/>
      <c r="D64" s="69" t="b">
        <f ca="1">AND(D$27,D12&lt;&gt;-1)</f>
        <v>0</v>
      </c>
      <c r="E64" s="70" t="b">
        <f ca="1">AND(E$27,E12&lt;&gt;-1)</f>
        <v>0</v>
      </c>
      <c r="F64" s="71" t="b">
        <f ca="1">AND(F$27,F12&lt;&gt;-1)</f>
        <v>0</v>
      </c>
      <c r="G64" s="69" t="b">
        <f ca="1">AND(G$27,G12&lt;&gt;-1)</f>
        <v>0</v>
      </c>
      <c r="H64" s="70" t="b">
        <f ca="1">AND(H$27,H12&lt;&gt;-1)</f>
        <v>0</v>
      </c>
      <c r="I64" s="71" t="b">
        <f ca="1">AND(I$27,I12&lt;&gt;-1)</f>
        <v>0</v>
      </c>
      <c r="J64" s="69" t="b">
        <f ca="1">AND(J$27,J12&lt;&gt;-1)</f>
        <v>0</v>
      </c>
      <c r="K64" s="70" t="b">
        <f ca="1">AND(K$27,K12&lt;&gt;-1)</f>
        <v>0</v>
      </c>
      <c r="L64" s="71" t="b">
        <f ca="1">AND(L$27,L12&lt;&gt;-1)</f>
        <v>0</v>
      </c>
      <c r="M64" s="69" t="b">
        <f ca="1">AND(M$27,M12&lt;&gt;-1)</f>
        <v>0</v>
      </c>
      <c r="N64" s="70" t="b">
        <f ca="1">AND(N$27,N12&lt;&gt;-1)</f>
        <v>0</v>
      </c>
      <c r="O64" s="71" t="b">
        <f ca="1">AND(O$27,O12&lt;&gt;-1)</f>
        <v>0</v>
      </c>
      <c r="P64" s="69" t="b">
        <f ca="1">AND(P$27,P12&lt;&gt;-1)</f>
        <v>0</v>
      </c>
      <c r="Q64" s="70" t="b">
        <f ca="1">AND(Q$27,Q12&lt;&gt;-1)</f>
        <v>0</v>
      </c>
      <c r="R64" s="71" t="b">
        <f ca="1">AND(R$27,R12&lt;&gt;-1)</f>
        <v>0</v>
      </c>
      <c r="S64" s="69" t="b">
        <f ca="1">AND(S$27,S12&lt;&gt;-1)</f>
        <v>0</v>
      </c>
      <c r="T64" s="70" t="b">
        <f ca="1">AND(T$27,T12&lt;&gt;-1)</f>
        <v>0</v>
      </c>
      <c r="U64" s="71" t="b">
        <f ca="1">AND(U$27,U12&lt;&gt;-1)</f>
        <v>0</v>
      </c>
      <c r="V64" s="69" t="b">
        <f ca="1">AND(V$27,V12&lt;&gt;-1)</f>
        <v>0</v>
      </c>
      <c r="W64" s="70" t="b">
        <f ca="1">AND(W$27,W12&lt;&gt;-1)</f>
        <v>0</v>
      </c>
      <c r="X64" s="71" t="b">
        <f ca="1">AND(X$27,X12&lt;&gt;-1)</f>
        <v>0</v>
      </c>
      <c r="Y64" s="69" t="b">
        <f ca="1">AND(Y$27,Y12&lt;&gt;-1)</f>
        <v>0</v>
      </c>
      <c r="Z64" s="70" t="b">
        <f ca="1">AND(Z$27,Z12&lt;&gt;-1)</f>
        <v>0</v>
      </c>
      <c r="AA64" s="71" t="b">
        <f ca="1">AND(AA$27,AA12&lt;&gt;-1)</f>
        <v>0</v>
      </c>
      <c r="AB64" s="69" t="b">
        <f ca="1">AND(AB$27,AB12&lt;&gt;-1)</f>
        <v>0</v>
      </c>
      <c r="AC64" s="70" t="b">
        <f ca="1">AND(AC$27,AC12&lt;&gt;-1)</f>
        <v>0</v>
      </c>
      <c r="AD64" s="71" t="b">
        <f ca="1">AND(AD$27,AD12&lt;&gt;-1)</f>
        <v>0</v>
      </c>
      <c r="AE64" s="69" t="b">
        <f ca="1">AND(AE$27,AE12&lt;&gt;-1)</f>
        <v>0</v>
      </c>
      <c r="AF64" s="70" t="b">
        <f ca="1">AND(AF$27,AF12&lt;&gt;-1)</f>
        <v>0</v>
      </c>
      <c r="AG64" s="71" t="b">
        <f ca="1">AND(AG$27,AG12&lt;&gt;-1)</f>
        <v>0</v>
      </c>
      <c r="AH64" s="72"/>
      <c r="AJ64" s="63" t="b">
        <f t="shared" ca="1" si="84"/>
        <v>0</v>
      </c>
      <c r="AK64" s="63" t="b">
        <f t="shared" ca="1" si="82"/>
        <v>0</v>
      </c>
      <c r="AL64" s="63" t="b">
        <f t="shared" ca="1" si="83"/>
        <v>0</v>
      </c>
    </row>
    <row r="65" spans="1:38" s="63" customFormat="1" ht="16" hidden="1" customHeight="1">
      <c r="A65" s="135"/>
      <c r="B65" s="114" t="str">
        <f t="shared" ref="B65" ca="1" si="89">B13</f>
        <v/>
      </c>
      <c r="C65" s="115"/>
      <c r="D65" s="68" t="b">
        <f ca="1">AND(D$27,D13&lt;&gt;-1)</f>
        <v>0</v>
      </c>
      <c r="E65" s="66" t="b">
        <f ca="1">AND(E$27,E13&lt;&gt;-1)</f>
        <v>0</v>
      </c>
      <c r="F65" s="67" t="b">
        <f ca="1">AND(F$27,F13&lt;&gt;-1)</f>
        <v>0</v>
      </c>
      <c r="G65" s="68" t="b">
        <f ca="1">AND(G$27,G13&lt;&gt;-1)</f>
        <v>0</v>
      </c>
      <c r="H65" s="66" t="b">
        <f ca="1">AND(H$27,H13&lt;&gt;-1)</f>
        <v>0</v>
      </c>
      <c r="I65" s="67" t="b">
        <f ca="1">AND(I$27,I13&lt;&gt;-1)</f>
        <v>0</v>
      </c>
      <c r="J65" s="68" t="b">
        <f ca="1">AND(J$27,J13&lt;&gt;-1)</f>
        <v>0</v>
      </c>
      <c r="K65" s="66" t="b">
        <f ca="1">AND(K$27,K13&lt;&gt;-1)</f>
        <v>0</v>
      </c>
      <c r="L65" s="67" t="b">
        <f ca="1">AND(L$27,L13&lt;&gt;-1)</f>
        <v>0</v>
      </c>
      <c r="M65" s="68" t="b">
        <f ca="1">AND(M$27,M13&lt;&gt;-1)</f>
        <v>0</v>
      </c>
      <c r="N65" s="66" t="b">
        <f ca="1">AND(N$27,N13&lt;&gt;-1)</f>
        <v>0</v>
      </c>
      <c r="O65" s="67" t="b">
        <f ca="1">AND(O$27,O13&lt;&gt;-1)</f>
        <v>0</v>
      </c>
      <c r="P65" s="68" t="b">
        <f ca="1">AND(P$27,P13&lt;&gt;-1)</f>
        <v>0</v>
      </c>
      <c r="Q65" s="66" t="b">
        <f ca="1">AND(Q$27,Q13&lt;&gt;-1)</f>
        <v>0</v>
      </c>
      <c r="R65" s="67" t="b">
        <f ca="1">AND(R$27,R13&lt;&gt;-1)</f>
        <v>0</v>
      </c>
      <c r="S65" s="68" t="b">
        <f ca="1">AND(S$27,S13&lt;&gt;-1)</f>
        <v>0</v>
      </c>
      <c r="T65" s="66" t="b">
        <f ca="1">AND(T$27,T13&lt;&gt;-1)</f>
        <v>0</v>
      </c>
      <c r="U65" s="67" t="b">
        <f ca="1">AND(U$27,U13&lt;&gt;-1)</f>
        <v>0</v>
      </c>
      <c r="V65" s="68" t="b">
        <f ca="1">AND(V$27,V13&lt;&gt;-1)</f>
        <v>0</v>
      </c>
      <c r="W65" s="66" t="b">
        <f ca="1">AND(W$27,W13&lt;&gt;-1)</f>
        <v>0</v>
      </c>
      <c r="X65" s="67" t="b">
        <f ca="1">AND(X$27,X13&lt;&gt;-1)</f>
        <v>0</v>
      </c>
      <c r="Y65" s="68" t="b">
        <f ca="1">AND(Y$27,Y13&lt;&gt;-1)</f>
        <v>0</v>
      </c>
      <c r="Z65" s="66" t="b">
        <f ca="1">AND(Z$27,Z13&lt;&gt;-1)</f>
        <v>0</v>
      </c>
      <c r="AA65" s="67" t="b">
        <f ca="1">AND(AA$27,AA13&lt;&gt;-1)</f>
        <v>0</v>
      </c>
      <c r="AB65" s="68" t="b">
        <f ca="1">AND(AB$27,AB13&lt;&gt;-1)</f>
        <v>0</v>
      </c>
      <c r="AC65" s="66" t="b">
        <f ca="1">AND(AC$27,AC13&lt;&gt;-1)</f>
        <v>0</v>
      </c>
      <c r="AD65" s="67" t="b">
        <f ca="1">AND(AD$27,AD13&lt;&gt;-1)</f>
        <v>0</v>
      </c>
      <c r="AE65" s="68" t="b">
        <f ca="1">AND(AE$27,AE13&lt;&gt;-1)</f>
        <v>0</v>
      </c>
      <c r="AF65" s="66" t="b">
        <f ca="1">AND(AF$27,AF13&lt;&gt;-1)</f>
        <v>0</v>
      </c>
      <c r="AG65" s="67" t="b">
        <f ca="1">AND(AG$27,AG13&lt;&gt;-1)</f>
        <v>0</v>
      </c>
      <c r="AJ65" s="63" t="b">
        <f t="shared" ca="1" si="84"/>
        <v>0</v>
      </c>
      <c r="AK65" s="63" t="b">
        <f t="shared" ca="1" si="82"/>
        <v>0</v>
      </c>
      <c r="AL65" s="63" t="b">
        <f t="shared" ca="1" si="83"/>
        <v>0</v>
      </c>
    </row>
    <row r="66" spans="1:38" s="63" customFormat="1" ht="13" hidden="1">
      <c r="A66" s="135"/>
      <c r="B66" s="116"/>
      <c r="C66" s="116"/>
      <c r="D66" s="69" t="b">
        <f ca="1">AND(D$27,D14&lt;&gt;-1)</f>
        <v>0</v>
      </c>
      <c r="E66" s="70" t="b">
        <f ca="1">AND(E$27,E14&lt;&gt;-1)</f>
        <v>0</v>
      </c>
      <c r="F66" s="71" t="b">
        <f ca="1">AND(F$27,F14&lt;&gt;-1)</f>
        <v>0</v>
      </c>
      <c r="G66" s="69" t="b">
        <f ca="1">AND(G$27,G14&lt;&gt;-1)</f>
        <v>0</v>
      </c>
      <c r="H66" s="70" t="b">
        <f ca="1">AND(H$27,H14&lt;&gt;-1)</f>
        <v>0</v>
      </c>
      <c r="I66" s="71" t="b">
        <f ca="1">AND(I$27,I14&lt;&gt;-1)</f>
        <v>0</v>
      </c>
      <c r="J66" s="69" t="b">
        <f ca="1">AND(J$27,J14&lt;&gt;-1)</f>
        <v>0</v>
      </c>
      <c r="K66" s="70" t="b">
        <f ca="1">AND(K$27,K14&lt;&gt;-1)</f>
        <v>0</v>
      </c>
      <c r="L66" s="71" t="b">
        <f ca="1">AND(L$27,L14&lt;&gt;-1)</f>
        <v>0</v>
      </c>
      <c r="M66" s="69" t="b">
        <f ca="1">AND(M$27,M14&lt;&gt;-1)</f>
        <v>0</v>
      </c>
      <c r="N66" s="70" t="b">
        <f ca="1">AND(N$27,N14&lt;&gt;-1)</f>
        <v>0</v>
      </c>
      <c r="O66" s="71" t="b">
        <f ca="1">AND(O$27,O14&lt;&gt;-1)</f>
        <v>0</v>
      </c>
      <c r="P66" s="69" t="b">
        <f ca="1">AND(P$27,P14&lt;&gt;-1)</f>
        <v>0</v>
      </c>
      <c r="Q66" s="70" t="b">
        <f ca="1">AND(Q$27,Q14&lt;&gt;-1)</f>
        <v>0</v>
      </c>
      <c r="R66" s="71" t="b">
        <f ca="1">AND(R$27,R14&lt;&gt;-1)</f>
        <v>0</v>
      </c>
      <c r="S66" s="69" t="b">
        <f ca="1">AND(S$27,S14&lt;&gt;-1)</f>
        <v>0</v>
      </c>
      <c r="T66" s="70" t="b">
        <f ca="1">AND(T$27,T14&lt;&gt;-1)</f>
        <v>0</v>
      </c>
      <c r="U66" s="71" t="b">
        <f ca="1">AND(U$27,U14&lt;&gt;-1)</f>
        <v>0</v>
      </c>
      <c r="V66" s="69" t="b">
        <f ca="1">AND(V$27,V14&lt;&gt;-1)</f>
        <v>0</v>
      </c>
      <c r="W66" s="70" t="b">
        <f ca="1">AND(W$27,W14&lt;&gt;-1)</f>
        <v>0</v>
      </c>
      <c r="X66" s="71" t="b">
        <f ca="1">AND(X$27,X14&lt;&gt;-1)</f>
        <v>0</v>
      </c>
      <c r="Y66" s="69" t="b">
        <f ca="1">AND(Y$27,Y14&lt;&gt;-1)</f>
        <v>0</v>
      </c>
      <c r="Z66" s="70" t="b">
        <f ca="1">AND(Z$27,Z14&lt;&gt;-1)</f>
        <v>0</v>
      </c>
      <c r="AA66" s="71" t="b">
        <f ca="1">AND(AA$27,AA14&lt;&gt;-1)</f>
        <v>0</v>
      </c>
      <c r="AB66" s="69" t="b">
        <f ca="1">AND(AB$27,AB14&lt;&gt;-1)</f>
        <v>0</v>
      </c>
      <c r="AC66" s="70" t="b">
        <f ca="1">AND(AC$27,AC14&lt;&gt;-1)</f>
        <v>0</v>
      </c>
      <c r="AD66" s="71" t="b">
        <f ca="1">AND(AD$27,AD14&lt;&gt;-1)</f>
        <v>0</v>
      </c>
      <c r="AE66" s="69" t="b">
        <f ca="1">AND(AE$27,AE14&lt;&gt;-1)</f>
        <v>0</v>
      </c>
      <c r="AF66" s="70" t="b">
        <f ca="1">AND(AF$27,AF14&lt;&gt;-1)</f>
        <v>0</v>
      </c>
      <c r="AG66" s="71" t="b">
        <f ca="1">AND(AG$27,AG14&lt;&gt;-1)</f>
        <v>0</v>
      </c>
      <c r="AJ66" s="63" t="b">
        <f t="shared" ca="1" si="84"/>
        <v>0</v>
      </c>
      <c r="AK66" s="63" t="b">
        <f t="shared" ca="1" si="82"/>
        <v>0</v>
      </c>
      <c r="AL66" s="63" t="b">
        <f t="shared" ca="1" si="83"/>
        <v>0</v>
      </c>
    </row>
    <row r="67" spans="1:38" s="63" customFormat="1" ht="16" hidden="1" customHeight="1">
      <c r="A67" s="135"/>
      <c r="B67" s="114" t="str">
        <f t="shared" ref="B67" ca="1" si="90">B15</f>
        <v/>
      </c>
      <c r="C67" s="115"/>
      <c r="D67" s="68" t="b">
        <f ca="1">AND(D$27,D15&lt;&gt;-1)</f>
        <v>0</v>
      </c>
      <c r="E67" s="66" t="b">
        <f ca="1">AND(E$27,E15&lt;&gt;-1)</f>
        <v>0</v>
      </c>
      <c r="F67" s="67" t="b">
        <f ca="1">AND(F$27,F15&lt;&gt;-1)</f>
        <v>0</v>
      </c>
      <c r="G67" s="68" t="b">
        <f ca="1">AND(G$27,G15&lt;&gt;-1)</f>
        <v>0</v>
      </c>
      <c r="H67" s="66" t="b">
        <f ca="1">AND(H$27,H15&lt;&gt;-1)</f>
        <v>0</v>
      </c>
      <c r="I67" s="67" t="b">
        <f ca="1">AND(I$27,I15&lt;&gt;-1)</f>
        <v>0</v>
      </c>
      <c r="J67" s="68" t="b">
        <f ca="1">AND(J$27,J15&lt;&gt;-1)</f>
        <v>0</v>
      </c>
      <c r="K67" s="66" t="b">
        <f ca="1">AND(K$27,K15&lt;&gt;-1)</f>
        <v>0</v>
      </c>
      <c r="L67" s="67" t="b">
        <f ca="1">AND(L$27,L15&lt;&gt;-1)</f>
        <v>0</v>
      </c>
      <c r="M67" s="68" t="b">
        <f ca="1">AND(M$27,M15&lt;&gt;-1)</f>
        <v>0</v>
      </c>
      <c r="N67" s="66" t="b">
        <f ca="1">AND(N$27,N15&lt;&gt;-1)</f>
        <v>0</v>
      </c>
      <c r="O67" s="67" t="b">
        <f ca="1">AND(O$27,O15&lt;&gt;-1)</f>
        <v>0</v>
      </c>
      <c r="P67" s="68" t="b">
        <f ca="1">AND(P$27,P15&lt;&gt;-1)</f>
        <v>0</v>
      </c>
      <c r="Q67" s="66" t="b">
        <f ca="1">AND(Q$27,Q15&lt;&gt;-1)</f>
        <v>0</v>
      </c>
      <c r="R67" s="67" t="b">
        <f ca="1">AND(R$27,R15&lt;&gt;-1)</f>
        <v>0</v>
      </c>
      <c r="S67" s="68" t="b">
        <f ca="1">AND(S$27,S15&lt;&gt;-1)</f>
        <v>0</v>
      </c>
      <c r="T67" s="66" t="b">
        <f ca="1">AND(T$27,T15&lt;&gt;-1)</f>
        <v>0</v>
      </c>
      <c r="U67" s="67" t="b">
        <f ca="1">AND(U$27,U15&lt;&gt;-1)</f>
        <v>0</v>
      </c>
      <c r="V67" s="68" t="b">
        <f ca="1">AND(V$27,V15&lt;&gt;-1)</f>
        <v>0</v>
      </c>
      <c r="W67" s="66" t="b">
        <f ca="1">AND(W$27,W15&lt;&gt;-1)</f>
        <v>0</v>
      </c>
      <c r="X67" s="67" t="b">
        <f ca="1">AND(X$27,X15&lt;&gt;-1)</f>
        <v>0</v>
      </c>
      <c r="Y67" s="68" t="b">
        <f ca="1">AND(Y$27,Y15&lt;&gt;-1)</f>
        <v>0</v>
      </c>
      <c r="Z67" s="66" t="b">
        <f ca="1">AND(Z$27,Z15&lt;&gt;-1)</f>
        <v>0</v>
      </c>
      <c r="AA67" s="67" t="b">
        <f ca="1">AND(AA$27,AA15&lt;&gt;-1)</f>
        <v>0</v>
      </c>
      <c r="AB67" s="68" t="b">
        <f ca="1">AND(AB$27,AB15&lt;&gt;-1)</f>
        <v>0</v>
      </c>
      <c r="AC67" s="66" t="b">
        <f ca="1">AND(AC$27,AC15&lt;&gt;-1)</f>
        <v>0</v>
      </c>
      <c r="AD67" s="67" t="b">
        <f ca="1">AND(AD$27,AD15&lt;&gt;-1)</f>
        <v>0</v>
      </c>
      <c r="AE67" s="68" t="b">
        <f ca="1">AND(AE$27,AE15&lt;&gt;-1)</f>
        <v>0</v>
      </c>
      <c r="AF67" s="66" t="b">
        <f ca="1">AND(AF$27,AF15&lt;&gt;-1)</f>
        <v>0</v>
      </c>
      <c r="AG67" s="67" t="b">
        <f ca="1">AND(AG$27,AG15&lt;&gt;-1)</f>
        <v>0</v>
      </c>
      <c r="AJ67" s="63" t="b">
        <f t="shared" ca="1" si="84"/>
        <v>0</v>
      </c>
      <c r="AK67" s="63" t="b">
        <f t="shared" ca="1" si="82"/>
        <v>0</v>
      </c>
      <c r="AL67" s="63" t="b">
        <f t="shared" ca="1" si="83"/>
        <v>0</v>
      </c>
    </row>
    <row r="68" spans="1:38" s="63" customFormat="1" ht="13" hidden="1">
      <c r="A68" s="136"/>
      <c r="B68" s="116"/>
      <c r="C68" s="116"/>
      <c r="D68" s="69" t="b">
        <f ca="1">AND(D$27,D16&lt;&gt;-1)</f>
        <v>0</v>
      </c>
      <c r="E68" s="70" t="b">
        <f ca="1">AND(E$27,E16&lt;&gt;-1)</f>
        <v>0</v>
      </c>
      <c r="F68" s="71" t="b">
        <f ca="1">AND(F$27,F16&lt;&gt;-1)</f>
        <v>0</v>
      </c>
      <c r="G68" s="69" t="b">
        <f ca="1">AND(G$27,G16&lt;&gt;-1)</f>
        <v>0</v>
      </c>
      <c r="H68" s="70" t="b">
        <f ca="1">AND(H$27,H16&lt;&gt;-1)</f>
        <v>0</v>
      </c>
      <c r="I68" s="71" t="b">
        <f ca="1">AND(I$27,I16&lt;&gt;-1)</f>
        <v>0</v>
      </c>
      <c r="J68" s="69" t="b">
        <f ca="1">AND(J$27,J16&lt;&gt;-1)</f>
        <v>0</v>
      </c>
      <c r="K68" s="70" t="b">
        <f ca="1">AND(K$27,K16&lt;&gt;-1)</f>
        <v>0</v>
      </c>
      <c r="L68" s="71" t="b">
        <f ca="1">AND(L$27,L16&lt;&gt;-1)</f>
        <v>0</v>
      </c>
      <c r="M68" s="69" t="b">
        <f ca="1">AND(M$27,M16&lt;&gt;-1)</f>
        <v>0</v>
      </c>
      <c r="N68" s="70" t="b">
        <f ca="1">AND(N$27,N16&lt;&gt;-1)</f>
        <v>0</v>
      </c>
      <c r="O68" s="71" t="b">
        <f ca="1">AND(O$27,O16&lt;&gt;-1)</f>
        <v>0</v>
      </c>
      <c r="P68" s="69" t="b">
        <f ca="1">AND(P$27,P16&lt;&gt;-1)</f>
        <v>0</v>
      </c>
      <c r="Q68" s="70" t="b">
        <f ca="1">AND(Q$27,Q16&lt;&gt;-1)</f>
        <v>0</v>
      </c>
      <c r="R68" s="71" t="b">
        <f ca="1">AND(R$27,R16&lt;&gt;-1)</f>
        <v>0</v>
      </c>
      <c r="S68" s="69" t="b">
        <f ca="1">AND(S$27,S16&lt;&gt;-1)</f>
        <v>0</v>
      </c>
      <c r="T68" s="70" t="b">
        <f ca="1">AND(T$27,T16&lt;&gt;-1)</f>
        <v>0</v>
      </c>
      <c r="U68" s="71" t="b">
        <f ca="1">AND(U$27,U16&lt;&gt;-1)</f>
        <v>0</v>
      </c>
      <c r="V68" s="69" t="b">
        <f ca="1">AND(V$27,V16&lt;&gt;-1)</f>
        <v>0</v>
      </c>
      <c r="W68" s="70" t="b">
        <f ca="1">AND(W$27,W16&lt;&gt;-1)</f>
        <v>0</v>
      </c>
      <c r="X68" s="71" t="b">
        <f ca="1">AND(X$27,X16&lt;&gt;-1)</f>
        <v>0</v>
      </c>
      <c r="Y68" s="69" t="b">
        <f ca="1">AND(Y$27,Y16&lt;&gt;-1)</f>
        <v>0</v>
      </c>
      <c r="Z68" s="70" t="b">
        <f ca="1">AND(Z$27,Z16&lt;&gt;-1)</f>
        <v>0</v>
      </c>
      <c r="AA68" s="71" t="b">
        <f ca="1">AND(AA$27,AA16&lt;&gt;-1)</f>
        <v>0</v>
      </c>
      <c r="AB68" s="69" t="b">
        <f ca="1">AND(AB$27,AB16&lt;&gt;-1)</f>
        <v>0</v>
      </c>
      <c r="AC68" s="70" t="b">
        <f ca="1">AND(AC$27,AC16&lt;&gt;-1)</f>
        <v>0</v>
      </c>
      <c r="AD68" s="71" t="b">
        <f ca="1">AND(AD$27,AD16&lt;&gt;-1)</f>
        <v>0</v>
      </c>
      <c r="AE68" s="69" t="b">
        <f ca="1">AND(AE$27,AE16&lt;&gt;-1)</f>
        <v>0</v>
      </c>
      <c r="AF68" s="70" t="b">
        <f ca="1">AND(AF$27,AF16&lt;&gt;-1)</f>
        <v>0</v>
      </c>
      <c r="AG68" s="71" t="b">
        <f ca="1">AND(AG$27,AG16&lt;&gt;-1)</f>
        <v>0</v>
      </c>
      <c r="AJ68" s="63" t="b">
        <f t="shared" ca="1" si="84"/>
        <v>0</v>
      </c>
      <c r="AK68" s="63" t="b">
        <f t="shared" ca="1" si="82"/>
        <v>0</v>
      </c>
      <c r="AL68" s="63" t="b">
        <f t="shared" ca="1" si="83"/>
        <v>0</v>
      </c>
    </row>
  </sheetData>
  <customSheetViews>
    <customSheetView guid="{7B9B8920-6698-344C-AC43-8A8B049D4428}" hiddenRows="1" hiddenColumns="1">
      <pane xSplit="3" ySplit="2.020833333333333" topLeftCell="D3" activePane="bottomRight" state="frozenSplit"/>
      <selection pane="bottomRight" activeCell="D3" sqref="D3"/>
    </customSheetView>
    <customSheetView guid="{6ACAD6C7-4295-9849-8334-05264E60A5A5}" hiddenRows="1" hiddenColumns="1">
      <pane xSplit="3" ySplit="2.020833333333333" topLeftCell="D3" activePane="bottomRight" state="frozenSplit"/>
      <selection pane="bottomRight" activeCell="D3" sqref="D3"/>
    </customSheetView>
    <customSheetView guid="{5D31E53A-9EAC-2C40-B229-6491FB34D9C0}" hiddenRows="1" hiddenColumns="1">
      <pane xSplit="3" ySplit="2.020833333333333" topLeftCell="D3" activePane="bottomRight" state="frozenSplit"/>
      <selection pane="bottomRight" activeCell="D3" sqref="D3"/>
    </customSheetView>
    <customSheetView guid="{035162AC-8B54-6346-A453-EBA156EAC58E}" hiddenRows="1" hiddenColumns="1">
      <pane xSplit="3" ySplit="2.020833333333333" topLeftCell="D3" activePane="bottomRight" state="frozenSplit"/>
      <selection pane="bottomRight" activeCell="D3" sqref="D3"/>
    </customSheetView>
    <customSheetView guid="{1CBD0A3B-4E80-E546-8A3E-3D62C1B954D3}" hiddenRows="1" hiddenColumns="1">
      <pane xSplit="3" ySplit="2.020833333333333" topLeftCell="D3" activePane="bottomRight" state="frozenSplit"/>
      <selection pane="bottomRight" activeCell="D3" sqref="D3"/>
    </customSheetView>
    <customSheetView guid="{84D0062F-E24C-1042-BEC0-180BA21EDB45}" hiddenRows="1" hiddenColumns="1">
      <pane xSplit="3" ySplit="2.020833333333333" topLeftCell="D3" activePane="bottomRight" state="frozenSplit"/>
      <selection pane="bottomRight" activeCell="D3" sqref="D3"/>
    </customSheetView>
  </customSheetViews>
  <mergeCells count="47">
    <mergeCell ref="B7:C8"/>
    <mergeCell ref="B9:C10"/>
    <mergeCell ref="B11:C12"/>
    <mergeCell ref="B35:C36"/>
    <mergeCell ref="B13:C14"/>
    <mergeCell ref="B15:C16"/>
    <mergeCell ref="B41:C42"/>
    <mergeCell ref="B43:C44"/>
    <mergeCell ref="D1:AG1"/>
    <mergeCell ref="A55:A68"/>
    <mergeCell ref="B55:C56"/>
    <mergeCell ref="B57:C58"/>
    <mergeCell ref="B59:C60"/>
    <mergeCell ref="B61:C62"/>
    <mergeCell ref="B63:C64"/>
    <mergeCell ref="B65:C66"/>
    <mergeCell ref="B67:C68"/>
    <mergeCell ref="B3:C4"/>
    <mergeCell ref="B5:C6"/>
    <mergeCell ref="A28:C28"/>
    <mergeCell ref="A29:C29"/>
    <mergeCell ref="A31:A44"/>
    <mergeCell ref="B31:C32"/>
    <mergeCell ref="B33:C34"/>
    <mergeCell ref="Y2:AA2"/>
    <mergeCell ref="AB2:AD2"/>
    <mergeCell ref="AE2:AG2"/>
    <mergeCell ref="D2:F2"/>
    <mergeCell ref="G2:I2"/>
    <mergeCell ref="J2:L2"/>
    <mergeCell ref="M2:O2"/>
    <mergeCell ref="P2:R2"/>
    <mergeCell ref="S2:U2"/>
    <mergeCell ref="V2:X2"/>
    <mergeCell ref="B37:C38"/>
    <mergeCell ref="B39:C40"/>
    <mergeCell ref="AJ1:AL2"/>
    <mergeCell ref="A27:C27"/>
    <mergeCell ref="AI3:AI4"/>
    <mergeCell ref="AI5:AI6"/>
    <mergeCell ref="AI7:AI8"/>
    <mergeCell ref="AI9:AI10"/>
    <mergeCell ref="AI11:AI12"/>
    <mergeCell ref="AI13:AI14"/>
    <mergeCell ref="AI15:AI16"/>
    <mergeCell ref="A3:A16"/>
    <mergeCell ref="AI1:AI2"/>
  </mergeCells>
  <phoneticPr fontId="2" type="noConversion"/>
  <conditionalFormatting sqref="D3:D16 G3:G16 J3:J16 S8:T10 M3:M16 AE3:AE16 S11:S16 Y3:Y16 AB3:AB16 S3:S7 P3:P16 V3:V16">
    <cfRule type="expression" dxfId="25" priority="0" stopIfTrue="1">
      <formula>OR(NOT(D$27),NOT($AJ3))</formula>
    </cfRule>
    <cfRule type="cellIs" dxfId="24" priority="0" stopIfTrue="1" operator="equal">
      <formula>1</formula>
    </cfRule>
    <cfRule type="cellIs" dxfId="23" priority="0" stopIfTrue="1" operator="equal">
      <formula>-1</formula>
    </cfRule>
  </conditionalFormatting>
  <conditionalFormatting sqref="E3:E16 H3:H16 K3:K16 Q3:Q16 N3:N16 AF3:AF16 T11:T16 Z3:Z16 AC3:AC16 T3:T7 W3:W16">
    <cfRule type="expression" dxfId="22" priority="0" stopIfTrue="1">
      <formula>OR(NOT(E$27),NOT($AK3))</formula>
    </cfRule>
    <cfRule type="cellIs" dxfId="21" priority="0" stopIfTrue="1" operator="equal">
      <formula>1</formula>
    </cfRule>
    <cfRule type="cellIs" dxfId="20" priority="0" stopIfTrue="1" operator="equal">
      <formula>-1</formula>
    </cfRule>
  </conditionalFormatting>
  <conditionalFormatting sqref="F3:F16 I3:I16 L3:L16 O3:O16 R3:R16 U3:U16 X3:X16 AA3:AA16 AD3:AD16 AG3:AG16">
    <cfRule type="expression" dxfId="19" priority="0" stopIfTrue="1">
      <formula>OR(NOT(F$27),NOT($AL3))</formula>
    </cfRule>
    <cfRule type="cellIs" dxfId="18" priority="0" stopIfTrue="1" operator="equal">
      <formula>1</formula>
    </cfRule>
    <cfRule type="cellIs" dxfId="17" priority="0" stopIfTrue="1" operator="equal">
      <formula>-1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32"/>
  <sheetViews>
    <sheetView workbookViewId="0">
      <pane ySplit="2" topLeftCell="A3" activePane="bottomLeft" state="frozen"/>
      <selection pane="bottomLeft" activeCell="B3" sqref="B3"/>
    </sheetView>
  </sheetViews>
  <sheetFormatPr baseColWidth="10" defaultRowHeight="13"/>
  <cols>
    <col min="1" max="1" width="3.85546875" style="32" customWidth="1"/>
    <col min="2" max="2" width="17" style="3" bestFit="1" customWidth="1"/>
    <col min="3" max="3" width="36.7109375" style="3" bestFit="1" customWidth="1"/>
    <col min="4" max="4" width="3.42578125" style="3" customWidth="1"/>
    <col min="5" max="6" width="10.7109375" style="3"/>
    <col min="7" max="7" width="32" style="3" customWidth="1"/>
    <col min="8" max="8" width="10.7109375" style="3"/>
    <col min="9" max="9" width="8" style="61" hidden="1" customWidth="1"/>
    <col min="10" max="10" width="6.42578125" style="61" hidden="1" customWidth="1"/>
    <col min="11" max="11" width="6.140625" style="61" hidden="1" customWidth="1"/>
    <col min="12" max="12" width="10.7109375" style="9" hidden="1" customWidth="1"/>
    <col min="13" max="13" width="41.28515625" style="61" hidden="1" customWidth="1"/>
    <col min="14" max="15" width="18.140625" style="61" hidden="1" customWidth="1"/>
    <col min="16" max="16384" width="10.7109375" style="3"/>
  </cols>
  <sheetData>
    <row r="1" spans="1:16" s="95" customFormat="1" ht="34" customHeight="1">
      <c r="A1" s="111" t="s">
        <v>170</v>
      </c>
      <c r="B1" s="109" t="s">
        <v>77</v>
      </c>
      <c r="C1" s="109" t="s">
        <v>78</v>
      </c>
      <c r="D1" s="111" t="s">
        <v>109</v>
      </c>
      <c r="E1" s="109" t="s">
        <v>186</v>
      </c>
      <c r="F1" s="109" t="s">
        <v>187</v>
      </c>
      <c r="G1" s="109" t="s">
        <v>42</v>
      </c>
      <c r="H1" s="142"/>
      <c r="I1" s="108" t="s">
        <v>138</v>
      </c>
      <c r="J1" s="108"/>
      <c r="K1" s="108"/>
      <c r="L1" s="23"/>
      <c r="M1" s="187" t="s">
        <v>13</v>
      </c>
      <c r="N1" s="188"/>
      <c r="O1" s="188"/>
    </row>
    <row r="2" spans="1:16" s="29" customFormat="1" ht="78" customHeight="1">
      <c r="A2" s="190"/>
      <c r="B2" s="191"/>
      <c r="C2" s="191"/>
      <c r="D2" s="190"/>
      <c r="E2" s="191"/>
      <c r="F2" s="191"/>
      <c r="G2" s="191"/>
      <c r="H2" s="192"/>
      <c r="I2" s="59" t="s">
        <v>133</v>
      </c>
      <c r="J2" s="59" t="s">
        <v>86</v>
      </c>
      <c r="K2" s="59" t="s">
        <v>159</v>
      </c>
      <c r="L2" s="19"/>
      <c r="M2" s="58" t="s">
        <v>133</v>
      </c>
      <c r="N2" s="58" t="s">
        <v>142</v>
      </c>
      <c r="O2" s="58" t="s">
        <v>86</v>
      </c>
      <c r="P2" s="95"/>
    </row>
    <row r="3" spans="1:16" ht="13" customHeight="1">
      <c r="A3" s="1"/>
      <c r="B3" s="1"/>
      <c r="C3" s="1"/>
      <c r="D3" s="1"/>
      <c r="E3" s="1"/>
      <c r="F3" s="1"/>
      <c r="G3" s="1"/>
      <c r="I3" s="60" t="e">
        <f ca="1">MATCH(1,OFFSET($A$3:$B$32,0,0,,1),0)</f>
        <v>#N/A</v>
      </c>
      <c r="J3" s="60" t="e">
        <f ca="1">INDEX($A$3:$B$32,SUM(I$3:I3),2)</f>
        <v>#N/A</v>
      </c>
      <c r="K3" s="60" t="str">
        <f ca="1">IF(ISNA(J3),"",J3)</f>
        <v/>
      </c>
      <c r="M3" s="90" t="s">
        <v>11</v>
      </c>
      <c r="N3" s="90" t="s">
        <v>118</v>
      </c>
      <c r="O3" s="90" t="s">
        <v>161</v>
      </c>
    </row>
    <row r="4" spans="1:16" ht="13" customHeight="1">
      <c r="A4" s="1"/>
      <c r="B4" s="1"/>
      <c r="C4" s="1"/>
      <c r="D4" s="1"/>
      <c r="E4" s="1"/>
      <c r="F4" s="1"/>
      <c r="G4" s="1"/>
      <c r="I4" s="60" t="e">
        <f ca="1">MATCH(1,OFFSET($A$3:$B$32,SUM(I$3:I3),0,,1),0)</f>
        <v>#N/A</v>
      </c>
      <c r="J4" s="60" t="e">
        <f ca="1">INDEX($A$3:$B$32,SUM(I$3:I4),2)</f>
        <v>#N/A</v>
      </c>
      <c r="K4" s="60" t="str">
        <f t="shared" ref="K4:K5" ca="1" si="0">IF(ISNA(J4),"",J4)</f>
        <v/>
      </c>
      <c r="M4" s="92"/>
      <c r="N4" s="92"/>
      <c r="O4" s="92"/>
    </row>
    <row r="5" spans="1:16" ht="13" customHeight="1">
      <c r="A5" s="1"/>
      <c r="B5" s="1"/>
      <c r="C5" s="1"/>
      <c r="D5" s="1"/>
      <c r="E5" s="1"/>
      <c r="F5" s="1"/>
      <c r="G5" s="1"/>
      <c r="I5" s="60" t="e">
        <f ca="1">MATCH(1,OFFSET($A$3:$B$32,SUM(I$3:I4),0,,1),0)</f>
        <v>#N/A</v>
      </c>
      <c r="J5" s="60" t="e">
        <f ca="1">INDEX($A$3:$B$32,SUM(I$3:I5),2)</f>
        <v>#N/A</v>
      </c>
      <c r="K5" s="60" t="str">
        <f t="shared" ca="1" si="0"/>
        <v/>
      </c>
      <c r="M5" s="90" t="s">
        <v>12</v>
      </c>
      <c r="N5" s="92"/>
      <c r="O5" s="92"/>
    </row>
    <row r="6" spans="1:16">
      <c r="A6" s="1"/>
      <c r="B6" s="1"/>
      <c r="C6" s="1"/>
      <c r="D6" s="1"/>
      <c r="E6" s="1"/>
      <c r="F6" s="1"/>
      <c r="G6" s="1"/>
      <c r="I6" s="60" t="e">
        <f ca="1">MATCH(1,OFFSET($A$3:$B$32,SUM(I$3:I5),0,,1),0)</f>
        <v>#N/A</v>
      </c>
      <c r="J6" s="60" t="e">
        <f ca="1">INDEX($A$3:$B$32,SUM(I$3:I6),2)</f>
        <v>#N/A</v>
      </c>
      <c r="K6" s="60" t="str">
        <f t="shared" ref="K4:K32" ca="1" si="1">IF(ISNA(J6),"",J6)</f>
        <v/>
      </c>
      <c r="M6" s="92"/>
      <c r="N6" s="92"/>
      <c r="O6" s="92"/>
    </row>
    <row r="7" spans="1:16">
      <c r="A7" s="1"/>
      <c r="B7" s="1"/>
      <c r="C7" s="1"/>
      <c r="D7" s="1"/>
      <c r="E7" s="1"/>
      <c r="F7" s="1"/>
      <c r="G7" s="1"/>
      <c r="I7" s="60" t="e">
        <f ca="1">MATCH(1,OFFSET($A$3:$B$32,SUM(I$3:I6),0,,1),0)</f>
        <v>#N/A</v>
      </c>
      <c r="J7" s="60" t="e">
        <f ca="1">INDEX($A$3:$B$32,SUM(I$3:I7),2)</f>
        <v>#N/A</v>
      </c>
      <c r="K7" s="60" t="str">
        <f t="shared" ca="1" si="1"/>
        <v/>
      </c>
      <c r="M7" s="92"/>
      <c r="N7" s="92"/>
      <c r="O7" s="92"/>
    </row>
    <row r="8" spans="1:16">
      <c r="A8" s="1"/>
      <c r="B8" s="1"/>
      <c r="C8" s="1"/>
      <c r="D8" s="1"/>
      <c r="E8" s="1"/>
      <c r="F8" s="1"/>
      <c r="G8" s="1"/>
      <c r="I8" s="60" t="e">
        <f ca="1">MATCH(1,OFFSET($A$3:$B$32,SUM(I$3:I7),0,,1),0)</f>
        <v>#N/A</v>
      </c>
      <c r="J8" s="60" t="e">
        <f ca="1">INDEX($A$3:$B$32,SUM(I$3:I8),2)</f>
        <v>#N/A</v>
      </c>
      <c r="K8" s="60" t="str">
        <f t="shared" ca="1" si="1"/>
        <v/>
      </c>
      <c r="M8" s="92"/>
      <c r="N8" s="92"/>
      <c r="O8" s="92"/>
    </row>
    <row r="9" spans="1:16">
      <c r="A9" s="1"/>
      <c r="B9" s="1"/>
      <c r="C9" s="1"/>
      <c r="D9" s="1"/>
      <c r="E9" s="1"/>
      <c r="F9" s="1"/>
      <c r="G9" s="1"/>
      <c r="I9" s="60" t="e">
        <f ca="1">MATCH(1,OFFSET($A$3:$B$32,SUM(I$3:I8),0,,1),0)</f>
        <v>#N/A</v>
      </c>
      <c r="J9" s="60" t="e">
        <f ca="1">INDEX($A$3:$B$32,SUM(I$3:I9),2)</f>
        <v>#N/A</v>
      </c>
      <c r="K9" s="60" t="str">
        <f t="shared" ca="1" si="1"/>
        <v/>
      </c>
      <c r="M9" s="92"/>
      <c r="N9" s="92"/>
      <c r="O9" s="92"/>
    </row>
    <row r="10" spans="1:16">
      <c r="A10" s="1"/>
      <c r="B10" s="1"/>
      <c r="C10" s="1"/>
      <c r="D10" s="1"/>
      <c r="E10" s="1"/>
      <c r="F10" s="1"/>
      <c r="G10" s="1"/>
      <c r="I10" s="60" t="e">
        <f ca="1">MATCH(1,OFFSET($A$3:$B$32,SUM(I$3:I9),0,,1),0)</f>
        <v>#N/A</v>
      </c>
      <c r="J10" s="60" t="e">
        <f ca="1">INDEX($A$3:$B$32,SUM(I$3:I10),2)</f>
        <v>#N/A</v>
      </c>
      <c r="K10" s="60" t="str">
        <f t="shared" ca="1" si="1"/>
        <v/>
      </c>
      <c r="M10" s="92"/>
      <c r="N10" s="92"/>
      <c r="O10" s="92"/>
    </row>
    <row r="11" spans="1:16">
      <c r="A11" s="1"/>
      <c r="B11" s="1"/>
      <c r="C11" s="1"/>
      <c r="D11" s="1"/>
      <c r="E11" s="1"/>
      <c r="F11" s="1"/>
      <c r="G11" s="1"/>
      <c r="I11" s="60" t="e">
        <f ca="1">MATCH(1,OFFSET($A$3:$B$32,SUM(I$3:I10),0,,1),0)</f>
        <v>#N/A</v>
      </c>
      <c r="J11" s="60" t="e">
        <f ca="1">INDEX($A$3:$B$32,SUM(I$3:I11),2)</f>
        <v>#N/A</v>
      </c>
      <c r="K11" s="60" t="str">
        <f t="shared" ca="1" si="1"/>
        <v/>
      </c>
      <c r="M11" s="92"/>
      <c r="N11" s="92"/>
      <c r="O11" s="92"/>
    </row>
    <row r="12" spans="1:16">
      <c r="A12" s="1"/>
      <c r="B12" s="1"/>
      <c r="C12" s="1"/>
      <c r="D12" s="1"/>
      <c r="E12" s="1"/>
      <c r="F12" s="1"/>
      <c r="G12" s="1"/>
      <c r="I12" s="60" t="e">
        <f ca="1">MATCH(1,OFFSET($A$3:$B$32,SUM(I$3:I11),0,,1),0)</f>
        <v>#N/A</v>
      </c>
      <c r="J12" s="60" t="e">
        <f ca="1">INDEX($A$3:$B$32,SUM(I$3:I12),2)</f>
        <v>#N/A</v>
      </c>
      <c r="K12" s="60" t="str">
        <f t="shared" ca="1" si="1"/>
        <v/>
      </c>
      <c r="M12" s="92"/>
      <c r="N12" s="92"/>
      <c r="O12" s="92"/>
    </row>
    <row r="13" spans="1:16">
      <c r="A13" s="1"/>
      <c r="B13" s="1"/>
      <c r="C13" s="1"/>
      <c r="D13" s="1"/>
      <c r="E13" s="1"/>
      <c r="F13" s="1"/>
      <c r="G13" s="1"/>
      <c r="I13" s="60" t="e">
        <f ca="1">MATCH(1,OFFSET($A$3:$B$32,SUM(I$3:I12),0,,1),0)</f>
        <v>#N/A</v>
      </c>
      <c r="J13" s="60" t="e">
        <f ca="1">INDEX($A$3:$B$32,SUM(I$3:I13),2)</f>
        <v>#N/A</v>
      </c>
      <c r="K13" s="60" t="str">
        <f t="shared" ca="1" si="1"/>
        <v/>
      </c>
      <c r="M13" s="92"/>
      <c r="N13" s="92"/>
      <c r="O13" s="92"/>
    </row>
    <row r="14" spans="1:16">
      <c r="A14" s="1"/>
      <c r="B14" s="1"/>
      <c r="C14" s="1"/>
      <c r="D14" s="1"/>
      <c r="E14" s="1"/>
      <c r="F14" s="1"/>
      <c r="G14" s="1"/>
      <c r="I14" s="60" t="e">
        <f ca="1">MATCH(1,OFFSET($A$3:$B$32,SUM(I$3:I13),0,,1),0)</f>
        <v>#N/A</v>
      </c>
      <c r="J14" s="60" t="e">
        <f ca="1">INDEX($A$3:$B$32,SUM(I$3:I14),2)</f>
        <v>#N/A</v>
      </c>
      <c r="K14" s="60" t="str">
        <f t="shared" ca="1" si="1"/>
        <v/>
      </c>
      <c r="M14" s="92"/>
      <c r="N14" s="92"/>
      <c r="O14" s="92"/>
    </row>
    <row r="15" spans="1:16">
      <c r="A15" s="1"/>
      <c r="B15" s="1"/>
      <c r="C15" s="1"/>
      <c r="D15" s="1"/>
      <c r="E15" s="1"/>
      <c r="F15" s="1"/>
      <c r="G15" s="1"/>
      <c r="I15" s="60" t="e">
        <f ca="1">MATCH(1,OFFSET($A$3:$B$32,SUM(I$3:I14),0,,1),0)</f>
        <v>#N/A</v>
      </c>
      <c r="J15" s="60" t="e">
        <f ca="1">INDEX($A$3:$B$32,SUM(I$3:I15),2)</f>
        <v>#N/A</v>
      </c>
      <c r="K15" s="60" t="str">
        <f t="shared" ca="1" si="1"/>
        <v/>
      </c>
      <c r="M15" s="92"/>
      <c r="N15" s="92"/>
      <c r="O15" s="92"/>
    </row>
    <row r="16" spans="1:16">
      <c r="A16" s="1"/>
      <c r="B16" s="1"/>
      <c r="C16" s="1"/>
      <c r="D16" s="1"/>
      <c r="E16" s="1"/>
      <c r="F16" s="1"/>
      <c r="G16" s="1"/>
      <c r="I16" s="60" t="e">
        <f ca="1">MATCH(1,OFFSET($A$3:$B$32,SUM(I$3:I15),0,,1),0)</f>
        <v>#N/A</v>
      </c>
      <c r="J16" s="60" t="e">
        <f ca="1">INDEX($A$3:$B$32,SUM(I$3:I16),2)</f>
        <v>#N/A</v>
      </c>
      <c r="K16" s="60" t="str">
        <f t="shared" ca="1" si="1"/>
        <v/>
      </c>
      <c r="M16" s="92"/>
      <c r="N16" s="92"/>
      <c r="O16" s="92"/>
    </row>
    <row r="17" spans="1:15">
      <c r="A17" s="1"/>
      <c r="B17" s="1"/>
      <c r="C17" s="1"/>
      <c r="D17" s="1"/>
      <c r="E17" s="1"/>
      <c r="F17" s="1"/>
      <c r="G17" s="1"/>
      <c r="I17" s="60" t="e">
        <f ca="1">MATCH(1,OFFSET($A$3:$B$32,SUM(I$3:I16),0,,1),0)</f>
        <v>#N/A</v>
      </c>
      <c r="J17" s="60" t="e">
        <f ca="1">INDEX($A$3:$B$32,SUM(I$3:I17),2)</f>
        <v>#N/A</v>
      </c>
      <c r="K17" s="60" t="str">
        <f t="shared" ca="1" si="1"/>
        <v/>
      </c>
      <c r="M17" s="92"/>
      <c r="N17" s="92"/>
      <c r="O17" s="92"/>
    </row>
    <row r="18" spans="1:15">
      <c r="A18" s="1"/>
      <c r="B18" s="1"/>
      <c r="C18" s="1"/>
      <c r="D18" s="1"/>
      <c r="E18" s="1"/>
      <c r="F18" s="1"/>
      <c r="G18" s="1"/>
      <c r="I18" s="60" t="e">
        <f ca="1">MATCH(1,OFFSET($A$3:$B$32,SUM(I$3:I17),0,,1),0)</f>
        <v>#N/A</v>
      </c>
      <c r="J18" s="60" t="e">
        <f ca="1">INDEX($A$3:$B$32,SUM(I$3:I18),2)</f>
        <v>#N/A</v>
      </c>
      <c r="K18" s="60" t="str">
        <f t="shared" ca="1" si="1"/>
        <v/>
      </c>
      <c r="M18" s="92"/>
      <c r="N18" s="92"/>
      <c r="O18" s="92"/>
    </row>
    <row r="19" spans="1:15">
      <c r="A19" s="1"/>
      <c r="B19" s="1"/>
      <c r="C19" s="1"/>
      <c r="D19" s="1"/>
      <c r="E19" s="1"/>
      <c r="F19" s="1"/>
      <c r="G19" s="1"/>
      <c r="I19" s="60" t="e">
        <f ca="1">MATCH(1,OFFSET($A$3:$B$32,SUM(I$3:I18),0,,1),0)</f>
        <v>#N/A</v>
      </c>
      <c r="J19" s="60" t="e">
        <f ca="1">INDEX($A$3:$B$32,SUM(I$3:I19),2)</f>
        <v>#N/A</v>
      </c>
      <c r="K19" s="60" t="str">
        <f t="shared" ca="1" si="1"/>
        <v/>
      </c>
      <c r="M19" s="92"/>
      <c r="N19" s="92"/>
      <c r="O19" s="92"/>
    </row>
    <row r="20" spans="1:15">
      <c r="A20" s="1"/>
      <c r="B20" s="1"/>
      <c r="C20" s="1"/>
      <c r="D20" s="1"/>
      <c r="E20" s="1"/>
      <c r="F20" s="1"/>
      <c r="G20" s="1"/>
      <c r="I20" s="60" t="e">
        <f ca="1">MATCH(1,OFFSET($A$3:$B$32,SUM(I$3:I19),0,,1),0)</f>
        <v>#N/A</v>
      </c>
      <c r="J20" s="60" t="e">
        <f ca="1">INDEX($A$3:$B$32,SUM(I$3:I20),2)</f>
        <v>#N/A</v>
      </c>
      <c r="K20" s="60" t="str">
        <f t="shared" ca="1" si="1"/>
        <v/>
      </c>
      <c r="M20" s="92"/>
      <c r="N20" s="92"/>
      <c r="O20" s="92"/>
    </row>
    <row r="21" spans="1:15">
      <c r="A21" s="1"/>
      <c r="B21" s="1"/>
      <c r="C21" s="1"/>
      <c r="D21" s="1"/>
      <c r="E21" s="1"/>
      <c r="F21" s="1"/>
      <c r="G21" s="1"/>
      <c r="I21" s="60" t="e">
        <f ca="1">MATCH(1,OFFSET($A$3:$B$32,SUM(I$3:I20),0,,1),0)</f>
        <v>#N/A</v>
      </c>
      <c r="J21" s="60" t="e">
        <f ca="1">INDEX($A$3:$B$32,SUM(I$3:I21),2)</f>
        <v>#N/A</v>
      </c>
      <c r="K21" s="60" t="str">
        <f t="shared" ca="1" si="1"/>
        <v/>
      </c>
      <c r="M21" s="92"/>
      <c r="N21" s="92"/>
      <c r="O21" s="92"/>
    </row>
    <row r="22" spans="1:15">
      <c r="A22" s="1"/>
      <c r="B22" s="1"/>
      <c r="C22" s="1"/>
      <c r="D22" s="1"/>
      <c r="E22" s="1"/>
      <c r="F22" s="1"/>
      <c r="G22" s="1"/>
      <c r="I22" s="60" t="e">
        <f ca="1">MATCH(1,OFFSET($A$3:$B$32,SUM(I$3:I21),0,,1),0)</f>
        <v>#N/A</v>
      </c>
      <c r="J22" s="60" t="e">
        <f ca="1">INDEX($A$3:$B$32,SUM(I$3:I22),2)</f>
        <v>#N/A</v>
      </c>
      <c r="K22" s="60" t="str">
        <f t="shared" ca="1" si="1"/>
        <v/>
      </c>
      <c r="M22" s="92"/>
      <c r="N22" s="92"/>
      <c r="O22" s="92"/>
    </row>
    <row r="23" spans="1:15">
      <c r="A23" s="1"/>
      <c r="B23" s="1"/>
      <c r="C23" s="1"/>
      <c r="D23" s="1"/>
      <c r="E23" s="1"/>
      <c r="F23" s="1"/>
      <c r="G23" s="1"/>
      <c r="I23" s="60" t="e">
        <f ca="1">MATCH(1,OFFSET($A$3:$B$32,SUM(I$3:I22),0,,1),0)</f>
        <v>#N/A</v>
      </c>
      <c r="J23" s="60" t="e">
        <f ca="1">INDEX($A$3:$B$32,SUM(I$3:I23),2)</f>
        <v>#N/A</v>
      </c>
      <c r="K23" s="60" t="str">
        <f t="shared" ca="1" si="1"/>
        <v/>
      </c>
      <c r="M23" s="92"/>
      <c r="N23" s="92"/>
      <c r="O23" s="92"/>
    </row>
    <row r="24" spans="1:15">
      <c r="A24" s="1"/>
      <c r="B24" s="1"/>
      <c r="C24" s="1"/>
      <c r="D24" s="1"/>
      <c r="E24" s="1"/>
      <c r="F24" s="1"/>
      <c r="G24" s="1"/>
      <c r="I24" s="60" t="e">
        <f ca="1">MATCH(1,OFFSET($A$3:$B$32,SUM(I$3:I23),0,,1),0)</f>
        <v>#N/A</v>
      </c>
      <c r="J24" s="60" t="e">
        <f ca="1">INDEX($A$3:$B$32,SUM(I$3:I24),2)</f>
        <v>#N/A</v>
      </c>
      <c r="K24" s="60" t="str">
        <f t="shared" ca="1" si="1"/>
        <v/>
      </c>
      <c r="M24" s="92"/>
      <c r="N24" s="92"/>
      <c r="O24" s="92"/>
    </row>
    <row r="25" spans="1:15">
      <c r="A25" s="1"/>
      <c r="B25" s="1"/>
      <c r="C25" s="1"/>
      <c r="D25" s="1"/>
      <c r="E25" s="1"/>
      <c r="F25" s="1"/>
      <c r="G25" s="1"/>
      <c r="I25" s="60" t="e">
        <f ca="1">MATCH(1,OFFSET($A$3:$B$32,SUM(I$3:I24),0,,1),0)</f>
        <v>#N/A</v>
      </c>
      <c r="J25" s="60" t="e">
        <f ca="1">INDEX($A$3:$B$32,SUM(I$3:I25),2)</f>
        <v>#N/A</v>
      </c>
      <c r="K25" s="60" t="str">
        <f t="shared" ca="1" si="1"/>
        <v/>
      </c>
      <c r="M25" s="92"/>
      <c r="N25" s="92"/>
      <c r="O25" s="92"/>
    </row>
    <row r="26" spans="1:15">
      <c r="A26" s="1"/>
      <c r="B26" s="1"/>
      <c r="C26" s="1"/>
      <c r="D26" s="1"/>
      <c r="E26" s="1"/>
      <c r="F26" s="1"/>
      <c r="G26" s="1"/>
      <c r="I26" s="60" t="e">
        <f ca="1">MATCH(1,OFFSET($A$3:$B$32,SUM(I$3:I25),0,,1),0)</f>
        <v>#N/A</v>
      </c>
      <c r="J26" s="60" t="e">
        <f ca="1">INDEX($A$3:$B$32,SUM(I$3:I26),2)</f>
        <v>#N/A</v>
      </c>
      <c r="K26" s="60" t="str">
        <f t="shared" ca="1" si="1"/>
        <v/>
      </c>
      <c r="M26" s="92"/>
      <c r="N26" s="92"/>
      <c r="O26" s="92"/>
    </row>
    <row r="27" spans="1:15">
      <c r="A27" s="1"/>
      <c r="B27" s="1"/>
      <c r="C27" s="1"/>
      <c r="D27" s="1"/>
      <c r="E27" s="1"/>
      <c r="F27" s="1"/>
      <c r="G27" s="1"/>
      <c r="I27" s="60" t="e">
        <f ca="1">MATCH(1,OFFSET($A$3:$B$32,SUM(I$3:I26),0,,1),0)</f>
        <v>#N/A</v>
      </c>
      <c r="J27" s="60" t="e">
        <f ca="1">INDEX($A$3:$B$32,SUM(I$3:I27),2)</f>
        <v>#N/A</v>
      </c>
      <c r="K27" s="60" t="str">
        <f t="shared" ca="1" si="1"/>
        <v/>
      </c>
      <c r="M27" s="92"/>
      <c r="N27" s="92"/>
      <c r="O27" s="92"/>
    </row>
    <row r="28" spans="1:15">
      <c r="A28" s="1"/>
      <c r="B28" s="1"/>
      <c r="C28" s="1"/>
      <c r="D28" s="1"/>
      <c r="E28" s="1"/>
      <c r="F28" s="1"/>
      <c r="G28" s="1"/>
      <c r="I28" s="60" t="e">
        <f ca="1">MATCH(1,OFFSET($A$3:$B$32,SUM(I$3:I27),0,,1),0)</f>
        <v>#N/A</v>
      </c>
      <c r="J28" s="60" t="e">
        <f ca="1">INDEX($A$3:$B$32,SUM(I$3:I28),2)</f>
        <v>#N/A</v>
      </c>
      <c r="K28" s="60" t="str">
        <f t="shared" ca="1" si="1"/>
        <v/>
      </c>
      <c r="M28" s="92"/>
      <c r="N28" s="92"/>
      <c r="O28" s="92"/>
    </row>
    <row r="29" spans="1:15">
      <c r="A29" s="1"/>
      <c r="B29" s="1"/>
      <c r="C29" s="1"/>
      <c r="D29" s="1"/>
      <c r="E29" s="1"/>
      <c r="F29" s="1"/>
      <c r="G29" s="1"/>
      <c r="I29" s="60" t="e">
        <f ca="1">MATCH(1,OFFSET($A$3:$B$32,SUM(I$3:I28),0,,1),0)</f>
        <v>#N/A</v>
      </c>
      <c r="J29" s="60" t="e">
        <f ca="1">INDEX($A$3:$B$32,SUM(I$3:I29),2)</f>
        <v>#N/A</v>
      </c>
      <c r="K29" s="60" t="str">
        <f t="shared" ca="1" si="1"/>
        <v/>
      </c>
      <c r="M29" s="92"/>
      <c r="N29" s="92"/>
      <c r="O29" s="92"/>
    </row>
    <row r="30" spans="1:15">
      <c r="A30" s="1"/>
      <c r="B30" s="1"/>
      <c r="C30" s="1"/>
      <c r="D30" s="1"/>
      <c r="E30" s="1"/>
      <c r="F30" s="1"/>
      <c r="G30" s="1"/>
      <c r="I30" s="60" t="e">
        <f ca="1">MATCH(1,OFFSET($A$3:$B$32,SUM(I$3:I29),0,,1),0)</f>
        <v>#N/A</v>
      </c>
      <c r="J30" s="60" t="e">
        <f ca="1">INDEX($A$3:$B$32,SUM(I$3:I30),2)</f>
        <v>#N/A</v>
      </c>
      <c r="K30" s="60" t="str">
        <f t="shared" ca="1" si="1"/>
        <v/>
      </c>
      <c r="M30" s="92"/>
      <c r="N30" s="92"/>
      <c r="O30" s="92"/>
    </row>
    <row r="31" spans="1:15">
      <c r="A31" s="1"/>
      <c r="B31" s="1"/>
      <c r="C31" s="1"/>
      <c r="D31" s="1"/>
      <c r="E31" s="1"/>
      <c r="F31" s="1"/>
      <c r="G31" s="1"/>
      <c r="I31" s="60" t="e">
        <f ca="1">MATCH(1,OFFSET($A$3:$B$32,SUM(I$3:I30),0,,1),0)</f>
        <v>#N/A</v>
      </c>
      <c r="J31" s="60" t="e">
        <f ca="1">INDEX($A$3:$B$32,SUM(I$3:I31),2)</f>
        <v>#N/A</v>
      </c>
      <c r="K31" s="60" t="str">
        <f t="shared" ca="1" si="1"/>
        <v/>
      </c>
      <c r="M31" s="92"/>
      <c r="N31" s="92"/>
      <c r="O31" s="92"/>
    </row>
    <row r="32" spans="1:15">
      <c r="A32" s="1"/>
      <c r="B32" s="1"/>
      <c r="C32" s="1"/>
      <c r="D32" s="1"/>
      <c r="E32" s="1"/>
      <c r="F32" s="1"/>
      <c r="G32" s="1"/>
      <c r="I32" s="60" t="e">
        <f ca="1">MATCH(1,OFFSET($A$3:$B$32,SUM(I$3:I31),0,,1),0)</f>
        <v>#N/A</v>
      </c>
      <c r="J32" s="60" t="e">
        <f ca="1">INDEX($A$3:$B$32,SUM(I$3:I32),2)</f>
        <v>#N/A</v>
      </c>
      <c r="K32" s="60" t="str">
        <f t="shared" ca="1" si="1"/>
        <v/>
      </c>
      <c r="M32" s="91"/>
      <c r="N32" s="91"/>
      <c r="O32" s="91"/>
    </row>
  </sheetData>
  <autoFilter ref="A2:G2"/>
  <customSheetViews>
    <customSheetView guid="{7B9B8920-6698-344C-AC43-8A8B049D4428}" showAutoFilter="1" hiddenColumns="1">
      <pane ySplit="2.0128205128205128" topLeftCell="A3" activePane="bottomLeft" state="frozenSplit"/>
      <selection pane="bottomLeft" activeCell="B3" sqref="B3"/>
      <autoFilter ref="A2:G2"/>
    </customSheetView>
    <customSheetView guid="{6ACAD6C7-4295-9849-8334-05264E60A5A5}" showAutoFilter="1" hiddenColumns="1">
      <pane ySplit="2.0128205128205128" topLeftCell="A3" activePane="bottomLeft" state="frozenSplit"/>
      <selection pane="bottomLeft" activeCell="B3" sqref="B3"/>
      <autoFilter ref="A2:G2"/>
    </customSheetView>
    <customSheetView guid="{5D31E53A-9EAC-2C40-B229-6491FB34D9C0}" showAutoFilter="1" hiddenColumns="1">
      <pane ySplit="2.0128205128205128" topLeftCell="A3" activePane="bottomLeft" state="frozenSplit"/>
      <selection pane="bottomLeft" activeCell="B3" sqref="B3"/>
      <autoFilter ref="A2:G2"/>
    </customSheetView>
    <customSheetView guid="{035162AC-8B54-6346-A453-EBA156EAC58E}" showAutoFilter="1" hiddenColumns="1">
      <pane ySplit="2.0128205128205128" topLeftCell="A3" activePane="bottomLeft" state="frozenSplit"/>
      <selection pane="bottomLeft" activeCell="B3" sqref="B3"/>
      <autoFilter ref="A2:G2"/>
    </customSheetView>
    <customSheetView guid="{1CBD0A3B-4E80-E546-8A3E-3D62C1B954D3}" showAutoFilter="1" hiddenColumns="1">
      <pane ySplit="2.0128205128205128" topLeftCell="A3" activePane="bottomLeft" state="frozenSplit"/>
      <selection pane="bottomLeft" activeCell="B3" sqref="B3"/>
      <autoFilter ref="A2:G2"/>
    </customSheetView>
    <customSheetView guid="{84D0062F-E24C-1042-BEC0-180BA21EDB45}" showAutoFilter="1" hiddenColumns="1">
      <pane ySplit="2.0128205128205128" topLeftCell="A3" activePane="bottomLeft" state="frozenSplit"/>
      <selection pane="bottomLeft" activeCell="B3" sqref="B3"/>
      <autoFilter ref="A2:G2"/>
    </customSheetView>
  </customSheetViews>
  <mergeCells count="10">
    <mergeCell ref="I1:K1"/>
    <mergeCell ref="M1:O1"/>
    <mergeCell ref="H1:H2"/>
    <mergeCell ref="A1:A2"/>
    <mergeCell ref="B1:B2"/>
    <mergeCell ref="C1:C2"/>
    <mergeCell ref="D1:D2"/>
    <mergeCell ref="E1:E2"/>
    <mergeCell ref="F1:F2"/>
    <mergeCell ref="G1:G2"/>
  </mergeCells>
  <phoneticPr fontId="2" type="noConversion"/>
  <conditionalFormatting sqref="A3:A32">
    <cfRule type="cellIs" dxfId="16" priority="0" stopIfTrue="1" operator="equal">
      <formula>1</formula>
    </cfRule>
    <cfRule type="cellIs" dxfId="15" priority="0" stopIfTrue="1" operator="equal">
      <formula>0</formula>
    </cfRule>
  </conditionalFormatting>
  <conditionalFormatting sqref="D3:D32">
    <cfRule type="cellIs" dxfId="14" priority="0" stopIfTrue="1" operator="equal">
      <formula>1</formula>
    </cfRule>
    <cfRule type="cellIs" dxfId="13" priority="0" stopIfTrue="1" operator="equal">
      <formula>0</formula>
    </cfRule>
  </conditionalFormatting>
  <dataValidations count="1">
    <dataValidation type="list" allowBlank="1" showInputMessage="1" showErrorMessage="1" sqref="E3:F32">
      <formula1>ActorNames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H18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RowHeight="16"/>
  <cols>
    <col min="1" max="3" width="7" style="26" customWidth="1"/>
    <col min="4" max="4" width="3.42578125" style="24" customWidth="1"/>
    <col min="5" max="9" width="3.5703125" style="24" customWidth="1"/>
    <col min="10" max="10" width="5.5703125" style="24" customWidth="1"/>
    <col min="11" max="11" width="7.140625" style="63" hidden="1" customWidth="1"/>
    <col min="12" max="12" width="9" style="63" hidden="1" customWidth="1"/>
    <col min="13" max="16" width="5.5703125" style="63" hidden="1" customWidth="1"/>
    <col min="17" max="17" width="6" style="24" hidden="1" customWidth="1"/>
    <col min="18" max="23" width="6.28515625" style="63" hidden="1" customWidth="1"/>
    <col min="24" max="24" width="10.7109375" style="24" hidden="1" customWidth="1"/>
    <col min="25" max="25" width="5.5703125" style="63" hidden="1" customWidth="1"/>
    <col min="26" max="27" width="5" style="63" hidden="1" customWidth="1"/>
    <col min="28" max="28" width="10.85546875" style="24" hidden="1" customWidth="1"/>
    <col min="29" max="30" width="5.5703125" style="63" hidden="1" customWidth="1"/>
    <col min="31" max="31" width="5.7109375" style="63" hidden="1" customWidth="1"/>
    <col min="32" max="32" width="10.7109375" style="24"/>
    <col min="33" max="33" width="41.5703125" style="24" bestFit="1" customWidth="1"/>
    <col min="34" max="16384" width="10.7109375" style="24"/>
  </cols>
  <sheetData>
    <row r="1" spans="1:34" s="26" customFormat="1" ht="24" customHeight="1">
      <c r="A1" s="26" t="s">
        <v>172</v>
      </c>
      <c r="B1" s="26" t="s">
        <v>173</v>
      </c>
      <c r="C1" s="26" t="s">
        <v>174</v>
      </c>
      <c r="D1" s="142" t="s">
        <v>44</v>
      </c>
      <c r="E1" s="143"/>
      <c r="F1" s="143"/>
      <c r="G1" s="145" t="s">
        <v>45</v>
      </c>
      <c r="H1" s="143"/>
      <c r="I1" s="143"/>
      <c r="K1" s="113" t="s">
        <v>144</v>
      </c>
      <c r="L1" s="113"/>
      <c r="M1" s="113"/>
      <c r="N1" s="113"/>
      <c r="O1" s="113"/>
      <c r="P1" s="113"/>
      <c r="R1" s="113" t="s">
        <v>105</v>
      </c>
      <c r="S1" s="149"/>
      <c r="T1" s="149"/>
      <c r="U1" s="149"/>
      <c r="V1" s="149"/>
      <c r="W1" s="149"/>
      <c r="Y1" s="113" t="s">
        <v>106</v>
      </c>
      <c r="Z1" s="149"/>
      <c r="AA1" s="149"/>
      <c r="AC1" s="113" t="s">
        <v>107</v>
      </c>
      <c r="AD1" s="149"/>
      <c r="AE1" s="149"/>
    </row>
    <row r="2" spans="1:34" s="26" customFormat="1" ht="24" customHeight="1">
      <c r="A2" s="26" t="s">
        <v>82</v>
      </c>
      <c r="B2" s="26" t="s">
        <v>104</v>
      </c>
      <c r="C2" s="26" t="s">
        <v>175</v>
      </c>
      <c r="D2" s="144"/>
      <c r="E2" s="132"/>
      <c r="F2" s="132"/>
      <c r="G2" s="132"/>
      <c r="H2" s="132"/>
      <c r="I2" s="132"/>
      <c r="K2" s="150" t="s">
        <v>145</v>
      </c>
      <c r="L2" s="150"/>
      <c r="M2" s="150"/>
      <c r="N2" s="150" t="s">
        <v>146</v>
      </c>
      <c r="O2" s="150"/>
      <c r="P2" s="150"/>
      <c r="Q2" s="29"/>
      <c r="R2" s="149"/>
      <c r="S2" s="149"/>
      <c r="T2" s="149"/>
      <c r="U2" s="149"/>
      <c r="V2" s="149"/>
      <c r="W2" s="149"/>
      <c r="X2" s="29"/>
      <c r="Y2" s="149"/>
      <c r="Z2" s="149"/>
      <c r="AA2" s="149"/>
      <c r="AB2" s="29"/>
      <c r="AC2" s="149"/>
      <c r="AD2" s="149"/>
      <c r="AE2" s="149"/>
    </row>
    <row r="3" spans="1:34" ht="16" customHeight="1">
      <c r="A3" s="122" t="s">
        <v>171</v>
      </c>
      <c r="B3" s="125" t="str">
        <f ca="1">'Data Model'!I3</f>
        <v/>
      </c>
      <c r="C3" s="129"/>
      <c r="D3" s="41"/>
      <c r="E3" s="42"/>
      <c r="F3" s="43"/>
      <c r="G3" s="41"/>
      <c r="H3" s="42"/>
      <c r="I3" s="43"/>
      <c r="K3" s="68" t="b">
        <f t="shared" ref="K3:K16" ca="1" si="0">AND(R3,Y3)</f>
        <v>0</v>
      </c>
      <c r="L3" s="66" t="b">
        <f t="shared" ref="L3:L16" ca="1" si="1">AND(S3,Z3)</f>
        <v>0</v>
      </c>
      <c r="M3" s="67" t="b">
        <f t="shared" ref="M3:M16" ca="1" si="2">AND(T3,AA3)</f>
        <v>0</v>
      </c>
      <c r="N3" s="66" t="b">
        <f t="shared" ref="N3:N16" ca="1" si="3">AND(U3,AC3)</f>
        <v>0</v>
      </c>
      <c r="O3" s="66" t="b">
        <f t="shared" ref="O3:O16" ca="1" si="4">AND(V3,AD3)</f>
        <v>0</v>
      </c>
      <c r="P3" s="67" t="b">
        <f t="shared" ref="P3:P16" ca="1" si="5">AND(W3,AE3)</f>
        <v>0</v>
      </c>
      <c r="R3" s="72">
        <f ca="1">'Intended Actions'!AJ3</f>
        <v>0</v>
      </c>
      <c r="S3" s="63">
        <f ca="1">'Intended Actions'!AK3</f>
        <v>0</v>
      </c>
      <c r="T3" s="73">
        <f ca="1">'Intended Actions'!AL3</f>
        <v>0</v>
      </c>
      <c r="U3" s="72">
        <f t="shared" ref="U3:W4" ca="1" si="6">R3</f>
        <v>0</v>
      </c>
      <c r="V3" s="63">
        <f t="shared" ca="1" si="6"/>
        <v>0</v>
      </c>
      <c r="W3" s="73">
        <f t="shared" ca="1" si="6"/>
        <v>0</v>
      </c>
      <c r="Y3" s="68" t="b">
        <f ca="1">'Intended Actions'!AJ31</f>
        <v>1</v>
      </c>
      <c r="Z3" s="66" t="b">
        <f ca="1">'Intended Actions'!AK31</f>
        <v>1</v>
      </c>
      <c r="AA3" s="67" t="b">
        <f ca="1">'Intended Actions'!AL31</f>
        <v>1</v>
      </c>
      <c r="AC3" s="68" t="b">
        <f ca="1">'Intended Actions'!AJ55</f>
        <v>0</v>
      </c>
      <c r="AD3" s="66" t="b">
        <f ca="1">'Intended Actions'!AK55</f>
        <v>0</v>
      </c>
      <c r="AE3" s="67" t="b">
        <f ca="1">'Intended Actions'!AL55</f>
        <v>0</v>
      </c>
      <c r="AF3" s="25"/>
    </row>
    <row r="4" spans="1:34" ht="16" customHeight="1">
      <c r="A4" s="151"/>
      <c r="B4" s="153"/>
      <c r="C4" s="154"/>
      <c r="D4" s="44"/>
      <c r="E4" s="45"/>
      <c r="F4" s="46"/>
      <c r="G4" s="44"/>
      <c r="H4" s="45"/>
      <c r="I4" s="46"/>
      <c r="K4" s="72" t="b">
        <f t="shared" ca="1" si="0"/>
        <v>0</v>
      </c>
      <c r="L4" s="63" t="b">
        <f t="shared" ca="1" si="1"/>
        <v>0</v>
      </c>
      <c r="M4" s="73" t="b">
        <f t="shared" ca="1" si="2"/>
        <v>0</v>
      </c>
      <c r="N4" s="63" t="b">
        <f t="shared" ca="1" si="3"/>
        <v>0</v>
      </c>
      <c r="O4" s="63" t="b">
        <f t="shared" ca="1" si="4"/>
        <v>0</v>
      </c>
      <c r="P4" s="73" t="b">
        <f t="shared" ca="1" si="5"/>
        <v>0</v>
      </c>
      <c r="R4" s="69">
        <f ca="1">'Intended Actions'!AJ4</f>
        <v>0</v>
      </c>
      <c r="S4" s="70">
        <f ca="1">'Intended Actions'!AK4</f>
        <v>0</v>
      </c>
      <c r="T4" s="71">
        <f ca="1">'Intended Actions'!AL4</f>
        <v>0</v>
      </c>
      <c r="U4" s="69">
        <f t="shared" ca="1" si="6"/>
        <v>0</v>
      </c>
      <c r="V4" s="70">
        <f t="shared" ca="1" si="6"/>
        <v>0</v>
      </c>
      <c r="W4" s="71">
        <f t="shared" ca="1" si="6"/>
        <v>0</v>
      </c>
      <c r="Y4" s="69" t="b">
        <f ca="1">'Intended Actions'!AJ32</f>
        <v>1</v>
      </c>
      <c r="Z4" s="70" t="b">
        <f ca="1">'Intended Actions'!AK32</f>
        <v>1</v>
      </c>
      <c r="AA4" s="71" t="b">
        <f ca="1">'Intended Actions'!AL32</f>
        <v>1</v>
      </c>
      <c r="AC4" s="69" t="b">
        <f ca="1">'Intended Actions'!AJ56</f>
        <v>0</v>
      </c>
      <c r="AD4" s="70" t="b">
        <f ca="1">'Intended Actions'!AK56</f>
        <v>0</v>
      </c>
      <c r="AE4" s="71" t="b">
        <f ca="1">'Intended Actions'!AL56</f>
        <v>0</v>
      </c>
    </row>
    <row r="5" spans="1:34" ht="16" customHeight="1">
      <c r="A5" s="151"/>
      <c r="B5" s="125" t="str">
        <f ca="1">'Data Model'!I4</f>
        <v/>
      </c>
      <c r="C5" s="129"/>
      <c r="D5" s="41"/>
      <c r="E5" s="42"/>
      <c r="F5" s="43"/>
      <c r="G5" s="41"/>
      <c r="H5" s="42"/>
      <c r="I5" s="43"/>
      <c r="K5" s="68" t="b">
        <f t="shared" ca="1" si="0"/>
        <v>0</v>
      </c>
      <c r="L5" s="66" t="b">
        <f t="shared" ca="1" si="1"/>
        <v>0</v>
      </c>
      <c r="M5" s="67" t="b">
        <f t="shared" ca="1" si="2"/>
        <v>0</v>
      </c>
      <c r="N5" s="66" t="b">
        <f t="shared" ca="1" si="3"/>
        <v>0</v>
      </c>
      <c r="O5" s="66" t="b">
        <f t="shared" ca="1" si="4"/>
        <v>0</v>
      </c>
      <c r="P5" s="67" t="b">
        <f t="shared" ca="1" si="5"/>
        <v>0</v>
      </c>
      <c r="R5" s="72">
        <f ca="1">'Intended Actions'!AJ5</f>
        <v>0</v>
      </c>
      <c r="S5" s="63">
        <f ca="1">'Intended Actions'!AK5</f>
        <v>0</v>
      </c>
      <c r="T5" s="73">
        <f ca="1">'Intended Actions'!AL5</f>
        <v>0</v>
      </c>
      <c r="U5" s="72">
        <f t="shared" ref="U5:U16" ca="1" si="7">R5</f>
        <v>0</v>
      </c>
      <c r="V5" s="63">
        <f t="shared" ref="V5:V16" ca="1" si="8">S5</f>
        <v>0</v>
      </c>
      <c r="W5" s="73">
        <f t="shared" ref="W5:W16" ca="1" si="9">T5</f>
        <v>0</v>
      </c>
      <c r="Y5" s="68" t="b">
        <f ca="1">'Intended Actions'!AJ33</f>
        <v>1</v>
      </c>
      <c r="Z5" s="66" t="b">
        <f ca="1">'Intended Actions'!AK33</f>
        <v>1</v>
      </c>
      <c r="AA5" s="67" t="b">
        <f ca="1">'Intended Actions'!AL33</f>
        <v>1</v>
      </c>
      <c r="AC5" s="68" t="b">
        <f ca="1">'Intended Actions'!AJ57</f>
        <v>0</v>
      </c>
      <c r="AD5" s="66" t="b">
        <f ca="1">'Intended Actions'!AK57</f>
        <v>0</v>
      </c>
      <c r="AE5" s="67" t="b">
        <f ca="1">'Intended Actions'!AL57</f>
        <v>0</v>
      </c>
      <c r="AG5" s="25"/>
      <c r="AH5" s="25"/>
    </row>
    <row r="6" spans="1:34" ht="16" customHeight="1">
      <c r="A6" s="151"/>
      <c r="B6" s="153"/>
      <c r="C6" s="154"/>
      <c r="D6" s="44"/>
      <c r="E6" s="45"/>
      <c r="F6" s="46"/>
      <c r="G6" s="44"/>
      <c r="H6" s="45"/>
      <c r="I6" s="46"/>
      <c r="K6" s="72" t="b">
        <f t="shared" ca="1" si="0"/>
        <v>0</v>
      </c>
      <c r="L6" s="63" t="b">
        <f t="shared" ca="1" si="1"/>
        <v>0</v>
      </c>
      <c r="M6" s="73" t="b">
        <f t="shared" ca="1" si="2"/>
        <v>0</v>
      </c>
      <c r="N6" s="63" t="b">
        <f t="shared" ca="1" si="3"/>
        <v>0</v>
      </c>
      <c r="O6" s="63" t="b">
        <f t="shared" ca="1" si="4"/>
        <v>0</v>
      </c>
      <c r="P6" s="73" t="b">
        <f t="shared" ca="1" si="5"/>
        <v>0</v>
      </c>
      <c r="R6" s="69">
        <f ca="1">'Intended Actions'!AJ6</f>
        <v>0</v>
      </c>
      <c r="S6" s="70">
        <f ca="1">'Intended Actions'!AK6</f>
        <v>0</v>
      </c>
      <c r="T6" s="71">
        <f ca="1">'Intended Actions'!AL6</f>
        <v>0</v>
      </c>
      <c r="U6" s="69">
        <f t="shared" ca="1" si="7"/>
        <v>0</v>
      </c>
      <c r="V6" s="70">
        <f t="shared" ca="1" si="8"/>
        <v>0</v>
      </c>
      <c r="W6" s="71">
        <f t="shared" ca="1" si="9"/>
        <v>0</v>
      </c>
      <c r="Y6" s="69" t="b">
        <f ca="1">'Intended Actions'!AJ34</f>
        <v>1</v>
      </c>
      <c r="Z6" s="70" t="b">
        <f ca="1">'Intended Actions'!AK34</f>
        <v>1</v>
      </c>
      <c r="AA6" s="71" t="b">
        <f ca="1">'Intended Actions'!AL34</f>
        <v>1</v>
      </c>
      <c r="AC6" s="69" t="b">
        <f ca="1">'Intended Actions'!AJ58</f>
        <v>0</v>
      </c>
      <c r="AD6" s="70" t="b">
        <f ca="1">'Intended Actions'!AK58</f>
        <v>0</v>
      </c>
      <c r="AE6" s="71" t="b">
        <f ca="1">'Intended Actions'!AL58</f>
        <v>0</v>
      </c>
      <c r="AG6" s="25"/>
    </row>
    <row r="7" spans="1:34" ht="16" customHeight="1">
      <c r="A7" s="151"/>
      <c r="B7" s="125" t="str">
        <f ca="1">'Data Model'!I5</f>
        <v/>
      </c>
      <c r="C7" s="129"/>
      <c r="D7" s="41"/>
      <c r="E7" s="42"/>
      <c r="F7" s="43"/>
      <c r="G7" s="41"/>
      <c r="H7" s="42"/>
      <c r="I7" s="43"/>
      <c r="K7" s="68" t="b">
        <f t="shared" ca="1" si="0"/>
        <v>0</v>
      </c>
      <c r="L7" s="66" t="b">
        <f t="shared" ca="1" si="1"/>
        <v>0</v>
      </c>
      <c r="M7" s="67" t="b">
        <f t="shared" ca="1" si="2"/>
        <v>0</v>
      </c>
      <c r="N7" s="66" t="b">
        <f t="shared" ca="1" si="3"/>
        <v>0</v>
      </c>
      <c r="O7" s="66" t="b">
        <f t="shared" ca="1" si="4"/>
        <v>0</v>
      </c>
      <c r="P7" s="67" t="b">
        <f t="shared" ca="1" si="5"/>
        <v>0</v>
      </c>
      <c r="R7" s="72">
        <f ca="1">'Intended Actions'!AJ7</f>
        <v>0</v>
      </c>
      <c r="S7" s="63">
        <f ca="1">'Intended Actions'!AK7</f>
        <v>0</v>
      </c>
      <c r="T7" s="73">
        <f ca="1">'Intended Actions'!AL7</f>
        <v>0</v>
      </c>
      <c r="U7" s="72">
        <f t="shared" ca="1" si="7"/>
        <v>0</v>
      </c>
      <c r="V7" s="63">
        <f t="shared" ca="1" si="8"/>
        <v>0</v>
      </c>
      <c r="W7" s="73">
        <f t="shared" ca="1" si="9"/>
        <v>0</v>
      </c>
      <c r="Y7" s="68" t="b">
        <f ca="1">'Intended Actions'!AJ35</f>
        <v>1</v>
      </c>
      <c r="Z7" s="66" t="b">
        <f ca="1">'Intended Actions'!AK35</f>
        <v>1</v>
      </c>
      <c r="AA7" s="67" t="b">
        <f ca="1">'Intended Actions'!AL35</f>
        <v>1</v>
      </c>
      <c r="AC7" s="68" t="b">
        <f ca="1">'Intended Actions'!AJ59</f>
        <v>0</v>
      </c>
      <c r="AD7" s="66" t="b">
        <f ca="1">'Intended Actions'!AK59</f>
        <v>0</v>
      </c>
      <c r="AE7" s="67" t="b">
        <f ca="1">'Intended Actions'!AL59</f>
        <v>0</v>
      </c>
      <c r="AG7" s="25"/>
    </row>
    <row r="8" spans="1:34" ht="16" customHeight="1">
      <c r="A8" s="151"/>
      <c r="B8" s="153"/>
      <c r="C8" s="154"/>
      <c r="D8" s="44"/>
      <c r="E8" s="45"/>
      <c r="F8" s="46"/>
      <c r="G8" s="44"/>
      <c r="H8" s="45"/>
      <c r="I8" s="46"/>
      <c r="K8" s="72" t="b">
        <f t="shared" ca="1" si="0"/>
        <v>0</v>
      </c>
      <c r="L8" s="63" t="b">
        <f t="shared" ca="1" si="1"/>
        <v>0</v>
      </c>
      <c r="M8" s="73" t="b">
        <f t="shared" ca="1" si="2"/>
        <v>0</v>
      </c>
      <c r="N8" s="63" t="b">
        <f t="shared" ca="1" si="3"/>
        <v>0</v>
      </c>
      <c r="O8" s="63" t="b">
        <f t="shared" ca="1" si="4"/>
        <v>0</v>
      </c>
      <c r="P8" s="73" t="b">
        <f t="shared" ca="1" si="5"/>
        <v>0</v>
      </c>
      <c r="R8" s="69">
        <f ca="1">'Intended Actions'!AJ8</f>
        <v>0</v>
      </c>
      <c r="S8" s="70">
        <f ca="1">'Intended Actions'!AK8</f>
        <v>0</v>
      </c>
      <c r="T8" s="71">
        <f ca="1">'Intended Actions'!AL8</f>
        <v>0</v>
      </c>
      <c r="U8" s="69">
        <f t="shared" ca="1" si="7"/>
        <v>0</v>
      </c>
      <c r="V8" s="70">
        <f t="shared" ca="1" si="8"/>
        <v>0</v>
      </c>
      <c r="W8" s="71">
        <f t="shared" ca="1" si="9"/>
        <v>0</v>
      </c>
      <c r="Y8" s="69" t="b">
        <f ca="1">'Intended Actions'!AJ36</f>
        <v>1</v>
      </c>
      <c r="Z8" s="70" t="b">
        <f ca="1">'Intended Actions'!AK36</f>
        <v>1</v>
      </c>
      <c r="AA8" s="71" t="b">
        <f ca="1">'Intended Actions'!AL36</f>
        <v>1</v>
      </c>
      <c r="AC8" s="69" t="b">
        <f ca="1">'Intended Actions'!AJ60</f>
        <v>0</v>
      </c>
      <c r="AD8" s="70" t="b">
        <f ca="1">'Intended Actions'!AK60</f>
        <v>0</v>
      </c>
      <c r="AE8" s="71" t="b">
        <f ca="1">'Intended Actions'!AL60</f>
        <v>0</v>
      </c>
    </row>
    <row r="9" spans="1:34" ht="16" customHeight="1">
      <c r="A9" s="151"/>
      <c r="B9" s="125" t="str">
        <f ca="1">'Data Model'!I6</f>
        <v/>
      </c>
      <c r="C9" s="129"/>
      <c r="D9" s="41"/>
      <c r="E9" s="42"/>
      <c r="F9" s="43"/>
      <c r="G9" s="41"/>
      <c r="H9" s="42"/>
      <c r="I9" s="43"/>
      <c r="K9" s="68" t="b">
        <f t="shared" ca="1" si="0"/>
        <v>0</v>
      </c>
      <c r="L9" s="66" t="b">
        <f t="shared" ca="1" si="1"/>
        <v>0</v>
      </c>
      <c r="M9" s="67" t="b">
        <f t="shared" ca="1" si="2"/>
        <v>0</v>
      </c>
      <c r="N9" s="66" t="b">
        <f t="shared" ca="1" si="3"/>
        <v>0</v>
      </c>
      <c r="O9" s="66" t="b">
        <f t="shared" ca="1" si="4"/>
        <v>0</v>
      </c>
      <c r="P9" s="67" t="b">
        <f t="shared" ca="1" si="5"/>
        <v>0</v>
      </c>
      <c r="R9" s="72">
        <f ca="1">'Intended Actions'!AJ9</f>
        <v>0</v>
      </c>
      <c r="S9" s="63">
        <f ca="1">'Intended Actions'!AK9</f>
        <v>0</v>
      </c>
      <c r="T9" s="73">
        <f ca="1">'Intended Actions'!AL9</f>
        <v>0</v>
      </c>
      <c r="U9" s="72">
        <f t="shared" ca="1" si="7"/>
        <v>0</v>
      </c>
      <c r="V9" s="63">
        <f t="shared" ca="1" si="8"/>
        <v>0</v>
      </c>
      <c r="W9" s="73">
        <f t="shared" ca="1" si="9"/>
        <v>0</v>
      </c>
      <c r="Y9" s="68" t="b">
        <f ca="1">'Intended Actions'!AJ37</f>
        <v>1</v>
      </c>
      <c r="Z9" s="66" t="b">
        <f ca="1">'Intended Actions'!AK37</f>
        <v>1</v>
      </c>
      <c r="AA9" s="67" t="b">
        <f ca="1">'Intended Actions'!AL37</f>
        <v>1</v>
      </c>
      <c r="AC9" s="68" t="b">
        <f ca="1">'Intended Actions'!AJ61</f>
        <v>0</v>
      </c>
      <c r="AD9" s="66" t="b">
        <f ca="1">'Intended Actions'!AK61</f>
        <v>0</v>
      </c>
      <c r="AE9" s="67" t="b">
        <f ca="1">'Intended Actions'!AL61</f>
        <v>0</v>
      </c>
    </row>
    <row r="10" spans="1:34" ht="16" customHeight="1">
      <c r="A10" s="151"/>
      <c r="B10" s="153"/>
      <c r="C10" s="154"/>
      <c r="D10" s="44"/>
      <c r="E10" s="45"/>
      <c r="F10" s="46"/>
      <c r="G10" s="44"/>
      <c r="H10" s="45"/>
      <c r="I10" s="46"/>
      <c r="K10" s="72" t="b">
        <f t="shared" ca="1" si="0"/>
        <v>0</v>
      </c>
      <c r="L10" s="63" t="b">
        <f t="shared" ca="1" si="1"/>
        <v>0</v>
      </c>
      <c r="M10" s="73" t="b">
        <f t="shared" ca="1" si="2"/>
        <v>0</v>
      </c>
      <c r="N10" s="63" t="b">
        <f t="shared" ca="1" si="3"/>
        <v>0</v>
      </c>
      <c r="O10" s="63" t="b">
        <f t="shared" ca="1" si="4"/>
        <v>0</v>
      </c>
      <c r="P10" s="73" t="b">
        <f t="shared" ca="1" si="5"/>
        <v>0</v>
      </c>
      <c r="R10" s="69">
        <f ca="1">'Intended Actions'!AJ10</f>
        <v>0</v>
      </c>
      <c r="S10" s="70">
        <f ca="1">'Intended Actions'!AK10</f>
        <v>0</v>
      </c>
      <c r="T10" s="71">
        <f ca="1">'Intended Actions'!AL10</f>
        <v>0</v>
      </c>
      <c r="U10" s="69">
        <f t="shared" ca="1" si="7"/>
        <v>0</v>
      </c>
      <c r="V10" s="70">
        <f t="shared" ca="1" si="8"/>
        <v>0</v>
      </c>
      <c r="W10" s="71">
        <f t="shared" ca="1" si="9"/>
        <v>0</v>
      </c>
      <c r="Y10" s="69" t="b">
        <f ca="1">'Intended Actions'!AJ38</f>
        <v>1</v>
      </c>
      <c r="Z10" s="70" t="b">
        <f ca="1">'Intended Actions'!AK38</f>
        <v>1</v>
      </c>
      <c r="AA10" s="71" t="b">
        <f ca="1">'Intended Actions'!AL38</f>
        <v>1</v>
      </c>
      <c r="AC10" s="69" t="b">
        <f ca="1">'Intended Actions'!AJ62</f>
        <v>0</v>
      </c>
      <c r="AD10" s="70" t="b">
        <f ca="1">'Intended Actions'!AK62</f>
        <v>0</v>
      </c>
      <c r="AE10" s="71" t="b">
        <f ca="1">'Intended Actions'!AL62</f>
        <v>0</v>
      </c>
    </row>
    <row r="11" spans="1:34" ht="16" customHeight="1">
      <c r="A11" s="151"/>
      <c r="B11" s="125" t="str">
        <f ca="1">'Data Model'!I7</f>
        <v/>
      </c>
      <c r="C11" s="129"/>
      <c r="D11" s="41"/>
      <c r="E11" s="42"/>
      <c r="F11" s="43"/>
      <c r="G11" s="41"/>
      <c r="H11" s="42"/>
      <c r="I11" s="43"/>
      <c r="K11" s="68" t="b">
        <f t="shared" ca="1" si="0"/>
        <v>0</v>
      </c>
      <c r="L11" s="66" t="b">
        <f t="shared" ca="1" si="1"/>
        <v>0</v>
      </c>
      <c r="M11" s="67" t="b">
        <f t="shared" ca="1" si="2"/>
        <v>0</v>
      </c>
      <c r="N11" s="66" t="b">
        <f t="shared" ca="1" si="3"/>
        <v>0</v>
      </c>
      <c r="O11" s="66" t="b">
        <f t="shared" ca="1" si="4"/>
        <v>0</v>
      </c>
      <c r="P11" s="67" t="b">
        <f t="shared" ca="1" si="5"/>
        <v>0</v>
      </c>
      <c r="R11" s="72">
        <f ca="1">'Intended Actions'!AJ11</f>
        <v>0</v>
      </c>
      <c r="S11" s="63">
        <f ca="1">'Intended Actions'!AK11</f>
        <v>0</v>
      </c>
      <c r="T11" s="73">
        <f ca="1">'Intended Actions'!AL11</f>
        <v>0</v>
      </c>
      <c r="U11" s="72">
        <f t="shared" ca="1" si="7"/>
        <v>0</v>
      </c>
      <c r="V11" s="63">
        <f t="shared" ca="1" si="8"/>
        <v>0</v>
      </c>
      <c r="W11" s="73">
        <f t="shared" ca="1" si="9"/>
        <v>0</v>
      </c>
      <c r="Y11" s="68" t="b">
        <f ca="1">'Intended Actions'!AJ39</f>
        <v>1</v>
      </c>
      <c r="Z11" s="66" t="b">
        <f ca="1">'Intended Actions'!AK39</f>
        <v>1</v>
      </c>
      <c r="AA11" s="67" t="b">
        <f ca="1">'Intended Actions'!AL39</f>
        <v>1</v>
      </c>
      <c r="AC11" s="68" t="b">
        <f ca="1">'Intended Actions'!AJ63</f>
        <v>0</v>
      </c>
      <c r="AD11" s="66" t="b">
        <f ca="1">'Intended Actions'!AK63</f>
        <v>0</v>
      </c>
      <c r="AE11" s="67" t="b">
        <f ca="1">'Intended Actions'!AL63</f>
        <v>0</v>
      </c>
    </row>
    <row r="12" spans="1:34" ht="16" customHeight="1">
      <c r="A12" s="151"/>
      <c r="B12" s="153"/>
      <c r="C12" s="154"/>
      <c r="D12" s="44"/>
      <c r="E12" s="45"/>
      <c r="F12" s="46"/>
      <c r="G12" s="44"/>
      <c r="H12" s="45"/>
      <c r="I12" s="46"/>
      <c r="K12" s="72" t="b">
        <f t="shared" ca="1" si="0"/>
        <v>0</v>
      </c>
      <c r="L12" s="63" t="b">
        <f t="shared" ca="1" si="1"/>
        <v>0</v>
      </c>
      <c r="M12" s="73" t="b">
        <f t="shared" ca="1" si="2"/>
        <v>0</v>
      </c>
      <c r="N12" s="63" t="b">
        <f t="shared" ca="1" si="3"/>
        <v>0</v>
      </c>
      <c r="O12" s="63" t="b">
        <f t="shared" ca="1" si="4"/>
        <v>0</v>
      </c>
      <c r="P12" s="73" t="b">
        <f t="shared" ca="1" si="5"/>
        <v>0</v>
      </c>
      <c r="R12" s="69">
        <f ca="1">'Intended Actions'!AJ12</f>
        <v>0</v>
      </c>
      <c r="S12" s="70">
        <f ca="1">'Intended Actions'!AK12</f>
        <v>0</v>
      </c>
      <c r="T12" s="71">
        <f ca="1">'Intended Actions'!AL12</f>
        <v>0</v>
      </c>
      <c r="U12" s="69">
        <f t="shared" ca="1" si="7"/>
        <v>0</v>
      </c>
      <c r="V12" s="70">
        <f t="shared" ca="1" si="8"/>
        <v>0</v>
      </c>
      <c r="W12" s="71">
        <f t="shared" ca="1" si="9"/>
        <v>0</v>
      </c>
      <c r="Y12" s="69" t="b">
        <f ca="1">'Intended Actions'!AJ40</f>
        <v>1</v>
      </c>
      <c r="Z12" s="70" t="b">
        <f ca="1">'Intended Actions'!AK40</f>
        <v>1</v>
      </c>
      <c r="AA12" s="71" t="b">
        <f ca="1">'Intended Actions'!AL40</f>
        <v>1</v>
      </c>
      <c r="AC12" s="69" t="b">
        <f ca="1">'Intended Actions'!AJ64</f>
        <v>0</v>
      </c>
      <c r="AD12" s="70" t="b">
        <f ca="1">'Intended Actions'!AK64</f>
        <v>0</v>
      </c>
      <c r="AE12" s="71" t="b">
        <f ca="1">'Intended Actions'!AL64</f>
        <v>0</v>
      </c>
    </row>
    <row r="13" spans="1:34" ht="16" customHeight="1">
      <c r="A13" s="151"/>
      <c r="B13" s="125" t="str">
        <f ca="1">'Data Model'!I8</f>
        <v/>
      </c>
      <c r="C13" s="129"/>
      <c r="D13" s="41"/>
      <c r="E13" s="42"/>
      <c r="F13" s="43"/>
      <c r="G13" s="41"/>
      <c r="H13" s="42"/>
      <c r="I13" s="43"/>
      <c r="K13" s="68" t="b">
        <f t="shared" ca="1" si="0"/>
        <v>0</v>
      </c>
      <c r="L13" s="66" t="b">
        <f t="shared" ca="1" si="1"/>
        <v>0</v>
      </c>
      <c r="M13" s="67" t="b">
        <f t="shared" ca="1" si="2"/>
        <v>0</v>
      </c>
      <c r="N13" s="66" t="b">
        <f t="shared" ca="1" si="3"/>
        <v>0</v>
      </c>
      <c r="O13" s="66" t="b">
        <f t="shared" ca="1" si="4"/>
        <v>0</v>
      </c>
      <c r="P13" s="67" t="b">
        <f t="shared" ca="1" si="5"/>
        <v>0</v>
      </c>
      <c r="R13" s="72">
        <f ca="1">'Intended Actions'!AJ13</f>
        <v>0</v>
      </c>
      <c r="S13" s="63">
        <f ca="1">'Intended Actions'!AK13</f>
        <v>0</v>
      </c>
      <c r="T13" s="73">
        <f ca="1">'Intended Actions'!AL13</f>
        <v>0</v>
      </c>
      <c r="U13" s="72">
        <f t="shared" ca="1" si="7"/>
        <v>0</v>
      </c>
      <c r="V13" s="63">
        <f t="shared" ca="1" si="8"/>
        <v>0</v>
      </c>
      <c r="W13" s="73">
        <f t="shared" ca="1" si="9"/>
        <v>0</v>
      </c>
      <c r="Y13" s="68" t="b">
        <f ca="1">'Intended Actions'!AJ41</f>
        <v>1</v>
      </c>
      <c r="Z13" s="66" t="b">
        <f ca="1">'Intended Actions'!AK41</f>
        <v>1</v>
      </c>
      <c r="AA13" s="67" t="b">
        <f ca="1">'Intended Actions'!AL41</f>
        <v>1</v>
      </c>
      <c r="AC13" s="68" t="b">
        <f ca="1">'Intended Actions'!AJ65</f>
        <v>0</v>
      </c>
      <c r="AD13" s="66" t="b">
        <f ca="1">'Intended Actions'!AK65</f>
        <v>0</v>
      </c>
      <c r="AE13" s="67" t="b">
        <f ca="1">'Intended Actions'!AL65</f>
        <v>0</v>
      </c>
    </row>
    <row r="14" spans="1:34" ht="16" customHeight="1">
      <c r="A14" s="151"/>
      <c r="B14" s="153"/>
      <c r="C14" s="154"/>
      <c r="D14" s="44"/>
      <c r="E14" s="45"/>
      <c r="F14" s="46"/>
      <c r="G14" s="44"/>
      <c r="H14" s="45"/>
      <c r="I14" s="46"/>
      <c r="K14" s="72" t="b">
        <f t="shared" ca="1" si="0"/>
        <v>0</v>
      </c>
      <c r="L14" s="63" t="b">
        <f t="shared" ca="1" si="1"/>
        <v>0</v>
      </c>
      <c r="M14" s="73" t="b">
        <f t="shared" ca="1" si="2"/>
        <v>0</v>
      </c>
      <c r="N14" s="63" t="b">
        <f t="shared" ca="1" si="3"/>
        <v>0</v>
      </c>
      <c r="O14" s="63" t="b">
        <f t="shared" ca="1" si="4"/>
        <v>0</v>
      </c>
      <c r="P14" s="73" t="b">
        <f t="shared" ca="1" si="5"/>
        <v>0</v>
      </c>
      <c r="R14" s="69">
        <f ca="1">'Intended Actions'!AJ14</f>
        <v>0</v>
      </c>
      <c r="S14" s="70">
        <f ca="1">'Intended Actions'!AK14</f>
        <v>0</v>
      </c>
      <c r="T14" s="71">
        <f ca="1">'Intended Actions'!AL14</f>
        <v>0</v>
      </c>
      <c r="U14" s="69">
        <f t="shared" ca="1" si="7"/>
        <v>0</v>
      </c>
      <c r="V14" s="70">
        <f t="shared" ca="1" si="8"/>
        <v>0</v>
      </c>
      <c r="W14" s="71">
        <f t="shared" ca="1" si="9"/>
        <v>0</v>
      </c>
      <c r="Y14" s="69" t="b">
        <f ca="1">'Intended Actions'!AJ42</f>
        <v>1</v>
      </c>
      <c r="Z14" s="70" t="b">
        <f ca="1">'Intended Actions'!AK42</f>
        <v>1</v>
      </c>
      <c r="AA14" s="71" t="b">
        <f ca="1">'Intended Actions'!AL42</f>
        <v>1</v>
      </c>
      <c r="AC14" s="69" t="b">
        <f ca="1">'Intended Actions'!AJ66</f>
        <v>0</v>
      </c>
      <c r="AD14" s="70" t="b">
        <f ca="1">'Intended Actions'!AK66</f>
        <v>0</v>
      </c>
      <c r="AE14" s="71" t="b">
        <f ca="1">'Intended Actions'!AL66</f>
        <v>0</v>
      </c>
    </row>
    <row r="15" spans="1:34" ht="16" customHeight="1">
      <c r="A15" s="151"/>
      <c r="B15" s="125" t="str">
        <f ca="1">'Data Model'!I9</f>
        <v/>
      </c>
      <c r="C15" s="129"/>
      <c r="D15" s="41"/>
      <c r="E15" s="42"/>
      <c r="F15" s="43"/>
      <c r="G15" s="41"/>
      <c r="H15" s="42"/>
      <c r="I15" s="43"/>
      <c r="K15" s="68" t="b">
        <f t="shared" ca="1" si="0"/>
        <v>0</v>
      </c>
      <c r="L15" s="66" t="b">
        <f t="shared" ca="1" si="1"/>
        <v>0</v>
      </c>
      <c r="M15" s="67" t="b">
        <f t="shared" ca="1" si="2"/>
        <v>0</v>
      </c>
      <c r="N15" s="66" t="b">
        <f t="shared" ca="1" si="3"/>
        <v>0</v>
      </c>
      <c r="O15" s="66" t="b">
        <f t="shared" ca="1" si="4"/>
        <v>0</v>
      </c>
      <c r="P15" s="67" t="b">
        <f t="shared" ca="1" si="5"/>
        <v>0</v>
      </c>
      <c r="R15" s="72">
        <f ca="1">'Intended Actions'!AJ15</f>
        <v>0</v>
      </c>
      <c r="S15" s="63">
        <f ca="1">'Intended Actions'!AK15</f>
        <v>0</v>
      </c>
      <c r="T15" s="73">
        <f ca="1">'Intended Actions'!AL15</f>
        <v>0</v>
      </c>
      <c r="U15" s="72">
        <f t="shared" ca="1" si="7"/>
        <v>0</v>
      </c>
      <c r="V15" s="63">
        <f t="shared" ca="1" si="8"/>
        <v>0</v>
      </c>
      <c r="W15" s="73">
        <f t="shared" ca="1" si="9"/>
        <v>0</v>
      </c>
      <c r="Y15" s="68" t="b">
        <f ca="1">'Intended Actions'!AJ43</f>
        <v>1</v>
      </c>
      <c r="Z15" s="66" t="b">
        <f ca="1">'Intended Actions'!AK43</f>
        <v>1</v>
      </c>
      <c r="AA15" s="67" t="b">
        <f ca="1">'Intended Actions'!AL43</f>
        <v>1</v>
      </c>
      <c r="AC15" s="68" t="b">
        <f ca="1">'Intended Actions'!AJ67</f>
        <v>0</v>
      </c>
      <c r="AD15" s="66" t="b">
        <f ca="1">'Intended Actions'!AK67</f>
        <v>0</v>
      </c>
      <c r="AE15" s="67" t="b">
        <f ca="1">'Intended Actions'!AL67</f>
        <v>0</v>
      </c>
    </row>
    <row r="16" spans="1:34" ht="16" customHeight="1">
      <c r="A16" s="152"/>
      <c r="B16" s="153"/>
      <c r="C16" s="154"/>
      <c r="D16" s="44"/>
      <c r="E16" s="45"/>
      <c r="F16" s="46"/>
      <c r="G16" s="44"/>
      <c r="H16" s="45"/>
      <c r="I16" s="46"/>
      <c r="K16" s="69" t="b">
        <f t="shared" ca="1" si="0"/>
        <v>0</v>
      </c>
      <c r="L16" s="70" t="b">
        <f t="shared" ca="1" si="1"/>
        <v>0</v>
      </c>
      <c r="M16" s="71" t="b">
        <f t="shared" ca="1" si="2"/>
        <v>0</v>
      </c>
      <c r="N16" s="70" t="b">
        <f t="shared" ca="1" si="3"/>
        <v>0</v>
      </c>
      <c r="O16" s="70" t="b">
        <f t="shared" ca="1" si="4"/>
        <v>0</v>
      </c>
      <c r="P16" s="71" t="b">
        <f t="shared" ca="1" si="5"/>
        <v>0</v>
      </c>
      <c r="R16" s="69">
        <f ca="1">'Intended Actions'!AJ16</f>
        <v>0</v>
      </c>
      <c r="S16" s="70">
        <f ca="1">'Intended Actions'!AK16</f>
        <v>0</v>
      </c>
      <c r="T16" s="71">
        <f ca="1">'Intended Actions'!AL16</f>
        <v>0</v>
      </c>
      <c r="U16" s="69">
        <f t="shared" ca="1" si="7"/>
        <v>0</v>
      </c>
      <c r="V16" s="70">
        <f t="shared" ca="1" si="8"/>
        <v>0</v>
      </c>
      <c r="W16" s="71">
        <f t="shared" ca="1" si="9"/>
        <v>0</v>
      </c>
      <c r="Y16" s="69" t="b">
        <f ca="1">'Intended Actions'!AJ44</f>
        <v>1</v>
      </c>
      <c r="Z16" s="70" t="b">
        <f ca="1">'Intended Actions'!AK44</f>
        <v>1</v>
      </c>
      <c r="AA16" s="71" t="b">
        <f ca="1">'Intended Actions'!AL44</f>
        <v>1</v>
      </c>
      <c r="AC16" s="69" t="b">
        <f ca="1">'Intended Actions'!AJ68</f>
        <v>0</v>
      </c>
      <c r="AD16" s="70" t="b">
        <f ca="1">'Intended Actions'!AK68</f>
        <v>0</v>
      </c>
      <c r="AE16" s="71" t="b">
        <f ca="1">'Intended Actions'!AL68</f>
        <v>0</v>
      </c>
    </row>
    <row r="17" spans="1:33" ht="16" hidden="1" customHeight="1"/>
    <row r="18" spans="1:33" ht="16" hidden="1" customHeight="1"/>
    <row r="19" spans="1:33" ht="16" hidden="1" customHeight="1"/>
    <row r="20" spans="1:33" ht="16" hidden="1" customHeight="1"/>
    <row r="21" spans="1:33" ht="16" hidden="1" customHeight="1"/>
    <row r="22" spans="1:33" ht="16" hidden="1" customHeight="1"/>
    <row r="23" spans="1:33" ht="16" hidden="1" customHeight="1"/>
    <row r="24" spans="1:33" ht="16" hidden="1" customHeight="1"/>
    <row r="25" spans="1:33" ht="16" hidden="1" customHeight="1"/>
    <row r="26" spans="1:33" ht="16" hidden="1" customHeight="1"/>
    <row r="27" spans="1:33" ht="16" customHeight="1">
      <c r="A27" s="146" t="s">
        <v>136</v>
      </c>
      <c r="B27" s="128" t="str">
        <f ca="1">Actors!AC3</f>
        <v/>
      </c>
      <c r="C27" s="126"/>
      <c r="D27" s="41"/>
      <c r="E27" s="42"/>
      <c r="F27" s="43"/>
      <c r="G27" s="41"/>
      <c r="H27" s="42"/>
      <c r="I27" s="43"/>
      <c r="K27" s="68">
        <f ca="1">IF(ISNA(R27),0,R27)</f>
        <v>0</v>
      </c>
      <c r="L27" s="66">
        <f ca="1">IF(ISNA(S27),0,S27)</f>
        <v>0</v>
      </c>
      <c r="M27" s="67" t="b">
        <f t="shared" ref="M27:M28" ca="1" si="10">IF(ISNA(T27),0,T27)</f>
        <v>0</v>
      </c>
      <c r="N27" s="68">
        <f t="shared" ref="N27:N42" ca="1" si="11">IF(ISNA(U27),0,U27)</f>
        <v>0</v>
      </c>
      <c r="O27" s="66">
        <f t="shared" ref="O27:O42" ca="1" si="12">IF(ISNA(V27),0,V27)</f>
        <v>0</v>
      </c>
      <c r="P27" s="67" t="b">
        <f t="shared" ref="P27:P58" ca="1" si="13">IF(ISNA(W27),0,W27)</f>
        <v>0</v>
      </c>
      <c r="R27" s="68" t="e">
        <f ca="1">INDEX(ActorControlBits,Actors!AA3,6)</f>
        <v>#N/A</v>
      </c>
      <c r="S27" s="66" t="e">
        <f ca="1">INDEX(ActorControlBits,Actors!AA3,6)</f>
        <v>#N/A</v>
      </c>
      <c r="T27" s="67" t="b">
        <f ca="1">$B27&lt;&gt;""</f>
        <v>0</v>
      </c>
      <c r="U27" s="68" t="e">
        <f t="shared" ref="U27" ca="1" si="14">R27</f>
        <v>#N/A</v>
      </c>
      <c r="V27" s="93" t="e">
        <f t="shared" ref="V27:V28" ca="1" si="15">S27</f>
        <v>#N/A</v>
      </c>
      <c r="W27" s="67" t="b">
        <f ca="1">T27</f>
        <v>0</v>
      </c>
      <c r="AG27" s="76"/>
    </row>
    <row r="28" spans="1:33" ht="16" customHeight="1">
      <c r="A28" s="147"/>
      <c r="B28" s="132"/>
      <c r="C28" s="132"/>
      <c r="D28" s="44"/>
      <c r="E28" s="45"/>
      <c r="F28" s="46"/>
      <c r="G28" s="44"/>
      <c r="H28" s="45"/>
      <c r="I28" s="46"/>
      <c r="K28" s="69">
        <f ca="1">IF(ISNA(R28),0,R28)</f>
        <v>0</v>
      </c>
      <c r="L28" s="70">
        <f ca="1">IF(ISNA(S28),0,S28)</f>
        <v>0</v>
      </c>
      <c r="M28" s="71" t="b">
        <f t="shared" ca="1" si="10"/>
        <v>0</v>
      </c>
      <c r="N28" s="69">
        <f t="shared" ca="1" si="11"/>
        <v>0</v>
      </c>
      <c r="O28" s="70">
        <f t="shared" ca="1" si="12"/>
        <v>0</v>
      </c>
      <c r="P28" s="71" t="b">
        <f t="shared" ca="1" si="13"/>
        <v>0</v>
      </c>
      <c r="R28" s="69" t="e">
        <f ca="1">INDEX(ActorControlBits,Actors!AA3,6)</f>
        <v>#N/A</v>
      </c>
      <c r="S28" s="70" t="e">
        <f ca="1">INDEX(ActorControlBits,Actors!AA3,6)</f>
        <v>#N/A</v>
      </c>
      <c r="T28" s="71" t="b">
        <f ca="1">$B27&lt;&gt;""</f>
        <v>0</v>
      </c>
      <c r="U28" s="69" t="e">
        <f ca="1">R28</f>
        <v>#N/A</v>
      </c>
      <c r="V28" s="94" t="e">
        <f t="shared" ca="1" si="15"/>
        <v>#N/A</v>
      </c>
      <c r="W28" s="71" t="b">
        <f ca="1">T28</f>
        <v>0</v>
      </c>
    </row>
    <row r="29" spans="1:33" ht="16" customHeight="1">
      <c r="A29" s="147"/>
      <c r="B29" s="128" t="str">
        <f ca="1">Actors!AC4</f>
        <v/>
      </c>
      <c r="C29" s="126"/>
      <c r="D29" s="41"/>
      <c r="E29" s="42"/>
      <c r="F29" s="43"/>
      <c r="G29" s="41"/>
      <c r="H29" s="42"/>
      <c r="I29" s="43"/>
      <c r="K29" s="68">
        <f t="shared" ref="K29:K58" ca="1" si="16">IF(ISNA(R29),0,R29)</f>
        <v>0</v>
      </c>
      <c r="L29" s="66">
        <f t="shared" ref="L29:L58" ca="1" si="17">IF(ISNA(S29),0,S29)</f>
        <v>0</v>
      </c>
      <c r="M29" s="67" t="b">
        <f t="shared" ref="M29:M58" ca="1" si="18">IF(ISNA(T29),0,T29)</f>
        <v>0</v>
      </c>
      <c r="N29" s="68">
        <f t="shared" ca="1" si="11"/>
        <v>0</v>
      </c>
      <c r="O29" s="66">
        <f t="shared" ca="1" si="12"/>
        <v>0</v>
      </c>
      <c r="P29" s="67" t="b">
        <f t="shared" ca="1" si="13"/>
        <v>0</v>
      </c>
      <c r="R29" s="68" t="e">
        <f ca="1">INDEX(ActorControlBits,Actors!AA4,6)</f>
        <v>#N/A</v>
      </c>
      <c r="S29" s="66" t="e">
        <f ca="1">INDEX(ActorControlBits,Actors!AA4,6)</f>
        <v>#N/A</v>
      </c>
      <c r="T29" s="67" t="b">
        <f t="shared" ref="T29" ca="1" si="19">$B29&lt;&gt;""</f>
        <v>0</v>
      </c>
      <c r="U29" s="68" t="e">
        <f t="shared" ref="U29:U58" ca="1" si="20">R29</f>
        <v>#N/A</v>
      </c>
      <c r="V29" s="93" t="e">
        <f t="shared" ref="V29:V58" ca="1" si="21">S29</f>
        <v>#N/A</v>
      </c>
      <c r="W29" s="67" t="b">
        <f t="shared" ref="W29:W58" ca="1" si="22">T29</f>
        <v>0</v>
      </c>
    </row>
    <row r="30" spans="1:33" ht="16" customHeight="1">
      <c r="A30" s="147"/>
      <c r="B30" s="132"/>
      <c r="C30" s="132"/>
      <c r="D30" s="44"/>
      <c r="E30" s="45"/>
      <c r="F30" s="46"/>
      <c r="G30" s="44"/>
      <c r="H30" s="45"/>
      <c r="I30" s="46"/>
      <c r="K30" s="69">
        <f t="shared" ca="1" si="16"/>
        <v>0</v>
      </c>
      <c r="L30" s="70">
        <f t="shared" ca="1" si="17"/>
        <v>0</v>
      </c>
      <c r="M30" s="71" t="b">
        <f t="shared" ca="1" si="18"/>
        <v>0</v>
      </c>
      <c r="N30" s="69">
        <f t="shared" ca="1" si="11"/>
        <v>0</v>
      </c>
      <c r="O30" s="70">
        <f t="shared" ca="1" si="12"/>
        <v>0</v>
      </c>
      <c r="P30" s="71" t="b">
        <f t="shared" ca="1" si="13"/>
        <v>0</v>
      </c>
      <c r="R30" s="69" t="e">
        <f ca="1">INDEX(ActorControlBits,Actors!AA5,6)</f>
        <v>#N/A</v>
      </c>
      <c r="S30" s="70" t="e">
        <f ca="1">INDEX(ActorControlBits,Actors!AA4,6)</f>
        <v>#N/A</v>
      </c>
      <c r="T30" s="71" t="b">
        <f t="shared" ref="T30" ca="1" si="23">$B29&lt;&gt;""</f>
        <v>0</v>
      </c>
      <c r="U30" s="69" t="e">
        <f t="shared" ca="1" si="20"/>
        <v>#N/A</v>
      </c>
      <c r="V30" s="94" t="e">
        <f t="shared" ca="1" si="21"/>
        <v>#N/A</v>
      </c>
      <c r="W30" s="71" t="b">
        <f t="shared" ca="1" si="22"/>
        <v>0</v>
      </c>
    </row>
    <row r="31" spans="1:33" ht="16" customHeight="1">
      <c r="A31" s="147"/>
      <c r="B31" s="128" t="str">
        <f ca="1">Actors!AC5</f>
        <v/>
      </c>
      <c r="C31" s="126"/>
      <c r="D31" s="41"/>
      <c r="E31" s="42"/>
      <c r="F31" s="43"/>
      <c r="G31" s="41"/>
      <c r="H31" s="42"/>
      <c r="I31" s="43"/>
      <c r="K31" s="68">
        <f t="shared" ca="1" si="16"/>
        <v>0</v>
      </c>
      <c r="L31" s="66">
        <f t="shared" ca="1" si="17"/>
        <v>0</v>
      </c>
      <c r="M31" s="67" t="b">
        <f t="shared" ca="1" si="18"/>
        <v>0</v>
      </c>
      <c r="N31" s="68">
        <f t="shared" ca="1" si="11"/>
        <v>0</v>
      </c>
      <c r="O31" s="66">
        <f t="shared" ca="1" si="12"/>
        <v>0</v>
      </c>
      <c r="P31" s="67" t="b">
        <f t="shared" ca="1" si="13"/>
        <v>0</v>
      </c>
      <c r="R31" s="68" t="e">
        <f ca="1">INDEX(ActorControlBits,Actors!AA5,6)</f>
        <v>#N/A</v>
      </c>
      <c r="S31" s="66" t="e">
        <f ca="1">INDEX(ActorControlBits,Actors!AA5,6)</f>
        <v>#N/A</v>
      </c>
      <c r="T31" s="67" t="b">
        <f t="shared" ref="T31" ca="1" si="24">$B31&lt;&gt;""</f>
        <v>0</v>
      </c>
      <c r="U31" s="68" t="e">
        <f t="shared" ca="1" si="20"/>
        <v>#N/A</v>
      </c>
      <c r="V31" s="93" t="e">
        <f t="shared" ca="1" si="21"/>
        <v>#N/A</v>
      </c>
      <c r="W31" s="67" t="b">
        <f t="shared" ca="1" si="22"/>
        <v>0</v>
      </c>
    </row>
    <row r="32" spans="1:33" ht="16" customHeight="1">
      <c r="A32" s="147"/>
      <c r="B32" s="132"/>
      <c r="C32" s="132"/>
      <c r="D32" s="44"/>
      <c r="E32" s="45"/>
      <c r="F32" s="46"/>
      <c r="G32" s="44"/>
      <c r="H32" s="45"/>
      <c r="I32" s="46"/>
      <c r="K32" s="69">
        <f t="shared" ca="1" si="16"/>
        <v>0</v>
      </c>
      <c r="L32" s="70">
        <f t="shared" ca="1" si="17"/>
        <v>0</v>
      </c>
      <c r="M32" s="71" t="b">
        <f t="shared" ca="1" si="18"/>
        <v>0</v>
      </c>
      <c r="N32" s="69">
        <f t="shared" ca="1" si="11"/>
        <v>0</v>
      </c>
      <c r="O32" s="70">
        <f t="shared" ca="1" si="12"/>
        <v>0</v>
      </c>
      <c r="P32" s="71" t="b">
        <f t="shared" ca="1" si="13"/>
        <v>0</v>
      </c>
      <c r="R32" s="69" t="e">
        <f ca="1">INDEX(ActorControlBits,Actors!AA5,6)</f>
        <v>#N/A</v>
      </c>
      <c r="S32" s="70" t="e">
        <f ca="1">INDEX(ActorControlBits,Actors!AA5,6)</f>
        <v>#N/A</v>
      </c>
      <c r="T32" s="71" t="b">
        <f t="shared" ref="T32" ca="1" si="25">$B31&lt;&gt;""</f>
        <v>0</v>
      </c>
      <c r="U32" s="69" t="e">
        <f t="shared" ca="1" si="20"/>
        <v>#N/A</v>
      </c>
      <c r="V32" s="94" t="e">
        <f t="shared" ca="1" si="21"/>
        <v>#N/A</v>
      </c>
      <c r="W32" s="71" t="b">
        <f t="shared" ca="1" si="22"/>
        <v>0</v>
      </c>
    </row>
    <row r="33" spans="1:23" ht="16" customHeight="1">
      <c r="A33" s="147"/>
      <c r="B33" s="128" t="str">
        <f ca="1">Actors!AC6</f>
        <v/>
      </c>
      <c r="C33" s="126"/>
      <c r="D33" s="41"/>
      <c r="E33" s="42"/>
      <c r="F33" s="43"/>
      <c r="G33" s="41"/>
      <c r="H33" s="42"/>
      <c r="I33" s="43"/>
      <c r="K33" s="68">
        <f t="shared" ca="1" si="16"/>
        <v>0</v>
      </c>
      <c r="L33" s="66">
        <f t="shared" ca="1" si="17"/>
        <v>0</v>
      </c>
      <c r="M33" s="67" t="b">
        <f t="shared" ca="1" si="18"/>
        <v>0</v>
      </c>
      <c r="N33" s="68">
        <f t="shared" ca="1" si="11"/>
        <v>0</v>
      </c>
      <c r="O33" s="66">
        <f t="shared" ca="1" si="12"/>
        <v>0</v>
      </c>
      <c r="P33" s="67" t="b">
        <f t="shared" ca="1" si="13"/>
        <v>0</v>
      </c>
      <c r="R33" s="68" t="e">
        <f ca="1">INDEX(ActorControlBits,Actors!AA6,6)</f>
        <v>#N/A</v>
      </c>
      <c r="S33" s="66" t="e">
        <f ca="1">INDEX(ActorControlBits,Actors!AA6,6)</f>
        <v>#N/A</v>
      </c>
      <c r="T33" s="67" t="b">
        <f t="shared" ref="T33" ca="1" si="26">$B33&lt;&gt;""</f>
        <v>0</v>
      </c>
      <c r="U33" s="68" t="e">
        <f t="shared" ca="1" si="20"/>
        <v>#N/A</v>
      </c>
      <c r="V33" s="93" t="e">
        <f t="shared" ca="1" si="21"/>
        <v>#N/A</v>
      </c>
      <c r="W33" s="67" t="b">
        <f t="shared" ca="1" si="22"/>
        <v>0</v>
      </c>
    </row>
    <row r="34" spans="1:23" ht="16" customHeight="1">
      <c r="A34" s="147"/>
      <c r="B34" s="132"/>
      <c r="C34" s="132"/>
      <c r="D34" s="44"/>
      <c r="E34" s="45"/>
      <c r="F34" s="46"/>
      <c r="G34" s="44"/>
      <c r="H34" s="45"/>
      <c r="I34" s="46"/>
      <c r="K34" s="69">
        <f t="shared" ca="1" si="16"/>
        <v>0</v>
      </c>
      <c r="L34" s="70">
        <f t="shared" ca="1" si="17"/>
        <v>0</v>
      </c>
      <c r="M34" s="71" t="b">
        <f t="shared" ca="1" si="18"/>
        <v>0</v>
      </c>
      <c r="N34" s="69">
        <f t="shared" ca="1" si="11"/>
        <v>0</v>
      </c>
      <c r="O34" s="70">
        <f t="shared" ca="1" si="12"/>
        <v>0</v>
      </c>
      <c r="P34" s="71" t="b">
        <f t="shared" ca="1" si="13"/>
        <v>0</v>
      </c>
      <c r="R34" s="69" t="e">
        <f ca="1">INDEX(ActorControlBits,Actors!AA6,6)</f>
        <v>#N/A</v>
      </c>
      <c r="S34" s="70" t="e">
        <f ca="1">INDEX(ActorControlBits,Actors!AA6,6)</f>
        <v>#N/A</v>
      </c>
      <c r="T34" s="71" t="b">
        <f t="shared" ref="T34" ca="1" si="27">$B33&lt;&gt;""</f>
        <v>0</v>
      </c>
      <c r="U34" s="69" t="e">
        <f t="shared" ca="1" si="20"/>
        <v>#N/A</v>
      </c>
      <c r="V34" s="94" t="e">
        <f t="shared" ca="1" si="21"/>
        <v>#N/A</v>
      </c>
      <c r="W34" s="71" t="b">
        <f t="shared" ca="1" si="22"/>
        <v>0</v>
      </c>
    </row>
    <row r="35" spans="1:23" ht="16" customHeight="1">
      <c r="A35" s="147"/>
      <c r="B35" s="128" t="str">
        <f ca="1">Actors!AC7</f>
        <v/>
      </c>
      <c r="C35" s="126"/>
      <c r="D35" s="41"/>
      <c r="E35" s="42"/>
      <c r="F35" s="43"/>
      <c r="G35" s="41"/>
      <c r="H35" s="42"/>
      <c r="I35" s="43"/>
      <c r="K35" s="68">
        <f t="shared" ca="1" si="16"/>
        <v>0</v>
      </c>
      <c r="L35" s="66">
        <f t="shared" ca="1" si="17"/>
        <v>0</v>
      </c>
      <c r="M35" s="67" t="b">
        <f t="shared" ca="1" si="18"/>
        <v>0</v>
      </c>
      <c r="N35" s="68">
        <f t="shared" ca="1" si="11"/>
        <v>0</v>
      </c>
      <c r="O35" s="66">
        <f t="shared" ca="1" si="12"/>
        <v>0</v>
      </c>
      <c r="P35" s="67" t="b">
        <f t="shared" ca="1" si="13"/>
        <v>0</v>
      </c>
      <c r="R35" s="68" t="e">
        <f ca="1">INDEX(ActorControlBits,Actors!AA7,6)</f>
        <v>#N/A</v>
      </c>
      <c r="S35" s="66" t="e">
        <f ca="1">INDEX(ActorControlBits,Actors!AA7,6)</f>
        <v>#N/A</v>
      </c>
      <c r="T35" s="67" t="b">
        <f t="shared" ref="T35" ca="1" si="28">$B35&lt;&gt;""</f>
        <v>0</v>
      </c>
      <c r="U35" s="68" t="e">
        <f t="shared" ca="1" si="20"/>
        <v>#N/A</v>
      </c>
      <c r="V35" s="93" t="e">
        <f t="shared" ca="1" si="21"/>
        <v>#N/A</v>
      </c>
      <c r="W35" s="67" t="b">
        <f t="shared" ca="1" si="22"/>
        <v>0</v>
      </c>
    </row>
    <row r="36" spans="1:23" ht="16" customHeight="1">
      <c r="A36" s="147"/>
      <c r="B36" s="132"/>
      <c r="C36" s="132"/>
      <c r="D36" s="44"/>
      <c r="E36" s="45"/>
      <c r="F36" s="46"/>
      <c r="G36" s="44"/>
      <c r="H36" s="45"/>
      <c r="I36" s="46"/>
      <c r="K36" s="69">
        <f t="shared" ca="1" si="16"/>
        <v>0</v>
      </c>
      <c r="L36" s="70">
        <f t="shared" ca="1" si="17"/>
        <v>0</v>
      </c>
      <c r="M36" s="71" t="b">
        <f t="shared" ca="1" si="18"/>
        <v>0</v>
      </c>
      <c r="N36" s="69">
        <f t="shared" ca="1" si="11"/>
        <v>0</v>
      </c>
      <c r="O36" s="70">
        <f t="shared" ca="1" si="12"/>
        <v>0</v>
      </c>
      <c r="P36" s="71" t="b">
        <f t="shared" ca="1" si="13"/>
        <v>0</v>
      </c>
      <c r="R36" s="69" t="e">
        <f ca="1">INDEX(ActorControlBits,Actors!AA7,6)</f>
        <v>#N/A</v>
      </c>
      <c r="S36" s="70" t="e">
        <f ca="1">INDEX(ActorControlBits,Actors!AA7,6)</f>
        <v>#N/A</v>
      </c>
      <c r="T36" s="71" t="b">
        <f t="shared" ref="T36" ca="1" si="29">$B35&lt;&gt;""</f>
        <v>0</v>
      </c>
      <c r="U36" s="69" t="e">
        <f t="shared" ca="1" si="20"/>
        <v>#N/A</v>
      </c>
      <c r="V36" s="94" t="e">
        <f t="shared" ca="1" si="21"/>
        <v>#N/A</v>
      </c>
      <c r="W36" s="71" t="b">
        <f t="shared" ca="1" si="22"/>
        <v>0</v>
      </c>
    </row>
    <row r="37" spans="1:23" ht="16" customHeight="1">
      <c r="A37" s="147"/>
      <c r="B37" s="128" t="str">
        <f ca="1">Actors!AC8</f>
        <v/>
      </c>
      <c r="C37" s="126"/>
      <c r="D37" s="41"/>
      <c r="E37" s="42"/>
      <c r="F37" s="43"/>
      <c r="G37" s="41"/>
      <c r="H37" s="42"/>
      <c r="I37" s="43"/>
      <c r="K37" s="68">
        <f t="shared" ca="1" si="16"/>
        <v>0</v>
      </c>
      <c r="L37" s="66">
        <f t="shared" ca="1" si="17"/>
        <v>0</v>
      </c>
      <c r="M37" s="67" t="b">
        <f t="shared" ca="1" si="18"/>
        <v>0</v>
      </c>
      <c r="N37" s="68">
        <f t="shared" ca="1" si="11"/>
        <v>0</v>
      </c>
      <c r="O37" s="66">
        <f t="shared" ca="1" si="12"/>
        <v>0</v>
      </c>
      <c r="P37" s="67" t="b">
        <f t="shared" ca="1" si="13"/>
        <v>0</v>
      </c>
      <c r="R37" s="68" t="e">
        <f ca="1">INDEX(ActorControlBits,Actors!AA8,6)</f>
        <v>#N/A</v>
      </c>
      <c r="S37" s="66" t="e">
        <f ca="1">INDEX(ActorControlBits,Actors!AA8,6)</f>
        <v>#N/A</v>
      </c>
      <c r="T37" s="67" t="b">
        <f t="shared" ref="T37" ca="1" si="30">$B37&lt;&gt;""</f>
        <v>0</v>
      </c>
      <c r="U37" s="68" t="e">
        <f t="shared" ca="1" si="20"/>
        <v>#N/A</v>
      </c>
      <c r="V37" s="93" t="e">
        <f t="shared" ca="1" si="21"/>
        <v>#N/A</v>
      </c>
      <c r="W37" s="67" t="b">
        <f t="shared" ca="1" si="22"/>
        <v>0</v>
      </c>
    </row>
    <row r="38" spans="1:23" ht="16" customHeight="1">
      <c r="A38" s="147"/>
      <c r="B38" s="132"/>
      <c r="C38" s="132"/>
      <c r="D38" s="44"/>
      <c r="E38" s="45"/>
      <c r="F38" s="46"/>
      <c r="G38" s="44"/>
      <c r="H38" s="45"/>
      <c r="I38" s="46"/>
      <c r="K38" s="69">
        <f t="shared" ca="1" si="16"/>
        <v>0</v>
      </c>
      <c r="L38" s="70">
        <f t="shared" ca="1" si="17"/>
        <v>0</v>
      </c>
      <c r="M38" s="71" t="b">
        <f t="shared" ca="1" si="18"/>
        <v>0</v>
      </c>
      <c r="N38" s="69">
        <f t="shared" ca="1" si="11"/>
        <v>0</v>
      </c>
      <c r="O38" s="70">
        <f t="shared" ca="1" si="12"/>
        <v>0</v>
      </c>
      <c r="P38" s="71" t="b">
        <f t="shared" ca="1" si="13"/>
        <v>0</v>
      </c>
      <c r="R38" s="69" t="e">
        <f ca="1">INDEX(ActorControlBits,Actors!AA8,6)</f>
        <v>#N/A</v>
      </c>
      <c r="S38" s="70" t="e">
        <f ca="1">INDEX(ActorControlBits,Actors!AA8,6)</f>
        <v>#N/A</v>
      </c>
      <c r="T38" s="71" t="b">
        <f t="shared" ref="T38" ca="1" si="31">$B37&lt;&gt;""</f>
        <v>0</v>
      </c>
      <c r="U38" s="69" t="e">
        <f t="shared" ca="1" si="20"/>
        <v>#N/A</v>
      </c>
      <c r="V38" s="94" t="e">
        <f t="shared" ca="1" si="21"/>
        <v>#N/A</v>
      </c>
      <c r="W38" s="71" t="b">
        <f t="shared" ca="1" si="22"/>
        <v>0</v>
      </c>
    </row>
    <row r="39" spans="1:23" ht="16" customHeight="1">
      <c r="A39" s="147"/>
      <c r="B39" s="128" t="str">
        <f ca="1">Actors!AC9</f>
        <v/>
      </c>
      <c r="C39" s="126"/>
      <c r="D39" s="41"/>
      <c r="E39" s="42"/>
      <c r="F39" s="43"/>
      <c r="G39" s="41"/>
      <c r="H39" s="42"/>
      <c r="I39" s="43"/>
      <c r="K39" s="68">
        <f t="shared" ca="1" si="16"/>
        <v>0</v>
      </c>
      <c r="L39" s="66">
        <f t="shared" ca="1" si="17"/>
        <v>0</v>
      </c>
      <c r="M39" s="67" t="b">
        <f t="shared" ca="1" si="18"/>
        <v>0</v>
      </c>
      <c r="N39" s="68">
        <f t="shared" ca="1" si="11"/>
        <v>0</v>
      </c>
      <c r="O39" s="66">
        <f t="shared" ca="1" si="12"/>
        <v>0</v>
      </c>
      <c r="P39" s="67" t="b">
        <f t="shared" ca="1" si="13"/>
        <v>0</v>
      </c>
      <c r="R39" s="68" t="e">
        <f ca="1">INDEX(ActorControlBits,Actors!AA9,6)</f>
        <v>#N/A</v>
      </c>
      <c r="S39" s="66" t="e">
        <f ca="1">INDEX(ActorControlBits,Actors!AA9,6)</f>
        <v>#N/A</v>
      </c>
      <c r="T39" s="67" t="b">
        <f t="shared" ref="T39" ca="1" si="32">$B39&lt;&gt;""</f>
        <v>0</v>
      </c>
      <c r="U39" s="68" t="e">
        <f t="shared" ca="1" si="20"/>
        <v>#N/A</v>
      </c>
      <c r="V39" s="93" t="e">
        <f t="shared" ca="1" si="21"/>
        <v>#N/A</v>
      </c>
      <c r="W39" s="67" t="b">
        <f t="shared" ca="1" si="22"/>
        <v>0</v>
      </c>
    </row>
    <row r="40" spans="1:23" ht="16" customHeight="1">
      <c r="A40" s="147"/>
      <c r="B40" s="132"/>
      <c r="C40" s="132"/>
      <c r="D40" s="44"/>
      <c r="E40" s="45"/>
      <c r="F40" s="46"/>
      <c r="G40" s="44"/>
      <c r="H40" s="45"/>
      <c r="I40" s="46"/>
      <c r="K40" s="69">
        <f t="shared" ca="1" si="16"/>
        <v>0</v>
      </c>
      <c r="L40" s="70">
        <f t="shared" ca="1" si="17"/>
        <v>0</v>
      </c>
      <c r="M40" s="71" t="b">
        <f t="shared" ca="1" si="18"/>
        <v>0</v>
      </c>
      <c r="N40" s="69">
        <f t="shared" ca="1" si="11"/>
        <v>0</v>
      </c>
      <c r="O40" s="70">
        <f t="shared" ca="1" si="12"/>
        <v>0</v>
      </c>
      <c r="P40" s="71" t="b">
        <f t="shared" ca="1" si="13"/>
        <v>0</v>
      </c>
      <c r="R40" s="69" t="e">
        <f ca="1">INDEX(ActorControlBits,Actors!AA9,6)</f>
        <v>#N/A</v>
      </c>
      <c r="S40" s="70" t="e">
        <f ca="1">INDEX(ActorControlBits,Actors!AA9,6)</f>
        <v>#N/A</v>
      </c>
      <c r="T40" s="71" t="b">
        <f t="shared" ref="T40" ca="1" si="33">$B39&lt;&gt;""</f>
        <v>0</v>
      </c>
      <c r="U40" s="69" t="e">
        <f t="shared" ca="1" si="20"/>
        <v>#N/A</v>
      </c>
      <c r="V40" s="94" t="e">
        <f t="shared" ca="1" si="21"/>
        <v>#N/A</v>
      </c>
      <c r="W40" s="71" t="b">
        <f t="shared" ca="1" si="22"/>
        <v>0</v>
      </c>
    </row>
    <row r="41" spans="1:23" ht="16" customHeight="1">
      <c r="A41" s="147"/>
      <c r="B41" s="128" t="str">
        <f ca="1">Actors!AC10</f>
        <v/>
      </c>
      <c r="C41" s="126"/>
      <c r="D41" s="41"/>
      <c r="E41" s="42"/>
      <c r="F41" s="43"/>
      <c r="G41" s="41"/>
      <c r="H41" s="42"/>
      <c r="I41" s="43"/>
      <c r="K41" s="68">
        <f t="shared" ca="1" si="16"/>
        <v>0</v>
      </c>
      <c r="L41" s="66">
        <f t="shared" ca="1" si="17"/>
        <v>0</v>
      </c>
      <c r="M41" s="67" t="b">
        <f t="shared" ca="1" si="18"/>
        <v>0</v>
      </c>
      <c r="N41" s="68">
        <f t="shared" ca="1" si="11"/>
        <v>0</v>
      </c>
      <c r="O41" s="66">
        <f t="shared" ca="1" si="12"/>
        <v>0</v>
      </c>
      <c r="P41" s="67" t="b">
        <f t="shared" ca="1" si="13"/>
        <v>0</v>
      </c>
      <c r="R41" s="68" t="e">
        <f ca="1">INDEX(ActorControlBits,Actors!AA10,6)</f>
        <v>#N/A</v>
      </c>
      <c r="S41" s="66" t="e">
        <f ca="1">INDEX(ActorControlBits,Actors!AA10,6)</f>
        <v>#N/A</v>
      </c>
      <c r="T41" s="67" t="b">
        <f t="shared" ref="T41" ca="1" si="34">$B41&lt;&gt;""</f>
        <v>0</v>
      </c>
      <c r="U41" s="68" t="e">
        <f t="shared" ca="1" si="20"/>
        <v>#N/A</v>
      </c>
      <c r="V41" s="93" t="e">
        <f t="shared" ca="1" si="21"/>
        <v>#N/A</v>
      </c>
      <c r="W41" s="67" t="b">
        <f t="shared" ca="1" si="22"/>
        <v>0</v>
      </c>
    </row>
    <row r="42" spans="1:23" ht="16" customHeight="1">
      <c r="A42" s="147"/>
      <c r="B42" s="132"/>
      <c r="C42" s="132"/>
      <c r="D42" s="44"/>
      <c r="E42" s="45"/>
      <c r="F42" s="46"/>
      <c r="G42" s="44"/>
      <c r="H42" s="45"/>
      <c r="I42" s="46"/>
      <c r="K42" s="69">
        <f t="shared" ca="1" si="16"/>
        <v>0</v>
      </c>
      <c r="L42" s="70">
        <f t="shared" ca="1" si="17"/>
        <v>0</v>
      </c>
      <c r="M42" s="71" t="b">
        <f t="shared" ca="1" si="18"/>
        <v>0</v>
      </c>
      <c r="N42" s="69">
        <f t="shared" ca="1" si="11"/>
        <v>0</v>
      </c>
      <c r="O42" s="70">
        <f t="shared" ca="1" si="12"/>
        <v>0</v>
      </c>
      <c r="P42" s="71" t="b">
        <f t="shared" ca="1" si="13"/>
        <v>0</v>
      </c>
      <c r="R42" s="69" t="e">
        <f ca="1">INDEX(ActorControlBits,Actors!AA10,6)</f>
        <v>#N/A</v>
      </c>
      <c r="S42" s="70" t="e">
        <f ca="1">INDEX(ActorControlBits,Actors!AA10,6)</f>
        <v>#N/A</v>
      </c>
      <c r="T42" s="71" t="b">
        <f t="shared" ref="T42" ca="1" si="35">$B41&lt;&gt;""</f>
        <v>0</v>
      </c>
      <c r="U42" s="69" t="e">
        <f t="shared" ca="1" si="20"/>
        <v>#N/A</v>
      </c>
      <c r="V42" s="94" t="e">
        <f t="shared" ca="1" si="21"/>
        <v>#N/A</v>
      </c>
      <c r="W42" s="71" t="b">
        <f t="shared" ca="1" si="22"/>
        <v>0</v>
      </c>
    </row>
    <row r="43" spans="1:23" ht="16" customHeight="1">
      <c r="A43" s="147"/>
      <c r="B43" s="128" t="str">
        <f ca="1">Actors!AC11</f>
        <v/>
      </c>
      <c r="C43" s="126"/>
      <c r="D43" s="41"/>
      <c r="E43" s="42"/>
      <c r="F43" s="43"/>
      <c r="G43" s="41"/>
      <c r="H43" s="42"/>
      <c r="I43" s="43"/>
      <c r="K43" s="68">
        <f t="shared" ca="1" si="16"/>
        <v>0</v>
      </c>
      <c r="L43" s="66">
        <f t="shared" ca="1" si="17"/>
        <v>0</v>
      </c>
      <c r="M43" s="67" t="b">
        <f t="shared" ca="1" si="18"/>
        <v>0</v>
      </c>
      <c r="N43" s="68">
        <f t="shared" ref="N43:N58" ca="1" si="36">IF(ISNA(U43),0,U43)</f>
        <v>0</v>
      </c>
      <c r="O43" s="66">
        <f t="shared" ref="O43:O58" ca="1" si="37">IF(ISNA(V43),0,V43)</f>
        <v>0</v>
      </c>
      <c r="P43" s="67" t="b">
        <f t="shared" ca="1" si="13"/>
        <v>0</v>
      </c>
      <c r="R43" s="68" t="e">
        <f ca="1">INDEX(ActorControlBits,Actors!AA11,6)</f>
        <v>#N/A</v>
      </c>
      <c r="S43" s="66" t="e">
        <f ca="1">INDEX(ActorControlBits,Actors!AA11,6)</f>
        <v>#N/A</v>
      </c>
      <c r="T43" s="67" t="b">
        <f t="shared" ref="T43" ca="1" si="38">$B43&lt;&gt;""</f>
        <v>0</v>
      </c>
      <c r="U43" s="68" t="e">
        <f t="shared" ca="1" si="20"/>
        <v>#N/A</v>
      </c>
      <c r="V43" s="93" t="e">
        <f t="shared" ca="1" si="21"/>
        <v>#N/A</v>
      </c>
      <c r="W43" s="67" t="b">
        <f t="shared" ca="1" si="22"/>
        <v>0</v>
      </c>
    </row>
    <row r="44" spans="1:23" ht="16" customHeight="1">
      <c r="A44" s="147"/>
      <c r="B44" s="132"/>
      <c r="C44" s="132"/>
      <c r="D44" s="44"/>
      <c r="E44" s="45"/>
      <c r="F44" s="46"/>
      <c r="G44" s="44"/>
      <c r="H44" s="45"/>
      <c r="I44" s="46"/>
      <c r="K44" s="69">
        <f t="shared" ca="1" si="16"/>
        <v>0</v>
      </c>
      <c r="L44" s="70">
        <f t="shared" ca="1" si="17"/>
        <v>0</v>
      </c>
      <c r="M44" s="71" t="b">
        <f t="shared" ca="1" si="18"/>
        <v>0</v>
      </c>
      <c r="N44" s="69">
        <f t="shared" ca="1" si="36"/>
        <v>0</v>
      </c>
      <c r="O44" s="70">
        <f t="shared" ca="1" si="37"/>
        <v>0</v>
      </c>
      <c r="P44" s="71" t="b">
        <f t="shared" ca="1" si="13"/>
        <v>0</v>
      </c>
      <c r="R44" s="69" t="e">
        <f ca="1">INDEX(ActorControlBits,Actors!AA11,6)</f>
        <v>#N/A</v>
      </c>
      <c r="S44" s="70" t="e">
        <f ca="1">INDEX(ActorControlBits,Actors!AA11,6)</f>
        <v>#N/A</v>
      </c>
      <c r="T44" s="71" t="b">
        <f t="shared" ref="T44" ca="1" si="39">$B43&lt;&gt;""</f>
        <v>0</v>
      </c>
      <c r="U44" s="69" t="e">
        <f t="shared" ca="1" si="20"/>
        <v>#N/A</v>
      </c>
      <c r="V44" s="94" t="e">
        <f t="shared" ca="1" si="21"/>
        <v>#N/A</v>
      </c>
      <c r="W44" s="71" t="b">
        <f t="shared" ca="1" si="22"/>
        <v>0</v>
      </c>
    </row>
    <row r="45" spans="1:23" ht="16" customHeight="1">
      <c r="A45" s="147"/>
      <c r="B45" s="128" t="str">
        <f ca="1">Actors!AC12</f>
        <v/>
      </c>
      <c r="C45" s="126"/>
      <c r="D45" s="41"/>
      <c r="E45" s="42"/>
      <c r="F45" s="43"/>
      <c r="G45" s="41"/>
      <c r="H45" s="42"/>
      <c r="I45" s="43"/>
      <c r="K45" s="68">
        <f t="shared" ca="1" si="16"/>
        <v>0</v>
      </c>
      <c r="L45" s="66">
        <f t="shared" ca="1" si="17"/>
        <v>0</v>
      </c>
      <c r="M45" s="67" t="b">
        <f t="shared" ca="1" si="18"/>
        <v>0</v>
      </c>
      <c r="N45" s="68">
        <f t="shared" ca="1" si="36"/>
        <v>0</v>
      </c>
      <c r="O45" s="66">
        <f t="shared" ca="1" si="37"/>
        <v>0</v>
      </c>
      <c r="P45" s="67" t="b">
        <f t="shared" ca="1" si="13"/>
        <v>0</v>
      </c>
      <c r="R45" s="68" t="e">
        <f ca="1">INDEX(ActorControlBits,Actors!AA12,6)</f>
        <v>#N/A</v>
      </c>
      <c r="S45" s="66" t="e">
        <f ca="1">INDEX(ActorControlBits,Actors!AA12,6)</f>
        <v>#N/A</v>
      </c>
      <c r="T45" s="67" t="b">
        <f t="shared" ref="T45" ca="1" si="40">$B45&lt;&gt;""</f>
        <v>0</v>
      </c>
      <c r="U45" s="68" t="e">
        <f t="shared" ca="1" si="20"/>
        <v>#N/A</v>
      </c>
      <c r="V45" s="93" t="e">
        <f t="shared" ca="1" si="21"/>
        <v>#N/A</v>
      </c>
      <c r="W45" s="67" t="b">
        <f t="shared" ca="1" si="22"/>
        <v>0</v>
      </c>
    </row>
    <row r="46" spans="1:23" ht="16" customHeight="1">
      <c r="A46" s="147"/>
      <c r="B46" s="132"/>
      <c r="C46" s="132"/>
      <c r="D46" s="44"/>
      <c r="E46" s="45"/>
      <c r="F46" s="46"/>
      <c r="G46" s="44"/>
      <c r="H46" s="45"/>
      <c r="I46" s="46"/>
      <c r="K46" s="69">
        <f t="shared" ca="1" si="16"/>
        <v>0</v>
      </c>
      <c r="L46" s="70">
        <f t="shared" ca="1" si="17"/>
        <v>0</v>
      </c>
      <c r="M46" s="71" t="b">
        <f t="shared" ca="1" si="18"/>
        <v>0</v>
      </c>
      <c r="N46" s="69">
        <f t="shared" ca="1" si="36"/>
        <v>0</v>
      </c>
      <c r="O46" s="70">
        <f t="shared" ca="1" si="37"/>
        <v>0</v>
      </c>
      <c r="P46" s="71" t="b">
        <f t="shared" ca="1" si="13"/>
        <v>0</v>
      </c>
      <c r="R46" s="69" t="e">
        <f ca="1">INDEX(ActorControlBits,Actors!AA12,6)</f>
        <v>#N/A</v>
      </c>
      <c r="S46" s="70" t="e">
        <f ca="1">INDEX(ActorControlBits,Actors!AA12,6)</f>
        <v>#N/A</v>
      </c>
      <c r="T46" s="71" t="b">
        <f t="shared" ref="T46" ca="1" si="41">$B45&lt;&gt;""</f>
        <v>0</v>
      </c>
      <c r="U46" s="69" t="e">
        <f t="shared" ca="1" si="20"/>
        <v>#N/A</v>
      </c>
      <c r="V46" s="94" t="e">
        <f t="shared" ca="1" si="21"/>
        <v>#N/A</v>
      </c>
      <c r="W46" s="71" t="b">
        <f t="shared" ca="1" si="22"/>
        <v>0</v>
      </c>
    </row>
    <row r="47" spans="1:23" ht="16" customHeight="1">
      <c r="A47" s="147"/>
      <c r="B47" s="128" t="str">
        <f ca="1">Actors!AC13</f>
        <v/>
      </c>
      <c r="C47" s="126"/>
      <c r="D47" s="41"/>
      <c r="E47" s="42"/>
      <c r="F47" s="43"/>
      <c r="G47" s="41"/>
      <c r="H47" s="42"/>
      <c r="I47" s="43"/>
      <c r="K47" s="68">
        <f t="shared" ca="1" si="16"/>
        <v>0</v>
      </c>
      <c r="L47" s="66">
        <f t="shared" ca="1" si="17"/>
        <v>0</v>
      </c>
      <c r="M47" s="67" t="b">
        <f t="shared" ca="1" si="18"/>
        <v>0</v>
      </c>
      <c r="N47" s="68">
        <f t="shared" ca="1" si="36"/>
        <v>0</v>
      </c>
      <c r="O47" s="66">
        <f t="shared" ca="1" si="37"/>
        <v>0</v>
      </c>
      <c r="P47" s="67" t="b">
        <f t="shared" ca="1" si="13"/>
        <v>0</v>
      </c>
      <c r="R47" s="68" t="e">
        <f ca="1">INDEX(ActorControlBits,Actors!AA13,6)</f>
        <v>#N/A</v>
      </c>
      <c r="S47" s="66" t="e">
        <f ca="1">INDEX(ActorControlBits,Actors!AA13,6)</f>
        <v>#N/A</v>
      </c>
      <c r="T47" s="67" t="b">
        <f t="shared" ref="T47" ca="1" si="42">$B47&lt;&gt;""</f>
        <v>0</v>
      </c>
      <c r="U47" s="68" t="e">
        <f t="shared" ca="1" si="20"/>
        <v>#N/A</v>
      </c>
      <c r="V47" s="93" t="e">
        <f t="shared" ca="1" si="21"/>
        <v>#N/A</v>
      </c>
      <c r="W47" s="67" t="b">
        <f t="shared" ca="1" si="22"/>
        <v>0</v>
      </c>
    </row>
    <row r="48" spans="1:23" ht="16" customHeight="1">
      <c r="A48" s="147"/>
      <c r="B48" s="132"/>
      <c r="C48" s="132"/>
      <c r="D48" s="44"/>
      <c r="E48" s="45"/>
      <c r="F48" s="46"/>
      <c r="G48" s="44"/>
      <c r="H48" s="45"/>
      <c r="I48" s="46"/>
      <c r="K48" s="69">
        <f t="shared" ca="1" si="16"/>
        <v>0</v>
      </c>
      <c r="L48" s="70">
        <f t="shared" ca="1" si="17"/>
        <v>0</v>
      </c>
      <c r="M48" s="71" t="b">
        <f t="shared" ca="1" si="18"/>
        <v>0</v>
      </c>
      <c r="N48" s="69">
        <f t="shared" ca="1" si="36"/>
        <v>0</v>
      </c>
      <c r="O48" s="70">
        <f t="shared" ca="1" si="37"/>
        <v>0</v>
      </c>
      <c r="P48" s="71" t="b">
        <f t="shared" ca="1" si="13"/>
        <v>0</v>
      </c>
      <c r="R48" s="69" t="e">
        <f ca="1">INDEX(ActorControlBits,Actors!AA13,6)</f>
        <v>#N/A</v>
      </c>
      <c r="S48" s="70" t="e">
        <f ca="1">INDEX(ActorControlBits,Actors!AA13,6)</f>
        <v>#N/A</v>
      </c>
      <c r="T48" s="71" t="b">
        <f t="shared" ref="T48" ca="1" si="43">$B47&lt;&gt;""</f>
        <v>0</v>
      </c>
      <c r="U48" s="69" t="e">
        <f t="shared" ca="1" si="20"/>
        <v>#N/A</v>
      </c>
      <c r="V48" s="94" t="e">
        <f t="shared" ca="1" si="21"/>
        <v>#N/A</v>
      </c>
      <c r="W48" s="71" t="b">
        <f t="shared" ca="1" si="22"/>
        <v>0</v>
      </c>
    </row>
    <row r="49" spans="1:23" ht="16" customHeight="1">
      <c r="A49" s="147"/>
      <c r="B49" s="128" t="str">
        <f ca="1">Actors!AC14</f>
        <v/>
      </c>
      <c r="C49" s="126"/>
      <c r="D49" s="41"/>
      <c r="E49" s="42"/>
      <c r="F49" s="43"/>
      <c r="G49" s="41"/>
      <c r="H49" s="42"/>
      <c r="I49" s="43"/>
      <c r="K49" s="68">
        <f t="shared" ca="1" si="16"/>
        <v>0</v>
      </c>
      <c r="L49" s="66">
        <f t="shared" ca="1" si="17"/>
        <v>0</v>
      </c>
      <c r="M49" s="67" t="b">
        <f t="shared" ca="1" si="18"/>
        <v>0</v>
      </c>
      <c r="N49" s="68">
        <f t="shared" ca="1" si="36"/>
        <v>0</v>
      </c>
      <c r="O49" s="66">
        <f t="shared" ca="1" si="37"/>
        <v>0</v>
      </c>
      <c r="P49" s="67" t="b">
        <f t="shared" ca="1" si="13"/>
        <v>0</v>
      </c>
      <c r="R49" s="68" t="e">
        <f ca="1">INDEX(ActorControlBits,Actors!AA14,6)</f>
        <v>#N/A</v>
      </c>
      <c r="S49" s="66" t="e">
        <f ca="1">INDEX(ActorControlBits,Actors!AA14,6)</f>
        <v>#N/A</v>
      </c>
      <c r="T49" s="67" t="b">
        <f t="shared" ref="T49" ca="1" si="44">$B49&lt;&gt;""</f>
        <v>0</v>
      </c>
      <c r="U49" s="68" t="e">
        <f t="shared" ca="1" si="20"/>
        <v>#N/A</v>
      </c>
      <c r="V49" s="93" t="e">
        <f t="shared" ca="1" si="21"/>
        <v>#N/A</v>
      </c>
      <c r="W49" s="67" t="b">
        <f t="shared" ca="1" si="22"/>
        <v>0</v>
      </c>
    </row>
    <row r="50" spans="1:23" ht="16" customHeight="1">
      <c r="A50" s="147"/>
      <c r="B50" s="132"/>
      <c r="C50" s="132"/>
      <c r="D50" s="44"/>
      <c r="E50" s="45"/>
      <c r="F50" s="46"/>
      <c r="G50" s="44"/>
      <c r="H50" s="45"/>
      <c r="I50" s="46"/>
      <c r="K50" s="69">
        <f t="shared" ca="1" si="16"/>
        <v>0</v>
      </c>
      <c r="L50" s="70">
        <f t="shared" ca="1" si="17"/>
        <v>0</v>
      </c>
      <c r="M50" s="71" t="b">
        <f t="shared" ca="1" si="18"/>
        <v>0</v>
      </c>
      <c r="N50" s="69">
        <f t="shared" ca="1" si="36"/>
        <v>0</v>
      </c>
      <c r="O50" s="70">
        <f t="shared" ca="1" si="37"/>
        <v>0</v>
      </c>
      <c r="P50" s="71" t="b">
        <f t="shared" ca="1" si="13"/>
        <v>0</v>
      </c>
      <c r="R50" s="69" t="e">
        <f ca="1">INDEX(ActorControlBits,Actors!AA14,6)</f>
        <v>#N/A</v>
      </c>
      <c r="S50" s="70" t="e">
        <f ca="1">INDEX(ActorControlBits,Actors!AA14,6)</f>
        <v>#N/A</v>
      </c>
      <c r="T50" s="71" t="b">
        <f t="shared" ref="T50" ca="1" si="45">$B49&lt;&gt;""</f>
        <v>0</v>
      </c>
      <c r="U50" s="69" t="e">
        <f t="shared" ca="1" si="20"/>
        <v>#N/A</v>
      </c>
      <c r="V50" s="94" t="e">
        <f t="shared" ca="1" si="21"/>
        <v>#N/A</v>
      </c>
      <c r="W50" s="71" t="b">
        <f t="shared" ca="1" si="22"/>
        <v>0</v>
      </c>
    </row>
    <row r="51" spans="1:23" ht="16" customHeight="1">
      <c r="A51" s="147"/>
      <c r="B51" s="128" t="str">
        <f ca="1">Actors!AC15</f>
        <v/>
      </c>
      <c r="C51" s="126"/>
      <c r="D51" s="41"/>
      <c r="E51" s="42"/>
      <c r="F51" s="43"/>
      <c r="G51" s="41"/>
      <c r="H51" s="42"/>
      <c r="I51" s="43"/>
      <c r="K51" s="68">
        <f t="shared" ca="1" si="16"/>
        <v>0</v>
      </c>
      <c r="L51" s="66">
        <f t="shared" ca="1" si="17"/>
        <v>0</v>
      </c>
      <c r="M51" s="67" t="b">
        <f t="shared" ca="1" si="18"/>
        <v>0</v>
      </c>
      <c r="N51" s="68">
        <f t="shared" ca="1" si="36"/>
        <v>0</v>
      </c>
      <c r="O51" s="66">
        <f t="shared" ca="1" si="37"/>
        <v>0</v>
      </c>
      <c r="P51" s="67" t="b">
        <f t="shared" ca="1" si="13"/>
        <v>0</v>
      </c>
      <c r="R51" s="68" t="e">
        <f ca="1">INDEX(ActorControlBits,Actors!AA15,6)</f>
        <v>#N/A</v>
      </c>
      <c r="S51" s="66" t="e">
        <f ca="1">INDEX(ActorControlBits,Actors!AA15,6)</f>
        <v>#N/A</v>
      </c>
      <c r="T51" s="67" t="b">
        <f t="shared" ref="T51" ca="1" si="46">$B51&lt;&gt;""</f>
        <v>0</v>
      </c>
      <c r="U51" s="68" t="e">
        <f t="shared" ca="1" si="20"/>
        <v>#N/A</v>
      </c>
      <c r="V51" s="93" t="e">
        <f t="shared" ca="1" si="21"/>
        <v>#N/A</v>
      </c>
      <c r="W51" s="67" t="b">
        <f t="shared" ca="1" si="22"/>
        <v>0</v>
      </c>
    </row>
    <row r="52" spans="1:23" ht="16" customHeight="1">
      <c r="A52" s="147"/>
      <c r="B52" s="132"/>
      <c r="C52" s="132"/>
      <c r="D52" s="44"/>
      <c r="E52" s="45"/>
      <c r="F52" s="46"/>
      <c r="G52" s="44"/>
      <c r="H52" s="45"/>
      <c r="I52" s="46"/>
      <c r="K52" s="69">
        <f t="shared" ca="1" si="16"/>
        <v>0</v>
      </c>
      <c r="L52" s="70">
        <f t="shared" ca="1" si="17"/>
        <v>0</v>
      </c>
      <c r="M52" s="71" t="b">
        <f t="shared" ca="1" si="18"/>
        <v>0</v>
      </c>
      <c r="N52" s="69">
        <f t="shared" ca="1" si="36"/>
        <v>0</v>
      </c>
      <c r="O52" s="70">
        <f t="shared" ca="1" si="37"/>
        <v>0</v>
      </c>
      <c r="P52" s="71" t="b">
        <f t="shared" ca="1" si="13"/>
        <v>0</v>
      </c>
      <c r="R52" s="69" t="e">
        <f ca="1">INDEX(ActorControlBits,Actors!AA15,6)</f>
        <v>#N/A</v>
      </c>
      <c r="S52" s="70" t="e">
        <f ca="1">INDEX(ActorControlBits,Actors!AA15,6)</f>
        <v>#N/A</v>
      </c>
      <c r="T52" s="71" t="b">
        <f t="shared" ref="T52" ca="1" si="47">$B51&lt;&gt;""</f>
        <v>0</v>
      </c>
      <c r="U52" s="69" t="e">
        <f t="shared" ca="1" si="20"/>
        <v>#N/A</v>
      </c>
      <c r="V52" s="94" t="e">
        <f t="shared" ca="1" si="21"/>
        <v>#N/A</v>
      </c>
      <c r="W52" s="71" t="b">
        <f t="shared" ca="1" si="22"/>
        <v>0</v>
      </c>
    </row>
    <row r="53" spans="1:23" ht="16" customHeight="1">
      <c r="A53" s="147"/>
      <c r="B53" s="128" t="str">
        <f ca="1">Actors!AC16</f>
        <v/>
      </c>
      <c r="C53" s="126"/>
      <c r="D53" s="41"/>
      <c r="E53" s="42"/>
      <c r="F53" s="43"/>
      <c r="G53" s="41"/>
      <c r="H53" s="42"/>
      <c r="I53" s="43"/>
      <c r="K53" s="68">
        <f t="shared" ca="1" si="16"/>
        <v>0</v>
      </c>
      <c r="L53" s="66">
        <f t="shared" ca="1" si="17"/>
        <v>0</v>
      </c>
      <c r="M53" s="67" t="b">
        <f t="shared" ca="1" si="18"/>
        <v>0</v>
      </c>
      <c r="N53" s="68">
        <f t="shared" ca="1" si="36"/>
        <v>0</v>
      </c>
      <c r="O53" s="66">
        <f t="shared" ca="1" si="37"/>
        <v>0</v>
      </c>
      <c r="P53" s="67" t="b">
        <f t="shared" ca="1" si="13"/>
        <v>0</v>
      </c>
      <c r="R53" s="68" t="e">
        <f ca="1">INDEX(ActorControlBits,Actors!AA16,6)</f>
        <v>#N/A</v>
      </c>
      <c r="S53" s="66" t="e">
        <f ca="1">INDEX(ActorControlBits,Actors!AA16,6)</f>
        <v>#N/A</v>
      </c>
      <c r="T53" s="67" t="b">
        <f t="shared" ref="T53" ca="1" si="48">$B53&lt;&gt;""</f>
        <v>0</v>
      </c>
      <c r="U53" s="68" t="e">
        <f t="shared" ca="1" si="20"/>
        <v>#N/A</v>
      </c>
      <c r="V53" s="93" t="e">
        <f t="shared" ca="1" si="21"/>
        <v>#N/A</v>
      </c>
      <c r="W53" s="67" t="b">
        <f t="shared" ca="1" si="22"/>
        <v>0</v>
      </c>
    </row>
    <row r="54" spans="1:23" ht="16" customHeight="1">
      <c r="A54" s="147"/>
      <c r="B54" s="132"/>
      <c r="C54" s="132"/>
      <c r="D54" s="44"/>
      <c r="E54" s="45"/>
      <c r="F54" s="46"/>
      <c r="G54" s="44"/>
      <c r="H54" s="45"/>
      <c r="I54" s="46"/>
      <c r="K54" s="69">
        <f t="shared" ca="1" si="16"/>
        <v>0</v>
      </c>
      <c r="L54" s="70">
        <f t="shared" ca="1" si="17"/>
        <v>0</v>
      </c>
      <c r="M54" s="71" t="b">
        <f t="shared" ca="1" si="18"/>
        <v>0</v>
      </c>
      <c r="N54" s="69">
        <f t="shared" ca="1" si="36"/>
        <v>0</v>
      </c>
      <c r="O54" s="70">
        <f t="shared" ca="1" si="37"/>
        <v>0</v>
      </c>
      <c r="P54" s="71" t="b">
        <f t="shared" ca="1" si="13"/>
        <v>0</v>
      </c>
      <c r="R54" s="69" t="e">
        <f ca="1">INDEX(ActorControlBits,Actors!AA16,6)</f>
        <v>#N/A</v>
      </c>
      <c r="S54" s="70" t="e">
        <f ca="1">INDEX(ActorControlBits,Actors!AA16,6)</f>
        <v>#N/A</v>
      </c>
      <c r="T54" s="71" t="b">
        <f t="shared" ref="T54" ca="1" si="49">$B53&lt;&gt;""</f>
        <v>0</v>
      </c>
      <c r="U54" s="69" t="e">
        <f t="shared" ca="1" si="20"/>
        <v>#N/A</v>
      </c>
      <c r="V54" s="94" t="e">
        <f t="shared" ca="1" si="21"/>
        <v>#N/A</v>
      </c>
      <c r="W54" s="71" t="b">
        <f t="shared" ca="1" si="22"/>
        <v>0</v>
      </c>
    </row>
    <row r="55" spans="1:23" ht="16" customHeight="1">
      <c r="A55" s="147"/>
      <c r="B55" s="128" t="str">
        <f ca="1">Actors!AC17</f>
        <v/>
      </c>
      <c r="C55" s="126"/>
      <c r="D55" s="41"/>
      <c r="E55" s="42"/>
      <c r="F55" s="43"/>
      <c r="G55" s="41"/>
      <c r="H55" s="42"/>
      <c r="I55" s="43"/>
      <c r="K55" s="68">
        <f t="shared" ca="1" si="16"/>
        <v>0</v>
      </c>
      <c r="L55" s="66">
        <f t="shared" ca="1" si="17"/>
        <v>0</v>
      </c>
      <c r="M55" s="67" t="b">
        <f t="shared" ca="1" si="18"/>
        <v>0</v>
      </c>
      <c r="N55" s="68">
        <f t="shared" ca="1" si="36"/>
        <v>0</v>
      </c>
      <c r="O55" s="66">
        <f t="shared" ca="1" si="37"/>
        <v>0</v>
      </c>
      <c r="P55" s="67" t="b">
        <f t="shared" ca="1" si="13"/>
        <v>0</v>
      </c>
      <c r="R55" s="68" t="e">
        <f ca="1">INDEX(ActorControlBits,Actors!AA17,6)</f>
        <v>#N/A</v>
      </c>
      <c r="S55" s="66" t="e">
        <f ca="1">INDEX(ActorControlBits,Actors!AA17,6)</f>
        <v>#N/A</v>
      </c>
      <c r="T55" s="67" t="b">
        <f t="shared" ref="T55" ca="1" si="50">$B55&lt;&gt;""</f>
        <v>0</v>
      </c>
      <c r="U55" s="68" t="e">
        <f t="shared" ca="1" si="20"/>
        <v>#N/A</v>
      </c>
      <c r="V55" s="93" t="e">
        <f t="shared" ca="1" si="21"/>
        <v>#N/A</v>
      </c>
      <c r="W55" s="67" t="b">
        <f t="shared" ca="1" si="22"/>
        <v>0</v>
      </c>
    </row>
    <row r="56" spans="1:23" ht="16" customHeight="1">
      <c r="A56" s="147"/>
      <c r="B56" s="132"/>
      <c r="C56" s="132"/>
      <c r="D56" s="44"/>
      <c r="E56" s="45"/>
      <c r="F56" s="46"/>
      <c r="G56" s="44"/>
      <c r="H56" s="45"/>
      <c r="I56" s="46"/>
      <c r="K56" s="69">
        <f t="shared" ca="1" si="16"/>
        <v>0</v>
      </c>
      <c r="L56" s="70">
        <f t="shared" ca="1" si="17"/>
        <v>0</v>
      </c>
      <c r="M56" s="71" t="b">
        <f t="shared" ca="1" si="18"/>
        <v>0</v>
      </c>
      <c r="N56" s="69">
        <f t="shared" ca="1" si="36"/>
        <v>0</v>
      </c>
      <c r="O56" s="70">
        <f t="shared" ca="1" si="37"/>
        <v>0</v>
      </c>
      <c r="P56" s="71" t="b">
        <f t="shared" ca="1" si="13"/>
        <v>0</v>
      </c>
      <c r="R56" s="69" t="e">
        <f ca="1">INDEX(ActorControlBits,Actors!AA17,6)</f>
        <v>#N/A</v>
      </c>
      <c r="S56" s="70" t="e">
        <f ca="1">INDEX(ActorControlBits,Actors!AA17,6)</f>
        <v>#N/A</v>
      </c>
      <c r="T56" s="71" t="b">
        <f t="shared" ref="T56" ca="1" si="51">$B55&lt;&gt;""</f>
        <v>0</v>
      </c>
      <c r="U56" s="69" t="e">
        <f t="shared" ca="1" si="20"/>
        <v>#N/A</v>
      </c>
      <c r="V56" s="94" t="e">
        <f t="shared" ca="1" si="21"/>
        <v>#N/A</v>
      </c>
      <c r="W56" s="71" t="b">
        <f t="shared" ca="1" si="22"/>
        <v>0</v>
      </c>
    </row>
    <row r="57" spans="1:23" ht="16" customHeight="1">
      <c r="A57" s="147"/>
      <c r="B57" s="128" t="str">
        <f ca="1">Actors!AC18</f>
        <v/>
      </c>
      <c r="C57" s="126"/>
      <c r="D57" s="41"/>
      <c r="E57" s="42"/>
      <c r="F57" s="43"/>
      <c r="G57" s="41"/>
      <c r="H57" s="42"/>
      <c r="I57" s="43"/>
      <c r="K57" s="68">
        <f t="shared" ca="1" si="16"/>
        <v>0</v>
      </c>
      <c r="L57" s="66">
        <f t="shared" ca="1" si="17"/>
        <v>0</v>
      </c>
      <c r="M57" s="67" t="b">
        <f t="shared" ca="1" si="18"/>
        <v>0</v>
      </c>
      <c r="N57" s="68">
        <f t="shared" ca="1" si="36"/>
        <v>0</v>
      </c>
      <c r="O57" s="66">
        <f t="shared" ca="1" si="37"/>
        <v>0</v>
      </c>
      <c r="P57" s="67" t="b">
        <f t="shared" ca="1" si="13"/>
        <v>0</v>
      </c>
      <c r="R57" s="68" t="e">
        <f ca="1">INDEX(ActorControlBits,Actors!AA18,6)</f>
        <v>#N/A</v>
      </c>
      <c r="S57" s="66" t="e">
        <f ca="1">INDEX(ActorControlBits,Actors!AA18,6)</f>
        <v>#N/A</v>
      </c>
      <c r="T57" s="67" t="b">
        <f t="shared" ref="T57" ca="1" si="52">$B57&lt;&gt;""</f>
        <v>0</v>
      </c>
      <c r="U57" s="68" t="e">
        <f t="shared" ca="1" si="20"/>
        <v>#N/A</v>
      </c>
      <c r="V57" s="93" t="e">
        <f t="shared" ca="1" si="21"/>
        <v>#N/A</v>
      </c>
      <c r="W57" s="67" t="b">
        <f t="shared" ca="1" si="22"/>
        <v>0</v>
      </c>
    </row>
    <row r="58" spans="1:23" ht="16" customHeight="1">
      <c r="A58" s="148"/>
      <c r="B58" s="132"/>
      <c r="C58" s="132"/>
      <c r="D58" s="44"/>
      <c r="E58" s="45"/>
      <c r="F58" s="46"/>
      <c r="G58" s="44"/>
      <c r="H58" s="45"/>
      <c r="I58" s="46"/>
      <c r="K58" s="69">
        <f t="shared" ca="1" si="16"/>
        <v>0</v>
      </c>
      <c r="L58" s="70">
        <f t="shared" ca="1" si="17"/>
        <v>0</v>
      </c>
      <c r="M58" s="71" t="b">
        <f t="shared" ca="1" si="18"/>
        <v>0</v>
      </c>
      <c r="N58" s="69">
        <f t="shared" ca="1" si="36"/>
        <v>0</v>
      </c>
      <c r="O58" s="70">
        <f t="shared" ca="1" si="37"/>
        <v>0</v>
      </c>
      <c r="P58" s="71" t="b">
        <f t="shared" ca="1" si="13"/>
        <v>0</v>
      </c>
      <c r="R58" s="69" t="e">
        <f ca="1">INDEX(ActorControlBits,Actors!AA18,6)</f>
        <v>#N/A</v>
      </c>
      <c r="S58" s="70" t="e">
        <f ca="1">INDEX(ActorControlBits,Actors!AA18,6)</f>
        <v>#N/A</v>
      </c>
      <c r="T58" s="71" t="b">
        <f t="shared" ref="T58" ca="1" si="53">$B57&lt;&gt;""</f>
        <v>0</v>
      </c>
      <c r="U58" s="69" t="e">
        <f t="shared" ca="1" si="20"/>
        <v>#N/A</v>
      </c>
      <c r="V58" s="94" t="e">
        <f t="shared" ca="1" si="21"/>
        <v>#N/A</v>
      </c>
      <c r="W58" s="71" t="b">
        <f t="shared" ca="1" si="22"/>
        <v>0</v>
      </c>
    </row>
    <row r="59" spans="1:23" ht="16" hidden="1" customHeight="1"/>
    <row r="60" spans="1:23" ht="16" hidden="1" customHeight="1"/>
    <row r="61" spans="1:23" ht="16" hidden="1" customHeight="1"/>
    <row r="62" spans="1:23" ht="16" hidden="1" customHeight="1"/>
    <row r="63" spans="1:23" ht="16" hidden="1" customHeight="1"/>
    <row r="64" spans="1:23" ht="16" hidden="1" customHeight="1"/>
    <row r="65" ht="16" hidden="1" customHeight="1"/>
    <row r="66" ht="16" hidden="1" customHeight="1"/>
    <row r="67" ht="16" hidden="1" customHeight="1"/>
    <row r="68" ht="16" hidden="1" customHeight="1"/>
    <row r="69" ht="16" hidden="1" customHeight="1"/>
    <row r="70" ht="16" hidden="1" customHeight="1"/>
    <row r="71" ht="16" hidden="1" customHeight="1"/>
    <row r="72" ht="16" hidden="1" customHeight="1"/>
    <row r="73" ht="16" hidden="1" customHeight="1"/>
    <row r="74" ht="16" hidden="1" customHeight="1"/>
    <row r="75" ht="16" hidden="1" customHeight="1"/>
    <row r="76" ht="16" hidden="1" customHeight="1"/>
    <row r="77" ht="16" hidden="1" customHeight="1"/>
    <row r="78" ht="16" hidden="1" customHeight="1"/>
    <row r="79" ht="16" hidden="1" customHeight="1"/>
    <row r="80" ht="16" hidden="1" customHeight="1"/>
    <row r="81" spans="1:32" ht="16" hidden="1" customHeight="1"/>
    <row r="82" spans="1:32" ht="16" hidden="1" customHeight="1"/>
    <row r="83" spans="1:32" ht="16" hidden="1" customHeight="1"/>
    <row r="84" spans="1:32" ht="16" hidden="1" customHeight="1"/>
    <row r="85" spans="1:32" ht="16" hidden="1" customHeight="1"/>
    <row r="86" spans="1:32" ht="16" hidden="1" customHeight="1"/>
    <row r="87" spans="1:32" ht="16" hidden="1" customHeight="1"/>
    <row r="88" spans="1:32" ht="16" hidden="1" customHeight="1"/>
    <row r="89" spans="1:32" ht="16" hidden="1" customHeight="1"/>
    <row r="90" spans="1:32" ht="16" hidden="1" customHeight="1"/>
    <row r="91" spans="1:32" ht="16" customHeight="1">
      <c r="A91" s="146" t="s">
        <v>137</v>
      </c>
      <c r="B91" s="128" t="str">
        <f ca="1">'Data Model'!M3</f>
        <v/>
      </c>
      <c r="C91" s="126"/>
      <c r="D91" s="41"/>
      <c r="E91" s="42"/>
      <c r="F91" s="43"/>
      <c r="G91" s="41"/>
      <c r="H91" s="42"/>
      <c r="I91" s="43"/>
      <c r="K91" s="68" t="b">
        <f ca="1">$B91&lt;&gt;""</f>
        <v>0</v>
      </c>
      <c r="L91" s="66" t="b">
        <f ca="1">$B91&lt;&gt;""</f>
        <v>0</v>
      </c>
      <c r="M91" s="67">
        <v>0</v>
      </c>
      <c r="N91" s="68" t="b">
        <f t="shared" ref="N91:P92" ca="1" si="54">K91</f>
        <v>0</v>
      </c>
      <c r="O91" s="66" t="b">
        <f t="shared" ca="1" si="54"/>
        <v>0</v>
      </c>
      <c r="P91" s="67">
        <f t="shared" si="54"/>
        <v>0</v>
      </c>
      <c r="AF91" s="25"/>
    </row>
    <row r="92" spans="1:32" ht="16" customHeight="1">
      <c r="A92" s="147"/>
      <c r="B92" s="132"/>
      <c r="C92" s="132"/>
      <c r="D92" s="44"/>
      <c r="E92" s="45"/>
      <c r="F92" s="46"/>
      <c r="G92" s="44"/>
      <c r="H92" s="45"/>
      <c r="I92" s="46"/>
      <c r="K92" s="69" t="b">
        <f ca="1">$B91&lt;&gt;""</f>
        <v>0</v>
      </c>
      <c r="L92" s="70" t="b">
        <f ca="1">$B91&lt;&gt;""</f>
        <v>0</v>
      </c>
      <c r="M92" s="71">
        <v>0</v>
      </c>
      <c r="N92" s="69" t="b">
        <f t="shared" ca="1" si="54"/>
        <v>0</v>
      </c>
      <c r="O92" s="70" t="b">
        <f t="shared" ca="1" si="54"/>
        <v>0</v>
      </c>
      <c r="P92" s="71">
        <f t="shared" si="54"/>
        <v>0</v>
      </c>
    </row>
    <row r="93" spans="1:32" ht="16" customHeight="1">
      <c r="A93" s="147"/>
      <c r="B93" s="128" t="str">
        <f ca="1">'Data Model'!M4</f>
        <v/>
      </c>
      <c r="C93" s="126"/>
      <c r="D93" s="41"/>
      <c r="E93" s="42"/>
      <c r="F93" s="43"/>
      <c r="G93" s="41"/>
      <c r="H93" s="42"/>
      <c r="I93" s="43"/>
      <c r="K93" s="68" t="b">
        <f t="shared" ref="K93:L93" ca="1" si="55">$B93&lt;&gt;""</f>
        <v>0</v>
      </c>
      <c r="L93" s="66" t="b">
        <f t="shared" ca="1" si="55"/>
        <v>0</v>
      </c>
      <c r="M93" s="67">
        <v>0</v>
      </c>
      <c r="N93" s="68" t="b">
        <f t="shared" ref="N93:N122" ca="1" si="56">K93</f>
        <v>0</v>
      </c>
      <c r="O93" s="66" t="b">
        <f t="shared" ref="O93:O122" ca="1" si="57">L93</f>
        <v>0</v>
      </c>
      <c r="P93" s="67">
        <f t="shared" ref="P93:P122" si="58">M93</f>
        <v>0</v>
      </c>
    </row>
    <row r="94" spans="1:32" ht="16" customHeight="1">
      <c r="A94" s="147"/>
      <c r="B94" s="132"/>
      <c r="C94" s="132"/>
      <c r="D94" s="44"/>
      <c r="E94" s="45"/>
      <c r="F94" s="46"/>
      <c r="G94" s="44"/>
      <c r="H94" s="45"/>
      <c r="I94" s="46"/>
      <c r="K94" s="69" t="b">
        <f t="shared" ref="K94" ca="1" si="59">$B93&lt;&gt;""</f>
        <v>0</v>
      </c>
      <c r="L94" s="70" t="b">
        <f t="shared" ref="L94" ca="1" si="60">$B93&lt;&gt;""</f>
        <v>0</v>
      </c>
      <c r="M94" s="71">
        <v>0</v>
      </c>
      <c r="N94" s="69" t="b">
        <f t="shared" ca="1" si="56"/>
        <v>0</v>
      </c>
      <c r="O94" s="70" t="b">
        <f t="shared" ca="1" si="57"/>
        <v>0</v>
      </c>
      <c r="P94" s="71">
        <f t="shared" si="58"/>
        <v>0</v>
      </c>
    </row>
    <row r="95" spans="1:32" ht="16" customHeight="1">
      <c r="A95" s="147"/>
      <c r="B95" s="128" t="str">
        <f ca="1">'Data Model'!M5</f>
        <v/>
      </c>
      <c r="C95" s="126"/>
      <c r="D95" s="41"/>
      <c r="E95" s="42"/>
      <c r="F95" s="43"/>
      <c r="G95" s="41"/>
      <c r="H95" s="42"/>
      <c r="I95" s="43"/>
      <c r="K95" s="68" t="b">
        <f t="shared" ref="K95:L95" ca="1" si="61">$B95&lt;&gt;""</f>
        <v>0</v>
      </c>
      <c r="L95" s="66" t="b">
        <f t="shared" ca="1" si="61"/>
        <v>0</v>
      </c>
      <c r="M95" s="67">
        <v>0</v>
      </c>
      <c r="N95" s="68" t="b">
        <f t="shared" ca="1" si="56"/>
        <v>0</v>
      </c>
      <c r="O95" s="66" t="b">
        <f t="shared" ca="1" si="57"/>
        <v>0</v>
      </c>
      <c r="P95" s="67">
        <f t="shared" si="58"/>
        <v>0</v>
      </c>
    </row>
    <row r="96" spans="1:32" ht="16" customHeight="1">
      <c r="A96" s="147"/>
      <c r="B96" s="132"/>
      <c r="C96" s="132"/>
      <c r="D96" s="44"/>
      <c r="E96" s="45"/>
      <c r="F96" s="46"/>
      <c r="G96" s="44"/>
      <c r="H96" s="45"/>
      <c r="I96" s="46"/>
      <c r="K96" s="69" t="b">
        <f t="shared" ref="K96" ca="1" si="62">$B95&lt;&gt;""</f>
        <v>0</v>
      </c>
      <c r="L96" s="70" t="b">
        <f t="shared" ref="L96" ca="1" si="63">$B95&lt;&gt;""</f>
        <v>0</v>
      </c>
      <c r="M96" s="71">
        <v>0</v>
      </c>
      <c r="N96" s="69" t="b">
        <f t="shared" ca="1" si="56"/>
        <v>0</v>
      </c>
      <c r="O96" s="70" t="b">
        <f t="shared" ca="1" si="57"/>
        <v>0</v>
      </c>
      <c r="P96" s="71">
        <f t="shared" si="58"/>
        <v>0</v>
      </c>
    </row>
    <row r="97" spans="1:16" ht="16" customHeight="1">
      <c r="A97" s="147"/>
      <c r="B97" s="128" t="str">
        <f ca="1">'Data Model'!M6</f>
        <v/>
      </c>
      <c r="C97" s="126"/>
      <c r="D97" s="41"/>
      <c r="E97" s="42"/>
      <c r="F97" s="43"/>
      <c r="G97" s="41"/>
      <c r="H97" s="42"/>
      <c r="I97" s="43"/>
      <c r="K97" s="68" t="b">
        <f t="shared" ref="K97:L97" ca="1" si="64">$B97&lt;&gt;""</f>
        <v>0</v>
      </c>
      <c r="L97" s="66" t="b">
        <f t="shared" ca="1" si="64"/>
        <v>0</v>
      </c>
      <c r="M97" s="67">
        <v>0</v>
      </c>
      <c r="N97" s="68" t="b">
        <f t="shared" ca="1" si="56"/>
        <v>0</v>
      </c>
      <c r="O97" s="66" t="b">
        <f t="shared" ca="1" si="57"/>
        <v>0</v>
      </c>
      <c r="P97" s="67">
        <f t="shared" si="58"/>
        <v>0</v>
      </c>
    </row>
    <row r="98" spans="1:16" ht="16" customHeight="1">
      <c r="A98" s="147"/>
      <c r="B98" s="132"/>
      <c r="C98" s="132"/>
      <c r="D98" s="44"/>
      <c r="E98" s="45"/>
      <c r="F98" s="46"/>
      <c r="G98" s="44"/>
      <c r="H98" s="45"/>
      <c r="I98" s="46"/>
      <c r="K98" s="69" t="b">
        <f t="shared" ref="K98" ca="1" si="65">$B97&lt;&gt;""</f>
        <v>0</v>
      </c>
      <c r="L98" s="70" t="b">
        <f t="shared" ref="L98" ca="1" si="66">$B97&lt;&gt;""</f>
        <v>0</v>
      </c>
      <c r="M98" s="71">
        <v>0</v>
      </c>
      <c r="N98" s="69" t="b">
        <f t="shared" ca="1" si="56"/>
        <v>0</v>
      </c>
      <c r="O98" s="70" t="b">
        <f t="shared" ca="1" si="57"/>
        <v>0</v>
      </c>
      <c r="P98" s="71">
        <f t="shared" si="58"/>
        <v>0</v>
      </c>
    </row>
    <row r="99" spans="1:16" ht="16" customHeight="1">
      <c r="A99" s="147"/>
      <c r="B99" s="128" t="str">
        <f ca="1">'Data Model'!M7</f>
        <v/>
      </c>
      <c r="C99" s="126"/>
      <c r="D99" s="41"/>
      <c r="E99" s="42"/>
      <c r="F99" s="43"/>
      <c r="G99" s="41"/>
      <c r="H99" s="42"/>
      <c r="I99" s="43"/>
      <c r="K99" s="68" t="b">
        <f t="shared" ref="K99:L99" ca="1" si="67">$B99&lt;&gt;""</f>
        <v>0</v>
      </c>
      <c r="L99" s="66" t="b">
        <f t="shared" ca="1" si="67"/>
        <v>0</v>
      </c>
      <c r="M99" s="67">
        <v>0</v>
      </c>
      <c r="N99" s="68" t="b">
        <f t="shared" ca="1" si="56"/>
        <v>0</v>
      </c>
      <c r="O99" s="66" t="b">
        <f t="shared" ca="1" si="57"/>
        <v>0</v>
      </c>
      <c r="P99" s="67">
        <f t="shared" si="58"/>
        <v>0</v>
      </c>
    </row>
    <row r="100" spans="1:16" ht="16" customHeight="1">
      <c r="A100" s="147"/>
      <c r="B100" s="132"/>
      <c r="C100" s="132"/>
      <c r="D100" s="44"/>
      <c r="E100" s="45"/>
      <c r="F100" s="46"/>
      <c r="G100" s="44"/>
      <c r="H100" s="45"/>
      <c r="I100" s="46"/>
      <c r="K100" s="69" t="b">
        <f t="shared" ref="K100" ca="1" si="68">$B99&lt;&gt;""</f>
        <v>0</v>
      </c>
      <c r="L100" s="70" t="b">
        <f t="shared" ref="L100" ca="1" si="69">$B99&lt;&gt;""</f>
        <v>0</v>
      </c>
      <c r="M100" s="71">
        <v>0</v>
      </c>
      <c r="N100" s="69" t="b">
        <f t="shared" ca="1" si="56"/>
        <v>0</v>
      </c>
      <c r="O100" s="70" t="b">
        <f t="shared" ca="1" si="57"/>
        <v>0</v>
      </c>
      <c r="P100" s="71">
        <f t="shared" si="58"/>
        <v>0</v>
      </c>
    </row>
    <row r="101" spans="1:16" ht="16" customHeight="1">
      <c r="A101" s="147"/>
      <c r="B101" s="128" t="str">
        <f ca="1">'Data Model'!M8</f>
        <v/>
      </c>
      <c r="C101" s="126"/>
      <c r="D101" s="41"/>
      <c r="E101" s="42"/>
      <c r="F101" s="43"/>
      <c r="G101" s="41"/>
      <c r="H101" s="42"/>
      <c r="I101" s="43"/>
      <c r="K101" s="68" t="b">
        <f t="shared" ref="K101:L101" ca="1" si="70">$B101&lt;&gt;""</f>
        <v>0</v>
      </c>
      <c r="L101" s="66" t="b">
        <f t="shared" ca="1" si="70"/>
        <v>0</v>
      </c>
      <c r="M101" s="67">
        <v>0</v>
      </c>
      <c r="N101" s="68" t="b">
        <f t="shared" ca="1" si="56"/>
        <v>0</v>
      </c>
      <c r="O101" s="66" t="b">
        <f t="shared" ca="1" si="57"/>
        <v>0</v>
      </c>
      <c r="P101" s="67">
        <f t="shared" si="58"/>
        <v>0</v>
      </c>
    </row>
    <row r="102" spans="1:16" ht="16" customHeight="1">
      <c r="A102" s="147"/>
      <c r="B102" s="132"/>
      <c r="C102" s="132"/>
      <c r="D102" s="44"/>
      <c r="E102" s="45"/>
      <c r="F102" s="46"/>
      <c r="G102" s="44"/>
      <c r="H102" s="45"/>
      <c r="I102" s="46"/>
      <c r="K102" s="69" t="b">
        <f t="shared" ref="K102" ca="1" si="71">$B101&lt;&gt;""</f>
        <v>0</v>
      </c>
      <c r="L102" s="70" t="b">
        <f t="shared" ref="L102" ca="1" si="72">$B101&lt;&gt;""</f>
        <v>0</v>
      </c>
      <c r="M102" s="71">
        <v>0</v>
      </c>
      <c r="N102" s="69" t="b">
        <f t="shared" ca="1" si="56"/>
        <v>0</v>
      </c>
      <c r="O102" s="70" t="b">
        <f t="shared" ca="1" si="57"/>
        <v>0</v>
      </c>
      <c r="P102" s="71">
        <f t="shared" si="58"/>
        <v>0</v>
      </c>
    </row>
    <row r="103" spans="1:16" ht="16" customHeight="1">
      <c r="A103" s="147"/>
      <c r="B103" s="128" t="str">
        <f ca="1">'Data Model'!M9</f>
        <v/>
      </c>
      <c r="C103" s="126"/>
      <c r="D103" s="41"/>
      <c r="E103" s="42"/>
      <c r="F103" s="43"/>
      <c r="G103" s="41"/>
      <c r="H103" s="42"/>
      <c r="I103" s="43"/>
      <c r="K103" s="68" t="b">
        <f t="shared" ref="K103:L103" ca="1" si="73">$B103&lt;&gt;""</f>
        <v>0</v>
      </c>
      <c r="L103" s="66" t="b">
        <f t="shared" ca="1" si="73"/>
        <v>0</v>
      </c>
      <c r="M103" s="67">
        <v>0</v>
      </c>
      <c r="N103" s="68" t="b">
        <f t="shared" ca="1" si="56"/>
        <v>0</v>
      </c>
      <c r="O103" s="66" t="b">
        <f t="shared" ca="1" si="57"/>
        <v>0</v>
      </c>
      <c r="P103" s="67">
        <f t="shared" si="58"/>
        <v>0</v>
      </c>
    </row>
    <row r="104" spans="1:16" ht="16" customHeight="1">
      <c r="A104" s="147"/>
      <c r="B104" s="132"/>
      <c r="C104" s="132"/>
      <c r="D104" s="44"/>
      <c r="E104" s="45"/>
      <c r="F104" s="46"/>
      <c r="G104" s="44"/>
      <c r="H104" s="45"/>
      <c r="I104" s="46"/>
      <c r="K104" s="69" t="b">
        <f t="shared" ref="K104" ca="1" si="74">$B103&lt;&gt;""</f>
        <v>0</v>
      </c>
      <c r="L104" s="70" t="b">
        <f t="shared" ref="L104" ca="1" si="75">$B103&lt;&gt;""</f>
        <v>0</v>
      </c>
      <c r="M104" s="71">
        <v>0</v>
      </c>
      <c r="N104" s="69" t="b">
        <f t="shared" ca="1" si="56"/>
        <v>0</v>
      </c>
      <c r="O104" s="70" t="b">
        <f t="shared" ca="1" si="57"/>
        <v>0</v>
      </c>
      <c r="P104" s="71">
        <f t="shared" si="58"/>
        <v>0</v>
      </c>
    </row>
    <row r="105" spans="1:16" ht="16" customHeight="1">
      <c r="A105" s="147"/>
      <c r="B105" s="128" t="str">
        <f ca="1">'Data Model'!M10</f>
        <v/>
      </c>
      <c r="C105" s="126"/>
      <c r="D105" s="41"/>
      <c r="E105" s="42"/>
      <c r="F105" s="43"/>
      <c r="G105" s="41"/>
      <c r="H105" s="42"/>
      <c r="I105" s="43"/>
      <c r="K105" s="68" t="b">
        <f t="shared" ref="K105:L105" ca="1" si="76">$B105&lt;&gt;""</f>
        <v>0</v>
      </c>
      <c r="L105" s="66" t="b">
        <f t="shared" ca="1" si="76"/>
        <v>0</v>
      </c>
      <c r="M105" s="67">
        <v>0</v>
      </c>
      <c r="N105" s="68" t="b">
        <f t="shared" ca="1" si="56"/>
        <v>0</v>
      </c>
      <c r="O105" s="66" t="b">
        <f t="shared" ca="1" si="57"/>
        <v>0</v>
      </c>
      <c r="P105" s="67">
        <f t="shared" si="58"/>
        <v>0</v>
      </c>
    </row>
    <row r="106" spans="1:16" ht="16" customHeight="1">
      <c r="A106" s="147"/>
      <c r="B106" s="132"/>
      <c r="C106" s="132"/>
      <c r="D106" s="44"/>
      <c r="E106" s="45"/>
      <c r="F106" s="46"/>
      <c r="G106" s="44"/>
      <c r="H106" s="45"/>
      <c r="I106" s="46"/>
      <c r="K106" s="69" t="b">
        <f t="shared" ref="K106" ca="1" si="77">$B105&lt;&gt;""</f>
        <v>0</v>
      </c>
      <c r="L106" s="70" t="b">
        <f t="shared" ref="L106" ca="1" si="78">$B105&lt;&gt;""</f>
        <v>0</v>
      </c>
      <c r="M106" s="71">
        <v>0</v>
      </c>
      <c r="N106" s="69" t="b">
        <f t="shared" ca="1" si="56"/>
        <v>0</v>
      </c>
      <c r="O106" s="70" t="b">
        <f t="shared" ca="1" si="57"/>
        <v>0</v>
      </c>
      <c r="P106" s="71">
        <f t="shared" si="58"/>
        <v>0</v>
      </c>
    </row>
    <row r="107" spans="1:16" ht="16" customHeight="1">
      <c r="A107" s="147"/>
      <c r="B107" s="128" t="str">
        <f ca="1">'Data Model'!M11</f>
        <v/>
      </c>
      <c r="C107" s="126"/>
      <c r="D107" s="41"/>
      <c r="E107" s="42"/>
      <c r="F107" s="43"/>
      <c r="G107" s="41"/>
      <c r="H107" s="42"/>
      <c r="I107" s="43"/>
      <c r="K107" s="68" t="b">
        <f t="shared" ref="K107:L107" ca="1" si="79">$B107&lt;&gt;""</f>
        <v>0</v>
      </c>
      <c r="L107" s="66" t="b">
        <f t="shared" ca="1" si="79"/>
        <v>0</v>
      </c>
      <c r="M107" s="67">
        <v>0</v>
      </c>
      <c r="N107" s="68" t="b">
        <f t="shared" ca="1" si="56"/>
        <v>0</v>
      </c>
      <c r="O107" s="66" t="b">
        <f t="shared" ca="1" si="57"/>
        <v>0</v>
      </c>
      <c r="P107" s="67">
        <f t="shared" si="58"/>
        <v>0</v>
      </c>
    </row>
    <row r="108" spans="1:16" ht="16" customHeight="1">
      <c r="A108" s="147"/>
      <c r="B108" s="132"/>
      <c r="C108" s="132"/>
      <c r="D108" s="44"/>
      <c r="E108" s="45"/>
      <c r="F108" s="46"/>
      <c r="G108" s="44"/>
      <c r="H108" s="45"/>
      <c r="I108" s="46"/>
      <c r="K108" s="69" t="b">
        <f t="shared" ref="K108" ca="1" si="80">$B107&lt;&gt;""</f>
        <v>0</v>
      </c>
      <c r="L108" s="70" t="b">
        <f t="shared" ref="L108" ca="1" si="81">$B107&lt;&gt;""</f>
        <v>0</v>
      </c>
      <c r="M108" s="71">
        <v>0</v>
      </c>
      <c r="N108" s="69" t="b">
        <f t="shared" ca="1" si="56"/>
        <v>0</v>
      </c>
      <c r="O108" s="70" t="b">
        <f t="shared" ca="1" si="57"/>
        <v>0</v>
      </c>
      <c r="P108" s="71">
        <f t="shared" si="58"/>
        <v>0</v>
      </c>
    </row>
    <row r="109" spans="1:16" ht="16" customHeight="1">
      <c r="A109" s="147"/>
      <c r="B109" s="128" t="str">
        <f ca="1">'Data Model'!M12</f>
        <v/>
      </c>
      <c r="C109" s="126"/>
      <c r="D109" s="41"/>
      <c r="E109" s="42"/>
      <c r="F109" s="43"/>
      <c r="G109" s="41"/>
      <c r="H109" s="42"/>
      <c r="I109" s="43"/>
      <c r="K109" s="68" t="b">
        <f t="shared" ref="K109:L109" ca="1" si="82">$B109&lt;&gt;""</f>
        <v>0</v>
      </c>
      <c r="L109" s="66" t="b">
        <f t="shared" ca="1" si="82"/>
        <v>0</v>
      </c>
      <c r="M109" s="67">
        <v>0</v>
      </c>
      <c r="N109" s="68" t="b">
        <f t="shared" ca="1" si="56"/>
        <v>0</v>
      </c>
      <c r="O109" s="66" t="b">
        <f t="shared" ca="1" si="57"/>
        <v>0</v>
      </c>
      <c r="P109" s="67">
        <f t="shared" si="58"/>
        <v>0</v>
      </c>
    </row>
    <row r="110" spans="1:16" ht="16" customHeight="1">
      <c r="A110" s="147"/>
      <c r="B110" s="132"/>
      <c r="C110" s="132"/>
      <c r="D110" s="44"/>
      <c r="E110" s="45"/>
      <c r="F110" s="46"/>
      <c r="G110" s="44"/>
      <c r="H110" s="45"/>
      <c r="I110" s="46"/>
      <c r="K110" s="69" t="b">
        <f t="shared" ref="K110" ca="1" si="83">$B109&lt;&gt;""</f>
        <v>0</v>
      </c>
      <c r="L110" s="70" t="b">
        <f t="shared" ref="L110" ca="1" si="84">$B109&lt;&gt;""</f>
        <v>0</v>
      </c>
      <c r="M110" s="71">
        <v>0</v>
      </c>
      <c r="N110" s="69" t="b">
        <f t="shared" ca="1" si="56"/>
        <v>0</v>
      </c>
      <c r="O110" s="70" t="b">
        <f t="shared" ca="1" si="57"/>
        <v>0</v>
      </c>
      <c r="P110" s="71">
        <f t="shared" si="58"/>
        <v>0</v>
      </c>
    </row>
    <row r="111" spans="1:16" ht="16" customHeight="1">
      <c r="A111" s="147"/>
      <c r="B111" s="128" t="str">
        <f ca="1">'Data Model'!M13</f>
        <v/>
      </c>
      <c r="C111" s="126"/>
      <c r="D111" s="41"/>
      <c r="E111" s="42"/>
      <c r="F111" s="43"/>
      <c r="G111" s="41"/>
      <c r="H111" s="42"/>
      <c r="I111" s="43"/>
      <c r="K111" s="68" t="b">
        <f t="shared" ref="K111:L111" ca="1" si="85">$B111&lt;&gt;""</f>
        <v>0</v>
      </c>
      <c r="L111" s="66" t="b">
        <f t="shared" ca="1" si="85"/>
        <v>0</v>
      </c>
      <c r="M111" s="67">
        <v>0</v>
      </c>
      <c r="N111" s="68" t="b">
        <f t="shared" ca="1" si="56"/>
        <v>0</v>
      </c>
      <c r="O111" s="66" t="b">
        <f t="shared" ca="1" si="57"/>
        <v>0</v>
      </c>
      <c r="P111" s="67">
        <f t="shared" si="58"/>
        <v>0</v>
      </c>
    </row>
    <row r="112" spans="1:16" ht="16" customHeight="1">
      <c r="A112" s="147"/>
      <c r="B112" s="132"/>
      <c r="C112" s="132"/>
      <c r="D112" s="44"/>
      <c r="E112" s="45"/>
      <c r="F112" s="46"/>
      <c r="G112" s="44"/>
      <c r="H112" s="45"/>
      <c r="I112" s="46"/>
      <c r="K112" s="69" t="b">
        <f t="shared" ref="K112" ca="1" si="86">$B111&lt;&gt;""</f>
        <v>0</v>
      </c>
      <c r="L112" s="70" t="b">
        <f t="shared" ref="L112" ca="1" si="87">$B111&lt;&gt;""</f>
        <v>0</v>
      </c>
      <c r="M112" s="71">
        <v>0</v>
      </c>
      <c r="N112" s="69" t="b">
        <f t="shared" ca="1" si="56"/>
        <v>0</v>
      </c>
      <c r="O112" s="70" t="b">
        <f t="shared" ca="1" si="57"/>
        <v>0</v>
      </c>
      <c r="P112" s="71">
        <f t="shared" si="58"/>
        <v>0</v>
      </c>
    </row>
    <row r="113" spans="1:16" ht="16" customHeight="1">
      <c r="A113" s="147"/>
      <c r="B113" s="128" t="str">
        <f ca="1">'Data Model'!M14</f>
        <v/>
      </c>
      <c r="C113" s="126"/>
      <c r="D113" s="41"/>
      <c r="E113" s="42"/>
      <c r="F113" s="43"/>
      <c r="G113" s="41"/>
      <c r="H113" s="42"/>
      <c r="I113" s="43"/>
      <c r="K113" s="68" t="b">
        <f t="shared" ref="K113:L113" ca="1" si="88">$B113&lt;&gt;""</f>
        <v>0</v>
      </c>
      <c r="L113" s="66" t="b">
        <f t="shared" ca="1" si="88"/>
        <v>0</v>
      </c>
      <c r="M113" s="67">
        <v>0</v>
      </c>
      <c r="N113" s="68" t="b">
        <f t="shared" ca="1" si="56"/>
        <v>0</v>
      </c>
      <c r="O113" s="66" t="b">
        <f t="shared" ca="1" si="57"/>
        <v>0</v>
      </c>
      <c r="P113" s="67">
        <f t="shared" si="58"/>
        <v>0</v>
      </c>
    </row>
    <row r="114" spans="1:16" ht="16" customHeight="1">
      <c r="A114" s="147"/>
      <c r="B114" s="132"/>
      <c r="C114" s="132"/>
      <c r="D114" s="44"/>
      <c r="E114" s="45"/>
      <c r="F114" s="46"/>
      <c r="G114" s="44"/>
      <c r="H114" s="45"/>
      <c r="I114" s="46"/>
      <c r="K114" s="69" t="b">
        <f t="shared" ref="K114" ca="1" si="89">$B113&lt;&gt;""</f>
        <v>0</v>
      </c>
      <c r="L114" s="70" t="b">
        <f t="shared" ref="L114" ca="1" si="90">$B113&lt;&gt;""</f>
        <v>0</v>
      </c>
      <c r="M114" s="71">
        <v>0</v>
      </c>
      <c r="N114" s="69" t="b">
        <f t="shared" ca="1" si="56"/>
        <v>0</v>
      </c>
      <c r="O114" s="70" t="b">
        <f t="shared" ca="1" si="57"/>
        <v>0</v>
      </c>
      <c r="P114" s="71">
        <f t="shared" si="58"/>
        <v>0</v>
      </c>
    </row>
    <row r="115" spans="1:16" ht="16" customHeight="1">
      <c r="A115" s="147"/>
      <c r="B115" s="128" t="str">
        <f ca="1">'Data Model'!M15</f>
        <v/>
      </c>
      <c r="C115" s="126"/>
      <c r="D115" s="41"/>
      <c r="E115" s="42"/>
      <c r="F115" s="43"/>
      <c r="G115" s="41"/>
      <c r="H115" s="42"/>
      <c r="I115" s="43"/>
      <c r="K115" s="68" t="b">
        <f t="shared" ref="K115:L115" ca="1" si="91">$B115&lt;&gt;""</f>
        <v>0</v>
      </c>
      <c r="L115" s="66" t="b">
        <f t="shared" ca="1" si="91"/>
        <v>0</v>
      </c>
      <c r="M115" s="67">
        <v>0</v>
      </c>
      <c r="N115" s="68" t="b">
        <f t="shared" ca="1" si="56"/>
        <v>0</v>
      </c>
      <c r="O115" s="66" t="b">
        <f t="shared" ca="1" si="57"/>
        <v>0</v>
      </c>
      <c r="P115" s="67">
        <f t="shared" si="58"/>
        <v>0</v>
      </c>
    </row>
    <row r="116" spans="1:16" ht="16" customHeight="1">
      <c r="A116" s="147"/>
      <c r="B116" s="132"/>
      <c r="C116" s="132"/>
      <c r="D116" s="44"/>
      <c r="E116" s="45"/>
      <c r="F116" s="46"/>
      <c r="G116" s="44"/>
      <c r="H116" s="45"/>
      <c r="I116" s="46"/>
      <c r="K116" s="69" t="b">
        <f t="shared" ref="K116" ca="1" si="92">$B115&lt;&gt;""</f>
        <v>0</v>
      </c>
      <c r="L116" s="70" t="b">
        <f t="shared" ref="L116" ca="1" si="93">$B115&lt;&gt;""</f>
        <v>0</v>
      </c>
      <c r="M116" s="71">
        <v>0</v>
      </c>
      <c r="N116" s="69" t="b">
        <f t="shared" ca="1" si="56"/>
        <v>0</v>
      </c>
      <c r="O116" s="70" t="b">
        <f t="shared" ca="1" si="57"/>
        <v>0</v>
      </c>
      <c r="P116" s="71">
        <f t="shared" si="58"/>
        <v>0</v>
      </c>
    </row>
    <row r="117" spans="1:16" ht="16" customHeight="1">
      <c r="A117" s="147"/>
      <c r="B117" s="128" t="str">
        <f ca="1">'Data Model'!M16</f>
        <v/>
      </c>
      <c r="C117" s="126"/>
      <c r="D117" s="41"/>
      <c r="E117" s="42"/>
      <c r="F117" s="43"/>
      <c r="G117" s="41"/>
      <c r="H117" s="42"/>
      <c r="I117" s="43"/>
      <c r="K117" s="68" t="b">
        <f t="shared" ref="K117:L117" ca="1" si="94">$B117&lt;&gt;""</f>
        <v>0</v>
      </c>
      <c r="L117" s="66" t="b">
        <f t="shared" ca="1" si="94"/>
        <v>0</v>
      </c>
      <c r="M117" s="67">
        <v>0</v>
      </c>
      <c r="N117" s="68" t="b">
        <f t="shared" ca="1" si="56"/>
        <v>0</v>
      </c>
      <c r="O117" s="66" t="b">
        <f t="shared" ca="1" si="57"/>
        <v>0</v>
      </c>
      <c r="P117" s="67">
        <f t="shared" si="58"/>
        <v>0</v>
      </c>
    </row>
    <row r="118" spans="1:16" ht="16" customHeight="1">
      <c r="A118" s="147"/>
      <c r="B118" s="132"/>
      <c r="C118" s="132"/>
      <c r="D118" s="44"/>
      <c r="E118" s="45"/>
      <c r="F118" s="46"/>
      <c r="G118" s="44"/>
      <c r="H118" s="45"/>
      <c r="I118" s="46"/>
      <c r="K118" s="69" t="b">
        <f t="shared" ref="K118" ca="1" si="95">$B117&lt;&gt;""</f>
        <v>0</v>
      </c>
      <c r="L118" s="70" t="b">
        <f t="shared" ref="L118" ca="1" si="96">$B117&lt;&gt;""</f>
        <v>0</v>
      </c>
      <c r="M118" s="71">
        <v>0</v>
      </c>
      <c r="N118" s="69" t="b">
        <f t="shared" ca="1" si="56"/>
        <v>0</v>
      </c>
      <c r="O118" s="70" t="b">
        <f t="shared" ca="1" si="57"/>
        <v>0</v>
      </c>
      <c r="P118" s="71">
        <f t="shared" si="58"/>
        <v>0</v>
      </c>
    </row>
    <row r="119" spans="1:16" ht="16" customHeight="1">
      <c r="A119" s="147"/>
      <c r="B119" s="128" t="str">
        <f ca="1">'Data Model'!M17</f>
        <v/>
      </c>
      <c r="C119" s="126"/>
      <c r="D119" s="41"/>
      <c r="E119" s="42"/>
      <c r="F119" s="43"/>
      <c r="G119" s="41"/>
      <c r="H119" s="42"/>
      <c r="I119" s="43"/>
      <c r="K119" s="68" t="b">
        <f t="shared" ref="K119:L119" ca="1" si="97">$B119&lt;&gt;""</f>
        <v>0</v>
      </c>
      <c r="L119" s="66" t="b">
        <f t="shared" ca="1" si="97"/>
        <v>0</v>
      </c>
      <c r="M119" s="67">
        <v>0</v>
      </c>
      <c r="N119" s="68" t="b">
        <f t="shared" ca="1" si="56"/>
        <v>0</v>
      </c>
      <c r="O119" s="66" t="b">
        <f t="shared" ca="1" si="57"/>
        <v>0</v>
      </c>
      <c r="P119" s="67">
        <f t="shared" si="58"/>
        <v>0</v>
      </c>
    </row>
    <row r="120" spans="1:16" ht="16" customHeight="1">
      <c r="A120" s="147"/>
      <c r="B120" s="132"/>
      <c r="C120" s="132"/>
      <c r="D120" s="44"/>
      <c r="E120" s="45"/>
      <c r="F120" s="46"/>
      <c r="G120" s="44"/>
      <c r="H120" s="45"/>
      <c r="I120" s="46"/>
      <c r="K120" s="69" t="b">
        <f t="shared" ref="K120" ca="1" si="98">$B119&lt;&gt;""</f>
        <v>0</v>
      </c>
      <c r="L120" s="70" t="b">
        <f t="shared" ref="L120" ca="1" si="99">$B119&lt;&gt;""</f>
        <v>0</v>
      </c>
      <c r="M120" s="71">
        <v>0</v>
      </c>
      <c r="N120" s="69" t="b">
        <f t="shared" ca="1" si="56"/>
        <v>0</v>
      </c>
      <c r="O120" s="70" t="b">
        <f t="shared" ca="1" si="57"/>
        <v>0</v>
      </c>
      <c r="P120" s="71">
        <f t="shared" si="58"/>
        <v>0</v>
      </c>
    </row>
    <row r="121" spans="1:16" ht="16" customHeight="1">
      <c r="A121" s="147"/>
      <c r="B121" s="128" t="str">
        <f ca="1">'Data Model'!M18</f>
        <v/>
      </c>
      <c r="C121" s="126"/>
      <c r="D121" s="41"/>
      <c r="E121" s="42"/>
      <c r="F121" s="43"/>
      <c r="G121" s="41"/>
      <c r="H121" s="42"/>
      <c r="I121" s="43"/>
      <c r="K121" s="68" t="b">
        <f t="shared" ref="K121:L121" ca="1" si="100">$B121&lt;&gt;""</f>
        <v>0</v>
      </c>
      <c r="L121" s="66" t="b">
        <f t="shared" ca="1" si="100"/>
        <v>0</v>
      </c>
      <c r="M121" s="67">
        <v>0</v>
      </c>
      <c r="N121" s="68" t="b">
        <f t="shared" ca="1" si="56"/>
        <v>0</v>
      </c>
      <c r="O121" s="66" t="b">
        <f t="shared" ca="1" si="57"/>
        <v>0</v>
      </c>
      <c r="P121" s="67">
        <f t="shared" si="58"/>
        <v>0</v>
      </c>
    </row>
    <row r="122" spans="1:16" ht="16" customHeight="1">
      <c r="A122" s="148"/>
      <c r="B122" s="132"/>
      <c r="C122" s="132"/>
      <c r="D122" s="44"/>
      <c r="E122" s="45"/>
      <c r="F122" s="46"/>
      <c r="G122" s="44"/>
      <c r="H122" s="45"/>
      <c r="I122" s="46"/>
      <c r="K122" s="69" t="b">
        <f t="shared" ref="K122:L122" ca="1" si="101">$B121&lt;&gt;""</f>
        <v>0</v>
      </c>
      <c r="L122" s="70" t="b">
        <f t="shared" ca="1" si="101"/>
        <v>0</v>
      </c>
      <c r="M122" s="71">
        <v>0</v>
      </c>
      <c r="N122" s="69" t="b">
        <f t="shared" ca="1" si="56"/>
        <v>0</v>
      </c>
      <c r="O122" s="70" t="b">
        <f t="shared" ca="1" si="57"/>
        <v>0</v>
      </c>
      <c r="P122" s="71">
        <f t="shared" si="58"/>
        <v>0</v>
      </c>
    </row>
    <row r="123" spans="1:16" ht="16" hidden="1" customHeight="1"/>
    <row r="124" spans="1:16" ht="16" hidden="1" customHeight="1"/>
    <row r="125" spans="1:16" ht="16" hidden="1" customHeight="1"/>
    <row r="126" spans="1:16" ht="16" hidden="1" customHeight="1"/>
    <row r="127" spans="1:16" ht="16" hidden="1" customHeight="1"/>
    <row r="128" spans="1:16" ht="16" hidden="1" customHeight="1"/>
    <row r="129" ht="16" hidden="1" customHeight="1"/>
    <row r="130" ht="16" hidden="1" customHeight="1"/>
    <row r="131" ht="16" hidden="1" customHeight="1"/>
    <row r="132" ht="16" hidden="1" customHeight="1"/>
    <row r="133" ht="16" hidden="1" customHeight="1"/>
    <row r="134" ht="16" hidden="1" customHeight="1"/>
    <row r="135" ht="16" hidden="1" customHeight="1"/>
    <row r="136" ht="16" hidden="1" customHeight="1"/>
    <row r="137" ht="16" hidden="1" customHeight="1"/>
    <row r="138" ht="16" hidden="1" customHeight="1"/>
    <row r="139" ht="16" hidden="1" customHeight="1"/>
    <row r="140" ht="16" hidden="1" customHeight="1"/>
    <row r="141" ht="16" hidden="1" customHeight="1"/>
    <row r="142" ht="16" hidden="1" customHeight="1"/>
    <row r="143" ht="16" hidden="1" customHeight="1"/>
    <row r="144" ht="16" hidden="1" customHeight="1"/>
    <row r="145" spans="1:16" ht="16" hidden="1" customHeight="1"/>
    <row r="146" spans="1:16" ht="16" hidden="1" customHeight="1"/>
    <row r="147" spans="1:16" ht="16" hidden="1" customHeight="1"/>
    <row r="148" spans="1:16" ht="16" hidden="1" customHeight="1"/>
    <row r="149" spans="1:16" ht="16" hidden="1" customHeight="1"/>
    <row r="150" spans="1:16" ht="16" hidden="1" customHeight="1"/>
    <row r="151" spans="1:16" ht="16" hidden="1" customHeight="1"/>
    <row r="152" spans="1:16" ht="16" hidden="1" customHeight="1"/>
    <row r="153" spans="1:16" ht="16" hidden="1" customHeight="1"/>
    <row r="154" spans="1:16" ht="16" hidden="1" customHeight="1"/>
    <row r="155" spans="1:16" ht="16" customHeight="1">
      <c r="A155" s="146" t="s">
        <v>139</v>
      </c>
      <c r="B155" s="128" t="str">
        <f ca="1">Connections!K3</f>
        <v/>
      </c>
      <c r="C155" s="126"/>
      <c r="D155" s="41"/>
      <c r="E155" s="42"/>
      <c r="F155" s="43"/>
      <c r="G155" s="41"/>
      <c r="H155" s="42"/>
      <c r="I155" s="43"/>
      <c r="K155" s="68" t="b">
        <f t="shared" ref="K155:L185" ca="1" si="102">$B155&lt;&gt;""</f>
        <v>0</v>
      </c>
      <c r="L155" s="66" t="b">
        <f t="shared" ca="1" si="102"/>
        <v>0</v>
      </c>
      <c r="M155" s="67">
        <v>0</v>
      </c>
      <c r="N155" s="68" t="b">
        <f t="shared" ref="N155" ca="1" si="103">K155</f>
        <v>0</v>
      </c>
      <c r="O155" s="66" t="b">
        <f t="shared" ref="O155" ca="1" si="104">L155</f>
        <v>0</v>
      </c>
      <c r="P155" s="67">
        <v>0</v>
      </c>
    </row>
    <row r="156" spans="1:16" ht="16" customHeight="1">
      <c r="A156" s="147"/>
      <c r="B156" s="132"/>
      <c r="C156" s="132"/>
      <c r="D156" s="44"/>
      <c r="E156" s="45"/>
      <c r="F156" s="46"/>
      <c r="G156" s="44"/>
      <c r="H156" s="45"/>
      <c r="I156" s="46"/>
      <c r="K156" s="69" t="b">
        <f t="shared" ref="K156" ca="1" si="105">$B155&lt;&gt;""</f>
        <v>0</v>
      </c>
      <c r="L156" s="70" t="b">
        <f t="shared" ref="L156" ca="1" si="106">$B155&lt;&gt;""</f>
        <v>0</v>
      </c>
      <c r="M156" s="71">
        <v>0</v>
      </c>
      <c r="N156" s="69">
        <v>0</v>
      </c>
      <c r="O156" s="70">
        <v>0</v>
      </c>
      <c r="P156" s="71">
        <v>0</v>
      </c>
    </row>
    <row r="157" spans="1:16" ht="16" customHeight="1">
      <c r="A157" s="147"/>
      <c r="B157" s="128" t="str">
        <f ca="1">Connections!K4</f>
        <v/>
      </c>
      <c r="C157" s="126"/>
      <c r="D157" s="41"/>
      <c r="E157" s="42"/>
      <c r="F157" s="43"/>
      <c r="G157" s="41"/>
      <c r="H157" s="42"/>
      <c r="I157" s="43"/>
      <c r="K157" s="68" t="b">
        <f t="shared" ca="1" si="102"/>
        <v>0</v>
      </c>
      <c r="L157" s="66" t="b">
        <f t="shared" ca="1" si="102"/>
        <v>0</v>
      </c>
      <c r="M157" s="67">
        <v>0</v>
      </c>
      <c r="N157" s="68" t="b">
        <f t="shared" ref="N157" ca="1" si="107">K157</f>
        <v>0</v>
      </c>
      <c r="O157" s="66" t="b">
        <f t="shared" ref="O157" ca="1" si="108">L157</f>
        <v>0</v>
      </c>
      <c r="P157" s="67">
        <v>0</v>
      </c>
    </row>
    <row r="158" spans="1:16" ht="16" customHeight="1">
      <c r="A158" s="147"/>
      <c r="B158" s="132"/>
      <c r="C158" s="132"/>
      <c r="D158" s="44"/>
      <c r="E158" s="45"/>
      <c r="F158" s="46"/>
      <c r="G158" s="44"/>
      <c r="H158" s="45"/>
      <c r="I158" s="46"/>
      <c r="K158" s="69" t="b">
        <f t="shared" ref="K158" ca="1" si="109">$B157&lt;&gt;""</f>
        <v>0</v>
      </c>
      <c r="L158" s="70" t="b">
        <f t="shared" ref="L158" ca="1" si="110">$B157&lt;&gt;""</f>
        <v>0</v>
      </c>
      <c r="M158" s="71">
        <v>0</v>
      </c>
      <c r="N158" s="69">
        <v>0</v>
      </c>
      <c r="O158" s="70">
        <v>0</v>
      </c>
      <c r="P158" s="71">
        <v>0</v>
      </c>
    </row>
    <row r="159" spans="1:16" ht="16" customHeight="1">
      <c r="A159" s="147"/>
      <c r="B159" s="128" t="str">
        <f ca="1">Connections!K5</f>
        <v/>
      </c>
      <c r="C159" s="126"/>
      <c r="D159" s="41"/>
      <c r="E159" s="42"/>
      <c r="F159" s="43"/>
      <c r="G159" s="41"/>
      <c r="H159" s="42"/>
      <c r="I159" s="43"/>
      <c r="K159" s="68" t="b">
        <f t="shared" ca="1" si="102"/>
        <v>0</v>
      </c>
      <c r="L159" s="66" t="b">
        <f t="shared" ca="1" si="102"/>
        <v>0</v>
      </c>
      <c r="M159" s="67">
        <v>0</v>
      </c>
      <c r="N159" s="68" t="b">
        <f t="shared" ref="N159" ca="1" si="111">K159</f>
        <v>0</v>
      </c>
      <c r="O159" s="66" t="b">
        <f t="shared" ref="O159" ca="1" si="112">L159</f>
        <v>0</v>
      </c>
      <c r="P159" s="67">
        <v>0</v>
      </c>
    </row>
    <row r="160" spans="1:16" ht="16" customHeight="1">
      <c r="A160" s="147"/>
      <c r="B160" s="132"/>
      <c r="C160" s="132"/>
      <c r="D160" s="44"/>
      <c r="E160" s="45"/>
      <c r="F160" s="46"/>
      <c r="G160" s="44"/>
      <c r="H160" s="45"/>
      <c r="I160" s="46"/>
      <c r="K160" s="69" t="b">
        <f t="shared" ref="K160" ca="1" si="113">$B159&lt;&gt;""</f>
        <v>0</v>
      </c>
      <c r="L160" s="70" t="b">
        <f t="shared" ref="L160" ca="1" si="114">$B159&lt;&gt;""</f>
        <v>0</v>
      </c>
      <c r="M160" s="71">
        <v>0</v>
      </c>
      <c r="N160" s="69">
        <v>0</v>
      </c>
      <c r="O160" s="70">
        <v>0</v>
      </c>
      <c r="P160" s="71">
        <v>0</v>
      </c>
    </row>
    <row r="161" spans="1:16" ht="16" customHeight="1">
      <c r="A161" s="147"/>
      <c r="B161" s="128" t="str">
        <f ca="1">Connections!K6</f>
        <v/>
      </c>
      <c r="C161" s="126"/>
      <c r="D161" s="41"/>
      <c r="E161" s="42"/>
      <c r="F161" s="43"/>
      <c r="G161" s="41"/>
      <c r="H161" s="42"/>
      <c r="I161" s="43"/>
      <c r="K161" s="68" t="b">
        <f t="shared" ca="1" si="102"/>
        <v>0</v>
      </c>
      <c r="L161" s="66" t="b">
        <f t="shared" ca="1" si="102"/>
        <v>0</v>
      </c>
      <c r="M161" s="67">
        <v>0</v>
      </c>
      <c r="N161" s="68" t="b">
        <f t="shared" ref="N161" ca="1" si="115">K161</f>
        <v>0</v>
      </c>
      <c r="O161" s="66" t="b">
        <f t="shared" ref="O161" ca="1" si="116">L161</f>
        <v>0</v>
      </c>
      <c r="P161" s="67">
        <v>0</v>
      </c>
    </row>
    <row r="162" spans="1:16" ht="16" customHeight="1">
      <c r="A162" s="147"/>
      <c r="B162" s="132"/>
      <c r="C162" s="132"/>
      <c r="D162" s="44"/>
      <c r="E162" s="45"/>
      <c r="F162" s="46"/>
      <c r="G162" s="44"/>
      <c r="H162" s="45"/>
      <c r="I162" s="46"/>
      <c r="K162" s="69" t="b">
        <f t="shared" ref="K162" ca="1" si="117">$B161&lt;&gt;""</f>
        <v>0</v>
      </c>
      <c r="L162" s="70" t="b">
        <f t="shared" ref="L162" ca="1" si="118">$B161&lt;&gt;""</f>
        <v>0</v>
      </c>
      <c r="M162" s="71">
        <v>0</v>
      </c>
      <c r="N162" s="69">
        <v>0</v>
      </c>
      <c r="O162" s="70">
        <v>0</v>
      </c>
      <c r="P162" s="71">
        <v>0</v>
      </c>
    </row>
    <row r="163" spans="1:16" ht="16" customHeight="1">
      <c r="A163" s="147"/>
      <c r="B163" s="128" t="str">
        <f ca="1">Connections!K7</f>
        <v/>
      </c>
      <c r="C163" s="126"/>
      <c r="D163" s="41"/>
      <c r="E163" s="42"/>
      <c r="F163" s="43"/>
      <c r="G163" s="41"/>
      <c r="H163" s="42"/>
      <c r="I163" s="43"/>
      <c r="K163" s="68" t="b">
        <f t="shared" ca="1" si="102"/>
        <v>0</v>
      </c>
      <c r="L163" s="66" t="b">
        <f t="shared" ca="1" si="102"/>
        <v>0</v>
      </c>
      <c r="M163" s="67">
        <v>0</v>
      </c>
      <c r="N163" s="68" t="b">
        <f t="shared" ref="N163" ca="1" si="119">K163</f>
        <v>0</v>
      </c>
      <c r="O163" s="66" t="b">
        <f t="shared" ref="O163" ca="1" si="120">L163</f>
        <v>0</v>
      </c>
      <c r="P163" s="67">
        <v>0</v>
      </c>
    </row>
    <row r="164" spans="1:16" ht="16" customHeight="1">
      <c r="A164" s="147"/>
      <c r="B164" s="132"/>
      <c r="C164" s="132"/>
      <c r="D164" s="44"/>
      <c r="E164" s="45"/>
      <c r="F164" s="46"/>
      <c r="G164" s="44"/>
      <c r="H164" s="45"/>
      <c r="I164" s="46"/>
      <c r="K164" s="69" t="b">
        <f t="shared" ref="K164" ca="1" si="121">$B163&lt;&gt;""</f>
        <v>0</v>
      </c>
      <c r="L164" s="70" t="b">
        <f t="shared" ref="L164" ca="1" si="122">$B163&lt;&gt;""</f>
        <v>0</v>
      </c>
      <c r="M164" s="71">
        <v>0</v>
      </c>
      <c r="N164" s="69">
        <v>0</v>
      </c>
      <c r="O164" s="70">
        <v>0</v>
      </c>
      <c r="P164" s="71">
        <v>0</v>
      </c>
    </row>
    <row r="165" spans="1:16" ht="16" customHeight="1">
      <c r="A165" s="147"/>
      <c r="B165" s="128" t="str">
        <f ca="1">Connections!K8</f>
        <v/>
      </c>
      <c r="C165" s="126"/>
      <c r="D165" s="41"/>
      <c r="E165" s="42"/>
      <c r="F165" s="43"/>
      <c r="G165" s="41"/>
      <c r="H165" s="42"/>
      <c r="I165" s="43"/>
      <c r="K165" s="68" t="b">
        <f t="shared" ca="1" si="102"/>
        <v>0</v>
      </c>
      <c r="L165" s="66" t="b">
        <f t="shared" ca="1" si="102"/>
        <v>0</v>
      </c>
      <c r="M165" s="67">
        <v>0</v>
      </c>
      <c r="N165" s="68" t="b">
        <f t="shared" ref="N165" ca="1" si="123">K165</f>
        <v>0</v>
      </c>
      <c r="O165" s="66" t="b">
        <f t="shared" ref="O165" ca="1" si="124">L165</f>
        <v>0</v>
      </c>
      <c r="P165" s="67">
        <v>0</v>
      </c>
    </row>
    <row r="166" spans="1:16" ht="16" customHeight="1">
      <c r="A166" s="147"/>
      <c r="B166" s="132"/>
      <c r="C166" s="132"/>
      <c r="D166" s="44"/>
      <c r="E166" s="45"/>
      <c r="F166" s="46"/>
      <c r="G166" s="44"/>
      <c r="H166" s="45"/>
      <c r="I166" s="46"/>
      <c r="K166" s="69" t="b">
        <f t="shared" ref="K166" ca="1" si="125">$B165&lt;&gt;""</f>
        <v>0</v>
      </c>
      <c r="L166" s="70" t="b">
        <f t="shared" ref="L166" ca="1" si="126">$B165&lt;&gt;""</f>
        <v>0</v>
      </c>
      <c r="M166" s="71">
        <v>0</v>
      </c>
      <c r="N166" s="69">
        <v>0</v>
      </c>
      <c r="O166" s="70">
        <v>0</v>
      </c>
      <c r="P166" s="71">
        <v>0</v>
      </c>
    </row>
    <row r="167" spans="1:16" ht="16" customHeight="1">
      <c r="A167" s="147"/>
      <c r="B167" s="128" t="str">
        <f ca="1">Connections!K9</f>
        <v/>
      </c>
      <c r="C167" s="126"/>
      <c r="D167" s="41"/>
      <c r="E167" s="42"/>
      <c r="F167" s="43"/>
      <c r="G167" s="41"/>
      <c r="H167" s="42"/>
      <c r="I167" s="43"/>
      <c r="K167" s="68" t="b">
        <f t="shared" ca="1" si="102"/>
        <v>0</v>
      </c>
      <c r="L167" s="66" t="b">
        <f t="shared" ca="1" si="102"/>
        <v>0</v>
      </c>
      <c r="M167" s="67">
        <v>0</v>
      </c>
      <c r="N167" s="68" t="b">
        <f t="shared" ref="N167" ca="1" si="127">K167</f>
        <v>0</v>
      </c>
      <c r="O167" s="66" t="b">
        <f t="shared" ref="O167" ca="1" si="128">L167</f>
        <v>0</v>
      </c>
      <c r="P167" s="67">
        <v>0</v>
      </c>
    </row>
    <row r="168" spans="1:16" ht="16" customHeight="1">
      <c r="A168" s="147"/>
      <c r="B168" s="132"/>
      <c r="C168" s="132"/>
      <c r="D168" s="44"/>
      <c r="E168" s="45"/>
      <c r="F168" s="46"/>
      <c r="G168" s="44"/>
      <c r="H168" s="45"/>
      <c r="I168" s="46"/>
      <c r="K168" s="69" t="b">
        <f t="shared" ref="K168" ca="1" si="129">$B167&lt;&gt;""</f>
        <v>0</v>
      </c>
      <c r="L168" s="70" t="b">
        <f t="shared" ref="L168" ca="1" si="130">$B167&lt;&gt;""</f>
        <v>0</v>
      </c>
      <c r="M168" s="71">
        <v>0</v>
      </c>
      <c r="N168" s="69">
        <v>0</v>
      </c>
      <c r="O168" s="70">
        <v>0</v>
      </c>
      <c r="P168" s="71">
        <v>0</v>
      </c>
    </row>
    <row r="169" spans="1:16" ht="16" customHeight="1">
      <c r="A169" s="147"/>
      <c r="B169" s="128" t="str">
        <f ca="1">Connections!K10</f>
        <v/>
      </c>
      <c r="C169" s="126"/>
      <c r="D169" s="41"/>
      <c r="E169" s="42"/>
      <c r="F169" s="43"/>
      <c r="G169" s="41"/>
      <c r="H169" s="42"/>
      <c r="I169" s="43"/>
      <c r="K169" s="68" t="b">
        <f t="shared" ca="1" si="102"/>
        <v>0</v>
      </c>
      <c r="L169" s="66" t="b">
        <f t="shared" ca="1" si="102"/>
        <v>0</v>
      </c>
      <c r="M169" s="67">
        <v>0</v>
      </c>
      <c r="N169" s="68" t="b">
        <f t="shared" ref="N169" ca="1" si="131">K169</f>
        <v>0</v>
      </c>
      <c r="O169" s="66" t="b">
        <f t="shared" ref="O169" ca="1" si="132">L169</f>
        <v>0</v>
      </c>
      <c r="P169" s="67">
        <v>0</v>
      </c>
    </row>
    <row r="170" spans="1:16" ht="16" customHeight="1">
      <c r="A170" s="147"/>
      <c r="B170" s="132"/>
      <c r="C170" s="132"/>
      <c r="D170" s="44"/>
      <c r="E170" s="45"/>
      <c r="F170" s="46"/>
      <c r="G170" s="44"/>
      <c r="H170" s="45"/>
      <c r="I170" s="46"/>
      <c r="K170" s="69" t="b">
        <f t="shared" ref="K170" ca="1" si="133">$B169&lt;&gt;""</f>
        <v>0</v>
      </c>
      <c r="L170" s="70" t="b">
        <f t="shared" ref="L170" ca="1" si="134">$B169&lt;&gt;""</f>
        <v>0</v>
      </c>
      <c r="M170" s="71">
        <v>0</v>
      </c>
      <c r="N170" s="69">
        <v>0</v>
      </c>
      <c r="O170" s="70">
        <v>0</v>
      </c>
      <c r="P170" s="71">
        <v>0</v>
      </c>
    </row>
    <row r="171" spans="1:16" ht="16" customHeight="1">
      <c r="A171" s="147"/>
      <c r="B171" s="128" t="str">
        <f ca="1">Connections!K11</f>
        <v/>
      </c>
      <c r="C171" s="126"/>
      <c r="D171" s="41"/>
      <c r="E171" s="42"/>
      <c r="F171" s="43"/>
      <c r="G171" s="41"/>
      <c r="H171" s="42"/>
      <c r="I171" s="43"/>
      <c r="K171" s="68" t="b">
        <f t="shared" ca="1" si="102"/>
        <v>0</v>
      </c>
      <c r="L171" s="66" t="b">
        <f t="shared" ca="1" si="102"/>
        <v>0</v>
      </c>
      <c r="M171" s="67">
        <v>0</v>
      </c>
      <c r="N171" s="68" t="b">
        <f t="shared" ref="N171" ca="1" si="135">K171</f>
        <v>0</v>
      </c>
      <c r="O171" s="66" t="b">
        <f t="shared" ref="O171" ca="1" si="136">L171</f>
        <v>0</v>
      </c>
      <c r="P171" s="67">
        <v>0</v>
      </c>
    </row>
    <row r="172" spans="1:16" ht="16" customHeight="1">
      <c r="A172" s="147"/>
      <c r="B172" s="132"/>
      <c r="C172" s="132"/>
      <c r="D172" s="44"/>
      <c r="E172" s="45"/>
      <c r="F172" s="46"/>
      <c r="G172" s="44"/>
      <c r="H172" s="45"/>
      <c r="I172" s="46"/>
      <c r="K172" s="69" t="b">
        <f t="shared" ref="K172" ca="1" si="137">$B171&lt;&gt;""</f>
        <v>0</v>
      </c>
      <c r="L172" s="70" t="b">
        <f t="shared" ref="L172" ca="1" si="138">$B171&lt;&gt;""</f>
        <v>0</v>
      </c>
      <c r="M172" s="71">
        <v>0</v>
      </c>
      <c r="N172" s="69">
        <v>0</v>
      </c>
      <c r="O172" s="70">
        <v>0</v>
      </c>
      <c r="P172" s="71">
        <v>0</v>
      </c>
    </row>
    <row r="173" spans="1:16" ht="16" customHeight="1">
      <c r="A173" s="147"/>
      <c r="B173" s="128" t="str">
        <f ca="1">Connections!K12</f>
        <v/>
      </c>
      <c r="C173" s="126"/>
      <c r="D173" s="41"/>
      <c r="E173" s="42"/>
      <c r="F173" s="43"/>
      <c r="G173" s="41"/>
      <c r="H173" s="42"/>
      <c r="I173" s="43"/>
      <c r="K173" s="68" t="b">
        <f t="shared" ca="1" si="102"/>
        <v>0</v>
      </c>
      <c r="L173" s="66" t="b">
        <f t="shared" ca="1" si="102"/>
        <v>0</v>
      </c>
      <c r="M173" s="67">
        <v>0</v>
      </c>
      <c r="N173" s="68" t="b">
        <f t="shared" ref="N173" ca="1" si="139">K173</f>
        <v>0</v>
      </c>
      <c r="O173" s="66" t="b">
        <f t="shared" ref="O173" ca="1" si="140">L173</f>
        <v>0</v>
      </c>
      <c r="P173" s="67">
        <v>0</v>
      </c>
    </row>
    <row r="174" spans="1:16" ht="16" customHeight="1">
      <c r="A174" s="147"/>
      <c r="B174" s="132"/>
      <c r="C174" s="132"/>
      <c r="D174" s="44"/>
      <c r="E174" s="45"/>
      <c r="F174" s="46"/>
      <c r="G174" s="44"/>
      <c r="H174" s="45"/>
      <c r="I174" s="46"/>
      <c r="K174" s="69" t="b">
        <f t="shared" ref="K174" ca="1" si="141">$B173&lt;&gt;""</f>
        <v>0</v>
      </c>
      <c r="L174" s="70" t="b">
        <f t="shared" ref="L174" ca="1" si="142">$B173&lt;&gt;""</f>
        <v>0</v>
      </c>
      <c r="M174" s="71">
        <v>0</v>
      </c>
      <c r="N174" s="69">
        <v>0</v>
      </c>
      <c r="O174" s="70">
        <v>0</v>
      </c>
      <c r="P174" s="71">
        <v>0</v>
      </c>
    </row>
    <row r="175" spans="1:16" ht="16" customHeight="1">
      <c r="A175" s="147"/>
      <c r="B175" s="128" t="str">
        <f ca="1">Connections!K13</f>
        <v/>
      </c>
      <c r="C175" s="126"/>
      <c r="D175" s="41"/>
      <c r="E175" s="42"/>
      <c r="F175" s="43"/>
      <c r="G175" s="41"/>
      <c r="H175" s="42"/>
      <c r="I175" s="43"/>
      <c r="K175" s="68" t="b">
        <f t="shared" ca="1" si="102"/>
        <v>0</v>
      </c>
      <c r="L175" s="66" t="b">
        <f t="shared" ca="1" si="102"/>
        <v>0</v>
      </c>
      <c r="M175" s="67">
        <v>0</v>
      </c>
      <c r="N175" s="68" t="b">
        <f t="shared" ref="N175" ca="1" si="143">K175</f>
        <v>0</v>
      </c>
      <c r="O175" s="66" t="b">
        <f t="shared" ref="O175" ca="1" si="144">L175</f>
        <v>0</v>
      </c>
      <c r="P175" s="67">
        <v>0</v>
      </c>
    </row>
    <row r="176" spans="1:16" ht="16" customHeight="1">
      <c r="A176" s="147"/>
      <c r="B176" s="132"/>
      <c r="C176" s="132"/>
      <c r="D176" s="44"/>
      <c r="E176" s="45"/>
      <c r="F176" s="46"/>
      <c r="G176" s="44"/>
      <c r="H176" s="45"/>
      <c r="I176" s="46"/>
      <c r="K176" s="69" t="b">
        <f t="shared" ref="K176" ca="1" si="145">$B175&lt;&gt;""</f>
        <v>0</v>
      </c>
      <c r="L176" s="70" t="b">
        <f t="shared" ref="L176" ca="1" si="146">$B175&lt;&gt;""</f>
        <v>0</v>
      </c>
      <c r="M176" s="71">
        <v>0</v>
      </c>
      <c r="N176" s="69">
        <v>0</v>
      </c>
      <c r="O176" s="70">
        <v>0</v>
      </c>
      <c r="P176" s="71">
        <v>0</v>
      </c>
    </row>
    <row r="177" spans="1:16" ht="16" customHeight="1">
      <c r="A177" s="147"/>
      <c r="B177" s="128" t="str">
        <f ca="1">Connections!K14</f>
        <v/>
      </c>
      <c r="C177" s="126"/>
      <c r="D177" s="41"/>
      <c r="E177" s="42"/>
      <c r="F177" s="43"/>
      <c r="G177" s="41"/>
      <c r="H177" s="42"/>
      <c r="I177" s="43"/>
      <c r="K177" s="68" t="b">
        <f t="shared" ca="1" si="102"/>
        <v>0</v>
      </c>
      <c r="L177" s="66" t="b">
        <f t="shared" ca="1" si="102"/>
        <v>0</v>
      </c>
      <c r="M177" s="67">
        <v>0</v>
      </c>
      <c r="N177" s="68" t="b">
        <f t="shared" ref="N177" ca="1" si="147">K177</f>
        <v>0</v>
      </c>
      <c r="O177" s="66" t="b">
        <f t="shared" ref="O177" ca="1" si="148">L177</f>
        <v>0</v>
      </c>
      <c r="P177" s="67">
        <v>0</v>
      </c>
    </row>
    <row r="178" spans="1:16" ht="16" customHeight="1">
      <c r="A178" s="147"/>
      <c r="B178" s="132"/>
      <c r="C178" s="132"/>
      <c r="D178" s="44"/>
      <c r="E178" s="45"/>
      <c r="F178" s="46"/>
      <c r="G178" s="44"/>
      <c r="H178" s="45"/>
      <c r="I178" s="46"/>
      <c r="K178" s="69" t="b">
        <f t="shared" ref="K178" ca="1" si="149">$B177&lt;&gt;""</f>
        <v>0</v>
      </c>
      <c r="L178" s="70" t="b">
        <f t="shared" ref="L178" ca="1" si="150">$B177&lt;&gt;""</f>
        <v>0</v>
      </c>
      <c r="M178" s="71">
        <v>0</v>
      </c>
      <c r="N178" s="69">
        <v>0</v>
      </c>
      <c r="O178" s="70">
        <v>0</v>
      </c>
      <c r="P178" s="71">
        <v>0</v>
      </c>
    </row>
    <row r="179" spans="1:16" ht="16" customHeight="1">
      <c r="A179" s="147"/>
      <c r="B179" s="128" t="str">
        <f ca="1">Connections!K15</f>
        <v/>
      </c>
      <c r="C179" s="126"/>
      <c r="D179" s="41"/>
      <c r="E179" s="42"/>
      <c r="F179" s="43"/>
      <c r="G179" s="41"/>
      <c r="H179" s="42"/>
      <c r="I179" s="43"/>
      <c r="K179" s="68" t="b">
        <f t="shared" ca="1" si="102"/>
        <v>0</v>
      </c>
      <c r="L179" s="66" t="b">
        <f t="shared" ca="1" si="102"/>
        <v>0</v>
      </c>
      <c r="M179" s="67">
        <v>0</v>
      </c>
      <c r="N179" s="68" t="b">
        <f t="shared" ref="N179" ca="1" si="151">K179</f>
        <v>0</v>
      </c>
      <c r="O179" s="66" t="b">
        <f t="shared" ref="O179" ca="1" si="152">L179</f>
        <v>0</v>
      </c>
      <c r="P179" s="67">
        <v>0</v>
      </c>
    </row>
    <row r="180" spans="1:16" ht="16" customHeight="1">
      <c r="A180" s="147"/>
      <c r="B180" s="132"/>
      <c r="C180" s="132"/>
      <c r="D180" s="44"/>
      <c r="E180" s="45"/>
      <c r="F180" s="46"/>
      <c r="G180" s="44"/>
      <c r="H180" s="45"/>
      <c r="I180" s="46"/>
      <c r="K180" s="69" t="b">
        <f t="shared" ref="K180" ca="1" si="153">$B179&lt;&gt;""</f>
        <v>0</v>
      </c>
      <c r="L180" s="70" t="b">
        <f t="shared" ref="L180" ca="1" si="154">$B179&lt;&gt;""</f>
        <v>0</v>
      </c>
      <c r="M180" s="71">
        <v>0</v>
      </c>
      <c r="N180" s="69">
        <v>0</v>
      </c>
      <c r="O180" s="70">
        <v>0</v>
      </c>
      <c r="P180" s="71">
        <v>0</v>
      </c>
    </row>
    <row r="181" spans="1:16" ht="16" customHeight="1">
      <c r="A181" s="147"/>
      <c r="B181" s="128" t="str">
        <f ca="1">Connections!K16</f>
        <v/>
      </c>
      <c r="C181" s="126"/>
      <c r="D181" s="41"/>
      <c r="E181" s="42"/>
      <c r="F181" s="43"/>
      <c r="G181" s="41"/>
      <c r="H181" s="42"/>
      <c r="I181" s="43"/>
      <c r="K181" s="68" t="b">
        <f t="shared" ca="1" si="102"/>
        <v>0</v>
      </c>
      <c r="L181" s="66" t="b">
        <f t="shared" ca="1" si="102"/>
        <v>0</v>
      </c>
      <c r="M181" s="67">
        <v>0</v>
      </c>
      <c r="N181" s="68" t="b">
        <f t="shared" ref="N181" ca="1" si="155">K181</f>
        <v>0</v>
      </c>
      <c r="O181" s="66" t="b">
        <f t="shared" ref="O181" ca="1" si="156">L181</f>
        <v>0</v>
      </c>
      <c r="P181" s="67">
        <v>0</v>
      </c>
    </row>
    <row r="182" spans="1:16" ht="16" customHeight="1">
      <c r="A182" s="147"/>
      <c r="B182" s="132"/>
      <c r="C182" s="132"/>
      <c r="D182" s="44"/>
      <c r="E182" s="45"/>
      <c r="F182" s="46"/>
      <c r="G182" s="44"/>
      <c r="H182" s="45"/>
      <c r="I182" s="46"/>
      <c r="K182" s="69" t="b">
        <f t="shared" ref="K182" ca="1" si="157">$B181&lt;&gt;""</f>
        <v>0</v>
      </c>
      <c r="L182" s="70" t="b">
        <f t="shared" ref="L182" ca="1" si="158">$B181&lt;&gt;""</f>
        <v>0</v>
      </c>
      <c r="M182" s="71">
        <v>0</v>
      </c>
      <c r="N182" s="69">
        <v>0</v>
      </c>
      <c r="O182" s="70">
        <v>0</v>
      </c>
      <c r="P182" s="71">
        <v>0</v>
      </c>
    </row>
    <row r="183" spans="1:16" ht="16" customHeight="1">
      <c r="A183" s="147"/>
      <c r="B183" s="128" t="str">
        <f ca="1">Connections!K17</f>
        <v/>
      </c>
      <c r="C183" s="126"/>
      <c r="D183" s="41"/>
      <c r="E183" s="42"/>
      <c r="F183" s="43"/>
      <c r="G183" s="41"/>
      <c r="H183" s="42"/>
      <c r="I183" s="43"/>
      <c r="K183" s="68" t="b">
        <f t="shared" ca="1" si="102"/>
        <v>0</v>
      </c>
      <c r="L183" s="66" t="b">
        <f t="shared" ca="1" si="102"/>
        <v>0</v>
      </c>
      <c r="M183" s="67">
        <v>0</v>
      </c>
      <c r="N183" s="68" t="b">
        <f t="shared" ref="N183" ca="1" si="159">K183</f>
        <v>0</v>
      </c>
      <c r="O183" s="66" t="b">
        <f t="shared" ref="O183" ca="1" si="160">L183</f>
        <v>0</v>
      </c>
      <c r="P183" s="67">
        <v>0</v>
      </c>
    </row>
    <row r="184" spans="1:16" ht="16" customHeight="1">
      <c r="A184" s="147"/>
      <c r="B184" s="132"/>
      <c r="C184" s="132"/>
      <c r="D184" s="44"/>
      <c r="E184" s="45"/>
      <c r="F184" s="46"/>
      <c r="G184" s="44"/>
      <c r="H184" s="45"/>
      <c r="I184" s="46"/>
      <c r="K184" s="69" t="b">
        <f t="shared" ref="K184" ca="1" si="161">$B183&lt;&gt;""</f>
        <v>0</v>
      </c>
      <c r="L184" s="70" t="b">
        <f t="shared" ref="L184" ca="1" si="162">$B183&lt;&gt;""</f>
        <v>0</v>
      </c>
      <c r="M184" s="71">
        <v>0</v>
      </c>
      <c r="N184" s="69">
        <v>0</v>
      </c>
      <c r="O184" s="70">
        <v>0</v>
      </c>
      <c r="P184" s="71">
        <v>0</v>
      </c>
    </row>
    <row r="185" spans="1:16" ht="16" customHeight="1">
      <c r="A185" s="147"/>
      <c r="B185" s="128" t="str">
        <f ca="1">Connections!K18</f>
        <v/>
      </c>
      <c r="C185" s="126"/>
      <c r="D185" s="41"/>
      <c r="E185" s="42"/>
      <c r="F185" s="43"/>
      <c r="G185" s="41"/>
      <c r="H185" s="42"/>
      <c r="I185" s="43"/>
      <c r="K185" s="68" t="b">
        <f t="shared" ca="1" si="102"/>
        <v>0</v>
      </c>
      <c r="L185" s="66" t="b">
        <f t="shared" ca="1" si="102"/>
        <v>0</v>
      </c>
      <c r="M185" s="67">
        <v>0</v>
      </c>
      <c r="N185" s="68" t="b">
        <f t="shared" ref="N185" ca="1" si="163">K185</f>
        <v>0</v>
      </c>
      <c r="O185" s="66" t="b">
        <f t="shared" ref="O185" ca="1" si="164">L185</f>
        <v>0</v>
      </c>
      <c r="P185" s="67">
        <v>0</v>
      </c>
    </row>
    <row r="186" spans="1:16" ht="16" customHeight="1">
      <c r="A186" s="148"/>
      <c r="B186" s="132"/>
      <c r="C186" s="132"/>
      <c r="D186" s="44"/>
      <c r="E186" s="45"/>
      <c r="F186" s="46"/>
      <c r="G186" s="44"/>
      <c r="H186" s="45"/>
      <c r="I186" s="46"/>
      <c r="K186" s="69" t="b">
        <f t="shared" ref="K186" ca="1" si="165">$B185&lt;&gt;""</f>
        <v>0</v>
      </c>
      <c r="L186" s="70" t="b">
        <f t="shared" ref="L186" ca="1" si="166">$B185&lt;&gt;""</f>
        <v>0</v>
      </c>
      <c r="M186" s="71">
        <v>0</v>
      </c>
      <c r="N186" s="69">
        <v>0</v>
      </c>
      <c r="O186" s="70">
        <v>0</v>
      </c>
      <c r="P186" s="71">
        <v>0</v>
      </c>
    </row>
  </sheetData>
  <customSheetViews>
    <customSheetView guid="{7B9B8920-6698-344C-AC43-8A8B049D4428}" hiddenRows="1" hiddenColumns="1">
      <pane xSplit="3" ySplit="2.041666666666667" topLeftCell="D3" activePane="bottomRight" state="frozenSplit"/>
      <selection pane="bottomRight" activeCell="D3" sqref="D3"/>
    </customSheetView>
    <customSheetView guid="{6ACAD6C7-4295-9849-8334-05264E60A5A5}" hiddenRows="1" hiddenColumns="1">
      <pane xSplit="3" ySplit="2.041666666666667" topLeftCell="D3" activePane="bottomRight" state="frozenSplit"/>
      <selection pane="bottomRight" activeCell="D3" sqref="D3"/>
    </customSheetView>
    <customSheetView guid="{5D31E53A-9EAC-2C40-B229-6491FB34D9C0}" hiddenRows="1" hiddenColumns="1">
      <pane xSplit="3" ySplit="2.041666666666667" topLeftCell="D3" activePane="bottomRight" state="frozenSplit"/>
      <selection pane="bottomRight" activeCell="D3" sqref="D3"/>
    </customSheetView>
    <customSheetView guid="{035162AC-8B54-6346-A453-EBA156EAC58E}" hiddenRows="1" hiddenColumns="1">
      <pane xSplit="3" ySplit="2.041666666666667" topLeftCell="D3" activePane="bottomRight" state="frozenSplit"/>
      <selection pane="bottomRight" activeCell="D3" sqref="D3"/>
    </customSheetView>
    <customSheetView guid="{1CBD0A3B-4E80-E546-8A3E-3D62C1B954D3}" hiddenRows="1" hiddenColumns="1">
      <pane xSplit="3" ySplit="2.041666666666667" topLeftCell="D3" activePane="bottomRight" state="frozenSplit"/>
      <selection pane="bottomRight" activeCell="D3" sqref="D3"/>
    </customSheetView>
    <customSheetView guid="{84D0062F-E24C-1042-BEC0-180BA21EDB45}" hiddenRows="1" hiddenColumns="1">
      <pane xSplit="3" ySplit="2.041666666666667" topLeftCell="D3" activePane="bottomRight" state="frozenSplit"/>
      <selection pane="bottomRight" activeCell="D3" sqref="D3"/>
    </customSheetView>
  </customSheetViews>
  <mergeCells count="67">
    <mergeCell ref="B39:C40"/>
    <mergeCell ref="B41:C42"/>
    <mergeCell ref="B43:C44"/>
    <mergeCell ref="B45:C46"/>
    <mergeCell ref="B47:C48"/>
    <mergeCell ref="B49:C50"/>
    <mergeCell ref="B51:C52"/>
    <mergeCell ref="B53:C54"/>
    <mergeCell ref="B55:C56"/>
    <mergeCell ref="B57:C58"/>
    <mergeCell ref="B107:C108"/>
    <mergeCell ref="B109:C110"/>
    <mergeCell ref="A3:A16"/>
    <mergeCell ref="B3:C4"/>
    <mergeCell ref="B5:C6"/>
    <mergeCell ref="B7:C8"/>
    <mergeCell ref="B9:C10"/>
    <mergeCell ref="B11:C12"/>
    <mergeCell ref="B13:C14"/>
    <mergeCell ref="B15:C16"/>
    <mergeCell ref="B27:C28"/>
    <mergeCell ref="B29:C30"/>
    <mergeCell ref="B31:C32"/>
    <mergeCell ref="B33:C34"/>
    <mergeCell ref="B35:C36"/>
    <mergeCell ref="B37:C38"/>
    <mergeCell ref="B185:C186"/>
    <mergeCell ref="AC1:AE2"/>
    <mergeCell ref="Y1:AA2"/>
    <mergeCell ref="R1:W2"/>
    <mergeCell ref="K1:P1"/>
    <mergeCell ref="K2:M2"/>
    <mergeCell ref="N2:P2"/>
    <mergeCell ref="A27:A58"/>
    <mergeCell ref="A91:A122"/>
    <mergeCell ref="B121:C122"/>
    <mergeCell ref="B93:C94"/>
    <mergeCell ref="B95:C96"/>
    <mergeCell ref="B97:C98"/>
    <mergeCell ref="B99:C100"/>
    <mergeCell ref="B101:C102"/>
    <mergeCell ref="B103:C104"/>
    <mergeCell ref="B105:C106"/>
    <mergeCell ref="B91:C92"/>
    <mergeCell ref="B119:C120"/>
    <mergeCell ref="A155:A186"/>
    <mergeCell ref="B155:C156"/>
    <mergeCell ref="B157:C158"/>
    <mergeCell ref="B159:C160"/>
    <mergeCell ref="B161:C162"/>
    <mergeCell ref="B163:C164"/>
    <mergeCell ref="B165:C166"/>
    <mergeCell ref="B167:C168"/>
    <mergeCell ref="B169:C170"/>
    <mergeCell ref="B171:C172"/>
    <mergeCell ref="B173:C174"/>
    <mergeCell ref="B175:C176"/>
    <mergeCell ref="B177:C178"/>
    <mergeCell ref="B179:C180"/>
    <mergeCell ref="B181:C182"/>
    <mergeCell ref="B183:C184"/>
    <mergeCell ref="B111:C112"/>
    <mergeCell ref="B113:C114"/>
    <mergeCell ref="B115:C116"/>
    <mergeCell ref="B117:C118"/>
    <mergeCell ref="D1:F2"/>
    <mergeCell ref="G1:I2"/>
  </mergeCells>
  <phoneticPr fontId="2" type="noConversion"/>
  <conditionalFormatting sqref="D3:I16 D27:I58 D91:I122 D155:I186">
    <cfRule type="expression" dxfId="28" priority="0" stopIfTrue="1">
      <formula>NOT(K3)</formula>
    </cfRule>
    <cfRule type="cellIs" dxfId="27" priority="0" stopIfTrue="1" operator="equal">
      <formula>"M"</formula>
    </cfRule>
    <cfRule type="cellIs" dxfId="26" priority="0" stopIfTrue="1" operator="equal">
      <formula>"L"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5"/>
    </sheetView>
  </sheetViews>
  <sheetFormatPr baseColWidth="10" defaultRowHeight="13"/>
  <cols>
    <col min="1" max="1" width="4.140625" style="3" bestFit="1" customWidth="1"/>
    <col min="2" max="2" width="21" style="3" customWidth="1"/>
    <col min="3" max="3" width="10.5703125" style="3" bestFit="1" customWidth="1"/>
    <col min="4" max="4" width="26.7109375" style="3" customWidth="1"/>
    <col min="5" max="5" width="13.140625" style="3" customWidth="1"/>
    <col min="6" max="16384" width="10.7109375" style="3"/>
  </cols>
  <sheetData>
    <row r="1" spans="1:5" s="48" customFormat="1" ht="32">
      <c r="A1" s="47" t="s">
        <v>76</v>
      </c>
      <c r="B1" s="47" t="s">
        <v>188</v>
      </c>
      <c r="C1" s="47" t="s">
        <v>140</v>
      </c>
      <c r="D1" s="47" t="s">
        <v>141</v>
      </c>
      <c r="E1" s="47" t="s">
        <v>65</v>
      </c>
    </row>
    <row r="2" spans="1:5">
      <c r="A2" s="155" t="s">
        <v>66</v>
      </c>
      <c r="B2" s="155"/>
      <c r="C2" s="1"/>
      <c r="D2" s="158"/>
      <c r="E2" s="1"/>
    </row>
    <row r="3" spans="1:5">
      <c r="A3" s="156"/>
      <c r="B3" s="156"/>
      <c r="C3" s="1"/>
      <c r="D3" s="159"/>
      <c r="E3" s="1"/>
    </row>
    <row r="4" spans="1:5">
      <c r="A4" s="156"/>
      <c r="B4" s="156"/>
      <c r="C4" s="1"/>
      <c r="D4" s="159"/>
      <c r="E4" s="1"/>
    </row>
    <row r="5" spans="1:5">
      <c r="A5" s="157"/>
      <c r="B5" s="157"/>
      <c r="C5" s="1"/>
      <c r="D5" s="160"/>
      <c r="E5" s="1"/>
    </row>
    <row r="6" spans="1:5">
      <c r="A6" s="155" t="s">
        <v>92</v>
      </c>
      <c r="B6" s="155"/>
      <c r="C6" s="1"/>
      <c r="D6" s="158"/>
      <c r="E6" s="1"/>
    </row>
    <row r="7" spans="1:5">
      <c r="A7" s="156"/>
      <c r="B7" s="156"/>
      <c r="C7" s="1"/>
      <c r="D7" s="159"/>
      <c r="E7" s="1"/>
    </row>
    <row r="8" spans="1:5">
      <c r="A8" s="156"/>
      <c r="B8" s="156"/>
      <c r="C8" s="1"/>
      <c r="D8" s="159"/>
      <c r="E8" s="1"/>
    </row>
    <row r="9" spans="1:5">
      <c r="A9" s="157"/>
      <c r="B9" s="157"/>
      <c r="C9" s="1"/>
      <c r="D9" s="160"/>
      <c r="E9" s="1"/>
    </row>
    <row r="10" spans="1:5">
      <c r="A10" s="155" t="s">
        <v>93</v>
      </c>
      <c r="B10" s="155"/>
      <c r="C10" s="1"/>
      <c r="D10" s="158"/>
      <c r="E10" s="1"/>
    </row>
    <row r="11" spans="1:5">
      <c r="A11" s="156"/>
      <c r="B11" s="156"/>
      <c r="C11" s="1"/>
      <c r="D11" s="159"/>
      <c r="E11" s="1"/>
    </row>
    <row r="12" spans="1:5">
      <c r="A12" s="156"/>
      <c r="B12" s="156"/>
      <c r="C12" s="1"/>
      <c r="D12" s="159"/>
      <c r="E12" s="1"/>
    </row>
    <row r="13" spans="1:5">
      <c r="A13" s="157"/>
      <c r="B13" s="157"/>
      <c r="C13" s="1"/>
      <c r="D13" s="160"/>
      <c r="E13" s="1"/>
    </row>
    <row r="14" spans="1:5">
      <c r="A14" s="155" t="s">
        <v>94</v>
      </c>
      <c r="B14" s="155"/>
      <c r="C14" s="1"/>
      <c r="D14" s="158"/>
      <c r="E14" s="1"/>
    </row>
    <row r="15" spans="1:5">
      <c r="A15" s="156"/>
      <c r="B15" s="156"/>
      <c r="C15" s="1"/>
      <c r="D15" s="159"/>
      <c r="E15" s="1"/>
    </row>
    <row r="16" spans="1:5">
      <c r="A16" s="156"/>
      <c r="B16" s="156"/>
      <c r="C16" s="1"/>
      <c r="D16" s="159"/>
      <c r="E16" s="1"/>
    </row>
    <row r="17" spans="1:5">
      <c r="A17" s="157"/>
      <c r="B17" s="157"/>
      <c r="C17" s="1"/>
      <c r="D17" s="160"/>
      <c r="E17" s="1"/>
    </row>
    <row r="18" spans="1:5">
      <c r="A18" s="155" t="s">
        <v>95</v>
      </c>
      <c r="B18" s="155"/>
      <c r="C18" s="1"/>
      <c r="D18" s="158"/>
      <c r="E18" s="1"/>
    </row>
    <row r="19" spans="1:5">
      <c r="A19" s="156"/>
      <c r="B19" s="156"/>
      <c r="C19" s="1"/>
      <c r="D19" s="159"/>
      <c r="E19" s="1"/>
    </row>
    <row r="20" spans="1:5">
      <c r="A20" s="156"/>
      <c r="B20" s="156"/>
      <c r="C20" s="1"/>
      <c r="D20" s="159"/>
      <c r="E20" s="1"/>
    </row>
    <row r="21" spans="1:5">
      <c r="A21" s="157"/>
      <c r="B21" s="157"/>
      <c r="C21" s="1"/>
      <c r="D21" s="160"/>
      <c r="E21" s="1"/>
    </row>
    <row r="25" spans="1:5">
      <c r="C25" s="52"/>
      <c r="D25" s="52"/>
      <c r="E25" s="52"/>
    </row>
    <row r="26" spans="1:5">
      <c r="E26" s="52"/>
    </row>
    <row r="27" spans="1:5">
      <c r="E27" s="52"/>
    </row>
    <row r="28" spans="1:5">
      <c r="E28" s="52"/>
    </row>
    <row r="30" spans="1:5">
      <c r="E30" s="52"/>
    </row>
    <row r="31" spans="1:5">
      <c r="E31" s="52"/>
    </row>
    <row r="32" spans="1:5">
      <c r="E32" s="52"/>
    </row>
  </sheetData>
  <customSheetViews>
    <customSheetView guid="{7B9B8920-6698-344C-AC43-8A8B049D4428}">
      <pane xSplit="1" ySplit="1.03125" topLeftCell="B2" activePane="bottomRight" state="frozenSplit"/>
      <selection pane="bottomRight" activeCell="B2" sqref="B2:B5"/>
    </customSheetView>
    <customSheetView guid="{6ACAD6C7-4295-9849-8334-05264E60A5A5}">
      <pane xSplit="1" ySplit="1.03125" topLeftCell="B2" activePane="bottomRight" state="frozenSplit"/>
      <selection pane="bottomRight" activeCell="B2" sqref="B2:B5"/>
    </customSheetView>
    <customSheetView guid="{5D31E53A-9EAC-2C40-B229-6491FB34D9C0}">
      <pane xSplit="1" ySplit="1.03125" topLeftCell="B2" activePane="bottomRight" state="frozenSplit"/>
      <selection pane="bottomRight" activeCell="B2" sqref="B2:B5"/>
    </customSheetView>
    <customSheetView guid="{035162AC-8B54-6346-A453-EBA156EAC58E}">
      <pane xSplit="1" ySplit="1.03125" topLeftCell="B2" activePane="bottomRight" state="frozenSplit"/>
      <selection pane="bottomRight" activeCell="B2" sqref="B2:B5"/>
    </customSheetView>
    <customSheetView guid="{1CBD0A3B-4E80-E546-8A3E-3D62C1B954D3}">
      <pane xSplit="1" ySplit="1.03125" topLeftCell="B2" activePane="bottomRight" state="frozenSplit"/>
      <selection pane="bottomRight" activeCell="B2" sqref="B2:B5"/>
    </customSheetView>
    <customSheetView guid="{84D0062F-E24C-1042-BEC0-180BA21EDB45}">
      <pane xSplit="1" ySplit="1.03125" topLeftCell="B2" activePane="bottomRight" state="frozenSplit"/>
      <selection pane="bottomRight" activeCell="B2" sqref="B2:B5"/>
    </customSheetView>
  </customSheetViews>
  <mergeCells count="15">
    <mergeCell ref="D2:D5"/>
    <mergeCell ref="A2:A5"/>
    <mergeCell ref="B2:B5"/>
    <mergeCell ref="B6:B9"/>
    <mergeCell ref="A6:A9"/>
    <mergeCell ref="D6:D9"/>
    <mergeCell ref="B18:B21"/>
    <mergeCell ref="A18:A21"/>
    <mergeCell ref="D18:D21"/>
    <mergeCell ref="D10:D13"/>
    <mergeCell ref="A10:A13"/>
    <mergeCell ref="B10:B13"/>
    <mergeCell ref="A14:A17"/>
    <mergeCell ref="D14:D17"/>
    <mergeCell ref="B14:B17"/>
  </mergeCells>
  <phoneticPr fontId="2" type="noConversion"/>
  <dataValidations count="2">
    <dataValidation type="list" allowBlank="1" showInputMessage="1" showErrorMessage="1" sqref="C2:C21">
      <formula1>AttackerNames</formula1>
    </dataValidation>
    <dataValidation type="list" allowBlank="1" showInputMessage="1" showErrorMessage="1" sqref="E2:E21">
      <formula1>IntendedResponseNames</formula1>
    </dataValidation>
  </dataValidation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72"/>
  <sheetViews>
    <sheetView workbookViewId="0">
      <pane ySplit="2" topLeftCell="A3" activePane="bottomLeft" state="frozen"/>
      <selection pane="bottomLeft" activeCell="B3" sqref="B3:E5"/>
    </sheetView>
  </sheetViews>
  <sheetFormatPr baseColWidth="10" defaultRowHeight="13"/>
  <cols>
    <col min="1" max="1" width="5" style="9" customWidth="1"/>
    <col min="2" max="4" width="10.7109375" style="9" customWidth="1"/>
    <col min="5" max="5" width="22.7109375" style="88" customWidth="1"/>
    <col min="6" max="6" width="9.140625" style="9" customWidth="1"/>
    <col min="7" max="7" width="7.140625" style="9" customWidth="1"/>
    <col min="8" max="8" width="36.7109375" style="61" hidden="1" customWidth="1"/>
    <col min="9" max="9" width="20" style="9" customWidth="1"/>
    <col min="10" max="10" width="32.140625" style="9" customWidth="1"/>
    <col min="11" max="11" width="6.85546875" style="61" hidden="1" customWidth="1"/>
    <col min="12" max="16" width="6.28515625" style="9" customWidth="1"/>
    <col min="17" max="17" width="6" style="9" customWidth="1"/>
    <col min="18" max="18" width="29.85546875" style="88" customWidth="1"/>
    <col min="19" max="19" width="3.42578125" style="9" customWidth="1"/>
    <col min="20" max="20" width="32.140625" style="9" customWidth="1"/>
    <col min="21" max="21" width="6" style="9" customWidth="1"/>
    <col min="22" max="22" width="5.5703125" style="209" customWidth="1"/>
    <col min="23" max="16384" width="10.7109375" style="9"/>
  </cols>
  <sheetData>
    <row r="1" spans="1:22" s="19" customFormat="1" ht="33" customHeight="1">
      <c r="A1" s="193" t="s">
        <v>166</v>
      </c>
      <c r="B1" s="193" t="s">
        <v>167</v>
      </c>
      <c r="C1" s="193" t="s">
        <v>168</v>
      </c>
      <c r="D1" s="193" t="s">
        <v>62</v>
      </c>
      <c r="E1" s="212" t="s">
        <v>169</v>
      </c>
      <c r="F1" s="210" t="s">
        <v>90</v>
      </c>
      <c r="G1" s="193" t="s">
        <v>75</v>
      </c>
      <c r="H1" s="58"/>
      <c r="I1" s="193" t="s">
        <v>6</v>
      </c>
      <c r="J1" s="193" t="s">
        <v>4</v>
      </c>
      <c r="K1" s="204" t="s">
        <v>114</v>
      </c>
      <c r="L1" s="174" t="s">
        <v>51</v>
      </c>
      <c r="M1" s="175"/>
      <c r="N1" s="175"/>
      <c r="O1" s="175"/>
      <c r="P1" s="176"/>
      <c r="Q1" s="161" t="s">
        <v>98</v>
      </c>
      <c r="R1" s="89"/>
      <c r="S1" s="163" t="s">
        <v>63</v>
      </c>
      <c r="T1" s="17"/>
      <c r="U1" s="165" t="s">
        <v>200</v>
      </c>
      <c r="V1" s="161" t="s">
        <v>199</v>
      </c>
    </row>
    <row r="2" spans="1:22" s="19" customFormat="1" ht="56" customHeight="1">
      <c r="A2" s="194"/>
      <c r="B2" s="194"/>
      <c r="C2" s="194"/>
      <c r="D2" s="194"/>
      <c r="E2" s="213"/>
      <c r="F2" s="211"/>
      <c r="G2" s="194"/>
      <c r="H2" s="58" t="s">
        <v>198</v>
      </c>
      <c r="I2" s="194"/>
      <c r="J2" s="194"/>
      <c r="K2" s="205"/>
      <c r="L2" s="18" t="s">
        <v>73</v>
      </c>
      <c r="M2" s="18" t="s">
        <v>74</v>
      </c>
      <c r="N2" s="18" t="s">
        <v>29</v>
      </c>
      <c r="O2" s="18" t="s">
        <v>30</v>
      </c>
      <c r="P2" s="18" t="s">
        <v>31</v>
      </c>
      <c r="Q2" s="162"/>
      <c r="R2" s="85" t="s">
        <v>5</v>
      </c>
      <c r="S2" s="164"/>
      <c r="T2" s="17" t="s">
        <v>71</v>
      </c>
      <c r="U2" s="162"/>
      <c r="V2" s="206"/>
    </row>
    <row r="3" spans="1:22" ht="12" customHeight="1">
      <c r="A3" s="169" t="s">
        <v>16</v>
      </c>
      <c r="B3" s="195"/>
      <c r="C3" s="196"/>
      <c r="D3" s="196"/>
      <c r="E3" s="197"/>
      <c r="F3" s="83" t="s">
        <v>164</v>
      </c>
      <c r="G3" s="77"/>
      <c r="H3" s="60" t="e">
        <f>INDEX(GuideWordMeanings,MATCH(G3,GuideWords,0)+1,MATCH(F3,GuideWordElements,0)+1)</f>
        <v>#N/A</v>
      </c>
      <c r="I3" s="53"/>
      <c r="J3" s="77"/>
      <c r="K3" s="60" t="b">
        <f>NOT(ISNA(H3))</f>
        <v>0</v>
      </c>
      <c r="L3" s="77"/>
      <c r="M3" s="77"/>
      <c r="N3" s="77"/>
      <c r="O3" s="77"/>
      <c r="P3" s="77"/>
      <c r="Q3" s="77"/>
      <c r="R3" s="86"/>
      <c r="S3" s="83"/>
      <c r="T3" s="77"/>
      <c r="U3" s="77"/>
      <c r="V3" s="207"/>
    </row>
    <row r="4" spans="1:22" ht="12" customHeight="1">
      <c r="A4" s="166"/>
      <c r="B4" s="198"/>
      <c r="C4" s="199"/>
      <c r="D4" s="199"/>
      <c r="E4" s="200"/>
      <c r="F4" s="83" t="s">
        <v>164</v>
      </c>
      <c r="G4" s="97"/>
      <c r="H4" s="60" t="e">
        <f t="shared" ref="H4:H5" si="0">INDEX(GuideWordMeanings,MATCH(G4,GuideWords,0)+1,MATCH(F4,GuideWordElements,0)+1)</f>
        <v>#N/A</v>
      </c>
      <c r="I4" s="53"/>
      <c r="J4" s="97"/>
      <c r="K4" s="60" t="b">
        <f t="shared" ref="K4:K5" si="1">NOT(ISNA(H4))</f>
        <v>0</v>
      </c>
      <c r="L4" s="97"/>
      <c r="M4" s="97"/>
      <c r="N4" s="97"/>
      <c r="O4" s="97"/>
      <c r="P4" s="97"/>
      <c r="Q4" s="97"/>
      <c r="R4" s="96"/>
      <c r="S4" s="83"/>
      <c r="T4" s="97"/>
      <c r="U4" s="97"/>
      <c r="V4" s="207"/>
    </row>
    <row r="5" spans="1:22" ht="12" customHeight="1">
      <c r="A5" s="167"/>
      <c r="B5" s="201"/>
      <c r="C5" s="202"/>
      <c r="D5" s="202"/>
      <c r="E5" s="203"/>
      <c r="F5" s="83" t="s">
        <v>164</v>
      </c>
      <c r="G5" s="97"/>
      <c r="H5" s="60" t="e">
        <f t="shared" si="0"/>
        <v>#N/A</v>
      </c>
      <c r="I5" s="53"/>
      <c r="J5" s="97"/>
      <c r="K5" s="60" t="b">
        <f t="shared" si="1"/>
        <v>0</v>
      </c>
      <c r="L5" s="97"/>
      <c r="M5" s="97"/>
      <c r="N5" s="97"/>
      <c r="O5" s="97"/>
      <c r="P5" s="97"/>
      <c r="Q5" s="97"/>
      <c r="R5" s="96"/>
      <c r="S5" s="83"/>
      <c r="T5" s="97"/>
      <c r="U5" s="97"/>
      <c r="V5" s="207"/>
    </row>
    <row r="6" spans="1:22" s="79" customFormat="1" ht="13" customHeight="1">
      <c r="A6" s="169">
        <v>1</v>
      </c>
      <c r="B6" s="169"/>
      <c r="C6" s="169"/>
      <c r="D6" s="177"/>
      <c r="E6" s="171"/>
      <c r="F6" s="83" t="s">
        <v>36</v>
      </c>
      <c r="G6" s="77"/>
      <c r="H6" s="60" t="e">
        <f t="shared" ref="H6" si="2">INDEX(GuideWordMeanings,MATCH(G6,GuideWords,0)+1,MATCH(F6,GuideWordElements,0)+1)</f>
        <v>#N/A</v>
      </c>
      <c r="I6" s="53" t="str">
        <f t="shared" ref="I6" si="3">IF(ISNA(H6),"",H6)</f>
        <v/>
      </c>
      <c r="J6" s="80"/>
      <c r="K6" s="60" t="b">
        <f t="shared" ref="K6" si="4">NOT(ISNA(H6))</f>
        <v>0</v>
      </c>
      <c r="L6" s="77"/>
      <c r="M6" s="77"/>
      <c r="N6" s="77"/>
      <c r="O6" s="77"/>
      <c r="P6" s="77"/>
      <c r="Q6" s="77"/>
      <c r="R6" s="86"/>
      <c r="S6" s="83"/>
      <c r="T6" s="77"/>
      <c r="U6" s="77"/>
      <c r="V6" s="207"/>
    </row>
    <row r="7" spans="1:22" s="79" customFormat="1">
      <c r="A7" s="166"/>
      <c r="B7" s="166"/>
      <c r="C7" s="166"/>
      <c r="D7" s="178"/>
      <c r="E7" s="171"/>
      <c r="F7" s="83" t="s">
        <v>165</v>
      </c>
      <c r="G7" s="97"/>
      <c r="H7" s="60" t="e">
        <f t="shared" ref="H7:H11" si="5">INDEX(GuideWordMeanings,MATCH(G7,GuideWords,0)+1,MATCH(F7,GuideWordElements,0)+1)</f>
        <v>#N/A</v>
      </c>
      <c r="I7" s="53" t="str">
        <f t="shared" ref="I7:I11" si="6">IF(ISNA(H7),"",H7)</f>
        <v/>
      </c>
      <c r="J7" s="97"/>
      <c r="K7" s="60" t="b">
        <f t="shared" ref="K7:K11" si="7">NOT(ISNA(H7))</f>
        <v>0</v>
      </c>
      <c r="L7" s="97"/>
      <c r="M7" s="97"/>
      <c r="N7" s="97"/>
      <c r="O7" s="97"/>
      <c r="P7" s="97"/>
      <c r="Q7" s="97"/>
      <c r="R7" s="96"/>
      <c r="S7" s="83"/>
      <c r="T7" s="97"/>
      <c r="U7" s="97"/>
      <c r="V7" s="207"/>
    </row>
    <row r="8" spans="1:22" s="79" customFormat="1">
      <c r="A8" s="166"/>
      <c r="B8" s="166"/>
      <c r="C8" s="166"/>
      <c r="D8" s="178"/>
      <c r="E8" s="171"/>
      <c r="F8" s="83" t="s">
        <v>165</v>
      </c>
      <c r="G8" s="97"/>
      <c r="H8" s="60" t="e">
        <f t="shared" si="5"/>
        <v>#N/A</v>
      </c>
      <c r="I8" s="53" t="str">
        <f t="shared" si="6"/>
        <v/>
      </c>
      <c r="J8" s="97"/>
      <c r="K8" s="60" t="b">
        <f t="shared" si="7"/>
        <v>0</v>
      </c>
      <c r="L8" s="97"/>
      <c r="M8" s="97"/>
      <c r="N8" s="97"/>
      <c r="O8" s="97"/>
      <c r="P8" s="97"/>
      <c r="Q8" s="97"/>
      <c r="R8" s="96"/>
      <c r="S8" s="83"/>
      <c r="T8" s="97"/>
      <c r="U8" s="97"/>
      <c r="V8" s="207"/>
    </row>
    <row r="9" spans="1:22" s="79" customFormat="1">
      <c r="A9" s="166"/>
      <c r="B9" s="166"/>
      <c r="C9" s="166"/>
      <c r="D9" s="178"/>
      <c r="E9" s="171"/>
      <c r="F9" s="83" t="s">
        <v>165</v>
      </c>
      <c r="G9" s="97"/>
      <c r="H9" s="60" t="e">
        <f t="shared" si="5"/>
        <v>#N/A</v>
      </c>
      <c r="I9" s="53" t="str">
        <f t="shared" si="6"/>
        <v/>
      </c>
      <c r="J9" s="97"/>
      <c r="K9" s="60" t="b">
        <f t="shared" si="7"/>
        <v>0</v>
      </c>
      <c r="L9" s="97"/>
      <c r="M9" s="97"/>
      <c r="N9" s="97"/>
      <c r="O9" s="97"/>
      <c r="P9" s="97"/>
      <c r="Q9" s="97"/>
      <c r="R9" s="96"/>
      <c r="S9" s="83"/>
      <c r="T9" s="97"/>
      <c r="U9" s="97"/>
      <c r="V9" s="207"/>
    </row>
    <row r="10" spans="1:22" s="79" customFormat="1">
      <c r="A10" s="166"/>
      <c r="B10" s="166"/>
      <c r="C10" s="166"/>
      <c r="D10" s="178"/>
      <c r="E10" s="171"/>
      <c r="F10" s="83" t="s">
        <v>165</v>
      </c>
      <c r="G10" s="97"/>
      <c r="H10" s="60" t="e">
        <f t="shared" si="5"/>
        <v>#N/A</v>
      </c>
      <c r="I10" s="53" t="str">
        <f t="shared" si="6"/>
        <v/>
      </c>
      <c r="J10" s="97"/>
      <c r="K10" s="60" t="b">
        <f t="shared" si="7"/>
        <v>0</v>
      </c>
      <c r="L10" s="97"/>
      <c r="M10" s="97"/>
      <c r="N10" s="97"/>
      <c r="O10" s="97"/>
      <c r="P10" s="97"/>
      <c r="Q10" s="97"/>
      <c r="R10" s="96"/>
      <c r="S10" s="83"/>
      <c r="T10" s="97"/>
      <c r="U10" s="97"/>
      <c r="V10" s="207"/>
    </row>
    <row r="11" spans="1:22" s="79" customFormat="1">
      <c r="A11" s="166"/>
      <c r="B11" s="166"/>
      <c r="C11" s="166"/>
      <c r="D11" s="178"/>
      <c r="E11" s="171"/>
      <c r="F11" s="83" t="s">
        <v>165</v>
      </c>
      <c r="G11" s="97"/>
      <c r="H11" s="60" t="e">
        <f t="shared" si="5"/>
        <v>#N/A</v>
      </c>
      <c r="I11" s="53" t="str">
        <f t="shared" si="6"/>
        <v/>
      </c>
      <c r="J11" s="97"/>
      <c r="K11" s="60" t="b">
        <f t="shared" si="7"/>
        <v>0</v>
      </c>
      <c r="L11" s="97"/>
      <c r="M11" s="97"/>
      <c r="N11" s="97"/>
      <c r="O11" s="97"/>
      <c r="P11" s="97"/>
      <c r="Q11" s="97"/>
      <c r="R11" s="96"/>
      <c r="S11" s="83"/>
      <c r="T11" s="97"/>
      <c r="U11" s="97"/>
      <c r="V11" s="207"/>
    </row>
    <row r="12" spans="1:22" s="79" customFormat="1">
      <c r="A12" s="166"/>
      <c r="B12" s="166"/>
      <c r="C12" s="166"/>
      <c r="D12" s="178"/>
      <c r="E12" s="170"/>
      <c r="F12" s="83" t="s">
        <v>3</v>
      </c>
      <c r="G12" s="77"/>
      <c r="H12" s="60" t="e">
        <f t="shared" ref="H12" si="8">INDEX(GuideWordMeanings,MATCH(G12,GuideWords,0)+1,MATCH(F12,GuideWordElements,0)+1)</f>
        <v>#N/A</v>
      </c>
      <c r="I12" s="53" t="str">
        <f t="shared" ref="I12" si="9">IF(ISNA(H12),"",H12)</f>
        <v/>
      </c>
      <c r="J12" s="80"/>
      <c r="K12" s="60" t="b">
        <f t="shared" ref="K12" si="10">NOT(ISNA(H12))</f>
        <v>0</v>
      </c>
      <c r="L12" s="77"/>
      <c r="M12" s="77"/>
      <c r="N12" s="77"/>
      <c r="O12" s="77"/>
      <c r="P12" s="77"/>
      <c r="Q12" s="77"/>
      <c r="R12" s="86"/>
      <c r="S12" s="83"/>
      <c r="T12" s="77"/>
      <c r="U12" s="77"/>
      <c r="V12" s="207"/>
    </row>
    <row r="13" spans="1:22" s="79" customFormat="1">
      <c r="A13" s="166"/>
      <c r="B13" s="166"/>
      <c r="C13" s="166"/>
      <c r="D13" s="178"/>
      <c r="E13" s="173"/>
      <c r="F13" s="83" t="s">
        <v>3</v>
      </c>
      <c r="G13" s="97"/>
      <c r="H13" s="60" t="e">
        <f t="shared" ref="H13:H34" si="11">INDEX(GuideWordMeanings,MATCH(G13,GuideWords,0)+1,MATCH(F13,GuideWordElements,0)+1)</f>
        <v>#N/A</v>
      </c>
      <c r="I13" s="53" t="str">
        <f t="shared" ref="I13:I34" si="12">IF(ISNA(H13),"",H13)</f>
        <v/>
      </c>
      <c r="J13" s="97"/>
      <c r="K13" s="60" t="b">
        <f t="shared" ref="K13:K34" si="13">NOT(ISNA(H13))</f>
        <v>0</v>
      </c>
      <c r="L13" s="97"/>
      <c r="M13" s="97"/>
      <c r="N13" s="97"/>
      <c r="O13" s="97"/>
      <c r="P13" s="97"/>
      <c r="Q13" s="97"/>
      <c r="R13" s="96"/>
      <c r="S13" s="83"/>
      <c r="T13" s="97"/>
      <c r="U13" s="97"/>
      <c r="V13" s="207"/>
    </row>
    <row r="14" spans="1:22" s="79" customFormat="1">
      <c r="A14" s="166"/>
      <c r="B14" s="166"/>
      <c r="C14" s="166"/>
      <c r="D14" s="178"/>
      <c r="E14" s="173"/>
      <c r="F14" s="83" t="s">
        <v>3</v>
      </c>
      <c r="G14" s="97"/>
      <c r="H14" s="60" t="e">
        <f t="shared" si="11"/>
        <v>#N/A</v>
      </c>
      <c r="I14" s="53" t="str">
        <f t="shared" si="12"/>
        <v/>
      </c>
      <c r="J14" s="97"/>
      <c r="K14" s="60" t="b">
        <f t="shared" si="13"/>
        <v>0</v>
      </c>
      <c r="L14" s="97"/>
      <c r="M14" s="97"/>
      <c r="N14" s="97"/>
      <c r="O14" s="97"/>
      <c r="P14" s="97"/>
      <c r="Q14" s="97"/>
      <c r="R14" s="96"/>
      <c r="S14" s="83"/>
      <c r="T14" s="97"/>
      <c r="U14" s="97"/>
      <c r="V14" s="207"/>
    </row>
    <row r="15" spans="1:22" s="79" customFormat="1">
      <c r="A15" s="166"/>
      <c r="B15" s="166"/>
      <c r="C15" s="166"/>
      <c r="D15" s="178"/>
      <c r="E15" s="168"/>
      <c r="F15" s="83" t="s">
        <v>3</v>
      </c>
      <c r="G15" s="97"/>
      <c r="H15" s="60" t="e">
        <f t="shared" si="11"/>
        <v>#N/A</v>
      </c>
      <c r="I15" s="53" t="str">
        <f t="shared" si="12"/>
        <v/>
      </c>
      <c r="J15" s="97"/>
      <c r="K15" s="60" t="b">
        <f t="shared" si="13"/>
        <v>0</v>
      </c>
      <c r="L15" s="97"/>
      <c r="M15" s="97"/>
      <c r="N15" s="97"/>
      <c r="O15" s="97"/>
      <c r="P15" s="97"/>
      <c r="Q15" s="97"/>
      <c r="R15" s="96"/>
      <c r="S15" s="83"/>
      <c r="T15" s="97"/>
      <c r="U15" s="97"/>
      <c r="V15" s="207"/>
    </row>
    <row r="16" spans="1:22" s="79" customFormat="1">
      <c r="A16" s="166"/>
      <c r="B16" s="166"/>
      <c r="C16" s="166"/>
      <c r="D16" s="178"/>
      <c r="E16" s="170"/>
      <c r="F16" s="83" t="s">
        <v>3</v>
      </c>
      <c r="G16" s="97"/>
      <c r="H16" s="60" t="e">
        <f t="shared" si="11"/>
        <v>#N/A</v>
      </c>
      <c r="I16" s="53" t="str">
        <f t="shared" si="12"/>
        <v/>
      </c>
      <c r="J16" s="97"/>
      <c r="K16" s="60" t="b">
        <f t="shared" si="13"/>
        <v>0</v>
      </c>
      <c r="L16" s="97"/>
      <c r="M16" s="97"/>
      <c r="N16" s="97"/>
      <c r="O16" s="97"/>
      <c r="P16" s="97"/>
      <c r="Q16" s="97"/>
      <c r="R16" s="96"/>
      <c r="S16" s="83"/>
      <c r="T16" s="97"/>
      <c r="U16" s="97"/>
      <c r="V16" s="207"/>
    </row>
    <row r="17" spans="1:22" s="79" customFormat="1">
      <c r="A17" s="166"/>
      <c r="B17" s="166"/>
      <c r="C17" s="166"/>
      <c r="D17" s="178"/>
      <c r="E17" s="173"/>
      <c r="F17" s="83" t="s">
        <v>3</v>
      </c>
      <c r="G17" s="97"/>
      <c r="H17" s="60" t="e">
        <f t="shared" si="11"/>
        <v>#N/A</v>
      </c>
      <c r="I17" s="53" t="str">
        <f t="shared" si="12"/>
        <v/>
      </c>
      <c r="J17" s="97"/>
      <c r="K17" s="60" t="b">
        <f t="shared" si="13"/>
        <v>0</v>
      </c>
      <c r="L17" s="97"/>
      <c r="M17" s="97"/>
      <c r="N17" s="97"/>
      <c r="O17" s="97"/>
      <c r="P17" s="97"/>
      <c r="Q17" s="97"/>
      <c r="R17" s="96"/>
      <c r="S17" s="83"/>
      <c r="T17" s="97"/>
      <c r="U17" s="97"/>
      <c r="V17" s="207"/>
    </row>
    <row r="18" spans="1:22" s="79" customFormat="1">
      <c r="A18" s="166"/>
      <c r="B18" s="166"/>
      <c r="C18" s="166"/>
      <c r="D18" s="178"/>
      <c r="E18" s="173"/>
      <c r="F18" s="83" t="s">
        <v>3</v>
      </c>
      <c r="G18" s="97"/>
      <c r="H18" s="60" t="e">
        <f t="shared" si="11"/>
        <v>#N/A</v>
      </c>
      <c r="I18" s="53" t="str">
        <f t="shared" si="12"/>
        <v/>
      </c>
      <c r="J18" s="97"/>
      <c r="K18" s="60" t="b">
        <f t="shared" si="13"/>
        <v>0</v>
      </c>
      <c r="L18" s="97"/>
      <c r="M18" s="97"/>
      <c r="N18" s="97"/>
      <c r="O18" s="97"/>
      <c r="P18" s="97"/>
      <c r="Q18" s="97"/>
      <c r="R18" s="96"/>
      <c r="S18" s="83"/>
      <c r="T18" s="97"/>
      <c r="U18" s="97"/>
      <c r="V18" s="207"/>
    </row>
    <row r="19" spans="1:22" s="79" customFormat="1">
      <c r="A19" s="166"/>
      <c r="B19" s="166"/>
      <c r="C19" s="166"/>
      <c r="D19" s="178"/>
      <c r="E19" s="168"/>
      <c r="F19" s="83" t="s">
        <v>3</v>
      </c>
      <c r="G19" s="97"/>
      <c r="H19" s="60" t="e">
        <f t="shared" si="11"/>
        <v>#N/A</v>
      </c>
      <c r="I19" s="53" t="str">
        <f t="shared" si="12"/>
        <v/>
      </c>
      <c r="J19" s="97"/>
      <c r="K19" s="60" t="b">
        <f t="shared" si="13"/>
        <v>0</v>
      </c>
      <c r="L19" s="97"/>
      <c r="M19" s="97"/>
      <c r="N19" s="97"/>
      <c r="O19" s="97"/>
      <c r="P19" s="97"/>
      <c r="Q19" s="97"/>
      <c r="R19" s="96"/>
      <c r="S19" s="83"/>
      <c r="T19" s="97"/>
      <c r="U19" s="97"/>
      <c r="V19" s="207"/>
    </row>
    <row r="20" spans="1:22" s="79" customFormat="1">
      <c r="A20" s="166"/>
      <c r="B20" s="166"/>
      <c r="C20" s="166"/>
      <c r="D20" s="166"/>
      <c r="E20" s="170"/>
      <c r="F20" s="83" t="s">
        <v>3</v>
      </c>
      <c r="G20" s="97"/>
      <c r="H20" s="60" t="e">
        <f t="shared" si="11"/>
        <v>#N/A</v>
      </c>
      <c r="I20" s="53" t="str">
        <f t="shared" si="12"/>
        <v/>
      </c>
      <c r="J20" s="97"/>
      <c r="K20" s="60" t="b">
        <f t="shared" si="13"/>
        <v>0</v>
      </c>
      <c r="L20" s="97"/>
      <c r="M20" s="97"/>
      <c r="N20" s="97"/>
      <c r="O20" s="97"/>
      <c r="P20" s="97"/>
      <c r="Q20" s="97"/>
      <c r="R20" s="96"/>
      <c r="S20" s="83"/>
      <c r="T20" s="97"/>
      <c r="U20" s="97"/>
      <c r="V20" s="207"/>
    </row>
    <row r="21" spans="1:22" s="79" customFormat="1">
      <c r="A21" s="166"/>
      <c r="B21" s="166"/>
      <c r="C21" s="166"/>
      <c r="D21" s="166"/>
      <c r="E21" s="173"/>
      <c r="F21" s="83" t="s">
        <v>3</v>
      </c>
      <c r="G21" s="97"/>
      <c r="H21" s="60" t="e">
        <f t="shared" si="11"/>
        <v>#N/A</v>
      </c>
      <c r="I21" s="53" t="str">
        <f t="shared" si="12"/>
        <v/>
      </c>
      <c r="J21" s="97"/>
      <c r="K21" s="60" t="b">
        <f t="shared" si="13"/>
        <v>0</v>
      </c>
      <c r="L21" s="97"/>
      <c r="M21" s="97"/>
      <c r="N21" s="97"/>
      <c r="O21" s="97"/>
      <c r="P21" s="97"/>
      <c r="Q21" s="97"/>
      <c r="R21" s="96"/>
      <c r="S21" s="83"/>
      <c r="T21" s="97"/>
      <c r="U21" s="97"/>
      <c r="V21" s="207"/>
    </row>
    <row r="22" spans="1:22" s="79" customFormat="1">
      <c r="A22" s="166"/>
      <c r="B22" s="166"/>
      <c r="C22" s="166"/>
      <c r="D22" s="166"/>
      <c r="E22" s="173"/>
      <c r="F22" s="83" t="s">
        <v>3</v>
      </c>
      <c r="G22" s="97"/>
      <c r="H22" s="60" t="e">
        <f t="shared" si="11"/>
        <v>#N/A</v>
      </c>
      <c r="I22" s="53" t="str">
        <f t="shared" si="12"/>
        <v/>
      </c>
      <c r="J22" s="97"/>
      <c r="K22" s="60" t="b">
        <f t="shared" si="13"/>
        <v>0</v>
      </c>
      <c r="L22" s="97"/>
      <c r="M22" s="97"/>
      <c r="N22" s="97"/>
      <c r="O22" s="97"/>
      <c r="P22" s="97"/>
      <c r="Q22" s="97"/>
      <c r="R22" s="96"/>
      <c r="S22" s="83"/>
      <c r="T22" s="97"/>
      <c r="U22" s="97"/>
      <c r="V22" s="207"/>
    </row>
    <row r="23" spans="1:22" s="79" customFormat="1">
      <c r="A23" s="166"/>
      <c r="B23" s="166"/>
      <c r="C23" s="166"/>
      <c r="D23" s="166"/>
      <c r="E23" s="168"/>
      <c r="F23" s="83" t="s">
        <v>3</v>
      </c>
      <c r="G23" s="97"/>
      <c r="H23" s="60" t="e">
        <f t="shared" si="11"/>
        <v>#N/A</v>
      </c>
      <c r="I23" s="53" t="str">
        <f t="shared" si="12"/>
        <v/>
      </c>
      <c r="J23" s="97"/>
      <c r="K23" s="60" t="b">
        <f t="shared" si="13"/>
        <v>0</v>
      </c>
      <c r="L23" s="97"/>
      <c r="M23" s="97"/>
      <c r="N23" s="97"/>
      <c r="O23" s="97"/>
      <c r="P23" s="97"/>
      <c r="Q23" s="97"/>
      <c r="R23" s="96"/>
      <c r="S23" s="83"/>
      <c r="T23" s="97"/>
      <c r="U23" s="97"/>
      <c r="V23" s="207"/>
    </row>
    <row r="24" spans="1:22" s="79" customFormat="1">
      <c r="A24" s="166"/>
      <c r="B24" s="166"/>
      <c r="C24" s="166"/>
      <c r="D24" s="166"/>
      <c r="E24" s="170"/>
      <c r="F24" s="83" t="s">
        <v>3</v>
      </c>
      <c r="G24" s="97"/>
      <c r="H24" s="60" t="e">
        <f t="shared" si="11"/>
        <v>#N/A</v>
      </c>
      <c r="I24" s="53" t="str">
        <f t="shared" si="12"/>
        <v/>
      </c>
      <c r="J24" s="97"/>
      <c r="K24" s="60" t="b">
        <f t="shared" si="13"/>
        <v>0</v>
      </c>
      <c r="L24" s="97"/>
      <c r="M24" s="97"/>
      <c r="N24" s="97"/>
      <c r="O24" s="97"/>
      <c r="P24" s="97"/>
      <c r="Q24" s="97"/>
      <c r="R24" s="96"/>
      <c r="S24" s="83"/>
      <c r="T24" s="97"/>
      <c r="U24" s="97"/>
      <c r="V24" s="207"/>
    </row>
    <row r="25" spans="1:22" s="79" customFormat="1">
      <c r="A25" s="166"/>
      <c r="B25" s="166"/>
      <c r="C25" s="166"/>
      <c r="D25" s="166"/>
      <c r="E25" s="173"/>
      <c r="F25" s="83" t="s">
        <v>3</v>
      </c>
      <c r="G25" s="97"/>
      <c r="H25" s="60" t="e">
        <f t="shared" si="11"/>
        <v>#N/A</v>
      </c>
      <c r="I25" s="53" t="str">
        <f t="shared" si="12"/>
        <v/>
      </c>
      <c r="J25" s="97"/>
      <c r="K25" s="60" t="b">
        <f t="shared" si="13"/>
        <v>0</v>
      </c>
      <c r="L25" s="97"/>
      <c r="M25" s="97"/>
      <c r="N25" s="97"/>
      <c r="O25" s="97"/>
      <c r="P25" s="97"/>
      <c r="Q25" s="97"/>
      <c r="R25" s="96"/>
      <c r="S25" s="83"/>
      <c r="T25" s="97"/>
      <c r="U25" s="97"/>
      <c r="V25" s="207"/>
    </row>
    <row r="26" spans="1:22" s="79" customFormat="1">
      <c r="A26" s="166"/>
      <c r="B26" s="166"/>
      <c r="C26" s="166"/>
      <c r="D26" s="166"/>
      <c r="E26" s="173"/>
      <c r="F26" s="83" t="s">
        <v>3</v>
      </c>
      <c r="G26" s="97"/>
      <c r="H26" s="60" t="e">
        <f t="shared" si="11"/>
        <v>#N/A</v>
      </c>
      <c r="I26" s="53" t="str">
        <f t="shared" si="12"/>
        <v/>
      </c>
      <c r="J26" s="97"/>
      <c r="K26" s="60" t="b">
        <f t="shared" si="13"/>
        <v>0</v>
      </c>
      <c r="L26" s="97"/>
      <c r="M26" s="97"/>
      <c r="N26" s="97"/>
      <c r="O26" s="97"/>
      <c r="P26" s="97"/>
      <c r="Q26" s="97"/>
      <c r="R26" s="96"/>
      <c r="S26" s="83"/>
      <c r="T26" s="97"/>
      <c r="U26" s="97"/>
      <c r="V26" s="207"/>
    </row>
    <row r="27" spans="1:22" s="79" customFormat="1">
      <c r="A27" s="167"/>
      <c r="B27" s="167"/>
      <c r="C27" s="167"/>
      <c r="D27" s="167"/>
      <c r="E27" s="168"/>
      <c r="F27" s="83" t="s">
        <v>3</v>
      </c>
      <c r="G27" s="97"/>
      <c r="H27" s="60" t="e">
        <f t="shared" si="11"/>
        <v>#N/A</v>
      </c>
      <c r="I27" s="53" t="str">
        <f t="shared" si="12"/>
        <v/>
      </c>
      <c r="J27" s="97"/>
      <c r="K27" s="60" t="b">
        <f t="shared" si="13"/>
        <v>0</v>
      </c>
      <c r="L27" s="97"/>
      <c r="M27" s="97"/>
      <c r="N27" s="97"/>
      <c r="O27" s="97"/>
      <c r="P27" s="97"/>
      <c r="Q27" s="97"/>
      <c r="R27" s="96"/>
      <c r="S27" s="83"/>
      <c r="T27" s="97"/>
      <c r="U27" s="97"/>
      <c r="V27" s="207"/>
    </row>
    <row r="28" spans="1:22" s="79" customFormat="1" ht="13" customHeight="1">
      <c r="A28" s="169">
        <v>2</v>
      </c>
      <c r="B28" s="169"/>
      <c r="C28" s="169"/>
      <c r="D28" s="177"/>
      <c r="E28" s="171"/>
      <c r="F28" s="83" t="s">
        <v>165</v>
      </c>
      <c r="G28" s="97"/>
      <c r="H28" s="60" t="e">
        <f t="shared" si="11"/>
        <v>#N/A</v>
      </c>
      <c r="I28" s="53" t="str">
        <f t="shared" si="12"/>
        <v/>
      </c>
      <c r="J28" s="97"/>
      <c r="K28" s="60" t="b">
        <f t="shared" si="13"/>
        <v>0</v>
      </c>
      <c r="L28" s="97"/>
      <c r="M28" s="97"/>
      <c r="N28" s="97"/>
      <c r="O28" s="97"/>
      <c r="P28" s="97"/>
      <c r="Q28" s="97"/>
      <c r="R28" s="96"/>
      <c r="S28" s="83"/>
      <c r="T28" s="97"/>
      <c r="U28" s="97"/>
      <c r="V28" s="207"/>
    </row>
    <row r="29" spans="1:22" s="79" customFormat="1">
      <c r="A29" s="166"/>
      <c r="B29" s="166"/>
      <c r="C29" s="166"/>
      <c r="D29" s="178"/>
      <c r="E29" s="171"/>
      <c r="F29" s="83" t="s">
        <v>165</v>
      </c>
      <c r="G29" s="97"/>
      <c r="H29" s="60" t="e">
        <f t="shared" si="11"/>
        <v>#N/A</v>
      </c>
      <c r="I29" s="53" t="str">
        <f t="shared" si="12"/>
        <v/>
      </c>
      <c r="J29" s="97"/>
      <c r="K29" s="60" t="b">
        <f t="shared" si="13"/>
        <v>0</v>
      </c>
      <c r="L29" s="97"/>
      <c r="M29" s="97"/>
      <c r="N29" s="97"/>
      <c r="O29" s="97"/>
      <c r="P29" s="97"/>
      <c r="Q29" s="97"/>
      <c r="R29" s="96"/>
      <c r="S29" s="83"/>
      <c r="T29" s="97"/>
      <c r="U29" s="97"/>
      <c r="V29" s="207"/>
    </row>
    <row r="30" spans="1:22" s="79" customFormat="1">
      <c r="A30" s="166"/>
      <c r="B30" s="166"/>
      <c r="C30" s="166"/>
      <c r="D30" s="178"/>
      <c r="E30" s="171"/>
      <c r="F30" s="83" t="s">
        <v>165</v>
      </c>
      <c r="G30" s="97"/>
      <c r="H30" s="60" t="e">
        <f t="shared" si="11"/>
        <v>#N/A</v>
      </c>
      <c r="I30" s="53" t="str">
        <f t="shared" si="12"/>
        <v/>
      </c>
      <c r="J30" s="97"/>
      <c r="K30" s="60" t="b">
        <f t="shared" si="13"/>
        <v>0</v>
      </c>
      <c r="L30" s="97"/>
      <c r="M30" s="97"/>
      <c r="N30" s="97"/>
      <c r="O30" s="97"/>
      <c r="P30" s="97"/>
      <c r="Q30" s="97"/>
      <c r="R30" s="96"/>
      <c r="S30" s="83"/>
      <c r="T30" s="97"/>
      <c r="U30" s="97"/>
      <c r="V30" s="207"/>
    </row>
    <row r="31" spans="1:22" s="79" customFormat="1">
      <c r="A31" s="166"/>
      <c r="B31" s="166"/>
      <c r="C31" s="166"/>
      <c r="D31" s="178"/>
      <c r="E31" s="171"/>
      <c r="F31" s="83" t="s">
        <v>165</v>
      </c>
      <c r="G31" s="97"/>
      <c r="H31" s="60" t="e">
        <f t="shared" si="11"/>
        <v>#N/A</v>
      </c>
      <c r="I31" s="53" t="str">
        <f t="shared" si="12"/>
        <v/>
      </c>
      <c r="J31" s="97"/>
      <c r="K31" s="60" t="b">
        <f t="shared" si="13"/>
        <v>0</v>
      </c>
      <c r="L31" s="97"/>
      <c r="M31" s="97"/>
      <c r="N31" s="97"/>
      <c r="O31" s="97"/>
      <c r="P31" s="97"/>
      <c r="Q31" s="97"/>
      <c r="R31" s="96"/>
      <c r="S31" s="83"/>
      <c r="T31" s="97"/>
      <c r="U31" s="97"/>
      <c r="V31" s="207"/>
    </row>
    <row r="32" spans="1:22" s="79" customFormat="1">
      <c r="A32" s="166"/>
      <c r="B32" s="166"/>
      <c r="C32" s="166"/>
      <c r="D32" s="178"/>
      <c r="E32" s="171"/>
      <c r="F32" s="83" t="s">
        <v>165</v>
      </c>
      <c r="G32" s="97"/>
      <c r="H32" s="60" t="e">
        <f t="shared" si="11"/>
        <v>#N/A</v>
      </c>
      <c r="I32" s="53" t="str">
        <f t="shared" si="12"/>
        <v/>
      </c>
      <c r="J32" s="97"/>
      <c r="K32" s="60" t="b">
        <f t="shared" si="13"/>
        <v>0</v>
      </c>
      <c r="L32" s="97"/>
      <c r="M32" s="97"/>
      <c r="N32" s="97"/>
      <c r="O32" s="97"/>
      <c r="P32" s="97"/>
      <c r="Q32" s="97"/>
      <c r="R32" s="96"/>
      <c r="S32" s="83"/>
      <c r="T32" s="97"/>
      <c r="U32" s="97"/>
      <c r="V32" s="207"/>
    </row>
    <row r="33" spans="1:22" s="79" customFormat="1">
      <c r="A33" s="166"/>
      <c r="B33" s="166"/>
      <c r="C33" s="166"/>
      <c r="D33" s="178"/>
      <c r="E33" s="171"/>
      <c r="F33" s="83" t="s">
        <v>165</v>
      </c>
      <c r="G33" s="97"/>
      <c r="H33" s="60" t="e">
        <f t="shared" si="11"/>
        <v>#N/A</v>
      </c>
      <c r="I33" s="53" t="str">
        <f t="shared" si="12"/>
        <v/>
      </c>
      <c r="J33" s="97"/>
      <c r="K33" s="60" t="b">
        <f t="shared" si="13"/>
        <v>0</v>
      </c>
      <c r="L33" s="97"/>
      <c r="M33" s="97"/>
      <c r="N33" s="97"/>
      <c r="O33" s="97"/>
      <c r="P33" s="97"/>
      <c r="Q33" s="97"/>
      <c r="R33" s="96"/>
      <c r="S33" s="83"/>
      <c r="T33" s="97"/>
      <c r="U33" s="97"/>
      <c r="V33" s="207"/>
    </row>
    <row r="34" spans="1:22" s="79" customFormat="1">
      <c r="A34" s="166"/>
      <c r="B34" s="166"/>
      <c r="C34" s="166"/>
      <c r="D34" s="178"/>
      <c r="E34" s="170"/>
      <c r="F34" s="83" t="s">
        <v>3</v>
      </c>
      <c r="G34" s="97"/>
      <c r="H34" s="60" t="e">
        <f t="shared" si="11"/>
        <v>#N/A</v>
      </c>
      <c r="I34" s="53" t="str">
        <f t="shared" si="12"/>
        <v/>
      </c>
      <c r="J34" s="97"/>
      <c r="K34" s="60" t="b">
        <f t="shared" si="13"/>
        <v>0</v>
      </c>
      <c r="L34" s="97"/>
      <c r="M34" s="97"/>
      <c r="N34" s="97"/>
      <c r="O34" s="97"/>
      <c r="P34" s="97"/>
      <c r="Q34" s="97"/>
      <c r="R34" s="96"/>
      <c r="S34" s="83"/>
      <c r="T34" s="97"/>
      <c r="U34" s="97"/>
      <c r="V34" s="207"/>
    </row>
    <row r="35" spans="1:22" s="79" customFormat="1">
      <c r="A35" s="166"/>
      <c r="B35" s="166"/>
      <c r="C35" s="166"/>
      <c r="D35" s="178"/>
      <c r="E35" s="173"/>
      <c r="F35" s="83" t="s">
        <v>3</v>
      </c>
      <c r="G35" s="97"/>
      <c r="H35" s="60" t="e">
        <f t="shared" ref="H35:H71" si="14">INDEX(GuideWordMeanings,MATCH(G35,GuideWords,0)+1,MATCH(F35,GuideWordElements,0)+1)</f>
        <v>#N/A</v>
      </c>
      <c r="I35" s="53" t="str">
        <f t="shared" ref="I35:I71" si="15">IF(ISNA(H35),"",H35)</f>
        <v/>
      </c>
      <c r="J35" s="97"/>
      <c r="K35" s="60" t="b">
        <f t="shared" ref="K35:K71" si="16">NOT(ISNA(H35))</f>
        <v>0</v>
      </c>
      <c r="L35" s="97"/>
      <c r="M35" s="97"/>
      <c r="N35" s="97"/>
      <c r="O35" s="97"/>
      <c r="P35" s="97"/>
      <c r="Q35" s="97"/>
      <c r="R35" s="96"/>
      <c r="S35" s="83"/>
      <c r="T35" s="97"/>
      <c r="U35" s="97"/>
      <c r="V35" s="207"/>
    </row>
    <row r="36" spans="1:22" s="79" customFormat="1">
      <c r="A36" s="166"/>
      <c r="B36" s="166"/>
      <c r="C36" s="166"/>
      <c r="D36" s="178"/>
      <c r="E36" s="173"/>
      <c r="F36" s="83" t="s">
        <v>3</v>
      </c>
      <c r="G36" s="97"/>
      <c r="H36" s="60" t="e">
        <f t="shared" si="14"/>
        <v>#N/A</v>
      </c>
      <c r="I36" s="53" t="str">
        <f t="shared" si="15"/>
        <v/>
      </c>
      <c r="J36" s="97"/>
      <c r="K36" s="60" t="b">
        <f t="shared" si="16"/>
        <v>0</v>
      </c>
      <c r="L36" s="97"/>
      <c r="M36" s="97"/>
      <c r="N36" s="97"/>
      <c r="O36" s="97"/>
      <c r="P36" s="97"/>
      <c r="Q36" s="97"/>
      <c r="R36" s="96"/>
      <c r="S36" s="83"/>
      <c r="T36" s="97"/>
      <c r="U36" s="97"/>
      <c r="V36" s="207"/>
    </row>
    <row r="37" spans="1:22" s="79" customFormat="1">
      <c r="A37" s="166"/>
      <c r="B37" s="166"/>
      <c r="C37" s="166"/>
      <c r="D37" s="178"/>
      <c r="E37" s="168"/>
      <c r="F37" s="83" t="s">
        <v>3</v>
      </c>
      <c r="G37" s="97"/>
      <c r="H37" s="60" t="e">
        <f t="shared" si="14"/>
        <v>#N/A</v>
      </c>
      <c r="I37" s="53" t="str">
        <f t="shared" si="15"/>
        <v/>
      </c>
      <c r="J37" s="97"/>
      <c r="K37" s="60" t="b">
        <f t="shared" si="16"/>
        <v>0</v>
      </c>
      <c r="L37" s="97"/>
      <c r="M37" s="97"/>
      <c r="N37" s="97"/>
      <c r="O37" s="97"/>
      <c r="P37" s="97"/>
      <c r="Q37" s="97"/>
      <c r="R37" s="96"/>
      <c r="S37" s="83"/>
      <c r="T37" s="97"/>
      <c r="U37" s="97"/>
      <c r="V37" s="207"/>
    </row>
    <row r="38" spans="1:22" s="79" customFormat="1">
      <c r="A38" s="166"/>
      <c r="B38" s="166"/>
      <c r="C38" s="166"/>
      <c r="D38" s="178"/>
      <c r="E38" s="170"/>
      <c r="F38" s="83" t="s">
        <v>3</v>
      </c>
      <c r="G38" s="97"/>
      <c r="H38" s="60" t="e">
        <f t="shared" si="14"/>
        <v>#N/A</v>
      </c>
      <c r="I38" s="53" t="str">
        <f t="shared" si="15"/>
        <v/>
      </c>
      <c r="J38" s="97"/>
      <c r="K38" s="60" t="b">
        <f t="shared" si="16"/>
        <v>0</v>
      </c>
      <c r="L38" s="97"/>
      <c r="M38" s="97"/>
      <c r="N38" s="97"/>
      <c r="O38" s="97"/>
      <c r="P38" s="97"/>
      <c r="Q38" s="97"/>
      <c r="R38" s="96"/>
      <c r="S38" s="83"/>
      <c r="T38" s="97"/>
      <c r="U38" s="97"/>
      <c r="V38" s="207"/>
    </row>
    <row r="39" spans="1:22" s="79" customFormat="1">
      <c r="A39" s="166"/>
      <c r="B39" s="166"/>
      <c r="C39" s="166"/>
      <c r="D39" s="178"/>
      <c r="E39" s="173"/>
      <c r="F39" s="83" t="s">
        <v>3</v>
      </c>
      <c r="G39" s="97"/>
      <c r="H39" s="60" t="e">
        <f t="shared" si="14"/>
        <v>#N/A</v>
      </c>
      <c r="I39" s="53" t="str">
        <f t="shared" si="15"/>
        <v/>
      </c>
      <c r="J39" s="97"/>
      <c r="K39" s="60" t="b">
        <f t="shared" si="16"/>
        <v>0</v>
      </c>
      <c r="L39" s="97"/>
      <c r="M39" s="97"/>
      <c r="N39" s="97"/>
      <c r="O39" s="97"/>
      <c r="P39" s="97"/>
      <c r="Q39" s="97"/>
      <c r="R39" s="96"/>
      <c r="S39" s="83"/>
      <c r="T39" s="97"/>
      <c r="U39" s="97"/>
      <c r="V39" s="207"/>
    </row>
    <row r="40" spans="1:22" s="79" customFormat="1">
      <c r="A40" s="166"/>
      <c r="B40" s="166"/>
      <c r="C40" s="166"/>
      <c r="D40" s="178"/>
      <c r="E40" s="173"/>
      <c r="F40" s="83" t="s">
        <v>3</v>
      </c>
      <c r="G40" s="97"/>
      <c r="H40" s="60" t="e">
        <f t="shared" si="14"/>
        <v>#N/A</v>
      </c>
      <c r="I40" s="53" t="str">
        <f t="shared" si="15"/>
        <v/>
      </c>
      <c r="J40" s="97"/>
      <c r="K40" s="60" t="b">
        <f t="shared" si="16"/>
        <v>0</v>
      </c>
      <c r="L40" s="97"/>
      <c r="M40" s="97"/>
      <c r="N40" s="97"/>
      <c r="O40" s="97"/>
      <c r="P40" s="97"/>
      <c r="Q40" s="97"/>
      <c r="R40" s="96"/>
      <c r="S40" s="83"/>
      <c r="T40" s="97"/>
      <c r="U40" s="97"/>
      <c r="V40" s="207"/>
    </row>
    <row r="41" spans="1:22" s="79" customFormat="1">
      <c r="A41" s="166"/>
      <c r="B41" s="166"/>
      <c r="C41" s="166"/>
      <c r="D41" s="178"/>
      <c r="E41" s="168"/>
      <c r="F41" s="83" t="s">
        <v>3</v>
      </c>
      <c r="G41" s="97"/>
      <c r="H41" s="60" t="e">
        <f t="shared" si="14"/>
        <v>#N/A</v>
      </c>
      <c r="I41" s="53" t="str">
        <f t="shared" si="15"/>
        <v/>
      </c>
      <c r="J41" s="97"/>
      <c r="K41" s="60" t="b">
        <f t="shared" si="16"/>
        <v>0</v>
      </c>
      <c r="L41" s="97"/>
      <c r="M41" s="97"/>
      <c r="N41" s="97"/>
      <c r="O41" s="97"/>
      <c r="P41" s="97"/>
      <c r="Q41" s="97"/>
      <c r="R41" s="96"/>
      <c r="S41" s="83"/>
      <c r="T41" s="97"/>
      <c r="U41" s="97"/>
      <c r="V41" s="207"/>
    </row>
    <row r="42" spans="1:22" s="79" customFormat="1">
      <c r="A42" s="166"/>
      <c r="B42" s="166"/>
      <c r="C42" s="166"/>
      <c r="D42" s="166"/>
      <c r="E42" s="170"/>
      <c r="F42" s="83" t="s">
        <v>3</v>
      </c>
      <c r="G42" s="97"/>
      <c r="H42" s="60" t="e">
        <f t="shared" si="14"/>
        <v>#N/A</v>
      </c>
      <c r="I42" s="53" t="str">
        <f t="shared" si="15"/>
        <v/>
      </c>
      <c r="J42" s="97"/>
      <c r="K42" s="60" t="b">
        <f t="shared" si="16"/>
        <v>0</v>
      </c>
      <c r="L42" s="97"/>
      <c r="M42" s="97"/>
      <c r="N42" s="97"/>
      <c r="O42" s="97"/>
      <c r="P42" s="97"/>
      <c r="Q42" s="97"/>
      <c r="R42" s="96"/>
      <c r="S42" s="83"/>
      <c r="T42" s="97"/>
      <c r="U42" s="97"/>
      <c r="V42" s="207"/>
    </row>
    <row r="43" spans="1:22" s="79" customFormat="1">
      <c r="A43" s="166"/>
      <c r="B43" s="166"/>
      <c r="C43" s="166"/>
      <c r="D43" s="166"/>
      <c r="E43" s="173"/>
      <c r="F43" s="83" t="s">
        <v>3</v>
      </c>
      <c r="G43" s="97"/>
      <c r="H43" s="60" t="e">
        <f t="shared" si="14"/>
        <v>#N/A</v>
      </c>
      <c r="I43" s="53" t="str">
        <f t="shared" si="15"/>
        <v/>
      </c>
      <c r="J43" s="97"/>
      <c r="K43" s="60" t="b">
        <f t="shared" si="16"/>
        <v>0</v>
      </c>
      <c r="L43" s="97"/>
      <c r="M43" s="97"/>
      <c r="N43" s="97"/>
      <c r="O43" s="97"/>
      <c r="P43" s="97"/>
      <c r="Q43" s="97"/>
      <c r="R43" s="96"/>
      <c r="S43" s="83"/>
      <c r="T43" s="97"/>
      <c r="U43" s="97"/>
      <c r="V43" s="207"/>
    </row>
    <row r="44" spans="1:22" s="79" customFormat="1">
      <c r="A44" s="166"/>
      <c r="B44" s="166"/>
      <c r="C44" s="166"/>
      <c r="D44" s="166"/>
      <c r="E44" s="173"/>
      <c r="F44" s="83" t="s">
        <v>3</v>
      </c>
      <c r="G44" s="97"/>
      <c r="H44" s="60" t="e">
        <f t="shared" si="14"/>
        <v>#N/A</v>
      </c>
      <c r="I44" s="53" t="str">
        <f t="shared" si="15"/>
        <v/>
      </c>
      <c r="J44" s="97"/>
      <c r="K44" s="60" t="b">
        <f t="shared" si="16"/>
        <v>0</v>
      </c>
      <c r="L44" s="97"/>
      <c r="M44" s="97"/>
      <c r="N44" s="97"/>
      <c r="O44" s="97"/>
      <c r="P44" s="97"/>
      <c r="Q44" s="97"/>
      <c r="R44" s="96"/>
      <c r="S44" s="83"/>
      <c r="T44" s="97"/>
      <c r="U44" s="97"/>
      <c r="V44" s="207"/>
    </row>
    <row r="45" spans="1:22" s="79" customFormat="1">
      <c r="A45" s="166"/>
      <c r="B45" s="166"/>
      <c r="C45" s="166"/>
      <c r="D45" s="166"/>
      <c r="E45" s="168"/>
      <c r="F45" s="83" t="s">
        <v>3</v>
      </c>
      <c r="G45" s="97"/>
      <c r="H45" s="60" t="e">
        <f t="shared" si="14"/>
        <v>#N/A</v>
      </c>
      <c r="I45" s="53" t="str">
        <f t="shared" si="15"/>
        <v/>
      </c>
      <c r="J45" s="97"/>
      <c r="K45" s="60" t="b">
        <f t="shared" si="16"/>
        <v>0</v>
      </c>
      <c r="L45" s="97"/>
      <c r="M45" s="97"/>
      <c r="N45" s="97"/>
      <c r="O45" s="97"/>
      <c r="P45" s="97"/>
      <c r="Q45" s="97"/>
      <c r="R45" s="96"/>
      <c r="S45" s="83"/>
      <c r="T45" s="97"/>
      <c r="U45" s="97"/>
      <c r="V45" s="207"/>
    </row>
    <row r="46" spans="1:22" s="79" customFormat="1">
      <c r="A46" s="166"/>
      <c r="B46" s="166"/>
      <c r="C46" s="166"/>
      <c r="D46" s="166"/>
      <c r="E46" s="170"/>
      <c r="F46" s="83" t="s">
        <v>3</v>
      </c>
      <c r="G46" s="97"/>
      <c r="H46" s="60" t="e">
        <f t="shared" si="14"/>
        <v>#N/A</v>
      </c>
      <c r="I46" s="53" t="str">
        <f t="shared" si="15"/>
        <v/>
      </c>
      <c r="J46" s="97"/>
      <c r="K46" s="60" t="b">
        <f t="shared" si="16"/>
        <v>0</v>
      </c>
      <c r="L46" s="97"/>
      <c r="M46" s="97"/>
      <c r="N46" s="97"/>
      <c r="O46" s="97"/>
      <c r="P46" s="97"/>
      <c r="Q46" s="97"/>
      <c r="R46" s="96"/>
      <c r="S46" s="83"/>
      <c r="T46" s="97"/>
      <c r="U46" s="97"/>
      <c r="V46" s="207"/>
    </row>
    <row r="47" spans="1:22" s="79" customFormat="1">
      <c r="A47" s="166"/>
      <c r="B47" s="166"/>
      <c r="C47" s="166"/>
      <c r="D47" s="166"/>
      <c r="E47" s="173"/>
      <c r="F47" s="83" t="s">
        <v>3</v>
      </c>
      <c r="G47" s="97"/>
      <c r="H47" s="60" t="e">
        <f t="shared" si="14"/>
        <v>#N/A</v>
      </c>
      <c r="I47" s="53" t="str">
        <f t="shared" si="15"/>
        <v/>
      </c>
      <c r="J47" s="97"/>
      <c r="K47" s="60" t="b">
        <f t="shared" si="16"/>
        <v>0</v>
      </c>
      <c r="L47" s="97"/>
      <c r="M47" s="97"/>
      <c r="N47" s="97"/>
      <c r="O47" s="97"/>
      <c r="P47" s="97"/>
      <c r="Q47" s="97"/>
      <c r="R47" s="96"/>
      <c r="S47" s="83"/>
      <c r="T47" s="97"/>
      <c r="U47" s="97"/>
      <c r="V47" s="207"/>
    </row>
    <row r="48" spans="1:22" s="79" customFormat="1">
      <c r="A48" s="166"/>
      <c r="B48" s="166"/>
      <c r="C48" s="166"/>
      <c r="D48" s="166"/>
      <c r="E48" s="173"/>
      <c r="F48" s="83" t="s">
        <v>3</v>
      </c>
      <c r="G48" s="97"/>
      <c r="H48" s="60" t="e">
        <f t="shared" si="14"/>
        <v>#N/A</v>
      </c>
      <c r="I48" s="53" t="str">
        <f t="shared" si="15"/>
        <v/>
      </c>
      <c r="J48" s="97"/>
      <c r="K48" s="60" t="b">
        <f t="shared" si="16"/>
        <v>0</v>
      </c>
      <c r="L48" s="97"/>
      <c r="M48" s="97"/>
      <c r="N48" s="97"/>
      <c r="O48" s="97"/>
      <c r="P48" s="97"/>
      <c r="Q48" s="97"/>
      <c r="R48" s="96"/>
      <c r="S48" s="83"/>
      <c r="T48" s="97"/>
      <c r="U48" s="97"/>
      <c r="V48" s="207"/>
    </row>
    <row r="49" spans="1:22" s="79" customFormat="1">
      <c r="A49" s="167"/>
      <c r="B49" s="167"/>
      <c r="C49" s="167"/>
      <c r="D49" s="167"/>
      <c r="E49" s="168"/>
      <c r="F49" s="83" t="s">
        <v>3</v>
      </c>
      <c r="G49" s="97"/>
      <c r="H49" s="60" t="e">
        <f t="shared" si="14"/>
        <v>#N/A</v>
      </c>
      <c r="I49" s="53" t="str">
        <f t="shared" si="15"/>
        <v/>
      </c>
      <c r="J49" s="97"/>
      <c r="K49" s="60" t="b">
        <f t="shared" si="16"/>
        <v>0</v>
      </c>
      <c r="L49" s="97"/>
      <c r="M49" s="97"/>
      <c r="N49" s="97"/>
      <c r="O49" s="97"/>
      <c r="P49" s="97"/>
      <c r="Q49" s="97"/>
      <c r="R49" s="96"/>
      <c r="S49" s="83"/>
      <c r="T49" s="97"/>
      <c r="U49" s="97"/>
      <c r="V49" s="207"/>
    </row>
    <row r="50" spans="1:22" s="79" customFormat="1" ht="13" customHeight="1">
      <c r="A50" s="169">
        <v>3</v>
      </c>
      <c r="B50" s="169"/>
      <c r="C50" s="169"/>
      <c r="D50" s="177"/>
      <c r="E50" s="171"/>
      <c r="F50" s="83" t="s">
        <v>165</v>
      </c>
      <c r="G50" s="97"/>
      <c r="H50" s="60" t="e">
        <f t="shared" si="14"/>
        <v>#N/A</v>
      </c>
      <c r="I50" s="53" t="str">
        <f t="shared" si="15"/>
        <v/>
      </c>
      <c r="J50" s="97"/>
      <c r="K50" s="60" t="b">
        <f t="shared" si="16"/>
        <v>0</v>
      </c>
      <c r="L50" s="97"/>
      <c r="M50" s="97"/>
      <c r="N50" s="97"/>
      <c r="O50" s="97"/>
      <c r="P50" s="97"/>
      <c r="Q50" s="97"/>
      <c r="R50" s="96"/>
      <c r="S50" s="83"/>
      <c r="T50" s="97"/>
      <c r="U50" s="97"/>
      <c r="V50" s="207"/>
    </row>
    <row r="51" spans="1:22" s="79" customFormat="1">
      <c r="A51" s="166"/>
      <c r="B51" s="166"/>
      <c r="C51" s="166"/>
      <c r="D51" s="178"/>
      <c r="E51" s="171"/>
      <c r="F51" s="83" t="s">
        <v>165</v>
      </c>
      <c r="G51" s="97"/>
      <c r="H51" s="60" t="e">
        <f t="shared" si="14"/>
        <v>#N/A</v>
      </c>
      <c r="I51" s="53" t="str">
        <f t="shared" si="15"/>
        <v/>
      </c>
      <c r="J51" s="97"/>
      <c r="K51" s="60" t="b">
        <f t="shared" si="16"/>
        <v>0</v>
      </c>
      <c r="L51" s="97"/>
      <c r="M51" s="97"/>
      <c r="N51" s="97"/>
      <c r="O51" s="97"/>
      <c r="P51" s="97"/>
      <c r="Q51" s="97"/>
      <c r="R51" s="96"/>
      <c r="S51" s="83"/>
      <c r="T51" s="97"/>
      <c r="U51" s="97"/>
      <c r="V51" s="207"/>
    </row>
    <row r="52" spans="1:22" s="79" customFormat="1">
      <c r="A52" s="166"/>
      <c r="B52" s="166"/>
      <c r="C52" s="166"/>
      <c r="D52" s="178"/>
      <c r="E52" s="171"/>
      <c r="F52" s="83" t="s">
        <v>165</v>
      </c>
      <c r="G52" s="97"/>
      <c r="H52" s="60" t="e">
        <f t="shared" si="14"/>
        <v>#N/A</v>
      </c>
      <c r="I52" s="53" t="str">
        <f t="shared" si="15"/>
        <v/>
      </c>
      <c r="J52" s="97"/>
      <c r="K52" s="60" t="b">
        <f t="shared" si="16"/>
        <v>0</v>
      </c>
      <c r="L52" s="97"/>
      <c r="M52" s="97"/>
      <c r="N52" s="97"/>
      <c r="O52" s="97"/>
      <c r="P52" s="97"/>
      <c r="Q52" s="97"/>
      <c r="R52" s="96"/>
      <c r="S52" s="83"/>
      <c r="T52" s="97"/>
      <c r="U52" s="97"/>
      <c r="V52" s="207"/>
    </row>
    <row r="53" spans="1:22" s="79" customFormat="1">
      <c r="A53" s="166"/>
      <c r="B53" s="166"/>
      <c r="C53" s="166"/>
      <c r="D53" s="178"/>
      <c r="E53" s="171"/>
      <c r="F53" s="83" t="s">
        <v>165</v>
      </c>
      <c r="G53" s="97"/>
      <c r="H53" s="60" t="e">
        <f t="shared" si="14"/>
        <v>#N/A</v>
      </c>
      <c r="I53" s="53" t="str">
        <f t="shared" si="15"/>
        <v/>
      </c>
      <c r="J53" s="97"/>
      <c r="K53" s="60" t="b">
        <f t="shared" si="16"/>
        <v>0</v>
      </c>
      <c r="L53" s="97"/>
      <c r="M53" s="97"/>
      <c r="N53" s="97"/>
      <c r="O53" s="97"/>
      <c r="P53" s="97"/>
      <c r="Q53" s="97"/>
      <c r="R53" s="96"/>
      <c r="S53" s="83"/>
      <c r="T53" s="97"/>
      <c r="U53" s="97"/>
      <c r="V53" s="207"/>
    </row>
    <row r="54" spans="1:22" s="79" customFormat="1">
      <c r="A54" s="166"/>
      <c r="B54" s="166"/>
      <c r="C54" s="166"/>
      <c r="D54" s="178"/>
      <c r="E54" s="171"/>
      <c r="F54" s="83" t="s">
        <v>165</v>
      </c>
      <c r="G54" s="97"/>
      <c r="H54" s="60" t="e">
        <f t="shared" si="14"/>
        <v>#N/A</v>
      </c>
      <c r="I54" s="53" t="str">
        <f t="shared" si="15"/>
        <v/>
      </c>
      <c r="J54" s="97"/>
      <c r="K54" s="60" t="b">
        <f t="shared" si="16"/>
        <v>0</v>
      </c>
      <c r="L54" s="97"/>
      <c r="M54" s="97"/>
      <c r="N54" s="97"/>
      <c r="O54" s="97"/>
      <c r="P54" s="97"/>
      <c r="Q54" s="97"/>
      <c r="R54" s="96"/>
      <c r="S54" s="83"/>
      <c r="T54" s="97"/>
      <c r="U54" s="97"/>
      <c r="V54" s="207"/>
    </row>
    <row r="55" spans="1:22" s="79" customFormat="1">
      <c r="A55" s="166"/>
      <c r="B55" s="166"/>
      <c r="C55" s="166"/>
      <c r="D55" s="178"/>
      <c r="E55" s="171"/>
      <c r="F55" s="83" t="s">
        <v>165</v>
      </c>
      <c r="G55" s="97"/>
      <c r="H55" s="60" t="e">
        <f t="shared" si="14"/>
        <v>#N/A</v>
      </c>
      <c r="I55" s="53" t="str">
        <f t="shared" si="15"/>
        <v/>
      </c>
      <c r="J55" s="97"/>
      <c r="K55" s="60" t="b">
        <f t="shared" si="16"/>
        <v>0</v>
      </c>
      <c r="L55" s="97"/>
      <c r="M55" s="97"/>
      <c r="N55" s="97"/>
      <c r="O55" s="97"/>
      <c r="P55" s="97"/>
      <c r="Q55" s="97"/>
      <c r="R55" s="96"/>
      <c r="S55" s="83"/>
      <c r="T55" s="97"/>
      <c r="U55" s="97"/>
      <c r="V55" s="207"/>
    </row>
    <row r="56" spans="1:22" s="79" customFormat="1">
      <c r="A56" s="166"/>
      <c r="B56" s="166"/>
      <c r="C56" s="166"/>
      <c r="D56" s="178"/>
      <c r="E56" s="170"/>
      <c r="F56" s="83" t="s">
        <v>3</v>
      </c>
      <c r="G56" s="97"/>
      <c r="H56" s="60" t="e">
        <f t="shared" si="14"/>
        <v>#N/A</v>
      </c>
      <c r="I56" s="53" t="str">
        <f t="shared" si="15"/>
        <v/>
      </c>
      <c r="J56" s="97"/>
      <c r="K56" s="60" t="b">
        <f t="shared" si="16"/>
        <v>0</v>
      </c>
      <c r="L56" s="97"/>
      <c r="M56" s="97"/>
      <c r="N56" s="97"/>
      <c r="O56" s="97"/>
      <c r="P56" s="97"/>
      <c r="Q56" s="97"/>
      <c r="R56" s="96"/>
      <c r="S56" s="83"/>
      <c r="T56" s="97"/>
      <c r="U56" s="97"/>
      <c r="V56" s="207"/>
    </row>
    <row r="57" spans="1:22" s="79" customFormat="1">
      <c r="A57" s="166"/>
      <c r="B57" s="166"/>
      <c r="C57" s="166"/>
      <c r="D57" s="178"/>
      <c r="E57" s="173"/>
      <c r="F57" s="83" t="s">
        <v>3</v>
      </c>
      <c r="G57" s="97"/>
      <c r="H57" s="60" t="e">
        <f t="shared" si="14"/>
        <v>#N/A</v>
      </c>
      <c r="I57" s="53" t="str">
        <f t="shared" si="15"/>
        <v/>
      </c>
      <c r="J57" s="97"/>
      <c r="K57" s="60" t="b">
        <f t="shared" si="16"/>
        <v>0</v>
      </c>
      <c r="L57" s="97"/>
      <c r="M57" s="97"/>
      <c r="N57" s="97"/>
      <c r="O57" s="97"/>
      <c r="P57" s="97"/>
      <c r="Q57" s="97"/>
      <c r="R57" s="96"/>
      <c r="S57" s="83"/>
      <c r="T57" s="97"/>
      <c r="U57" s="97"/>
      <c r="V57" s="207"/>
    </row>
    <row r="58" spans="1:22" s="79" customFormat="1">
      <c r="A58" s="166"/>
      <c r="B58" s="166"/>
      <c r="C58" s="166"/>
      <c r="D58" s="178"/>
      <c r="E58" s="173"/>
      <c r="F58" s="83" t="s">
        <v>3</v>
      </c>
      <c r="G58" s="97"/>
      <c r="H58" s="60" t="e">
        <f t="shared" si="14"/>
        <v>#N/A</v>
      </c>
      <c r="I58" s="53" t="str">
        <f t="shared" si="15"/>
        <v/>
      </c>
      <c r="J58" s="97"/>
      <c r="K58" s="60" t="b">
        <f t="shared" si="16"/>
        <v>0</v>
      </c>
      <c r="L58" s="97"/>
      <c r="M58" s="97"/>
      <c r="N58" s="97"/>
      <c r="O58" s="97"/>
      <c r="P58" s="97"/>
      <c r="Q58" s="97"/>
      <c r="R58" s="96"/>
      <c r="S58" s="83"/>
      <c r="T58" s="97"/>
      <c r="U58" s="97"/>
      <c r="V58" s="207"/>
    </row>
    <row r="59" spans="1:22" s="79" customFormat="1">
      <c r="A59" s="166"/>
      <c r="B59" s="166"/>
      <c r="C59" s="166"/>
      <c r="D59" s="178"/>
      <c r="E59" s="168"/>
      <c r="F59" s="83" t="s">
        <v>3</v>
      </c>
      <c r="G59" s="97"/>
      <c r="H59" s="60" t="e">
        <f t="shared" si="14"/>
        <v>#N/A</v>
      </c>
      <c r="I59" s="53" t="str">
        <f t="shared" si="15"/>
        <v/>
      </c>
      <c r="J59" s="97"/>
      <c r="K59" s="60" t="b">
        <f t="shared" si="16"/>
        <v>0</v>
      </c>
      <c r="L59" s="97"/>
      <c r="M59" s="97"/>
      <c r="N59" s="97"/>
      <c r="O59" s="97"/>
      <c r="P59" s="97"/>
      <c r="Q59" s="97"/>
      <c r="R59" s="96"/>
      <c r="S59" s="83"/>
      <c r="T59" s="97"/>
      <c r="U59" s="97"/>
      <c r="V59" s="207"/>
    </row>
    <row r="60" spans="1:22" s="79" customFormat="1">
      <c r="A60" s="166"/>
      <c r="B60" s="166"/>
      <c r="C60" s="166"/>
      <c r="D60" s="178"/>
      <c r="E60" s="170"/>
      <c r="F60" s="83" t="s">
        <v>3</v>
      </c>
      <c r="G60" s="97"/>
      <c r="H60" s="60" t="e">
        <f t="shared" si="14"/>
        <v>#N/A</v>
      </c>
      <c r="I60" s="53" t="str">
        <f t="shared" si="15"/>
        <v/>
      </c>
      <c r="J60" s="97"/>
      <c r="K60" s="60" t="b">
        <f t="shared" si="16"/>
        <v>0</v>
      </c>
      <c r="L60" s="97"/>
      <c r="M60" s="97"/>
      <c r="N60" s="97"/>
      <c r="O60" s="97"/>
      <c r="P60" s="97"/>
      <c r="Q60" s="97"/>
      <c r="R60" s="96"/>
      <c r="S60" s="83"/>
      <c r="T60" s="97"/>
      <c r="U60" s="97"/>
      <c r="V60" s="207"/>
    </row>
    <row r="61" spans="1:22" s="79" customFormat="1">
      <c r="A61" s="166"/>
      <c r="B61" s="166"/>
      <c r="C61" s="166"/>
      <c r="D61" s="178"/>
      <c r="E61" s="173"/>
      <c r="F61" s="83" t="s">
        <v>3</v>
      </c>
      <c r="G61" s="97"/>
      <c r="H61" s="60" t="e">
        <f t="shared" si="14"/>
        <v>#N/A</v>
      </c>
      <c r="I61" s="53" t="str">
        <f t="shared" si="15"/>
        <v/>
      </c>
      <c r="J61" s="97"/>
      <c r="K61" s="60" t="b">
        <f t="shared" si="16"/>
        <v>0</v>
      </c>
      <c r="L61" s="97"/>
      <c r="M61" s="97"/>
      <c r="N61" s="97"/>
      <c r="O61" s="97"/>
      <c r="P61" s="97"/>
      <c r="Q61" s="97"/>
      <c r="R61" s="96"/>
      <c r="S61" s="83"/>
      <c r="T61" s="97"/>
      <c r="U61" s="97"/>
      <c r="V61" s="207"/>
    </row>
    <row r="62" spans="1:22" s="79" customFormat="1">
      <c r="A62" s="166"/>
      <c r="B62" s="166"/>
      <c r="C62" s="166"/>
      <c r="D62" s="178"/>
      <c r="E62" s="173"/>
      <c r="F62" s="83" t="s">
        <v>3</v>
      </c>
      <c r="G62" s="97"/>
      <c r="H62" s="60" t="e">
        <f t="shared" si="14"/>
        <v>#N/A</v>
      </c>
      <c r="I62" s="53" t="str">
        <f t="shared" si="15"/>
        <v/>
      </c>
      <c r="J62" s="97"/>
      <c r="K62" s="60" t="b">
        <f t="shared" si="16"/>
        <v>0</v>
      </c>
      <c r="L62" s="97"/>
      <c r="M62" s="97"/>
      <c r="N62" s="97"/>
      <c r="O62" s="97"/>
      <c r="P62" s="97"/>
      <c r="Q62" s="97"/>
      <c r="R62" s="96"/>
      <c r="S62" s="83"/>
      <c r="T62" s="97"/>
      <c r="U62" s="97"/>
      <c r="V62" s="207"/>
    </row>
    <row r="63" spans="1:22" s="79" customFormat="1">
      <c r="A63" s="166"/>
      <c r="B63" s="166"/>
      <c r="C63" s="166"/>
      <c r="D63" s="178"/>
      <c r="E63" s="168"/>
      <c r="F63" s="83" t="s">
        <v>3</v>
      </c>
      <c r="G63" s="97"/>
      <c r="H63" s="60" t="e">
        <f t="shared" si="14"/>
        <v>#N/A</v>
      </c>
      <c r="I63" s="53" t="str">
        <f t="shared" si="15"/>
        <v/>
      </c>
      <c r="J63" s="97"/>
      <c r="K63" s="60" t="b">
        <f t="shared" si="16"/>
        <v>0</v>
      </c>
      <c r="L63" s="97"/>
      <c r="M63" s="97"/>
      <c r="N63" s="97"/>
      <c r="O63" s="97"/>
      <c r="P63" s="97"/>
      <c r="Q63" s="97"/>
      <c r="R63" s="96"/>
      <c r="S63" s="83"/>
      <c r="T63" s="97"/>
      <c r="U63" s="97"/>
      <c r="V63" s="207"/>
    </row>
    <row r="64" spans="1:22" s="79" customFormat="1">
      <c r="A64" s="166"/>
      <c r="B64" s="166"/>
      <c r="C64" s="166"/>
      <c r="D64" s="166"/>
      <c r="E64" s="170"/>
      <c r="F64" s="83" t="s">
        <v>3</v>
      </c>
      <c r="G64" s="97"/>
      <c r="H64" s="60" t="e">
        <f t="shared" si="14"/>
        <v>#N/A</v>
      </c>
      <c r="I64" s="53" t="str">
        <f t="shared" si="15"/>
        <v/>
      </c>
      <c r="J64" s="97"/>
      <c r="K64" s="60" t="b">
        <f t="shared" si="16"/>
        <v>0</v>
      </c>
      <c r="L64" s="97"/>
      <c r="M64" s="97"/>
      <c r="N64" s="97"/>
      <c r="O64" s="97"/>
      <c r="P64" s="97"/>
      <c r="Q64" s="97"/>
      <c r="R64" s="96"/>
      <c r="S64" s="83"/>
      <c r="T64" s="97"/>
      <c r="U64" s="97"/>
      <c r="V64" s="207"/>
    </row>
    <row r="65" spans="1:22" s="79" customFormat="1">
      <c r="A65" s="166"/>
      <c r="B65" s="166"/>
      <c r="C65" s="166"/>
      <c r="D65" s="166"/>
      <c r="E65" s="173"/>
      <c r="F65" s="83" t="s">
        <v>3</v>
      </c>
      <c r="G65" s="97"/>
      <c r="H65" s="60" t="e">
        <f t="shared" si="14"/>
        <v>#N/A</v>
      </c>
      <c r="I65" s="53" t="str">
        <f t="shared" si="15"/>
        <v/>
      </c>
      <c r="J65" s="97"/>
      <c r="K65" s="60" t="b">
        <f t="shared" si="16"/>
        <v>0</v>
      </c>
      <c r="L65" s="97"/>
      <c r="M65" s="97"/>
      <c r="N65" s="97"/>
      <c r="O65" s="97"/>
      <c r="P65" s="97"/>
      <c r="Q65" s="97"/>
      <c r="R65" s="96"/>
      <c r="S65" s="83"/>
      <c r="T65" s="97"/>
      <c r="U65" s="97"/>
      <c r="V65" s="207"/>
    </row>
    <row r="66" spans="1:22" s="79" customFormat="1">
      <c r="A66" s="166"/>
      <c r="B66" s="166"/>
      <c r="C66" s="166"/>
      <c r="D66" s="166"/>
      <c r="E66" s="173"/>
      <c r="F66" s="83" t="s">
        <v>3</v>
      </c>
      <c r="G66" s="97"/>
      <c r="H66" s="60" t="e">
        <f t="shared" si="14"/>
        <v>#N/A</v>
      </c>
      <c r="I66" s="53" t="str">
        <f t="shared" si="15"/>
        <v/>
      </c>
      <c r="J66" s="97"/>
      <c r="K66" s="60" t="b">
        <f t="shared" si="16"/>
        <v>0</v>
      </c>
      <c r="L66" s="97"/>
      <c r="M66" s="97"/>
      <c r="N66" s="97"/>
      <c r="O66" s="97"/>
      <c r="P66" s="97"/>
      <c r="Q66" s="97"/>
      <c r="R66" s="96"/>
      <c r="S66" s="83"/>
      <c r="T66" s="97"/>
      <c r="U66" s="97"/>
      <c r="V66" s="207"/>
    </row>
    <row r="67" spans="1:22" s="79" customFormat="1">
      <c r="A67" s="166"/>
      <c r="B67" s="166"/>
      <c r="C67" s="166"/>
      <c r="D67" s="166"/>
      <c r="E67" s="168"/>
      <c r="F67" s="83" t="s">
        <v>3</v>
      </c>
      <c r="G67" s="97"/>
      <c r="H67" s="60" t="e">
        <f t="shared" si="14"/>
        <v>#N/A</v>
      </c>
      <c r="I67" s="53" t="str">
        <f t="shared" si="15"/>
        <v/>
      </c>
      <c r="J67" s="97"/>
      <c r="K67" s="60" t="b">
        <f t="shared" si="16"/>
        <v>0</v>
      </c>
      <c r="L67" s="97"/>
      <c r="M67" s="97"/>
      <c r="N67" s="97"/>
      <c r="O67" s="97"/>
      <c r="P67" s="97"/>
      <c r="Q67" s="97"/>
      <c r="R67" s="96"/>
      <c r="S67" s="83"/>
      <c r="T67" s="97"/>
      <c r="U67" s="97"/>
      <c r="V67" s="207"/>
    </row>
    <row r="68" spans="1:22" s="79" customFormat="1">
      <c r="A68" s="166"/>
      <c r="B68" s="166"/>
      <c r="C68" s="166"/>
      <c r="D68" s="166"/>
      <c r="E68" s="170"/>
      <c r="F68" s="83" t="s">
        <v>3</v>
      </c>
      <c r="G68" s="97"/>
      <c r="H68" s="60" t="e">
        <f t="shared" si="14"/>
        <v>#N/A</v>
      </c>
      <c r="I68" s="53" t="str">
        <f t="shared" si="15"/>
        <v/>
      </c>
      <c r="J68" s="97"/>
      <c r="K68" s="60" t="b">
        <f t="shared" si="16"/>
        <v>0</v>
      </c>
      <c r="L68" s="97"/>
      <c r="M68" s="97"/>
      <c r="N68" s="97"/>
      <c r="O68" s="97"/>
      <c r="P68" s="97"/>
      <c r="Q68" s="97"/>
      <c r="R68" s="96"/>
      <c r="S68" s="83"/>
      <c r="T68" s="97"/>
      <c r="U68" s="97"/>
      <c r="V68" s="207"/>
    </row>
    <row r="69" spans="1:22" s="79" customFormat="1">
      <c r="A69" s="166"/>
      <c r="B69" s="166"/>
      <c r="C69" s="166"/>
      <c r="D69" s="166"/>
      <c r="E69" s="173"/>
      <c r="F69" s="83" t="s">
        <v>3</v>
      </c>
      <c r="G69" s="97"/>
      <c r="H69" s="60" t="e">
        <f t="shared" si="14"/>
        <v>#N/A</v>
      </c>
      <c r="I69" s="53" t="str">
        <f t="shared" si="15"/>
        <v/>
      </c>
      <c r="J69" s="97"/>
      <c r="K69" s="60" t="b">
        <f t="shared" si="16"/>
        <v>0</v>
      </c>
      <c r="L69" s="97"/>
      <c r="M69" s="97"/>
      <c r="N69" s="97"/>
      <c r="O69" s="97"/>
      <c r="P69" s="97"/>
      <c r="Q69" s="97"/>
      <c r="R69" s="96"/>
      <c r="S69" s="83"/>
      <c r="T69" s="97"/>
      <c r="U69" s="97"/>
      <c r="V69" s="207"/>
    </row>
    <row r="70" spans="1:22" s="79" customFormat="1">
      <c r="A70" s="166"/>
      <c r="B70" s="166"/>
      <c r="C70" s="166"/>
      <c r="D70" s="166"/>
      <c r="E70" s="173"/>
      <c r="F70" s="83" t="s">
        <v>3</v>
      </c>
      <c r="G70" s="97"/>
      <c r="H70" s="60" t="e">
        <f t="shared" si="14"/>
        <v>#N/A</v>
      </c>
      <c r="I70" s="53" t="str">
        <f t="shared" si="15"/>
        <v/>
      </c>
      <c r="J70" s="97"/>
      <c r="K70" s="60" t="b">
        <f t="shared" si="16"/>
        <v>0</v>
      </c>
      <c r="L70" s="97"/>
      <c r="M70" s="97"/>
      <c r="N70" s="97"/>
      <c r="O70" s="97"/>
      <c r="P70" s="97"/>
      <c r="Q70" s="97"/>
      <c r="R70" s="96"/>
      <c r="S70" s="83"/>
      <c r="T70" s="97"/>
      <c r="U70" s="97"/>
      <c r="V70" s="207"/>
    </row>
    <row r="71" spans="1:22" s="82" customFormat="1" ht="14" thickBot="1">
      <c r="A71" s="172"/>
      <c r="B71" s="172"/>
      <c r="C71" s="172"/>
      <c r="D71" s="172"/>
      <c r="E71" s="179"/>
      <c r="F71" s="84" t="s">
        <v>3</v>
      </c>
      <c r="G71" s="81"/>
      <c r="H71" s="74" t="e">
        <f t="shared" si="14"/>
        <v>#N/A</v>
      </c>
      <c r="I71" s="75" t="str">
        <f t="shared" si="15"/>
        <v/>
      </c>
      <c r="J71" s="81"/>
      <c r="K71" s="74" t="b">
        <f t="shared" si="16"/>
        <v>0</v>
      </c>
      <c r="L71" s="81"/>
      <c r="M71" s="81"/>
      <c r="N71" s="81"/>
      <c r="O71" s="81"/>
      <c r="P71" s="81"/>
      <c r="Q71" s="81"/>
      <c r="R71" s="87"/>
      <c r="S71" s="84"/>
      <c r="T71" s="81"/>
      <c r="U71" s="81"/>
      <c r="V71" s="208"/>
    </row>
    <row r="72" spans="1:22" ht="14" thickTop="1"/>
  </sheetData>
  <autoFilter ref="A2:V71"/>
  <customSheetViews>
    <customSheetView guid="{7B9B8920-6698-344C-AC43-8A8B049D4428}" showPageBreaks="1" filter="1" showAutoFilter="1" hiddenColumns="1">
      <pane ySplit="2.0178571428571428" topLeftCell="A3" activePane="bottomLeft" state="frozenSplit"/>
      <selection pane="bottomLeft" activeCell="Q3" sqref="Q1:Q1048576"/>
      <colBreaks count="2" manualBreakCount="2">
        <brk id="11" max="1048575" man="1"/>
        <brk id="18" max="1048575" man="1"/>
      </colBreaks>
      <printOptions headings="1"/>
      <autoFilter ref="A2:V71">
        <filterColumn colId="16">
          <customFilters and="1">
            <customFilter operator="notEqual" val=" "/>
          </customFilters>
        </filterColumn>
      </autoFilter>
    </customSheetView>
    <customSheetView guid="{6ACAD6C7-4295-9849-8334-05264E60A5A5}" showPageBreaks="1" showAutoFilter="1" hiddenColumns="1">
      <pane ySplit="2.0178571428571428" topLeftCell="A3" activePane="bottomLeft" state="frozenSplit"/>
      <selection pane="bottomLeft" activeCell="T3" sqref="T3"/>
      <colBreaks count="1" manualBreakCount="1">
        <brk id="11" max="1048575" man="1"/>
      </colBreaks>
      <printOptions headings="1"/>
      <autoFilter ref="A2:V27"/>
    </customSheetView>
    <customSheetView guid="{5D31E53A-9EAC-2C40-B229-6491FB34D9C0}" showPageBreaks="1" showAutoFilter="1" hiddenColumns="1">
      <pane ySplit="2.0178571428571428" topLeftCell="A3" activePane="bottomLeft" state="frozenSplit"/>
      <selection pane="bottomLeft" activeCell="G3" sqref="G3"/>
      <colBreaks count="1" manualBreakCount="1">
        <brk id="11" max="1048575" man="1"/>
      </colBreaks>
      <printOptions headings="1"/>
      <autoFilter ref="A2:V27"/>
    </customSheetView>
    <customSheetView guid="{035162AC-8B54-6346-A453-EBA156EAC58E}" showPageBreaks="1" showAutoFilter="1" hiddenColumns="1">
      <pane ySplit="2.0178571428571428" topLeftCell="A3" activePane="bottomLeft" state="frozenSplit"/>
      <selection pane="bottomLeft" activeCell="B3" sqref="B3:E5"/>
      <colBreaks count="1" manualBreakCount="1">
        <brk id="11" max="1048575" man="1"/>
      </colBreaks>
      <printOptions headings="1"/>
      <autoFilter ref="A2:V27"/>
    </customSheetView>
    <customSheetView guid="{1CBD0A3B-4E80-E546-8A3E-3D62C1B954D3}" showPageBreaks="1" showAutoFilter="1" hiddenColumns="1">
      <pane ySplit="2.0178571428571428" topLeftCell="A3" activePane="bottomLeft" state="frozenSplit"/>
      <selection pane="bottomLeft" activeCell="B3" sqref="B3:E5"/>
      <colBreaks count="1" manualBreakCount="1">
        <brk id="11" max="1048575" man="1"/>
      </colBreaks>
      <printOptions headings="1"/>
      <autoFilter ref="A2:V27"/>
    </customSheetView>
    <customSheetView guid="{84D0062F-E24C-1042-BEC0-180BA21EDB45}" showPageBreaks="1" showAutoFilter="1" hiddenColumns="1">
      <pane ySplit="2.0178571428571428" topLeftCell="A3" activePane="bottomLeft" state="frozenSplit"/>
      <selection pane="bottomLeft" activeCell="B3" sqref="B3:E5"/>
      <colBreaks count="1" manualBreakCount="1">
        <brk id="11" max="1048575" man="1"/>
      </colBreaks>
      <printOptions headings="1"/>
      <autoFilter ref="A2:V27"/>
    </customSheetView>
  </customSheetViews>
  <mergeCells count="44">
    <mergeCell ref="A3:A5"/>
    <mergeCell ref="B3:E5"/>
    <mergeCell ref="K1:K2"/>
    <mergeCell ref="E12:E15"/>
    <mergeCell ref="E16:E19"/>
    <mergeCell ref="D6:D27"/>
    <mergeCell ref="C6:C27"/>
    <mergeCell ref="B6:B27"/>
    <mergeCell ref="A6:A27"/>
    <mergeCell ref="I1:I2"/>
    <mergeCell ref="J1:J2"/>
    <mergeCell ref="G1:G2"/>
    <mergeCell ref="F1:F2"/>
    <mergeCell ref="E1:E2"/>
    <mergeCell ref="D1:D2"/>
    <mergeCell ref="C1:C2"/>
    <mergeCell ref="B1:B2"/>
    <mergeCell ref="A1:A2"/>
    <mergeCell ref="A28:A49"/>
    <mergeCell ref="B28:B49"/>
    <mergeCell ref="C28:C49"/>
    <mergeCell ref="D28:D49"/>
    <mergeCell ref="E28:E33"/>
    <mergeCell ref="E34:E37"/>
    <mergeCell ref="E38:E41"/>
    <mergeCell ref="E42:E45"/>
    <mergeCell ref="E46:E49"/>
    <mergeCell ref="A50:A71"/>
    <mergeCell ref="B50:B71"/>
    <mergeCell ref="C50:C71"/>
    <mergeCell ref="D50:D71"/>
    <mergeCell ref="E50:E55"/>
    <mergeCell ref="E56:E59"/>
    <mergeCell ref="E60:E63"/>
    <mergeCell ref="E64:E67"/>
    <mergeCell ref="E68:E71"/>
    <mergeCell ref="E24:E27"/>
    <mergeCell ref="E20:E23"/>
    <mergeCell ref="E6:E11"/>
    <mergeCell ref="L1:P1"/>
    <mergeCell ref="Q1:Q2"/>
    <mergeCell ref="S1:S2"/>
    <mergeCell ref="U1:U2"/>
    <mergeCell ref="V1:V2"/>
  </mergeCells>
  <phoneticPr fontId="2" type="noConversion"/>
  <conditionalFormatting sqref="L513:P561 J3:J561">
    <cfRule type="expression" dxfId="12" priority="0" stopIfTrue="1">
      <formula>NOT($K3)</formula>
    </cfRule>
  </conditionalFormatting>
  <conditionalFormatting sqref="Q513:Q561">
    <cfRule type="expression" dxfId="11" priority="0" stopIfTrue="1">
      <formula>NOT(AND($K513,OR($L513=1,$M513=1,$N514=1,$O513=1,$P513=1)))</formula>
    </cfRule>
  </conditionalFormatting>
  <conditionalFormatting sqref="R72:S561 R3:R71">
    <cfRule type="expression" dxfId="10" priority="0" stopIfTrue="1">
      <formula>$Q3&lt;&gt;1</formula>
    </cfRule>
  </conditionalFormatting>
  <conditionalFormatting sqref="T3:U561">
    <cfRule type="expression" dxfId="9" priority="0" stopIfTrue="1">
      <formula>$S3&lt;&gt;1</formula>
    </cfRule>
  </conditionalFormatting>
  <conditionalFormatting sqref="L3:Q512">
    <cfRule type="expression" dxfId="8" priority="0" stopIfTrue="1">
      <formula>NOT($K3)</formula>
    </cfRule>
    <cfRule type="cellIs" dxfId="7" priority="0" stopIfTrue="1" operator="equal">
      <formula>1</formula>
    </cfRule>
    <cfRule type="cellIs" dxfId="6" priority="0" stopIfTrue="1" operator="equal">
      <formula>0</formula>
    </cfRule>
  </conditionalFormatting>
  <conditionalFormatting sqref="V3:V71">
    <cfRule type="expression" dxfId="5" priority="0" stopIfTrue="1">
      <formula>$S3&lt;&gt;1</formula>
    </cfRule>
    <cfRule type="cellIs" dxfId="4" priority="0" stopIfTrue="1" operator="equal">
      <formula>1</formula>
    </cfRule>
    <cfRule type="cellIs" dxfId="3" priority="0" stopIfTrue="1" operator="equal">
      <formula>0</formula>
    </cfRule>
  </conditionalFormatting>
  <conditionalFormatting sqref="S3:S71">
    <cfRule type="expression" dxfId="2" priority="0" stopIfTrue="1">
      <formula>$Q3&lt;&gt;1</formula>
    </cfRule>
    <cfRule type="cellIs" dxfId="1" priority="0" stopIfTrue="1" operator="equal">
      <formula>1</formula>
    </cfRule>
    <cfRule type="cellIs" dxfId="0" priority="0" stopIfTrue="1" operator="equal">
      <formula>0</formula>
    </cfRule>
  </conditionalFormatting>
  <dataValidations count="4">
    <dataValidation type="list" allowBlank="1" showInputMessage="1" showErrorMessage="1" sqref="G3:G71">
      <formula1>GuideWords</formula1>
    </dataValidation>
    <dataValidation type="list" allowBlank="1" showInputMessage="1" showErrorMessage="1" sqref="F3:F71">
      <formula1>GuideWordElements</formula1>
    </dataValidation>
    <dataValidation type="list" allowBlank="1" showInputMessage="1" showErrorMessage="1" sqref="D6:D19 D28:D41 D50:D63">
      <formula1>DataNames</formula1>
    </dataValidation>
    <dataValidation type="list" allowBlank="1" showInputMessage="1" showErrorMessage="1" sqref="B6:B19 B28:B41 B50:B63">
      <formula1>ActorNames</formula1>
    </dataValidation>
  </dataValidations>
  <printOptions headings="1"/>
  <pageMargins left="0.75" right="0.75" top="1" bottom="1" header="0.5" footer="0.5"/>
  <pageSetup orientation="portrait" horizontalDpi="4294967292" verticalDpi="4294967292"/>
  <colBreaks count="1" manualBreakCount="1">
    <brk id="11" max="1048575" man="1"/>
  </colBreaks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3"/>
  <sheetViews>
    <sheetView workbookViewId="0"/>
  </sheetViews>
  <sheetFormatPr baseColWidth="10" defaultRowHeight="13"/>
  <cols>
    <col min="1" max="1" width="66.140625" style="49" bestFit="1" customWidth="1"/>
    <col min="2" max="16384" width="10.7109375" style="49"/>
  </cols>
  <sheetData>
    <row r="1" spans="1:1" ht="26">
      <c r="A1" s="56" t="s">
        <v>197</v>
      </c>
    </row>
    <row r="2" spans="1:1">
      <c r="A2" s="56"/>
    </row>
    <row r="3" spans="1:1">
      <c r="A3" s="56" t="s">
        <v>196</v>
      </c>
    </row>
  </sheetData>
  <customSheetViews>
    <customSheetView guid="{7B9B8920-6698-344C-AC43-8A8B049D4428}"/>
    <customSheetView guid="{6ACAD6C7-4295-9849-8334-05264E60A5A5}"/>
    <customSheetView guid="{5D31E53A-9EAC-2C40-B229-6491FB34D9C0}"/>
    <customSheetView guid="{035162AC-8B54-6346-A453-EBA156EAC58E}"/>
    <customSheetView guid="{1CBD0A3B-4E80-E546-8A3E-3D62C1B954D3}"/>
    <customSheetView guid="{84D0062F-E24C-1042-BEC0-180BA21EDB45}"/>
  </customSheetView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System Overview</vt:lpstr>
      <vt:lpstr>Actors</vt:lpstr>
      <vt:lpstr>Data Model</vt:lpstr>
      <vt:lpstr>Intended Actions</vt:lpstr>
      <vt:lpstr>Connections</vt:lpstr>
      <vt:lpstr>Threats</vt:lpstr>
      <vt:lpstr>Security Objectives</vt:lpstr>
      <vt:lpstr>Use Cases</vt:lpstr>
      <vt:lpstr>Help</vt:lpstr>
      <vt:lpstr>Actor Type Reference</vt:lpstr>
      <vt:lpstr>Data Type Reference</vt:lpstr>
      <vt:lpstr>Intended Response Reference</vt:lpstr>
      <vt:lpstr>Guide Word Reference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 Larcom</dc:creator>
  <cp:keywords/>
  <dc:description/>
  <cp:lastModifiedBy>Brenda Larcom</cp:lastModifiedBy>
  <dcterms:created xsi:type="dcterms:W3CDTF">2009-12-23T22:46:03Z</dcterms:created>
  <dcterms:modified xsi:type="dcterms:W3CDTF">2010-02-20T02:33:51Z</dcterms:modified>
  <cp:category/>
</cp:coreProperties>
</file>