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vital/Developer/2024/wri-info/public/"/>
    </mc:Choice>
  </mc:AlternateContent>
  <xr:revisionPtr revIDLastSave="0" documentId="13_ncr:1_{ECB47004-229C-3B44-A228-3F2F396884A9}" xr6:coauthVersionLast="47" xr6:coauthVersionMax="47" xr10:uidLastSave="{00000000-0000-0000-0000-000000000000}"/>
  <bookViews>
    <workbookView xWindow="0" yWindow="500" windowWidth="34400" windowHeight="28300" xr2:uid="{BB352823-7FA9-4B7E-AE73-CE5A56561FC7}"/>
  </bookViews>
  <sheets>
    <sheet name="Sheet1" sheetId="1" r:id="rId1"/>
  </sheets>
  <definedNames>
    <definedName name="_xlnm.Print_Area" localSheetId="0">Sheet1!$A$1:$P$162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0" i="1" l="1"/>
  <c r="E23" i="1"/>
  <c r="N117" i="1" l="1"/>
  <c r="N119" i="1" s="1"/>
  <c r="K106" i="1"/>
  <c r="K119" i="1" s="1"/>
  <c r="H94" i="1"/>
  <c r="H84" i="1"/>
  <c r="H119" i="1" l="1"/>
  <c r="B94" i="1"/>
  <c r="B106" i="1" l="1"/>
  <c r="B84" i="1"/>
  <c r="B23" i="1"/>
  <c r="C84" i="1" l="1"/>
  <c r="E45" i="1"/>
  <c r="E119" i="1"/>
  <c r="C106" i="1"/>
  <c r="B117" i="1"/>
  <c r="C117" i="1" s="1"/>
  <c r="B45" i="1"/>
  <c r="C45" i="1" s="1"/>
  <c r="C23" i="1"/>
  <c r="L119" i="1" l="1"/>
  <c r="I119" i="1"/>
  <c r="O119" i="1"/>
  <c r="C123" i="1"/>
  <c r="B119" i="1"/>
  <c r="B123" i="1" s="1"/>
</calcChain>
</file>

<file path=xl/sharedStrings.xml><?xml version="1.0" encoding="utf-8"?>
<sst xmlns="http://schemas.openxmlformats.org/spreadsheetml/2006/main" count="273" uniqueCount="182">
  <si>
    <t>Phase 1 - Content</t>
  </si>
  <si>
    <t>Phase 2 - Site Concept Phase</t>
  </si>
  <si>
    <t>Phase 3 - Development Phase</t>
  </si>
  <si>
    <t>App and repo setup</t>
  </si>
  <si>
    <t>Supporting library setup</t>
  </si>
  <si>
    <t>Phase 4 - Revisions Phase</t>
  </si>
  <si>
    <t>Subtotal</t>
  </si>
  <si>
    <t>Total</t>
  </si>
  <si>
    <t>Minimum legal: privacy and cookie copy/elements</t>
  </si>
  <si>
    <t>Ond round of edits with client prior to build</t>
  </si>
  <si>
    <t>Simple confirmation and thank you page</t>
  </si>
  <si>
    <t>OTS image carousel/hero and 6-12 images optimized</t>
  </si>
  <si>
    <t>PM time to offer basic meta info &amp; social card image</t>
  </si>
  <si>
    <t>Set up client account for CDN hosting</t>
  </si>
  <si>
    <t>Meta tags, card (basic seo/social) setup</t>
  </si>
  <si>
    <t>Layout template build</t>
  </si>
  <si>
    <t>Navigation component build</t>
  </si>
  <si>
    <t>Review dashboard (simple - no custom config)</t>
  </si>
  <si>
    <t>Image change allowance</t>
  </si>
  <si>
    <t>Misc. 'polish' allowance</t>
  </si>
  <si>
    <t>Set up hooks to repo for auto builds</t>
  </si>
  <si>
    <t>Allowance for any additional configure and SSL</t>
  </si>
  <si>
    <t>Google Analytics or Plausible simple setup (no GTM)</t>
  </si>
  <si>
    <t>Full content/component testing and basic polishing</t>
  </si>
  <si>
    <t>Firebase or similar testing on production &amp; debug all.</t>
  </si>
  <si>
    <t>Lighthouse test &amp; report review</t>
  </si>
  <si>
    <t>Phase 5 - Site Launch and Final Production Test Phase</t>
  </si>
  <si>
    <t>PM time for training on accessing dashboard reports</t>
  </si>
  <si>
    <t>Produce 1-page PDF instructions to access dashboard</t>
  </si>
  <si>
    <t>PM time to present, walkthrough, questions, edits.</t>
  </si>
  <si>
    <t>Built-in PM time for questions, email and general work</t>
  </si>
  <si>
    <t>Free CDN hosting based on free tier which should be adequate</t>
  </si>
  <si>
    <t>Assumes provided URL and access to point to host</t>
  </si>
  <si>
    <t>Basic thank you and 404 pages from template</t>
  </si>
  <si>
    <t>All written content final edit allowance</t>
  </si>
  <si>
    <t>Forms (incl. thank you page) final polish allowance</t>
  </si>
  <si>
    <t>PM time to present, walkthrough &amp; signoff</t>
  </si>
  <si>
    <t>Allowance for minor optimization &amp; any final tweaks</t>
  </si>
  <si>
    <t>Footer component</t>
  </si>
  <si>
    <t>Hourly Rate</t>
  </si>
  <si>
    <t>Budget</t>
  </si>
  <si>
    <t>Actual</t>
  </si>
  <si>
    <t>Completed</t>
  </si>
  <si>
    <t>Delta</t>
  </si>
  <si>
    <t>Phase 3</t>
  </si>
  <si>
    <t>Phase 4</t>
  </si>
  <si>
    <t>Phase 5</t>
  </si>
  <si>
    <t>Phase 1-2</t>
  </si>
  <si>
    <t>WRI 2024 WEBSITE PHASE REPORT</t>
  </si>
  <si>
    <t>Initial discovery with client - additional discussions new WRS</t>
  </si>
  <si>
    <t>Create a Style Guide for WRI (official palette, fonts and branding)</t>
  </si>
  <si>
    <t>Pull copy and edit for each component and page</t>
  </si>
  <si>
    <t>Design and and tab icon (.ico file)</t>
  </si>
  <si>
    <t>Legal content  pulled and edited as seems fit</t>
  </si>
  <si>
    <t>PM time to go through style guide, edits and legal copy</t>
  </si>
  <si>
    <t>PM time to discuss database of customers</t>
  </si>
  <si>
    <t>PM time to bring team up to speed on tailwind, etc - DONE</t>
  </si>
  <si>
    <t>Make client changes to Style Guide, legal and discuss images/elements</t>
  </si>
  <si>
    <t>Simple wireframe mockup (pages, sections and  form flow)</t>
  </si>
  <si>
    <t>Review of wireframe, functionality diagram &amp; design elements</t>
  </si>
  <si>
    <t>PM time to discuss initial direction w/Erica/Randy</t>
  </si>
  <si>
    <t>Completed (discussed with team &amp; examples)</t>
  </si>
  <si>
    <t>Template layout and standard graphical page components</t>
  </si>
  <si>
    <t>Header component &amp; navigation bar component - now multiple</t>
  </si>
  <si>
    <t>Tracks component with three color-coded blocks</t>
  </si>
  <si>
    <t>Home Design</t>
  </si>
  <si>
    <t>Rail Transit page - overview, speaker bios &amp; topics (desk/mobile)</t>
  </si>
  <si>
    <t>Principles Course page - overview, speaker bios &amp; topics (desk/mobile)</t>
  </si>
  <si>
    <t>Heavy Haul page - overview, speaker bios &amp; topics (desk/mobile)</t>
  </si>
  <si>
    <t>Speaker card, resize and optimize speaker images (all speakers)</t>
  </si>
  <si>
    <t>Hotel and logistics page</t>
  </si>
  <si>
    <t>New WRS section (group of companies)</t>
  </si>
  <si>
    <t>Sponsor images optimize</t>
  </si>
  <si>
    <t>Archive page template (for future event archival interface)</t>
  </si>
  <si>
    <t>FAQ page</t>
  </si>
  <si>
    <t>Info Zone page - Make more significate (a main feature)</t>
  </si>
  <si>
    <t>PM multiple internal and client review meetings</t>
  </si>
  <si>
    <t>Two rounds of edits with client approval prior to build</t>
  </si>
  <si>
    <t>CMS Setup with all content sections</t>
  </si>
  <si>
    <t>Determining logic for content types for multiple conferences</t>
  </si>
  <si>
    <t>CMS Setup for active and archival stages of track content (and access pg)</t>
  </si>
  <si>
    <t>Footer component build w/CMS api</t>
  </si>
  <si>
    <t>Header component build w/CMS api</t>
  </si>
  <si>
    <t>Rail Transit page/components build w/CMS api</t>
  </si>
  <si>
    <t>Principles Course page/component build w/CMS api</t>
  </si>
  <si>
    <t>Heavy Haul page/components build w/CMS api</t>
  </si>
  <si>
    <t>Info Zone page/componenet build w/CMS api</t>
  </si>
  <si>
    <t>Speaker cards and component build w/CMS api (and all speaker data)</t>
  </si>
  <si>
    <t>Logistics page and hotel links and build page and buttons (_blank link)</t>
  </si>
  <si>
    <t>Simple registration form with multiple tracks and on-site &amp; virtual</t>
  </si>
  <si>
    <t>Making the updates to the Stripe registration for WRI</t>
  </si>
  <si>
    <t>Modifying the existing registration checkout page</t>
  </si>
  <si>
    <t>Connect registration form with Firebase or similar (customer db)</t>
  </si>
  <si>
    <t>Work with client on registration options (different pricing)</t>
  </si>
  <si>
    <t>Configure hooks to send email confirmation and links to edit</t>
  </si>
  <si>
    <t>Stripe Gateway configuration and test</t>
  </si>
  <si>
    <t>Cookie popup to keep site GDRP and California compliant</t>
  </si>
  <si>
    <t>Form test and debug allowance</t>
  </si>
  <si>
    <t>Gateway test and debug allowance</t>
  </si>
  <si>
    <t>Produce multiple-page PDF instructions for CMS editing</t>
  </si>
  <si>
    <t>CMS editing video walkthrough and 2 1-hour sessions of Zoom training</t>
  </si>
  <si>
    <t>Basic analytics and one monthly auto report</t>
  </si>
  <si>
    <t>No search capability but option to add to archives later</t>
  </si>
  <si>
    <t xml:space="preserve">Basic Google Lighthouse optimization </t>
  </si>
  <si>
    <t>Completed (with Erica and Brandon)</t>
  </si>
  <si>
    <t>Pushed to later in the process</t>
  </si>
  <si>
    <r>
      <t>News/updates section build w/CMS api</t>
    </r>
    <r>
      <rPr>
        <u/>
        <sz val="11"/>
        <color theme="1"/>
        <rFont val="Calibri (Body)"/>
      </rPr>
      <t xml:space="preserve"> (WRI appouncements)</t>
    </r>
  </si>
  <si>
    <t>Expo Zone page/component build w/CMS api</t>
  </si>
  <si>
    <t>Home page build (with sponsor sections  w/CMS api)</t>
  </si>
  <si>
    <t>Info Zone/Expo Zone Cards</t>
  </si>
  <si>
    <t>Previous conference overview cards (3)</t>
  </si>
  <si>
    <t>Phase 3 Additions to WRI site design</t>
  </si>
  <si>
    <t>Sponsor page with various tiers build w/CMS/graphics api</t>
  </si>
  <si>
    <t>Interface Journal component w/RSS feed</t>
  </si>
  <si>
    <t>Hotel Page</t>
  </si>
  <si>
    <t>Worth Award and possible academic scholarship page</t>
  </si>
  <si>
    <t>Phase 1</t>
  </si>
  <si>
    <t>Phase 2</t>
  </si>
  <si>
    <t>NOTE: Additional time will be required to implement Authorize.net</t>
  </si>
  <si>
    <t>Summary of payments/invoices</t>
  </si>
  <si>
    <t>Invoiced</t>
  </si>
  <si>
    <t>Paid</t>
  </si>
  <si>
    <t>Amount</t>
  </si>
  <si>
    <t>Deposit for 10% of project (estimated hours)</t>
  </si>
  <si>
    <t>Deposit adjustment for additional WRS hours</t>
  </si>
  <si>
    <t xml:space="preserve">Phase 2 at budget </t>
  </si>
  <si>
    <t>3/9/23 (invoice 00030)</t>
  </si>
  <si>
    <t>9/1/2023 (invoice 00044)</t>
  </si>
  <si>
    <t>Phase 2 balance</t>
  </si>
  <si>
    <t>Additional P2 work to pay Randy</t>
  </si>
  <si>
    <t>Color Key:</t>
  </si>
  <si>
    <t>Assumptions at time of bidding project:</t>
  </si>
  <si>
    <t>N/C</t>
  </si>
  <si>
    <t>9/26/2023 (invoice 00047)</t>
  </si>
  <si>
    <t>Summary as of 12-12-23</t>
  </si>
  <si>
    <t>These were approved as part of Randy's design.</t>
  </si>
  <si>
    <t>Proposed additional WRI production work approved 9-8-23</t>
  </si>
  <si>
    <t>Allocated to Cvent hours on 12-12-23</t>
  </si>
  <si>
    <t>Phase 3 - first half of estimated hours (101.5 + 20.25 = 121.75)</t>
  </si>
  <si>
    <t>Made a 1.0 correction but total was accurate so no invoice change ^</t>
  </si>
  <si>
    <t>Allocated to Cvent work (indicated in gold on Notion for Dec.).</t>
  </si>
  <si>
    <t>Note that we agreed to split P3 into two invoices in early Sept.</t>
  </si>
  <si>
    <t>hrs. to date</t>
  </si>
  <si>
    <t>Randy's approved additional Phase 3 sections/pages</t>
  </si>
  <si>
    <t>Phase 2 hours for Randy to finish layouts (approved at $1,800 per Gordon)</t>
  </si>
  <si>
    <t>Additional layout Randy bid on, approved as additional work, and completed</t>
  </si>
  <si>
    <t>Added additional pricing tables</t>
  </si>
  <si>
    <t>Request to change content layout top (all 3)</t>
  </si>
  <si>
    <t>Bios and Abstract Page Rail Transit (and CMS system)</t>
  </si>
  <si>
    <t>Randy handled this</t>
  </si>
  <si>
    <t>Decided to use CMS</t>
  </si>
  <si>
    <t>Went ahead and resized all sponsor logos</t>
  </si>
  <si>
    <t>I went through the entire site fixing layout issues, etc.</t>
  </si>
  <si>
    <t>This I put toward Cvent Reports and Dashboard</t>
  </si>
  <si>
    <t>Shared reports/dashboard instructions w/ team</t>
  </si>
  <si>
    <t>This was for integrating Storyblok CMS</t>
  </si>
  <si>
    <t>Saved time pulling code from WRS project</t>
  </si>
  <si>
    <t>Phase 1 &amp; 2</t>
  </si>
  <si>
    <t>Total Invoiced</t>
  </si>
  <si>
    <t>Randy - Gravital Paid from Project Budget</t>
  </si>
  <si>
    <t>Randy did most of this in the design phase (saved)</t>
  </si>
  <si>
    <t>This was done as a separate project.</t>
  </si>
  <si>
    <t>Decided on a full set as we had the hours</t>
  </si>
  <si>
    <t>Additional page designs in XD for graphics</t>
  </si>
  <si>
    <t>Completed (but only connected speaker pages)</t>
  </si>
  <si>
    <t>No longer needed</t>
  </si>
  <si>
    <t>Now a page (but combined) - Completed</t>
  </si>
  <si>
    <t>Handled as a separate project.</t>
  </si>
  <si>
    <t>Not needed</t>
  </si>
  <si>
    <t>Full Page Not needed</t>
  </si>
  <si>
    <t>Never heard back on this one (legal issues?)</t>
  </si>
  <si>
    <t>Only needed a few slides</t>
  </si>
  <si>
    <t>Only needed a short video</t>
  </si>
  <si>
    <t>This is handled in my online report (on my dime).</t>
  </si>
  <si>
    <t>Steve donated. See note &gt;&gt;</t>
  </si>
  <si>
    <t>Final Project Fee: $20,117.50 (215.5 hrs + $1,800)</t>
  </si>
  <si>
    <t>Project Budget (updated later with approved funds for Randy)</t>
  </si>
  <si>
    <t xml:space="preserve">Final Invoice </t>
  </si>
  <si>
    <t>Completed (no charge)</t>
  </si>
  <si>
    <t>Randy completed part of the work in Phase 2 as a subcontractor.</t>
  </si>
  <si>
    <t>Randy - Gravital Paid</t>
  </si>
  <si>
    <t>Used the time for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</si>
</sst>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 (Body)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4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44" fontId="0" fillId="0" borderId="0" xfId="1" applyFont="1"/>
    <xf numFmtId="44" fontId="0" fillId="0" borderId="0" xfId="1" applyFont="1" applyFill="1"/>
    <xf numFmtId="0" fontId="0" fillId="5" borderId="0" xfId="0" applyFill="1"/>
    <xf numFmtId="44" fontId="0" fillId="0" borderId="0" xfId="1" applyFont="1" applyBorder="1"/>
    <xf numFmtId="14" fontId="0" fillId="0" borderId="0" xfId="0" applyNumberFormat="1"/>
    <xf numFmtId="44" fontId="0" fillId="0" borderId="0" xfId="1" applyFont="1" applyFill="1" applyBorder="1"/>
    <xf numFmtId="0" fontId="6" fillId="0" borderId="0" xfId="0" applyFont="1"/>
    <xf numFmtId="0" fontId="0" fillId="6" borderId="0" xfId="0" applyFill="1"/>
    <xf numFmtId="0" fontId="0" fillId="0" borderId="3" xfId="0" applyBorder="1"/>
    <xf numFmtId="6" fontId="0" fillId="0" borderId="0" xfId="0" applyNumberFormat="1"/>
    <xf numFmtId="6" fontId="0" fillId="0" borderId="0" xfId="1" applyNumberFormat="1" applyFont="1"/>
    <xf numFmtId="0" fontId="1" fillId="7" borderId="1" xfId="0" applyFont="1" applyFill="1" applyBorder="1"/>
    <xf numFmtId="10" fontId="0" fillId="0" borderId="0" xfId="0" applyNumberFormat="1"/>
    <xf numFmtId="44" fontId="1" fillId="0" borderId="0" xfId="0" applyNumberFormat="1" applyFont="1"/>
    <xf numFmtId="0" fontId="0" fillId="7" borderId="0" xfId="0" applyFill="1"/>
    <xf numFmtId="0" fontId="0" fillId="0" borderId="0" xfId="0" applyFill="1"/>
    <xf numFmtId="0" fontId="1" fillId="3" borderId="1" xfId="0" applyFont="1" applyFill="1" applyBorder="1"/>
    <xf numFmtId="0" fontId="9" fillId="0" borderId="0" xfId="0" applyFont="1"/>
    <xf numFmtId="0" fontId="0" fillId="3" borderId="0" xfId="0" applyFill="1" applyAlignment="1">
      <alignment horizontal="right"/>
    </xf>
    <xf numFmtId="0" fontId="1" fillId="3" borderId="0" xfId="0" applyFont="1" applyFill="1"/>
    <xf numFmtId="0" fontId="1" fillId="3" borderId="2" xfId="0" applyFont="1" applyFill="1" applyBorder="1"/>
    <xf numFmtId="0" fontId="7" fillId="3" borderId="2" xfId="0" applyFont="1" applyFill="1" applyBorder="1"/>
    <xf numFmtId="44" fontId="1" fillId="0" borderId="1" xfId="1" applyFont="1" applyBorder="1"/>
    <xf numFmtId="0" fontId="8" fillId="0" borderId="0" xfId="0" applyFont="1" applyFill="1" applyAlignment="1">
      <alignment horizontal="right"/>
    </xf>
    <xf numFmtId="0" fontId="1" fillId="8" borderId="0" xfId="0" applyFont="1" applyFill="1"/>
    <xf numFmtId="44" fontId="1" fillId="0" borderId="4" xfId="0" applyNumberFormat="1" applyFont="1" applyBorder="1"/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88874"/>
      <color rgb="FFC6927A"/>
      <color rgb="FFFF8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CB66-88C9-4605-B8F2-77434CB7F899}">
  <dimension ref="A1:Q175"/>
  <sheetViews>
    <sheetView tabSelected="1" topLeftCell="J81" zoomScale="150" zoomScaleNormal="150" workbookViewId="0">
      <selection activeCell="D116" sqref="D116"/>
    </sheetView>
  </sheetViews>
  <sheetFormatPr baseColWidth="10" defaultColWidth="8.83203125" defaultRowHeight="15" x14ac:dyDescent="0.2"/>
  <cols>
    <col min="1" max="1" width="60.1640625" customWidth="1"/>
    <col min="2" max="2" width="11.6640625" customWidth="1"/>
    <col min="3" max="3" width="11.5" customWidth="1"/>
    <col min="4" max="4" width="40.5" customWidth="1"/>
    <col min="5" max="5" width="10.6640625" customWidth="1"/>
    <col min="6" max="6" width="11.6640625" customWidth="1"/>
    <col min="7" max="7" width="37" customWidth="1"/>
    <col min="8" max="8" width="9.83203125" customWidth="1"/>
    <col min="9" max="9" width="11" customWidth="1"/>
    <col min="10" max="10" width="39.83203125" customWidth="1"/>
    <col min="11" max="11" width="10.6640625" customWidth="1"/>
    <col min="12" max="12" width="11.33203125" customWidth="1"/>
    <col min="13" max="13" width="41.83203125" customWidth="1"/>
    <col min="14" max="15" width="11.33203125" customWidth="1"/>
    <col min="16" max="16" width="38.83203125" customWidth="1"/>
    <col min="17" max="17" width="42.6640625" customWidth="1"/>
  </cols>
  <sheetData>
    <row r="1" spans="1:17" x14ac:dyDescent="0.2">
      <c r="A1" t="s">
        <v>130</v>
      </c>
    </row>
    <row r="2" spans="1:17" x14ac:dyDescent="0.2">
      <c r="A2" s="9" t="s">
        <v>179</v>
      </c>
    </row>
    <row r="3" spans="1:17" x14ac:dyDescent="0.2">
      <c r="A3" s="10" t="s">
        <v>145</v>
      </c>
    </row>
    <row r="4" spans="1:17" x14ac:dyDescent="0.2">
      <c r="A4" s="8" t="s">
        <v>140</v>
      </c>
    </row>
    <row r="5" spans="1:17" x14ac:dyDescent="0.2">
      <c r="A5" s="14" t="s">
        <v>136</v>
      </c>
    </row>
    <row r="7" spans="1:17" x14ac:dyDescent="0.2">
      <c r="A7" s="1" t="s">
        <v>48</v>
      </c>
      <c r="D7" s="26" t="s">
        <v>47</v>
      </c>
      <c r="G7" s="26" t="s">
        <v>44</v>
      </c>
      <c r="J7" s="26" t="s">
        <v>45</v>
      </c>
      <c r="M7" s="26" t="s">
        <v>46</v>
      </c>
    </row>
    <row r="8" spans="1:17" x14ac:dyDescent="0.2">
      <c r="A8" s="2" t="s">
        <v>0</v>
      </c>
      <c r="B8" s="3" t="s">
        <v>40</v>
      </c>
      <c r="E8" t="s">
        <v>41</v>
      </c>
      <c r="F8" t="s">
        <v>43</v>
      </c>
      <c r="H8" t="s">
        <v>41</v>
      </c>
      <c r="I8" t="s">
        <v>43</v>
      </c>
      <c r="K8" t="s">
        <v>41</v>
      </c>
      <c r="L8" t="s">
        <v>43</v>
      </c>
      <c r="N8" t="s">
        <v>41</v>
      </c>
      <c r="O8" t="s">
        <v>43</v>
      </c>
      <c r="Q8" s="4"/>
    </row>
    <row r="9" spans="1:17" x14ac:dyDescent="0.2">
      <c r="A9" t="s">
        <v>49</v>
      </c>
      <c r="B9">
        <v>2</v>
      </c>
      <c r="D9" t="s">
        <v>178</v>
      </c>
      <c r="F9">
        <v>-2</v>
      </c>
    </row>
    <row r="10" spans="1:17" x14ac:dyDescent="0.2">
      <c r="A10" t="s">
        <v>60</v>
      </c>
      <c r="B10">
        <v>1</v>
      </c>
      <c r="D10" t="s">
        <v>42</v>
      </c>
      <c r="E10">
        <v>3</v>
      </c>
      <c r="F10">
        <v>2</v>
      </c>
    </row>
    <row r="11" spans="1:17" x14ac:dyDescent="0.2">
      <c r="A11" t="s">
        <v>50</v>
      </c>
      <c r="B11">
        <v>2</v>
      </c>
      <c r="D11" t="s">
        <v>42</v>
      </c>
      <c r="E11">
        <v>2</v>
      </c>
    </row>
    <row r="12" spans="1:17" x14ac:dyDescent="0.2">
      <c r="A12" t="s">
        <v>51</v>
      </c>
      <c r="B12">
        <v>4</v>
      </c>
      <c r="D12" t="s">
        <v>160</v>
      </c>
      <c r="E12">
        <v>1</v>
      </c>
      <c r="F12">
        <v>-3</v>
      </c>
    </row>
    <row r="13" spans="1:17" x14ac:dyDescent="0.2">
      <c r="A13" t="s">
        <v>52</v>
      </c>
      <c r="B13">
        <v>0.5</v>
      </c>
      <c r="F13">
        <v>-0.5</v>
      </c>
    </row>
    <row r="14" spans="1:17" x14ac:dyDescent="0.2">
      <c r="A14" t="s">
        <v>53</v>
      </c>
      <c r="B14">
        <v>0.5</v>
      </c>
      <c r="D14" t="s">
        <v>161</v>
      </c>
      <c r="F14">
        <v>-0.5</v>
      </c>
    </row>
    <row r="15" spans="1:17" x14ac:dyDescent="0.2">
      <c r="A15" t="s">
        <v>54</v>
      </c>
      <c r="B15">
        <v>2</v>
      </c>
      <c r="D15" t="s">
        <v>42</v>
      </c>
      <c r="E15">
        <v>2</v>
      </c>
    </row>
    <row r="16" spans="1:17" x14ac:dyDescent="0.2">
      <c r="A16" t="s">
        <v>9</v>
      </c>
      <c r="B16">
        <v>1</v>
      </c>
      <c r="D16" t="s">
        <v>104</v>
      </c>
      <c r="E16">
        <v>1</v>
      </c>
    </row>
    <row r="17" spans="1:14" x14ac:dyDescent="0.2">
      <c r="A17" t="s">
        <v>12</v>
      </c>
      <c r="B17">
        <v>0.5</v>
      </c>
      <c r="D17" t="s">
        <v>105</v>
      </c>
      <c r="F17">
        <v>-0.5</v>
      </c>
    </row>
    <row r="18" spans="1:14" x14ac:dyDescent="0.2">
      <c r="A18" t="s">
        <v>55</v>
      </c>
      <c r="B18">
        <v>1</v>
      </c>
      <c r="D18" t="s">
        <v>150</v>
      </c>
      <c r="F18">
        <v>-1</v>
      </c>
    </row>
    <row r="19" spans="1:14" x14ac:dyDescent="0.2">
      <c r="A19" t="s">
        <v>56</v>
      </c>
      <c r="B19">
        <v>1</v>
      </c>
      <c r="D19" t="s">
        <v>61</v>
      </c>
      <c r="E19">
        <v>1</v>
      </c>
    </row>
    <row r="20" spans="1:14" x14ac:dyDescent="0.2">
      <c r="A20" t="s">
        <v>57</v>
      </c>
      <c r="B20">
        <v>1</v>
      </c>
      <c r="D20" t="s">
        <v>149</v>
      </c>
      <c r="F20">
        <v>-1</v>
      </c>
    </row>
    <row r="21" spans="1:14" x14ac:dyDescent="0.2">
      <c r="A21" t="s">
        <v>58</v>
      </c>
      <c r="B21">
        <v>2</v>
      </c>
      <c r="D21" t="s">
        <v>162</v>
      </c>
      <c r="E21">
        <v>10</v>
      </c>
      <c r="F21">
        <v>9</v>
      </c>
    </row>
    <row r="22" spans="1:14" x14ac:dyDescent="0.2">
      <c r="A22" t="s">
        <v>59</v>
      </c>
      <c r="B22">
        <v>0.5</v>
      </c>
      <c r="D22" t="s">
        <v>42</v>
      </c>
      <c r="F22">
        <v>-0.5</v>
      </c>
    </row>
    <row r="23" spans="1:14" x14ac:dyDescent="0.2">
      <c r="A23" s="1" t="s">
        <v>6</v>
      </c>
      <c r="B23" s="2">
        <f>SUM(B9:B22)</f>
        <v>19</v>
      </c>
      <c r="C23" s="5">
        <f>B23*B121</f>
        <v>1615</v>
      </c>
      <c r="E23" s="23">
        <f>SUM(E9:E22)</f>
        <v>20</v>
      </c>
      <c r="F23">
        <v>1</v>
      </c>
      <c r="H23" s="2">
        <v>20</v>
      </c>
      <c r="K23" s="2">
        <v>20</v>
      </c>
      <c r="N23" s="2">
        <v>20</v>
      </c>
    </row>
    <row r="25" spans="1:14" x14ac:dyDescent="0.2">
      <c r="A25" s="28" t="s">
        <v>1</v>
      </c>
      <c r="B25" s="3"/>
    </row>
    <row r="26" spans="1:14" x14ac:dyDescent="0.2">
      <c r="A26" s="27" t="s">
        <v>62</v>
      </c>
      <c r="B26" s="27">
        <v>1</v>
      </c>
      <c r="C26" s="21"/>
      <c r="D26" t="s">
        <v>159</v>
      </c>
      <c r="E26">
        <v>1</v>
      </c>
    </row>
    <row r="27" spans="1:14" x14ac:dyDescent="0.2">
      <c r="A27" s="27" t="s">
        <v>63</v>
      </c>
      <c r="B27" s="27">
        <v>1.5</v>
      </c>
      <c r="D27" t="s">
        <v>42</v>
      </c>
      <c r="E27">
        <v>1.5</v>
      </c>
    </row>
    <row r="28" spans="1:14" x14ac:dyDescent="0.2">
      <c r="A28" s="27" t="s">
        <v>64</v>
      </c>
      <c r="B28" s="27">
        <v>1</v>
      </c>
      <c r="D28" t="s">
        <v>42</v>
      </c>
      <c r="E28">
        <v>1</v>
      </c>
    </row>
    <row r="29" spans="1:14" x14ac:dyDescent="0.2">
      <c r="A29" s="27" t="s">
        <v>65</v>
      </c>
      <c r="B29" s="27">
        <v>3</v>
      </c>
      <c r="D29" t="s">
        <v>42</v>
      </c>
      <c r="E29">
        <v>3</v>
      </c>
    </row>
    <row r="30" spans="1:14" x14ac:dyDescent="0.2">
      <c r="A30" s="27" t="s">
        <v>66</v>
      </c>
      <c r="B30" s="27">
        <v>2</v>
      </c>
      <c r="D30" t="s">
        <v>42</v>
      </c>
      <c r="E30">
        <v>2</v>
      </c>
    </row>
    <row r="31" spans="1:14" x14ac:dyDescent="0.2">
      <c r="A31" s="27" t="s">
        <v>67</v>
      </c>
      <c r="B31" s="27">
        <v>2</v>
      </c>
      <c r="D31" t="s">
        <v>42</v>
      </c>
      <c r="E31">
        <v>2</v>
      </c>
    </row>
    <row r="32" spans="1:14" x14ac:dyDescent="0.2">
      <c r="A32" s="27" t="s">
        <v>68</v>
      </c>
      <c r="B32" s="27">
        <v>2</v>
      </c>
      <c r="D32" t="s">
        <v>42</v>
      </c>
      <c r="E32">
        <v>2</v>
      </c>
    </row>
    <row r="33" spans="1:14" x14ac:dyDescent="0.2">
      <c r="A33" s="27" t="s">
        <v>69</v>
      </c>
      <c r="B33" s="27">
        <v>2</v>
      </c>
      <c r="D33" t="s">
        <v>42</v>
      </c>
      <c r="E33">
        <v>2</v>
      </c>
    </row>
    <row r="34" spans="1:14" x14ac:dyDescent="0.2">
      <c r="A34" s="27" t="s">
        <v>70</v>
      </c>
      <c r="B34" s="27">
        <v>2</v>
      </c>
      <c r="D34" t="s">
        <v>42</v>
      </c>
      <c r="E34">
        <v>2</v>
      </c>
    </row>
    <row r="35" spans="1:14" x14ac:dyDescent="0.2">
      <c r="A35" s="27" t="s">
        <v>71</v>
      </c>
      <c r="B35" s="27">
        <v>2</v>
      </c>
      <c r="D35" t="s">
        <v>42</v>
      </c>
      <c r="E35">
        <v>2</v>
      </c>
    </row>
    <row r="36" spans="1:14" x14ac:dyDescent="0.2">
      <c r="A36" s="7" t="s">
        <v>72</v>
      </c>
      <c r="B36">
        <v>1</v>
      </c>
      <c r="D36" t="s">
        <v>42</v>
      </c>
      <c r="E36">
        <v>1</v>
      </c>
    </row>
    <row r="37" spans="1:14" x14ac:dyDescent="0.2">
      <c r="A37" t="s">
        <v>73</v>
      </c>
      <c r="B37">
        <v>2</v>
      </c>
      <c r="D37" t="s">
        <v>42</v>
      </c>
      <c r="E37">
        <v>2</v>
      </c>
    </row>
    <row r="38" spans="1:14" x14ac:dyDescent="0.2">
      <c r="A38" t="s">
        <v>74</v>
      </c>
      <c r="B38">
        <v>1</v>
      </c>
      <c r="D38" t="s">
        <v>42</v>
      </c>
      <c r="E38">
        <v>1</v>
      </c>
    </row>
    <row r="39" spans="1:14" x14ac:dyDescent="0.2">
      <c r="A39" t="s">
        <v>75</v>
      </c>
      <c r="B39">
        <v>2</v>
      </c>
      <c r="D39" t="s">
        <v>42</v>
      </c>
      <c r="E39">
        <v>2</v>
      </c>
    </row>
    <row r="40" spans="1:14" x14ac:dyDescent="0.2">
      <c r="A40" t="s">
        <v>10</v>
      </c>
      <c r="B40">
        <v>1</v>
      </c>
      <c r="D40" t="s">
        <v>42</v>
      </c>
      <c r="E40">
        <v>1</v>
      </c>
    </row>
    <row r="41" spans="1:14" x14ac:dyDescent="0.2">
      <c r="A41" t="s">
        <v>11</v>
      </c>
      <c r="B41">
        <v>5</v>
      </c>
      <c r="D41" t="s">
        <v>42</v>
      </c>
      <c r="E41">
        <v>5</v>
      </c>
    </row>
    <row r="42" spans="1:14" x14ac:dyDescent="0.2">
      <c r="A42" t="s">
        <v>38</v>
      </c>
      <c r="B42">
        <v>1</v>
      </c>
      <c r="D42" t="s">
        <v>42</v>
      </c>
      <c r="E42">
        <v>1</v>
      </c>
    </row>
    <row r="43" spans="1:14" x14ac:dyDescent="0.2">
      <c r="A43" t="s">
        <v>76</v>
      </c>
      <c r="B43">
        <v>2</v>
      </c>
      <c r="D43" t="s">
        <v>42</v>
      </c>
      <c r="E43">
        <v>2</v>
      </c>
    </row>
    <row r="44" spans="1:14" x14ac:dyDescent="0.2">
      <c r="A44" t="s">
        <v>77</v>
      </c>
      <c r="B44">
        <v>4</v>
      </c>
      <c r="D44" t="s">
        <v>42</v>
      </c>
      <c r="E44">
        <v>4</v>
      </c>
    </row>
    <row r="45" spans="1:14" x14ac:dyDescent="0.2">
      <c r="A45" s="1" t="s">
        <v>6</v>
      </c>
      <c r="B45" s="2">
        <f>SUM(B26:B44)</f>
        <v>37.5</v>
      </c>
      <c r="C45" s="5">
        <f>B45*B121</f>
        <v>3187.5</v>
      </c>
      <c r="E45" s="23">
        <f>SUM(E26:E44)</f>
        <v>37.5</v>
      </c>
      <c r="H45" s="2">
        <v>37.5</v>
      </c>
      <c r="K45" s="2">
        <v>37.5</v>
      </c>
      <c r="N45" s="2">
        <v>37.5</v>
      </c>
    </row>
    <row r="46" spans="1:14" x14ac:dyDescent="0.2">
      <c r="E46" s="13"/>
      <c r="F46" s="12"/>
    </row>
    <row r="47" spans="1:14" x14ac:dyDescent="0.2">
      <c r="A47" s="10" t="s">
        <v>163</v>
      </c>
      <c r="B47" s="11">
        <v>21.25</v>
      </c>
      <c r="C47" s="22">
        <v>2900</v>
      </c>
      <c r="D47" t="s">
        <v>180</v>
      </c>
      <c r="E47" s="13"/>
      <c r="F47" s="13"/>
    </row>
    <row r="48" spans="1:14" x14ac:dyDescent="0.2">
      <c r="E48" s="12"/>
      <c r="F48" s="12"/>
    </row>
    <row r="49" spans="1:10" x14ac:dyDescent="0.2">
      <c r="A49" s="2" t="s">
        <v>2</v>
      </c>
      <c r="B49" s="3"/>
    </row>
    <row r="50" spans="1:10" x14ac:dyDescent="0.2">
      <c r="A50" t="s">
        <v>3</v>
      </c>
      <c r="B50">
        <v>1</v>
      </c>
      <c r="D50" t="s">
        <v>42</v>
      </c>
      <c r="H50">
        <v>1</v>
      </c>
    </row>
    <row r="51" spans="1:10" x14ac:dyDescent="0.2">
      <c r="A51" t="s">
        <v>4</v>
      </c>
      <c r="B51">
        <v>1</v>
      </c>
      <c r="D51" t="s">
        <v>42</v>
      </c>
      <c r="F51" s="6"/>
      <c r="H51">
        <v>1</v>
      </c>
    </row>
    <row r="52" spans="1:10" x14ac:dyDescent="0.2">
      <c r="A52" t="s">
        <v>13</v>
      </c>
      <c r="B52">
        <v>1</v>
      </c>
      <c r="D52" t="s">
        <v>42</v>
      </c>
      <c r="H52">
        <v>1</v>
      </c>
    </row>
    <row r="53" spans="1:10" x14ac:dyDescent="0.2">
      <c r="A53" t="s">
        <v>14</v>
      </c>
      <c r="B53">
        <v>1</v>
      </c>
      <c r="D53" t="s">
        <v>42</v>
      </c>
      <c r="H53">
        <v>1</v>
      </c>
    </row>
    <row r="54" spans="1:10" x14ac:dyDescent="0.2">
      <c r="A54" t="s">
        <v>78</v>
      </c>
      <c r="B54">
        <v>16</v>
      </c>
      <c r="D54" t="s">
        <v>164</v>
      </c>
      <c r="H54">
        <v>8</v>
      </c>
      <c r="I54">
        <v>-8</v>
      </c>
    </row>
    <row r="55" spans="1:10" x14ac:dyDescent="0.2">
      <c r="A55" t="s">
        <v>79</v>
      </c>
      <c r="B55">
        <v>4</v>
      </c>
      <c r="D55" t="s">
        <v>165</v>
      </c>
      <c r="H55">
        <v>0</v>
      </c>
      <c r="I55">
        <v>-4</v>
      </c>
    </row>
    <row r="56" spans="1:10" x14ac:dyDescent="0.2">
      <c r="A56" t="s">
        <v>80</v>
      </c>
      <c r="B56">
        <v>8</v>
      </c>
      <c r="D56" t="s">
        <v>165</v>
      </c>
      <c r="H56">
        <v>0</v>
      </c>
      <c r="I56">
        <v>-8</v>
      </c>
    </row>
    <row r="57" spans="1:10" x14ac:dyDescent="0.2">
      <c r="A57" t="s">
        <v>15</v>
      </c>
      <c r="B57">
        <v>3</v>
      </c>
      <c r="D57" s="29" t="s">
        <v>42</v>
      </c>
      <c r="H57">
        <v>3</v>
      </c>
    </row>
    <row r="58" spans="1:10" x14ac:dyDescent="0.2">
      <c r="A58" t="s">
        <v>16</v>
      </c>
      <c r="B58">
        <v>2</v>
      </c>
      <c r="D58" s="29" t="s">
        <v>42</v>
      </c>
      <c r="H58">
        <v>2</v>
      </c>
    </row>
    <row r="59" spans="1:10" x14ac:dyDescent="0.2">
      <c r="A59" t="s">
        <v>81</v>
      </c>
      <c r="B59">
        <v>3</v>
      </c>
      <c r="D59" s="29" t="s">
        <v>42</v>
      </c>
      <c r="H59">
        <v>3</v>
      </c>
    </row>
    <row r="60" spans="1:10" x14ac:dyDescent="0.2">
      <c r="A60" t="s">
        <v>82</v>
      </c>
      <c r="B60">
        <v>3</v>
      </c>
      <c r="D60" s="29" t="s">
        <v>42</v>
      </c>
      <c r="H60">
        <v>3</v>
      </c>
    </row>
    <row r="61" spans="1:10" x14ac:dyDescent="0.2">
      <c r="A61" t="s">
        <v>106</v>
      </c>
      <c r="B61">
        <v>3</v>
      </c>
      <c r="D61" s="29" t="s">
        <v>42</v>
      </c>
      <c r="H61">
        <v>3</v>
      </c>
    </row>
    <row r="62" spans="1:10" x14ac:dyDescent="0.2">
      <c r="A62" t="s">
        <v>108</v>
      </c>
      <c r="B62">
        <v>4</v>
      </c>
      <c r="D62" s="29" t="s">
        <v>42</v>
      </c>
      <c r="H62">
        <v>3</v>
      </c>
      <c r="I62">
        <v>1</v>
      </c>
    </row>
    <row r="63" spans="1:10" x14ac:dyDescent="0.2">
      <c r="A63" t="s">
        <v>83</v>
      </c>
      <c r="B63">
        <v>4</v>
      </c>
      <c r="D63" s="29" t="s">
        <v>42</v>
      </c>
      <c r="H63">
        <v>11.25</v>
      </c>
      <c r="I63">
        <v>6.25</v>
      </c>
      <c r="J63" t="s">
        <v>147</v>
      </c>
    </row>
    <row r="64" spans="1:10" x14ac:dyDescent="0.2">
      <c r="A64" t="s">
        <v>84</v>
      </c>
      <c r="B64">
        <v>4</v>
      </c>
      <c r="D64" s="29" t="s">
        <v>42</v>
      </c>
      <c r="H64">
        <v>9.25</v>
      </c>
      <c r="I64">
        <v>5.25</v>
      </c>
    </row>
    <row r="65" spans="1:11" x14ac:dyDescent="0.2">
      <c r="A65" t="s">
        <v>85</v>
      </c>
      <c r="B65">
        <v>4</v>
      </c>
      <c r="D65" s="29" t="s">
        <v>42</v>
      </c>
      <c r="H65">
        <v>11.75</v>
      </c>
      <c r="I65">
        <v>7.75</v>
      </c>
    </row>
    <row r="66" spans="1:11" x14ac:dyDescent="0.2">
      <c r="A66" t="s">
        <v>86</v>
      </c>
      <c r="B66">
        <v>4</v>
      </c>
      <c r="D66" s="29" t="s">
        <v>42</v>
      </c>
      <c r="H66">
        <v>4</v>
      </c>
    </row>
    <row r="67" spans="1:11" x14ac:dyDescent="0.2">
      <c r="A67" t="s">
        <v>87</v>
      </c>
      <c r="B67">
        <v>2</v>
      </c>
      <c r="D67" t="s">
        <v>166</v>
      </c>
      <c r="H67">
        <v>2</v>
      </c>
    </row>
    <row r="68" spans="1:11" x14ac:dyDescent="0.2">
      <c r="A68" t="s">
        <v>148</v>
      </c>
      <c r="D68" s="29" t="s">
        <v>42</v>
      </c>
      <c r="H68">
        <v>12.5</v>
      </c>
      <c r="I68">
        <v>12.5</v>
      </c>
      <c r="J68" t="s">
        <v>155</v>
      </c>
    </row>
    <row r="69" spans="1:11" x14ac:dyDescent="0.2">
      <c r="A69" t="s">
        <v>88</v>
      </c>
      <c r="B69">
        <v>1</v>
      </c>
      <c r="D69" s="29" t="s">
        <v>42</v>
      </c>
      <c r="H69">
        <v>1</v>
      </c>
    </row>
    <row r="70" spans="1:11" x14ac:dyDescent="0.2">
      <c r="A70" s="8" t="s">
        <v>89</v>
      </c>
      <c r="B70" s="8">
        <v>16</v>
      </c>
      <c r="D70" t="s">
        <v>137</v>
      </c>
      <c r="H70">
        <v>16</v>
      </c>
      <c r="K70">
        <v>2</v>
      </c>
    </row>
    <row r="71" spans="1:11" x14ac:dyDescent="0.2">
      <c r="A71" t="s">
        <v>33</v>
      </c>
      <c r="B71">
        <v>0.5</v>
      </c>
      <c r="D71" t="s">
        <v>137</v>
      </c>
      <c r="H71">
        <v>0.5</v>
      </c>
    </row>
    <row r="72" spans="1:11" x14ac:dyDescent="0.2">
      <c r="A72" s="8" t="s">
        <v>90</v>
      </c>
      <c r="B72" s="8">
        <v>0</v>
      </c>
      <c r="D72" t="s">
        <v>132</v>
      </c>
    </row>
    <row r="73" spans="1:11" x14ac:dyDescent="0.2">
      <c r="A73" s="8" t="s">
        <v>91</v>
      </c>
      <c r="B73" s="8">
        <v>1</v>
      </c>
      <c r="D73" t="s">
        <v>137</v>
      </c>
      <c r="H73">
        <v>1</v>
      </c>
    </row>
    <row r="74" spans="1:11" x14ac:dyDescent="0.2">
      <c r="A74" s="8" t="s">
        <v>92</v>
      </c>
      <c r="B74" s="8">
        <v>1</v>
      </c>
      <c r="D74" t="s">
        <v>137</v>
      </c>
      <c r="H74">
        <v>1</v>
      </c>
    </row>
    <row r="75" spans="1:11" x14ac:dyDescent="0.2">
      <c r="A75" t="s">
        <v>93</v>
      </c>
      <c r="B75">
        <v>0.5</v>
      </c>
      <c r="D75" s="29" t="s">
        <v>42</v>
      </c>
      <c r="H75">
        <v>6</v>
      </c>
      <c r="I75">
        <v>5.5</v>
      </c>
      <c r="J75" t="s">
        <v>146</v>
      </c>
    </row>
    <row r="76" spans="1:11" x14ac:dyDescent="0.2">
      <c r="A76" s="8" t="s">
        <v>94</v>
      </c>
      <c r="B76" s="8">
        <v>4</v>
      </c>
      <c r="D76" t="s">
        <v>137</v>
      </c>
      <c r="H76">
        <v>4</v>
      </c>
    </row>
    <row r="77" spans="1:11" x14ac:dyDescent="0.2">
      <c r="A77" s="8" t="s">
        <v>95</v>
      </c>
      <c r="B77" s="8">
        <v>1</v>
      </c>
      <c r="C77">
        <v>1</v>
      </c>
      <c r="D77" t="s">
        <v>137</v>
      </c>
      <c r="H77">
        <v>1</v>
      </c>
    </row>
    <row r="78" spans="1:11" x14ac:dyDescent="0.2">
      <c r="A78" t="s">
        <v>8</v>
      </c>
      <c r="B78">
        <v>1.5</v>
      </c>
      <c r="C78">
        <v>1.5</v>
      </c>
      <c r="D78" s="29" t="s">
        <v>42</v>
      </c>
      <c r="H78">
        <v>1.5</v>
      </c>
      <c r="J78" t="s">
        <v>181</v>
      </c>
    </row>
    <row r="79" spans="1:11" x14ac:dyDescent="0.2">
      <c r="A79" t="s">
        <v>96</v>
      </c>
      <c r="B79">
        <v>0</v>
      </c>
      <c r="D79" t="s">
        <v>167</v>
      </c>
    </row>
    <row r="80" spans="1:11" x14ac:dyDescent="0.2">
      <c r="A80" t="s">
        <v>17</v>
      </c>
      <c r="B80">
        <v>1</v>
      </c>
      <c r="C80">
        <v>1</v>
      </c>
      <c r="D80" t="s">
        <v>137</v>
      </c>
      <c r="H80">
        <v>1</v>
      </c>
    </row>
    <row r="81" spans="1:14" x14ac:dyDescent="0.2">
      <c r="A81" t="s">
        <v>97</v>
      </c>
      <c r="B81">
        <v>3</v>
      </c>
      <c r="C81">
        <v>3</v>
      </c>
      <c r="D81" t="s">
        <v>137</v>
      </c>
      <c r="H81">
        <v>3</v>
      </c>
    </row>
    <row r="82" spans="1:14" x14ac:dyDescent="0.2">
      <c r="A82" s="8" t="s">
        <v>98</v>
      </c>
      <c r="B82" s="8">
        <v>0</v>
      </c>
      <c r="D82" t="s">
        <v>132</v>
      </c>
    </row>
    <row r="83" spans="1:14" x14ac:dyDescent="0.2">
      <c r="A83" t="s">
        <v>30</v>
      </c>
      <c r="B83">
        <v>3</v>
      </c>
      <c r="C83">
        <v>3</v>
      </c>
      <c r="D83" s="29" t="s">
        <v>42</v>
      </c>
      <c r="H83">
        <v>3</v>
      </c>
    </row>
    <row r="84" spans="1:14" x14ac:dyDescent="0.2">
      <c r="A84" s="1" t="s">
        <v>6</v>
      </c>
      <c r="B84" s="2">
        <f>SUM(B50:B83)</f>
        <v>101.5</v>
      </c>
      <c r="C84" s="5">
        <f>B84*B121</f>
        <v>8627.5</v>
      </c>
      <c r="E84" s="1"/>
      <c r="H84" s="23">
        <f>SUM(H50:H83)</f>
        <v>118.75</v>
      </c>
      <c r="K84" s="2">
        <v>118.75</v>
      </c>
      <c r="N84" s="2">
        <v>118.75</v>
      </c>
    </row>
    <row r="85" spans="1:14" x14ac:dyDescent="0.2">
      <c r="A85" s="1"/>
      <c r="B85" s="1"/>
      <c r="C85" s="5"/>
      <c r="E85" s="1"/>
      <c r="H85" s="1"/>
    </row>
    <row r="86" spans="1:14" x14ac:dyDescent="0.2">
      <c r="A86" s="1" t="s">
        <v>111</v>
      </c>
      <c r="B86" s="1"/>
      <c r="C86" s="5"/>
      <c r="E86" s="1"/>
      <c r="H86" s="1"/>
    </row>
    <row r="87" spans="1:14" x14ac:dyDescent="0.2">
      <c r="A87" s="14" t="s">
        <v>110</v>
      </c>
      <c r="B87" s="14">
        <v>1.25</v>
      </c>
      <c r="C87" s="5"/>
      <c r="D87" t="s">
        <v>135</v>
      </c>
      <c r="H87" s="1">
        <v>1.25</v>
      </c>
    </row>
    <row r="88" spans="1:14" x14ac:dyDescent="0.2">
      <c r="A88" s="14" t="s">
        <v>109</v>
      </c>
      <c r="B88" s="14">
        <v>1</v>
      </c>
      <c r="D88" s="29" t="s">
        <v>42</v>
      </c>
      <c r="H88">
        <v>1</v>
      </c>
      <c r="J88" t="s">
        <v>156</v>
      </c>
    </row>
    <row r="89" spans="1:14" x14ac:dyDescent="0.2">
      <c r="A89" s="14" t="s">
        <v>107</v>
      </c>
      <c r="B89" s="14">
        <v>4</v>
      </c>
      <c r="D89" t="s">
        <v>168</v>
      </c>
      <c r="I89">
        <v>-4</v>
      </c>
    </row>
    <row r="90" spans="1:14" x14ac:dyDescent="0.2">
      <c r="A90" s="14" t="s">
        <v>113</v>
      </c>
      <c r="B90" s="14">
        <v>4</v>
      </c>
      <c r="D90" t="s">
        <v>168</v>
      </c>
      <c r="H90" s="1"/>
      <c r="I90">
        <v>-4</v>
      </c>
    </row>
    <row r="91" spans="1:14" x14ac:dyDescent="0.2">
      <c r="A91" s="14" t="s">
        <v>112</v>
      </c>
      <c r="B91" s="14">
        <v>4</v>
      </c>
      <c r="D91" s="29" t="s">
        <v>42</v>
      </c>
      <c r="H91">
        <v>4</v>
      </c>
    </row>
    <row r="92" spans="1:14" x14ac:dyDescent="0.2">
      <c r="A92" s="14" t="s">
        <v>114</v>
      </c>
      <c r="B92" s="14">
        <v>3</v>
      </c>
      <c r="D92" t="s">
        <v>169</v>
      </c>
      <c r="I92">
        <v>-3</v>
      </c>
    </row>
    <row r="93" spans="1:14" x14ac:dyDescent="0.2">
      <c r="A93" s="14" t="s">
        <v>115</v>
      </c>
      <c r="B93" s="14">
        <v>3</v>
      </c>
      <c r="C93" s="5"/>
      <c r="D93" t="s">
        <v>170</v>
      </c>
      <c r="H93" s="1"/>
      <c r="I93">
        <v>-3</v>
      </c>
    </row>
    <row r="94" spans="1:14" x14ac:dyDescent="0.2">
      <c r="A94" s="14" t="s">
        <v>6</v>
      </c>
      <c r="B94" s="14">
        <f>SUM(B87:B93)</f>
        <v>20.25</v>
      </c>
      <c r="C94" s="5">
        <v>1721.25</v>
      </c>
      <c r="E94" s="1"/>
      <c r="H94" s="23">
        <f>H87+H88+H89+H90+H91+H92+H93</f>
        <v>6.25</v>
      </c>
      <c r="K94" s="2">
        <v>6.25</v>
      </c>
      <c r="N94" s="2">
        <v>6.25</v>
      </c>
    </row>
    <row r="95" spans="1:14" x14ac:dyDescent="0.2">
      <c r="A95" s="1"/>
      <c r="B95" s="1"/>
      <c r="C95" s="5"/>
      <c r="E95" s="1"/>
      <c r="H95" s="1"/>
    </row>
    <row r="96" spans="1:14" x14ac:dyDescent="0.2">
      <c r="A96" s="2" t="s">
        <v>5</v>
      </c>
      <c r="B96" s="3"/>
    </row>
    <row r="97" spans="1:14" x14ac:dyDescent="0.2">
      <c r="A97" t="s">
        <v>29</v>
      </c>
      <c r="B97">
        <v>2</v>
      </c>
      <c r="D97" s="29" t="s">
        <v>42</v>
      </c>
      <c r="K97">
        <v>2</v>
      </c>
    </row>
    <row r="98" spans="1:14" x14ac:dyDescent="0.2">
      <c r="A98" t="s">
        <v>34</v>
      </c>
      <c r="B98">
        <v>2</v>
      </c>
      <c r="D98" s="29" t="s">
        <v>42</v>
      </c>
      <c r="K98">
        <v>9.25</v>
      </c>
      <c r="L98">
        <v>7.25</v>
      </c>
    </row>
    <row r="99" spans="1:14" x14ac:dyDescent="0.2">
      <c r="A99" t="s">
        <v>35</v>
      </c>
      <c r="B99">
        <v>1</v>
      </c>
      <c r="D99" s="29" t="s">
        <v>168</v>
      </c>
    </row>
    <row r="100" spans="1:14" x14ac:dyDescent="0.2">
      <c r="A100" t="s">
        <v>18</v>
      </c>
      <c r="B100">
        <v>1</v>
      </c>
      <c r="D100" s="29" t="s">
        <v>42</v>
      </c>
      <c r="K100">
        <v>6</v>
      </c>
      <c r="L100">
        <v>5</v>
      </c>
      <c r="M100" t="s">
        <v>151</v>
      </c>
    </row>
    <row r="101" spans="1:14" x14ac:dyDescent="0.2">
      <c r="A101" t="s">
        <v>19</v>
      </c>
      <c r="B101">
        <v>1</v>
      </c>
      <c r="D101" s="29" t="s">
        <v>42</v>
      </c>
      <c r="K101">
        <v>4.5</v>
      </c>
      <c r="L101">
        <v>3.5</v>
      </c>
      <c r="M101" t="s">
        <v>152</v>
      </c>
    </row>
    <row r="102" spans="1:14" x14ac:dyDescent="0.2">
      <c r="A102" t="s">
        <v>28</v>
      </c>
      <c r="B102">
        <v>1.5</v>
      </c>
      <c r="D102" s="29" t="s">
        <v>42</v>
      </c>
      <c r="K102">
        <v>1.5</v>
      </c>
      <c r="M102" t="s">
        <v>153</v>
      </c>
    </row>
    <row r="103" spans="1:14" x14ac:dyDescent="0.2">
      <c r="A103" t="s">
        <v>27</v>
      </c>
      <c r="B103">
        <v>0.5</v>
      </c>
      <c r="D103" s="29" t="s">
        <v>42</v>
      </c>
      <c r="K103">
        <v>0.5</v>
      </c>
      <c r="M103" t="s">
        <v>154</v>
      </c>
    </row>
    <row r="104" spans="1:14" x14ac:dyDescent="0.2">
      <c r="A104" t="s">
        <v>99</v>
      </c>
      <c r="B104">
        <v>8</v>
      </c>
      <c r="D104" s="29" t="s">
        <v>171</v>
      </c>
      <c r="K104">
        <v>3</v>
      </c>
    </row>
    <row r="105" spans="1:14" x14ac:dyDescent="0.2">
      <c r="A105" t="s">
        <v>100</v>
      </c>
      <c r="B105">
        <v>4</v>
      </c>
      <c r="D105" s="29" t="s">
        <v>172</v>
      </c>
      <c r="K105">
        <v>0.5</v>
      </c>
    </row>
    <row r="106" spans="1:14" x14ac:dyDescent="0.2">
      <c r="A106" s="1" t="s">
        <v>6</v>
      </c>
      <c r="B106" s="2">
        <f>SUM(B97:B105)</f>
        <v>21</v>
      </c>
      <c r="C106" s="5">
        <f>B106*B121</f>
        <v>1785</v>
      </c>
      <c r="H106" s="1"/>
      <c r="K106" s="23">
        <f>SUM(K96:K105)</f>
        <v>27.25</v>
      </c>
      <c r="N106" s="2">
        <v>5.5</v>
      </c>
    </row>
    <row r="108" spans="1:14" x14ac:dyDescent="0.2">
      <c r="A108" s="2" t="s">
        <v>26</v>
      </c>
      <c r="B108" s="3"/>
    </row>
    <row r="109" spans="1:14" x14ac:dyDescent="0.2">
      <c r="A109" t="s">
        <v>20</v>
      </c>
      <c r="B109">
        <v>0.5</v>
      </c>
      <c r="C109">
        <v>0.5</v>
      </c>
      <c r="D109" s="29" t="s">
        <v>42</v>
      </c>
      <c r="N109">
        <v>0.5</v>
      </c>
    </row>
    <row r="110" spans="1:14" x14ac:dyDescent="0.2">
      <c r="A110" t="s">
        <v>21</v>
      </c>
      <c r="B110">
        <v>0.5</v>
      </c>
      <c r="C110">
        <v>0.5</v>
      </c>
      <c r="D110" s="29" t="s">
        <v>42</v>
      </c>
      <c r="N110">
        <v>0.5</v>
      </c>
    </row>
    <row r="111" spans="1:14" x14ac:dyDescent="0.2">
      <c r="A111" t="s">
        <v>22</v>
      </c>
      <c r="B111">
        <v>0.5</v>
      </c>
      <c r="C111">
        <v>0.5</v>
      </c>
      <c r="D111" s="29" t="s">
        <v>42</v>
      </c>
      <c r="N111">
        <v>0.5</v>
      </c>
    </row>
    <row r="112" spans="1:14" x14ac:dyDescent="0.2">
      <c r="A112" t="s">
        <v>23</v>
      </c>
      <c r="B112">
        <v>0.5</v>
      </c>
      <c r="C112">
        <v>0.5</v>
      </c>
      <c r="D112" s="29" t="s">
        <v>42</v>
      </c>
      <c r="N112">
        <v>0.5</v>
      </c>
    </row>
    <row r="113" spans="1:16" x14ac:dyDescent="0.2">
      <c r="A113" t="s">
        <v>24</v>
      </c>
      <c r="B113">
        <v>1</v>
      </c>
      <c r="D113" t="s">
        <v>168</v>
      </c>
    </row>
    <row r="114" spans="1:16" x14ac:dyDescent="0.2">
      <c r="A114" t="s">
        <v>25</v>
      </c>
      <c r="B114">
        <v>0.25</v>
      </c>
      <c r="C114">
        <v>0.25</v>
      </c>
      <c r="D114" s="29" t="s">
        <v>42</v>
      </c>
      <c r="N114">
        <v>0.25</v>
      </c>
    </row>
    <row r="115" spans="1:16" x14ac:dyDescent="0.2">
      <c r="A115" t="s">
        <v>36</v>
      </c>
      <c r="B115">
        <v>1</v>
      </c>
      <c r="C115">
        <v>0</v>
      </c>
      <c r="D115" t="s">
        <v>174</v>
      </c>
      <c r="N115">
        <v>0</v>
      </c>
      <c r="P115" t="s">
        <v>173</v>
      </c>
    </row>
    <row r="116" spans="1:16" x14ac:dyDescent="0.2">
      <c r="A116" t="s">
        <v>37</v>
      </c>
      <c r="B116">
        <v>1</v>
      </c>
      <c r="C116">
        <v>3.5</v>
      </c>
      <c r="D116" s="29" t="s">
        <v>42</v>
      </c>
      <c r="N116">
        <v>3.5</v>
      </c>
    </row>
    <row r="117" spans="1:16" x14ac:dyDescent="0.2">
      <c r="A117" s="1" t="s">
        <v>6</v>
      </c>
      <c r="B117" s="2">
        <f>SUM(B109:B116)</f>
        <v>5.25</v>
      </c>
      <c r="C117" s="5">
        <f>B117*B121</f>
        <v>446.25</v>
      </c>
      <c r="E117" s="3"/>
      <c r="H117" s="2"/>
      <c r="K117" s="2"/>
      <c r="N117" s="23">
        <f>N108+N109+N110+N111+N112+N113+N114+N115+N116</f>
        <v>5.75</v>
      </c>
    </row>
    <row r="118" spans="1:16" x14ac:dyDescent="0.2">
      <c r="E118" s="35" t="s">
        <v>157</v>
      </c>
      <c r="H118" s="35" t="s">
        <v>44</v>
      </c>
      <c r="I118" s="6"/>
      <c r="J118" s="6"/>
      <c r="K118" s="35" t="s">
        <v>45</v>
      </c>
      <c r="M118" s="6"/>
      <c r="N118" s="35" t="s">
        <v>46</v>
      </c>
    </row>
    <row r="119" spans="1:16" ht="16" thickBot="1" x14ac:dyDescent="0.25">
      <c r="A119" s="28" t="s">
        <v>7</v>
      </c>
      <c r="B119" s="28">
        <f>B23+B45+B84+B94+B106+B117</f>
        <v>204.5</v>
      </c>
      <c r="C119" s="9"/>
      <c r="D119" s="30"/>
      <c r="E119" s="31">
        <f>E23+E45</f>
        <v>57.5</v>
      </c>
      <c r="F119" s="32">
        <v>57.5</v>
      </c>
      <c r="G119" s="9" t="s">
        <v>142</v>
      </c>
      <c r="H119" s="31">
        <f>H84+H94</f>
        <v>125</v>
      </c>
      <c r="I119" s="32">
        <f>E119+H119</f>
        <v>182.5</v>
      </c>
      <c r="J119" s="9" t="s">
        <v>142</v>
      </c>
      <c r="K119" s="31">
        <f>K106</f>
        <v>27.25</v>
      </c>
      <c r="L119" s="33">
        <f>E119+H119+K119</f>
        <v>209.75</v>
      </c>
      <c r="M119" s="9" t="s">
        <v>142</v>
      </c>
      <c r="N119" s="31">
        <f>N117</f>
        <v>5.75</v>
      </c>
      <c r="O119" s="33">
        <f>E119+H119+K119+N119</f>
        <v>215.5</v>
      </c>
      <c r="P119" s="9" t="s">
        <v>142</v>
      </c>
    </row>
    <row r="120" spans="1:16" ht="16" thickTop="1" x14ac:dyDescent="0.2"/>
    <row r="121" spans="1:16" x14ac:dyDescent="0.2">
      <c r="A121" t="s">
        <v>39</v>
      </c>
      <c r="B121" s="34">
        <v>85</v>
      </c>
    </row>
    <row r="123" spans="1:16" x14ac:dyDescent="0.2">
      <c r="A123" t="s">
        <v>176</v>
      </c>
      <c r="B123" s="12">
        <f>B119*B121</f>
        <v>17382.5</v>
      </c>
      <c r="C123" s="25">
        <f>C23+C45+C47+C84+C94+C106+C117</f>
        <v>20282.5</v>
      </c>
      <c r="D123" s="36" t="s">
        <v>175</v>
      </c>
    </row>
    <row r="124" spans="1:16" x14ac:dyDescent="0.2">
      <c r="C124" s="25"/>
      <c r="D124" s="38"/>
    </row>
    <row r="125" spans="1:16" x14ac:dyDescent="0.2">
      <c r="C125" s="25"/>
      <c r="D125" s="38"/>
    </row>
    <row r="126" spans="1:16" x14ac:dyDescent="0.2">
      <c r="C126" s="25"/>
      <c r="D126" s="38"/>
    </row>
    <row r="127" spans="1:16" x14ac:dyDescent="0.2">
      <c r="C127" s="25"/>
      <c r="D127" s="38"/>
    </row>
    <row r="128" spans="1:16" x14ac:dyDescent="0.2">
      <c r="C128" s="25"/>
      <c r="D128" s="38"/>
    </row>
    <row r="129" spans="1:4" x14ac:dyDescent="0.2">
      <c r="C129" s="25"/>
      <c r="D129" s="38"/>
    </row>
    <row r="131" spans="1:4" x14ac:dyDescent="0.2">
      <c r="A131" s="2" t="s">
        <v>119</v>
      </c>
      <c r="B131" s="2" t="s">
        <v>122</v>
      </c>
      <c r="C131" s="2" t="s">
        <v>120</v>
      </c>
      <c r="D131" s="2" t="s">
        <v>121</v>
      </c>
    </row>
    <row r="132" spans="1:4" x14ac:dyDescent="0.2">
      <c r="A132" t="s">
        <v>123</v>
      </c>
      <c r="B132" s="15">
        <v>1472</v>
      </c>
      <c r="C132" s="16">
        <v>44987</v>
      </c>
      <c r="D132" t="s">
        <v>126</v>
      </c>
    </row>
    <row r="133" spans="1:4" x14ac:dyDescent="0.2">
      <c r="A133" t="s">
        <v>124</v>
      </c>
      <c r="B133" s="15">
        <v>227.37</v>
      </c>
      <c r="C133" s="16">
        <v>45155</v>
      </c>
      <c r="D133" s="16" t="s">
        <v>127</v>
      </c>
    </row>
    <row r="134" spans="1:4" x14ac:dyDescent="0.2">
      <c r="A134" t="s">
        <v>125</v>
      </c>
      <c r="B134" s="15">
        <v>3123.75</v>
      </c>
      <c r="C134" s="16">
        <v>45155</v>
      </c>
      <c r="D134" s="16" t="s">
        <v>127</v>
      </c>
    </row>
    <row r="135" spans="1:4" x14ac:dyDescent="0.2">
      <c r="A135" t="s">
        <v>128</v>
      </c>
      <c r="B135">
        <v>63.75</v>
      </c>
      <c r="C135" s="16">
        <v>45180</v>
      </c>
      <c r="D135" t="s">
        <v>133</v>
      </c>
    </row>
    <row r="136" spans="1:4" x14ac:dyDescent="0.2">
      <c r="A136" t="s">
        <v>129</v>
      </c>
      <c r="B136" s="17">
        <v>1800</v>
      </c>
      <c r="C136" s="16">
        <v>45180</v>
      </c>
      <c r="D136" t="s">
        <v>133</v>
      </c>
    </row>
    <row r="137" spans="1:4" x14ac:dyDescent="0.2">
      <c r="A137" t="s">
        <v>138</v>
      </c>
      <c r="B137" s="17">
        <v>5174.38</v>
      </c>
      <c r="C137" s="16">
        <v>45180</v>
      </c>
      <c r="D137" t="s">
        <v>133</v>
      </c>
    </row>
    <row r="138" spans="1:4" x14ac:dyDescent="0.2">
      <c r="A138" s="19" t="s">
        <v>139</v>
      </c>
      <c r="B138" s="25"/>
      <c r="C138" s="1"/>
    </row>
    <row r="139" spans="1:4" x14ac:dyDescent="0.2">
      <c r="A139" s="19" t="s">
        <v>141</v>
      </c>
      <c r="B139" s="1"/>
      <c r="C139" s="1"/>
    </row>
    <row r="140" spans="1:4" x14ac:dyDescent="0.2">
      <c r="A140" t="s">
        <v>177</v>
      </c>
      <c r="B140" s="12">
        <f>B141-B132-B133-B134-B135-B136-B137</f>
        <v>8256.25</v>
      </c>
      <c r="C140" s="16">
        <v>45344</v>
      </c>
    </row>
    <row r="141" spans="1:4" ht="16" thickBot="1" x14ac:dyDescent="0.25">
      <c r="A141" t="s">
        <v>158</v>
      </c>
      <c r="B141" s="37">
        <v>20117.5</v>
      </c>
      <c r="C141" s="1"/>
    </row>
    <row r="142" spans="1:4" ht="16" thickTop="1" x14ac:dyDescent="0.2">
      <c r="B142" s="1"/>
      <c r="C142" s="1"/>
    </row>
    <row r="143" spans="1:4" x14ac:dyDescent="0.2">
      <c r="A143" s="2" t="s">
        <v>134</v>
      </c>
      <c r="B143" s="2" t="s">
        <v>40</v>
      </c>
      <c r="C143" s="2" t="s">
        <v>43</v>
      </c>
    </row>
    <row r="144" spans="1:4" x14ac:dyDescent="0.2">
      <c r="A144" t="s">
        <v>116</v>
      </c>
      <c r="B144">
        <v>19</v>
      </c>
      <c r="C144">
        <v>1</v>
      </c>
    </row>
    <row r="145" spans="1:4" x14ac:dyDescent="0.2">
      <c r="A145" t="s">
        <v>117</v>
      </c>
      <c r="B145">
        <v>37.5</v>
      </c>
      <c r="C145">
        <v>0</v>
      </c>
    </row>
    <row r="146" spans="1:4" x14ac:dyDescent="0.2">
      <c r="A146" s="18" t="s">
        <v>144</v>
      </c>
      <c r="B146" s="18"/>
      <c r="C146" s="18"/>
    </row>
    <row r="147" spans="1:4" x14ac:dyDescent="0.2">
      <c r="A147" t="s">
        <v>44</v>
      </c>
      <c r="B147">
        <v>121.75</v>
      </c>
      <c r="C147">
        <v>3.25</v>
      </c>
    </row>
    <row r="148" spans="1:4" x14ac:dyDescent="0.2">
      <c r="A148" t="s">
        <v>143</v>
      </c>
      <c r="B148">
        <v>20.25</v>
      </c>
      <c r="C148">
        <v>0</v>
      </c>
    </row>
    <row r="149" spans="1:4" x14ac:dyDescent="0.2">
      <c r="A149" t="s">
        <v>45</v>
      </c>
      <c r="B149">
        <v>21</v>
      </c>
      <c r="C149">
        <v>6.25</v>
      </c>
    </row>
    <row r="150" spans="1:4" ht="16" thickBot="1" x14ac:dyDescent="0.25">
      <c r="A150" t="s">
        <v>46</v>
      </c>
      <c r="B150" s="20">
        <v>5.25</v>
      </c>
      <c r="C150" s="20">
        <v>0.5</v>
      </c>
    </row>
    <row r="151" spans="1:4" x14ac:dyDescent="0.2">
      <c r="B151">
        <v>204.5</v>
      </c>
      <c r="C151">
        <v>11</v>
      </c>
      <c r="D151" s="24">
        <v>5.3800000000000001E-2</v>
      </c>
    </row>
    <row r="154" spans="1:4" x14ac:dyDescent="0.2">
      <c r="A154" t="s">
        <v>118</v>
      </c>
    </row>
    <row r="156" spans="1:4" x14ac:dyDescent="0.2">
      <c r="A156" t="s">
        <v>131</v>
      </c>
    </row>
    <row r="157" spans="1:4" x14ac:dyDescent="0.2">
      <c r="A157" t="s">
        <v>101</v>
      </c>
    </row>
    <row r="158" spans="1:4" x14ac:dyDescent="0.2">
      <c r="A158" t="s">
        <v>102</v>
      </c>
    </row>
    <row r="159" spans="1:4" x14ac:dyDescent="0.2">
      <c r="A159" t="s">
        <v>31</v>
      </c>
    </row>
    <row r="160" spans="1:4" x14ac:dyDescent="0.2">
      <c r="A160" t="s">
        <v>32</v>
      </c>
    </row>
    <row r="161" spans="1:2" x14ac:dyDescent="0.2">
      <c r="A161" t="s">
        <v>103</v>
      </c>
    </row>
    <row r="175" spans="1:2" x14ac:dyDescent="0.2">
      <c r="A175" s="1"/>
      <c r="B175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Gravital Digital</dc:creator>
  <cp:lastModifiedBy>Stephen Parker</cp:lastModifiedBy>
  <dcterms:created xsi:type="dcterms:W3CDTF">2022-05-17T02:13:33Z</dcterms:created>
  <dcterms:modified xsi:type="dcterms:W3CDTF">2024-02-21T01:32:49Z</dcterms:modified>
</cp:coreProperties>
</file>