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1_{6731A5AB-9EF9-40BD-8FFE-291443DCEFCE}" xr6:coauthVersionLast="45" xr6:coauthVersionMax="45" xr10:uidLastSave="{00000000-0000-0000-0000-000000000000}"/>
  <bookViews>
    <workbookView xWindow="-120" yWindow="-120" windowWidth="25440" windowHeight="1539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11" l="1"/>
  <c r="F38" i="11"/>
  <c r="F33" i="11"/>
  <c r="F28" i="11"/>
  <c r="C19" i="11"/>
  <c r="D19" i="11" s="1"/>
  <c r="C11" i="11"/>
  <c r="D11" i="11" s="1"/>
  <c r="F7" i="11" l="1"/>
  <c r="C9" i="11" l="1"/>
  <c r="C20" i="11" l="1"/>
  <c r="G5" i="11"/>
  <c r="F46" i="11"/>
  <c r="F45" i="11"/>
  <c r="F19" i="11"/>
  <c r="F18" i="11"/>
  <c r="F10" i="11"/>
  <c r="F8" i="11"/>
  <c r="D20" i="11" l="1"/>
  <c r="C21" i="11" s="1"/>
  <c r="D21" i="11" s="1"/>
  <c r="C39" i="11" s="1"/>
  <c r="C12" i="11"/>
  <c r="D12" i="11" s="1"/>
  <c r="F9" i="11"/>
  <c r="G6" i="11"/>
  <c r="C22" i="11" l="1"/>
  <c r="F20" i="11"/>
  <c r="F21" i="11"/>
  <c r="F11" i="11"/>
  <c r="H5" i="11"/>
  <c r="I5" i="11" s="1"/>
  <c r="J5" i="11" s="1"/>
  <c r="K5" i="11" s="1"/>
  <c r="L5" i="11" s="1"/>
  <c r="M5" i="11" s="1"/>
  <c r="N5" i="11" s="1"/>
  <c r="G4" i="11"/>
  <c r="D22" i="11" l="1"/>
  <c r="C23" i="11" s="1"/>
  <c r="C24" i="11" s="1"/>
  <c r="D24" i="11" s="1"/>
  <c r="C25" i="11" s="1"/>
  <c r="C26" i="11" s="1"/>
  <c r="D26" i="11" s="1"/>
  <c r="C27" i="11" s="1"/>
  <c r="F12" i="11"/>
  <c r="C13" i="11"/>
  <c r="N4" i="11"/>
  <c r="O5" i="11"/>
  <c r="P5" i="11" s="1"/>
  <c r="Q5" i="11" s="1"/>
  <c r="R5" i="11" s="1"/>
  <c r="S5" i="11" s="1"/>
  <c r="T5" i="11" s="1"/>
  <c r="U5" i="11" s="1"/>
  <c r="H6" i="11"/>
  <c r="D23" i="11" l="1"/>
  <c r="F23" i="11" s="1"/>
  <c r="F22" i="11"/>
  <c r="F24" i="11"/>
  <c r="D25" i="11"/>
  <c r="D27" i="11" s="1"/>
  <c r="C29" i="11" s="1"/>
  <c r="C14" i="11"/>
  <c r="D13" i="11"/>
  <c r="F13" i="11" s="1"/>
  <c r="U4" i="11"/>
  <c r="V5" i="11"/>
  <c r="W5" i="11" s="1"/>
  <c r="X5" i="11" s="1"/>
  <c r="Y5" i="11" s="1"/>
  <c r="Z5" i="11" s="1"/>
  <c r="AA5" i="11" s="1"/>
  <c r="AB5" i="11" s="1"/>
  <c r="I6" i="11"/>
  <c r="D29" i="11" l="1"/>
  <c r="C30" i="11" s="1"/>
  <c r="D30" i="11" s="1"/>
  <c r="F25" i="11"/>
  <c r="F27" i="11"/>
  <c r="D14" i="11"/>
  <c r="AC5" i="11"/>
  <c r="AD5" i="11" s="1"/>
  <c r="AE5" i="11" s="1"/>
  <c r="AF5" i="11" s="1"/>
  <c r="AG5" i="11" s="1"/>
  <c r="AH5" i="11" s="1"/>
  <c r="AB4" i="11"/>
  <c r="J6" i="11"/>
  <c r="F29" i="11" l="1"/>
  <c r="C31" i="11"/>
  <c r="D31" i="11" s="1"/>
  <c r="F30" i="11"/>
  <c r="F14" i="11"/>
  <c r="C15" i="11"/>
  <c r="C16" i="11" s="1"/>
  <c r="AI5" i="11"/>
  <c r="AJ5" i="11" s="1"/>
  <c r="AK5" i="11" s="1"/>
  <c r="AL5" i="11" s="1"/>
  <c r="AM5" i="11" s="1"/>
  <c r="AN5" i="11" s="1"/>
  <c r="AO5" i="11" s="1"/>
  <c r="K6" i="11"/>
  <c r="C32" i="11" l="1"/>
  <c r="D32" i="11" s="1"/>
  <c r="D15" i="11"/>
  <c r="F15" i="11"/>
  <c r="AP5" i="11"/>
  <c r="AQ5" i="11" s="1"/>
  <c r="AI4" i="11"/>
  <c r="L6" i="11"/>
  <c r="C34" i="11" l="1"/>
  <c r="D41" i="11"/>
  <c r="C42" i="11" s="1"/>
  <c r="D42" i="11" s="1"/>
  <c r="C17" i="11"/>
  <c r="D16" i="11"/>
  <c r="D34" i="11"/>
  <c r="D35" i="11" s="1"/>
  <c r="C35" i="11"/>
  <c r="F31" i="11"/>
  <c r="AR5" i="11"/>
  <c r="AQ6" i="11"/>
  <c r="AP4" i="11"/>
  <c r="M6" i="11"/>
  <c r="C41" i="11" l="1"/>
  <c r="D17" i="11"/>
  <c r="F17" i="11" s="1"/>
  <c r="C44" i="11"/>
  <c r="C43" i="11"/>
  <c r="D43" i="11" s="1"/>
  <c r="D44" i="11" s="1"/>
  <c r="C36" i="11"/>
  <c r="D36" i="11" s="1"/>
  <c r="F34" i="11"/>
  <c r="F32" i="11"/>
  <c r="AS5" i="11"/>
  <c r="AR6" i="11"/>
  <c r="C37" i="11" l="1"/>
  <c r="D37" i="11" s="1"/>
  <c r="F36" i="11"/>
  <c r="F35" i="11"/>
  <c r="AT5" i="11"/>
  <c r="AS6" i="11"/>
  <c r="N6" i="11"/>
  <c r="O6" i="11"/>
  <c r="AU5" i="11" l="1"/>
  <c r="AT6" i="11"/>
  <c r="P6" i="11"/>
  <c r="F37" i="11" l="1"/>
  <c r="AV5" i="11"/>
  <c r="AW5" i="11" s="1"/>
  <c r="AU6" i="11"/>
  <c r="Q6" i="11"/>
  <c r="C40" i="11" l="1"/>
  <c r="D39" i="11"/>
  <c r="D40" i="11" s="1"/>
  <c r="AW6" i="11"/>
  <c r="AX5" i="11"/>
  <c r="AW4" i="11"/>
  <c r="AV6" i="11"/>
  <c r="R6" i="11"/>
  <c r="F39" i="11" l="1"/>
  <c r="F40" i="11"/>
  <c r="AY5" i="11"/>
  <c r="AX6" i="11"/>
  <c r="S6" i="11"/>
  <c r="F41" i="11" l="1"/>
  <c r="F42" i="11"/>
  <c r="AY6" i="11"/>
  <c r="AZ5" i="11"/>
  <c r="T6" i="11"/>
  <c r="F43" i="11" l="1"/>
  <c r="AZ6" i="11"/>
  <c r="BA5" i="11"/>
  <c r="U6" i="11"/>
  <c r="F44" i="11" l="1"/>
  <c r="BA6" i="1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I6" i="11"/>
  <c r="AD6" i="11"/>
  <c r="BK4" i="11" l="1"/>
  <c r="BL5" i="11"/>
  <c r="BK6" i="11"/>
  <c r="BJ6" i="11"/>
  <c r="AE6" i="11"/>
  <c r="BL6" i="11" l="1"/>
  <c r="BM5" i="11"/>
  <c r="AF6" i="11"/>
  <c r="BN5" i="11" l="1"/>
  <c r="BM6" i="11"/>
  <c r="AG6" i="11"/>
  <c r="BO5" i="11" l="1"/>
  <c r="BN6" i="11"/>
  <c r="AH6" i="11"/>
  <c r="BO6" i="11" l="1"/>
  <c r="BP5" i="11"/>
  <c r="AI6" i="11"/>
  <c r="BP6" i="11" l="1"/>
  <c r="BQ5" i="11"/>
  <c r="AJ6" i="11"/>
  <c r="BQ6" i="11" l="1"/>
  <c r="BR5" i="11"/>
  <c r="AK6" i="11"/>
  <c r="BR4" i="11" l="1"/>
  <c r="BS5" i="11"/>
  <c r="BR6" i="11"/>
  <c r="AL6" i="11"/>
  <c r="BT5" i="11" l="1"/>
  <c r="BS6" i="11"/>
  <c r="AM6" i="11"/>
  <c r="BT6" i="11" l="1"/>
  <c r="BU5" i="11"/>
  <c r="AN6" i="11"/>
  <c r="BV5" i="11" l="1"/>
  <c r="BU6" i="11"/>
  <c r="AO6" i="11"/>
  <c r="BV6" i="11" l="1"/>
  <c r="BW5" i="11"/>
  <c r="AP6" i="11"/>
  <c r="BX5" i="11" l="1"/>
  <c r="BW6" i="11"/>
  <c r="BX6" i="11" l="1"/>
  <c r="BY5" i="11"/>
  <c r="BY6" i="11" l="1"/>
  <c r="BY4" i="11"/>
  <c r="BZ5" i="11"/>
  <c r="BZ6" i="11" l="1"/>
  <c r="CA5" i="11"/>
  <c r="CB5" i="11" l="1"/>
  <c r="CA6" i="11"/>
  <c r="CB6" i="11" l="1"/>
  <c r="CC5" i="11"/>
  <c r="CD5" i="11" l="1"/>
  <c r="CC6" i="11"/>
  <c r="CE5" i="11" l="1"/>
  <c r="CD6" i="11"/>
  <c r="CE6" i="11" l="1"/>
  <c r="CF5" i="11"/>
  <c r="CF4" i="11" l="1"/>
  <c r="CG5" i="11"/>
  <c r="CF6" i="11"/>
  <c r="CH5" i="11" l="1"/>
  <c r="CG6" i="11"/>
  <c r="CI5" i="11" l="1"/>
  <c r="CH6" i="11"/>
  <c r="CI6" i="11" l="1"/>
  <c r="CJ5" i="11"/>
  <c r="CJ6" i="11" l="1"/>
  <c r="CK5" i="11"/>
  <c r="CL5" i="11" l="1"/>
  <c r="CK6" i="11"/>
  <c r="CM5" i="11" l="1"/>
  <c r="CL6" i="11"/>
  <c r="CN5" i="11" l="1"/>
  <c r="CM4" i="11"/>
  <c r="CM6" i="11"/>
  <c r="CO5" i="11" l="1"/>
  <c r="CN6" i="11"/>
  <c r="CP5" i="11" l="1"/>
  <c r="CO6" i="11"/>
  <c r="CQ5" i="11" l="1"/>
  <c r="CP6" i="11"/>
  <c r="CQ6" i="11" l="1"/>
  <c r="CR5" i="11"/>
  <c r="CS5" i="11" l="1"/>
  <c r="CR6" i="11"/>
  <c r="CT5" i="11" l="1"/>
  <c r="CS6" i="11"/>
  <c r="CT4" i="11" l="1"/>
  <c r="CT6" i="11"/>
  <c r="CU5" i="11"/>
  <c r="CV5" i="11" l="1"/>
  <c r="CU6" i="11"/>
  <c r="CW5" i="11" l="1"/>
  <c r="CV6" i="11"/>
  <c r="CX5" i="11" l="1"/>
  <c r="CW6" i="11"/>
  <c r="CY5" i="11" l="1"/>
  <c r="CX6" i="11"/>
  <c r="CY6" i="11" l="1"/>
  <c r="CZ5" i="11"/>
  <c r="CZ6" i="11" l="1"/>
  <c r="DA5" i="11"/>
  <c r="DA4" i="11" l="1"/>
  <c r="DB5" i="11"/>
  <c r="DA6" i="11"/>
  <c r="DB6" i="11" l="1"/>
  <c r="DC5" i="11"/>
  <c r="DD5" i="11" l="1"/>
  <c r="DC6" i="11"/>
  <c r="DD6" i="11" l="1"/>
  <c r="DE5" i="11"/>
  <c r="DE6" i="11" l="1"/>
  <c r="DF5" i="11"/>
  <c r="DF6" i="11" l="1"/>
  <c r="DG5" i="11"/>
  <c r="DG6" i="11" l="1"/>
  <c r="DH5" i="11"/>
  <c r="DH4" i="11" l="1"/>
  <c r="DH6" i="11"/>
  <c r="DI5" i="11"/>
  <c r="DI6" i="11" l="1"/>
  <c r="DJ5" i="11"/>
  <c r="DK5" i="11" l="1"/>
  <c r="DJ6" i="11"/>
  <c r="DL5" i="11" l="1"/>
  <c r="DK6" i="11"/>
  <c r="DM5" i="11" l="1"/>
  <c r="DL6" i="11"/>
  <c r="DN5" i="11" l="1"/>
  <c r="DM6" i="11"/>
  <c r="DO5" i="11" l="1"/>
  <c r="DN6" i="11"/>
  <c r="DO6" i="11" l="1"/>
  <c r="DO4" i="11"/>
  <c r="DP5" i="11"/>
  <c r="DP6" i="11" l="1"/>
  <c r="DQ5" i="11"/>
  <c r="DQ6" i="11" l="1"/>
  <c r="DR5" i="11"/>
  <c r="DS5" i="11" l="1"/>
  <c r="DR6" i="11"/>
  <c r="DT5" i="11" l="1"/>
  <c r="DS6" i="11"/>
  <c r="DT6" i="11" l="1"/>
  <c r="DU5" i="11"/>
  <c r="DU6" i="11" l="1"/>
  <c r="DV5" i="11"/>
  <c r="DW5" i="11" l="1"/>
  <c r="DV4" i="11"/>
  <c r="DV6" i="11"/>
  <c r="DX5" i="11" l="1"/>
  <c r="DW6" i="11"/>
  <c r="DY5" i="11" l="1"/>
  <c r="DX6" i="11"/>
  <c r="DY6" i="11" l="1"/>
  <c r="DZ5" i="11"/>
  <c r="DZ6" i="11" l="1"/>
  <c r="EA5" i="11"/>
  <c r="EA6" i="11" l="1"/>
  <c r="EB5" i="11"/>
  <c r="EC5" i="11" l="1"/>
  <c r="EB6" i="11"/>
  <c r="ED5" i="11" l="1"/>
  <c r="EC6" i="11"/>
  <c r="EC4" i="11"/>
  <c r="EE5" i="11" l="1"/>
  <c r="ED6" i="11"/>
  <c r="EF5" i="11" l="1"/>
  <c r="EE6" i="11"/>
  <c r="EF6" i="11" l="1"/>
  <c r="EG5" i="11"/>
  <c r="EH5" i="11" l="1"/>
  <c r="EG6" i="11"/>
  <c r="EH6" i="11" l="1"/>
  <c r="EI5" i="11"/>
  <c r="EI6" i="11" l="1"/>
  <c r="EJ5" i="11"/>
  <c r="EJ6" i="11" l="1"/>
  <c r="EJ4" i="11"/>
  <c r="EK5" i="11"/>
  <c r="EL5" i="11" l="1"/>
  <c r="EK6" i="11"/>
  <c r="EL6" i="11" l="1"/>
  <c r="EM5" i="11"/>
  <c r="EM6" i="11" l="1"/>
  <c r="EN5" i="11"/>
  <c r="EO5" i="11" l="1"/>
  <c r="EN6" i="11"/>
  <c r="EP5" i="11" l="1"/>
  <c r="EO6" i="11"/>
  <c r="EQ5" i="11" l="1"/>
  <c r="EP6" i="11"/>
  <c r="EQ6" i="11" l="1"/>
  <c r="EQ4" i="11"/>
  <c r="ER5" i="11"/>
  <c r="ER6" i="11" l="1"/>
  <c r="ES5" i="11"/>
  <c r="ES6" i="11" l="1"/>
  <c r="ET5" i="11"/>
  <c r="EU5" i="11" l="1"/>
  <c r="ET6" i="11"/>
  <c r="EU6" i="11" l="1"/>
  <c r="EV5" i="11"/>
  <c r="EW5" i="11" l="1"/>
  <c r="EV6" i="11"/>
  <c r="EX5" i="11" l="1"/>
  <c r="EW6" i="11"/>
  <c r="EX6" i="11" l="1"/>
  <c r="EY5" i="11"/>
  <c r="EX4" i="11"/>
  <c r="EZ5" i="11" l="1"/>
  <c r="EY6" i="11"/>
  <c r="EZ6" i="11" l="1"/>
  <c r="FA5" i="11"/>
  <c r="FA6" i="11" l="1"/>
  <c r="FB5" i="11"/>
  <c r="FC5" i="11" l="1"/>
  <c r="FB6" i="11"/>
  <c r="FC6" i="11" l="1"/>
  <c r="FD5" i="11"/>
  <c r="FE5" i="11" l="1"/>
  <c r="FD6" i="11"/>
  <c r="FF5" i="11" l="1"/>
  <c r="FE6" i="11"/>
  <c r="FE4" i="11"/>
  <c r="FG5" i="11" l="1"/>
  <c r="FF6" i="11"/>
  <c r="FH5" i="11" l="1"/>
  <c r="FG6" i="11"/>
  <c r="FH6" i="11" l="1"/>
  <c r="FI5" i="11"/>
  <c r="FI6" i="11" l="1"/>
  <c r="FJ5" i="11"/>
  <c r="FJ6" i="11" l="1"/>
  <c r="FK5" i="11"/>
  <c r="FL5" i="11" l="1"/>
  <c r="FK6" i="11"/>
  <c r="FL6" i="11" l="1"/>
  <c r="FL4" i="11"/>
  <c r="FM5" i="11"/>
  <c r="FM6" i="11" l="1"/>
  <c r="FN5" i="11"/>
  <c r="FO5" i="11" l="1"/>
  <c r="FN6" i="11"/>
  <c r="FP5" i="11" l="1"/>
  <c r="FO6" i="11"/>
  <c r="FP6" i="11" l="1"/>
  <c r="FQ5" i="11"/>
  <c r="FR5" i="11" l="1"/>
  <c r="FQ6" i="11"/>
  <c r="FR6" i="11" l="1"/>
  <c r="FS5" i="11"/>
  <c r="FS4" i="11" l="1"/>
  <c r="FS6" i="11"/>
  <c r="FT5" i="11"/>
  <c r="FU5" i="11" l="1"/>
  <c r="FT6" i="11"/>
  <c r="FV5" i="11" l="1"/>
  <c r="FU6" i="11"/>
  <c r="FW5" i="11" l="1"/>
  <c r="FV6" i="11"/>
  <c r="FX5" i="11" l="1"/>
  <c r="FW6" i="11"/>
  <c r="FY5" i="11" l="1"/>
  <c r="FX6" i="11"/>
  <c r="FZ5" i="11" l="1"/>
  <c r="FY6" i="11"/>
  <c r="FZ4" i="11" l="1"/>
  <c r="FZ6" i="11"/>
  <c r="GA5" i="11"/>
  <c r="GA6" i="11" l="1"/>
  <c r="GB5" i="11"/>
  <c r="GC5" i="11" l="1"/>
  <c r="GB6" i="11"/>
  <c r="GD5" i="11" l="1"/>
  <c r="GC6" i="11"/>
  <c r="GE5" i="11" l="1"/>
  <c r="GD6" i="11"/>
  <c r="GF5" i="11" l="1"/>
  <c r="GE6" i="11"/>
  <c r="GG5" i="11" l="1"/>
  <c r="GF6" i="11"/>
  <c r="GH5" i="11" l="1"/>
  <c r="GG4" i="11"/>
  <c r="GG6" i="11"/>
  <c r="GH6" i="11" l="1"/>
  <c r="GI5" i="11"/>
  <c r="GJ5" i="11" l="1"/>
  <c r="GI6" i="11"/>
  <c r="GJ6" i="11" l="1"/>
  <c r="GK5" i="11"/>
  <c r="GL5" i="11" l="1"/>
  <c r="GK6" i="11"/>
  <c r="GL6" i="11" l="1"/>
  <c r="GM5" i="11"/>
  <c r="GN5" i="11" l="1"/>
  <c r="GM6" i="11"/>
  <c r="GO5" i="11" l="1"/>
  <c r="GN6" i="11"/>
  <c r="GN4" i="11"/>
  <c r="GP5" i="11" l="1"/>
  <c r="GO6" i="11"/>
  <c r="GP6" i="11" l="1"/>
  <c r="GQ5" i="11"/>
  <c r="GR5" i="11" l="1"/>
  <c r="GQ6" i="11"/>
  <c r="GS5" i="11" l="1"/>
  <c r="GR6" i="11"/>
  <c r="GT5" i="11" l="1"/>
  <c r="GS6" i="11"/>
  <c r="GU5" i="11" l="1"/>
  <c r="GT6" i="11"/>
  <c r="GU4" i="11" l="1"/>
  <c r="GV5" i="11"/>
  <c r="GU6" i="11"/>
  <c r="GW5" i="11" l="1"/>
  <c r="GV6" i="11"/>
  <c r="GX5" i="11" l="1"/>
  <c r="GW6" i="11"/>
  <c r="GX6" i="11" l="1"/>
  <c r="GY5" i="11"/>
  <c r="GZ5" i="11" l="1"/>
  <c r="GY6" i="11"/>
  <c r="HA5" i="11" l="1"/>
  <c r="GZ6" i="11"/>
  <c r="HB5" i="11" l="1"/>
  <c r="HA6" i="11"/>
  <c r="HB4" i="11" l="1"/>
  <c r="HB6" i="11"/>
  <c r="HC5" i="11"/>
  <c r="HD5" i="11" l="1"/>
  <c r="HC6" i="11"/>
  <c r="HE5" i="11" l="1"/>
  <c r="HD6" i="11"/>
  <c r="HF5" i="11" l="1"/>
  <c r="HE6" i="11"/>
  <c r="HF6" i="11" l="1"/>
  <c r="HG5" i="11"/>
  <c r="HH5" i="11" l="1"/>
  <c r="HG6" i="11"/>
  <c r="HI5" i="11" l="1"/>
  <c r="HH6" i="11"/>
  <c r="HJ5" i="11" l="1"/>
  <c r="HI6" i="11"/>
  <c r="HI4" i="11"/>
  <c r="HK5" i="11" l="1"/>
  <c r="HJ6" i="11"/>
  <c r="HL5" i="11" l="1"/>
  <c r="HK6" i="11"/>
  <c r="HM5" i="11" l="1"/>
  <c r="HL6" i="11"/>
  <c r="HN5" i="11" l="1"/>
  <c r="HM6" i="11"/>
  <c r="HN6" i="11" l="1"/>
  <c r="HO5" i="11"/>
  <c r="HP5" i="11" l="1"/>
  <c r="HO6" i="11"/>
  <c r="HQ5" i="11" l="1"/>
  <c r="HP6" i="11"/>
  <c r="HP4" i="11"/>
  <c r="HR5" i="11" l="1"/>
  <c r="HQ6" i="11"/>
  <c r="HS5" i="11" l="1"/>
  <c r="HR6" i="11"/>
  <c r="HT5" i="11" l="1"/>
  <c r="HS6" i="11"/>
  <c r="HU5" i="11" l="1"/>
  <c r="HT6" i="11"/>
  <c r="HV5" i="11" l="1"/>
  <c r="HU6" i="11"/>
  <c r="HV6" i="11" l="1"/>
  <c r="HW5" i="11"/>
  <c r="HW4" i="11" l="1"/>
  <c r="HX5" i="11"/>
  <c r="HW6" i="11"/>
  <c r="HY5" i="11" l="1"/>
  <c r="HX6" i="11"/>
  <c r="HZ5" i="11" l="1"/>
  <c r="HY6" i="11"/>
  <c r="IA5" i="11" l="1"/>
  <c r="HZ6" i="11"/>
  <c r="IB5" i="11" l="1"/>
  <c r="IA6" i="11"/>
  <c r="IC5" i="11" l="1"/>
  <c r="IB6" i="11"/>
  <c r="ID5" i="11" l="1"/>
  <c r="IC6" i="11"/>
  <c r="ID4" i="11" l="1"/>
  <c r="IE5" i="11"/>
  <c r="ID6" i="11"/>
  <c r="IF5" i="11" l="1"/>
  <c r="IE6" i="11"/>
  <c r="IG5" i="11" l="1"/>
  <c r="IF6" i="11"/>
  <c r="IH5" i="11" l="1"/>
  <c r="IG6" i="11"/>
  <c r="II5" i="11" l="1"/>
  <c r="IH6" i="11"/>
  <c r="IJ5" i="11" l="1"/>
  <c r="IJ6" i="11" s="1"/>
  <c r="II6" i="11"/>
</calcChain>
</file>

<file path=xl/sharedStrings.xml><?xml version="1.0" encoding="utf-8"?>
<sst xmlns="http://schemas.openxmlformats.org/spreadsheetml/2006/main" count="76" uniqueCount="66">
  <si>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</si>
  <si>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</si>
  <si>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</si>
  <si>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</si>
  <si>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</si>
  <si>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</si>
  <si>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</si>
  <si>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</si>
  <si>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</si>
  <si>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</si>
  <si>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</si>
  <si>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</si>
  <si>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</si>
  <si>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</si>
  <si>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</si>
  <si>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</si>
  <si>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</si>
  <si>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</si>
  <si>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</si>
  <si>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</si>
  <si>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</si>
  <si>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</si>
  <si>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</si>
  <si>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</si>
  <si>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</si>
  <si>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</si>
  <si>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</si>
  <si>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</si>
  <si>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</si>
  <si>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</si>
  <si>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</si>
  <si>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</si>
  <si>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</si>
  <si>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EEG Hardware Procurement</t>
  </si>
  <si>
    <t>Procurement</t>
  </si>
  <si>
    <t>Data Acquisition System</t>
  </si>
  <si>
    <t>Final PCB Review</t>
  </si>
  <si>
    <t>Submit Fab Order</t>
  </si>
  <si>
    <t>Component Procurement</t>
  </si>
  <si>
    <t>Gantt Chart for Project Completion</t>
  </si>
  <si>
    <t>BCI Prosthetic</t>
  </si>
  <si>
    <t>Samuel Parker</t>
  </si>
  <si>
    <t>Board Delivery</t>
  </si>
  <si>
    <t>Assembly</t>
  </si>
  <si>
    <t>Testing</t>
  </si>
  <si>
    <t>Classification and Control System</t>
  </si>
  <si>
    <t>Schematic Drawing</t>
  </si>
  <si>
    <t>PCB Layout</t>
  </si>
  <si>
    <t>PCB Review</t>
  </si>
  <si>
    <t>System Integration</t>
  </si>
  <si>
    <t>Physical Integration</t>
  </si>
  <si>
    <t>Interface Testing</t>
  </si>
  <si>
    <t>Full System Testing</t>
  </si>
  <si>
    <t>Finalising Demonstration</t>
  </si>
  <si>
    <t xml:space="preserve">Spatial Filtering Feasability Study </t>
  </si>
  <si>
    <t>Finger Control Scheme Feasability Study</t>
  </si>
  <si>
    <t>Additional System Development</t>
  </si>
  <si>
    <t>(Optional) Scope Expansion</t>
  </si>
  <si>
    <t>Documentation</t>
  </si>
  <si>
    <t xml:space="preserve">Classification and Control Hardware </t>
  </si>
  <si>
    <t>Software</t>
  </si>
  <si>
    <t>Classification and Control Documentation</t>
  </si>
  <si>
    <t>Gathering Results</t>
  </si>
  <si>
    <t>Evaluating Results</t>
  </si>
  <si>
    <t>Acknowledgements &amp; Contributions</t>
  </si>
  <si>
    <t>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</si>
</sst>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71" formatCode="d/mm/yyyy;@"/>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4D6AFD"/>
        <bgColor indexed="64"/>
      </patternFill>
    </fill>
    <fill>
      <patternFill patternType="solid">
        <fgColor rgb="FFA8B0FE"/>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bottom style="medium">
        <color theme="0"/>
      </bottom>
      <diagonal/>
    </border>
    <border>
      <left style="thin">
        <color theme="0" tint="-0.14993743705557422"/>
      </left>
      <right/>
      <top/>
      <bottom style="medium">
        <color theme="0" tint="-0.14996795556505021"/>
      </bottom>
      <diagonal/>
    </border>
    <border>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top style="medium">
        <color theme="0" tint="-0.14996795556505021"/>
      </top>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bottom style="medium">
        <color theme="0" tint="-0.14996795556505021"/>
      </bottom>
      <diagonal/>
    </border>
    <border>
      <left/>
      <right/>
      <top style="medium">
        <color theme="0" tint="-0.14996795556505021"/>
      </top>
      <bottom/>
      <diagonal/>
    </border>
    <border>
      <left style="thin">
        <color theme="0"/>
      </left>
      <right/>
      <top/>
      <bottom style="medium">
        <color theme="0"/>
      </bottom>
      <diagonal/>
    </border>
    <border>
      <left/>
      <right style="thin">
        <color theme="0"/>
      </right>
      <top/>
      <bottom style="medium">
        <color theme="0"/>
      </bottom>
      <diagonal/>
    </border>
  </borders>
  <cellStyleXfs count="12">
    <xf numFmtId="0" fontId="0" fillId="0" borderId="0"/>
    <xf numFmtId="0" fontId="2" fillId="0" borderId="0" applyNumberFormat="0" applyFill="0" applyBorder="0" applyAlignment="0" applyProtection="0">
      <alignment vertical="top"/>
      <protection locked="0"/>
    </xf>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2"/>
    <xf numFmtId="0" fontId="21" fillId="0" borderId="0" xfId="2"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4" applyAlignment="1">
      <alignment horizontal="left"/>
    </xf>
    <xf numFmtId="0" fontId="9" fillId="0" borderId="0" xfId="5"/>
    <xf numFmtId="0" fontId="9" fillId="0" borderId="0" xfId="6">
      <alignment vertical="top"/>
    </xf>
    <xf numFmtId="164"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8" fillId="0" borderId="3" xfId="8">
      <alignment horizontal="center" vertical="center"/>
    </xf>
    <xf numFmtId="171" fontId="8" fillId="3" borderId="2" xfId="9" applyNumberFormat="1"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8" fillId="4" borderId="2" xfId="9" applyNumberFormat="1"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8" fillId="9" borderId="2" xfId="9" applyNumberFormat="1" applyFill="1">
      <alignment horizontal="center" vertical="center"/>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2" xfId="0" applyBorder="1" applyAlignment="1">
      <alignment vertical="center"/>
    </xf>
    <xf numFmtId="0" fontId="0" fillId="0" borderId="15" xfId="0" applyBorder="1" applyAlignment="1">
      <alignment vertical="center"/>
    </xf>
    <xf numFmtId="0" fontId="0" fillId="0" borderId="13" xfId="0" applyBorder="1" applyAlignment="1">
      <alignment horizontal="right" vertical="center"/>
    </xf>
    <xf numFmtId="0" fontId="0" fillId="0" borderId="17" xfId="0" applyBorder="1" applyAlignment="1">
      <alignment vertical="center"/>
    </xf>
    <xf numFmtId="0" fontId="0" fillId="0" borderId="18" xfId="0" applyBorder="1" applyAlignment="1">
      <alignment vertical="center"/>
    </xf>
    <xf numFmtId="0" fontId="0" fillId="12" borderId="16" xfId="0" applyFill="1" applyBorder="1" applyAlignment="1">
      <alignment vertical="center"/>
    </xf>
    <xf numFmtId="0" fontId="5" fillId="13" borderId="2" xfId="0" applyFont="1" applyFill="1" applyBorder="1" applyAlignment="1">
      <alignment horizontal="left" vertical="center" indent="1"/>
    </xf>
    <xf numFmtId="171" fontId="0" fillId="13" borderId="2" xfId="0" applyNumberFormat="1" applyFill="1" applyBorder="1" applyAlignment="1">
      <alignment horizontal="center" vertical="center"/>
    </xf>
    <xf numFmtId="171" fontId="4" fillId="13" borderId="2" xfId="0" applyNumberFormat="1" applyFont="1" applyFill="1" applyBorder="1" applyAlignment="1">
      <alignment horizontal="center" vertical="center"/>
    </xf>
    <xf numFmtId="0" fontId="8" fillId="14" borderId="2" xfId="11" applyFill="1">
      <alignment horizontal="left" vertical="center" indent="2"/>
    </xf>
    <xf numFmtId="171" fontId="8" fillId="14" borderId="2" xfId="9" applyNumberFormat="1" applyFill="1">
      <alignment horizontal="center" vertical="center"/>
    </xf>
    <xf numFmtId="0" fontId="5" fillId="15" borderId="2" xfId="0" applyFont="1" applyFill="1" applyBorder="1" applyAlignment="1">
      <alignment horizontal="left" vertical="center" indent="1"/>
    </xf>
    <xf numFmtId="171" fontId="0" fillId="15" borderId="2" xfId="0" applyNumberFormat="1" applyFill="1" applyBorder="1" applyAlignment="1">
      <alignment horizontal="center" vertical="center"/>
    </xf>
    <xf numFmtId="171" fontId="4" fillId="15" borderId="2" xfId="0" applyNumberFormat="1" applyFont="1" applyFill="1" applyBorder="1" applyAlignment="1">
      <alignment horizontal="center" vertical="center"/>
    </xf>
    <xf numFmtId="0" fontId="8" fillId="16" borderId="2" xfId="11" applyFill="1">
      <alignment horizontal="left" vertical="center" indent="2"/>
    </xf>
    <xf numFmtId="171" fontId="8" fillId="16" borderId="2" xfId="9" applyNumberFormat="1" applyFill="1">
      <alignment horizontal="center" vertical="center"/>
    </xf>
    <xf numFmtId="0" fontId="8" fillId="16" borderId="2" xfId="11" applyFill="1" applyAlignment="1">
      <alignment horizontal="center" vertical="center" wrapText="1"/>
    </xf>
    <xf numFmtId="0" fontId="5" fillId="17" borderId="2" xfId="0" applyFont="1" applyFill="1" applyBorder="1" applyAlignment="1">
      <alignment horizontal="left" vertical="center" indent="1"/>
    </xf>
    <xf numFmtId="171" fontId="0" fillId="17" borderId="2" xfId="0" applyNumberFormat="1" applyFill="1" applyBorder="1" applyAlignment="1">
      <alignment horizontal="center" vertical="center"/>
    </xf>
    <xf numFmtId="171" fontId="4" fillId="17" borderId="2" xfId="0" applyNumberFormat="1" applyFont="1" applyFill="1" applyBorder="1" applyAlignment="1">
      <alignment horizontal="center" vertical="center"/>
    </xf>
    <xf numFmtId="0" fontId="8" fillId="18" borderId="2" xfId="11" applyFill="1" applyAlignment="1">
      <alignment horizontal="center" vertical="center" wrapText="1"/>
    </xf>
    <xf numFmtId="171" fontId="8" fillId="18" borderId="2" xfId="9" applyNumberFormat="1" applyFill="1">
      <alignment horizontal="center" vertical="center"/>
    </xf>
    <xf numFmtId="0" fontId="8" fillId="18" borderId="2" xfId="11" applyFill="1">
      <alignment horizontal="left" vertical="center" indent="2"/>
    </xf>
    <xf numFmtId="0" fontId="0" fillId="7" borderId="0" xfId="0" applyFill="1" applyBorder="1" applyAlignment="1">
      <alignment vertical="center"/>
    </xf>
    <xf numFmtId="0" fontId="0" fillId="8" borderId="16" xfId="0" applyFill="1" applyBorder="1" applyAlignment="1">
      <alignment vertical="center"/>
    </xf>
    <xf numFmtId="0" fontId="0" fillId="14" borderId="16" xfId="0" applyFill="1" applyBorder="1" applyAlignment="1">
      <alignment vertical="center"/>
    </xf>
    <xf numFmtId="0" fontId="0" fillId="16" borderId="16" xfId="0" applyFill="1" applyBorder="1" applyAlignment="1">
      <alignment vertical="center"/>
    </xf>
    <xf numFmtId="0" fontId="0" fillId="0" borderId="20" xfId="0" applyBorder="1" applyAlignment="1">
      <alignment vertical="center"/>
    </xf>
    <xf numFmtId="0" fontId="0" fillId="18" borderId="16" xfId="0" applyFill="1" applyBorder="1" applyAlignment="1">
      <alignment vertical="center"/>
    </xf>
    <xf numFmtId="0" fontId="11" fillId="10" borderId="21" xfId="0" applyFont="1" applyFill="1" applyBorder="1" applyAlignment="1">
      <alignment horizontal="center" vertical="center" shrinkToFit="1"/>
    </xf>
    <xf numFmtId="0" fontId="11" fillId="10" borderId="22" xfId="0" applyFont="1" applyFill="1" applyBorder="1" applyAlignment="1">
      <alignment horizontal="center" vertical="center" shrinkToFit="1"/>
    </xf>
    <xf numFmtId="0" fontId="0" fillId="0" borderId="23" xfId="0" applyBorder="1" applyAlignment="1">
      <alignment vertical="center"/>
    </xf>
    <xf numFmtId="0" fontId="0" fillId="0" borderId="19" xfId="0" applyBorder="1" applyAlignment="1">
      <alignment vertical="center"/>
    </xf>
    <xf numFmtId="0" fontId="0" fillId="0" borderId="2" xfId="0" applyBorder="1" applyAlignment="1">
      <alignment vertical="center"/>
    </xf>
    <xf numFmtId="0" fontId="0" fillId="0" borderId="24" xfId="0" applyBorder="1" applyAlignment="1">
      <alignment vertical="center"/>
    </xf>
    <xf numFmtId="0" fontId="11" fillId="10" borderId="16" xfId="0" applyFont="1" applyFill="1" applyBorder="1" applyAlignment="1">
      <alignment horizontal="center" vertical="center" shrinkToFit="1"/>
    </xf>
    <xf numFmtId="0" fontId="0" fillId="10" borderId="16" xfId="0" applyFill="1" applyBorder="1" applyAlignment="1">
      <alignment vertical="center"/>
    </xf>
    <xf numFmtId="0" fontId="0" fillId="10" borderId="25" xfId="0" applyFill="1" applyBorder="1" applyAlignment="1">
      <alignment vertical="center"/>
    </xf>
    <xf numFmtId="0" fontId="0" fillId="10" borderId="26" xfId="0"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A8B0FE"/>
      <color rgb="FF4D6AFD"/>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J48"/>
  <sheetViews>
    <sheetView showGridLines="0" tabSelected="1" showRuler="0" zoomScale="25" zoomScaleNormal="25" zoomScalePageLayoutView="70" workbookViewId="0">
      <pane xSplit="4" ySplit="7" topLeftCell="E8" activePane="bottomRight" state="frozen"/>
      <selection pane="topRight" activeCell="E1" sqref="E1"/>
      <selection pane="bottomLeft" activeCell="A8" sqref="A8"/>
      <selection pane="bottomRight" activeCell="DZ51" sqref="DZ51"/>
    </sheetView>
  </sheetViews>
  <sheetFormatPr defaultRowHeight="30" customHeight="1" x14ac:dyDescent="0.25"/>
  <cols>
    <col min="1" max="1" width="2.7109375" style="38" customWidth="1"/>
    <col min="2" max="2" width="26.7109375" customWidth="1"/>
    <col min="3" max="3" width="13.140625" style="4" bestFit="1" customWidth="1"/>
    <col min="4" max="4" width="13.140625" bestFit="1" customWidth="1"/>
    <col min="5" max="5" width="2.7109375" customWidth="1"/>
    <col min="6" max="6" width="6.140625" hidden="1" customWidth="1"/>
    <col min="7" max="244" width="2.5703125" customWidth="1"/>
  </cols>
  <sheetData>
    <row r="1" spans="1:244" ht="30" customHeight="1" x14ac:dyDescent="0.45">
      <c r="A1" s="39" t="s">
        <v>25</v>
      </c>
      <c r="B1" s="42" t="s">
        <v>39</v>
      </c>
      <c r="C1" s="3"/>
      <c r="D1" s="27"/>
      <c r="F1" s="1"/>
      <c r="G1" s="13"/>
    </row>
    <row r="2" spans="1:244" ht="30" customHeight="1" x14ac:dyDescent="0.3">
      <c r="A2" s="38" t="s">
        <v>20</v>
      </c>
      <c r="B2" s="43" t="s">
        <v>40</v>
      </c>
      <c r="G2" s="41"/>
    </row>
    <row r="3" spans="1:244" ht="30" customHeight="1" x14ac:dyDescent="0.25">
      <c r="A3" s="38" t="s">
        <v>26</v>
      </c>
      <c r="B3" s="44" t="s">
        <v>41</v>
      </c>
      <c r="C3" s="54">
        <v>43795</v>
      </c>
      <c r="D3" s="54"/>
    </row>
    <row r="4" spans="1:244" ht="30" customHeight="1" x14ac:dyDescent="0.25">
      <c r="A4" s="39" t="s">
        <v>27</v>
      </c>
      <c r="C4" s="6">
        <v>1</v>
      </c>
      <c r="G4" s="51">
        <f>G5</f>
        <v>43794</v>
      </c>
      <c r="H4" s="52"/>
      <c r="I4" s="52"/>
      <c r="J4" s="52"/>
      <c r="K4" s="52"/>
      <c r="L4" s="52"/>
      <c r="M4" s="53"/>
      <c r="N4" s="51">
        <f>N5</f>
        <v>43801</v>
      </c>
      <c r="O4" s="52"/>
      <c r="P4" s="52"/>
      <c r="Q4" s="52"/>
      <c r="R4" s="52"/>
      <c r="S4" s="52"/>
      <c r="T4" s="53"/>
      <c r="U4" s="51">
        <f>U5</f>
        <v>43808</v>
      </c>
      <c r="V4" s="52"/>
      <c r="W4" s="52"/>
      <c r="X4" s="52"/>
      <c r="Y4" s="52"/>
      <c r="Z4" s="52"/>
      <c r="AA4" s="53"/>
      <c r="AB4" s="51">
        <f>AB5</f>
        <v>43815</v>
      </c>
      <c r="AC4" s="52"/>
      <c r="AD4" s="52"/>
      <c r="AE4" s="52"/>
      <c r="AF4" s="52"/>
      <c r="AG4" s="52"/>
      <c r="AH4" s="53"/>
      <c r="AI4" s="51">
        <f>AI5</f>
        <v>43822</v>
      </c>
      <c r="AJ4" s="52"/>
      <c r="AK4" s="52"/>
      <c r="AL4" s="52"/>
      <c r="AM4" s="52"/>
      <c r="AN4" s="52"/>
      <c r="AO4" s="53"/>
      <c r="AP4" s="51">
        <f>AP5</f>
        <v>43829</v>
      </c>
      <c r="AQ4" s="52"/>
      <c r="AR4" s="52"/>
      <c r="AS4" s="52"/>
      <c r="AT4" s="52"/>
      <c r="AU4" s="52"/>
      <c r="AV4" s="53"/>
      <c r="AW4" s="51">
        <f>AW5</f>
        <v>43836</v>
      </c>
      <c r="AX4" s="52"/>
      <c r="AY4" s="52"/>
      <c r="AZ4" s="52"/>
      <c r="BA4" s="52"/>
      <c r="BB4" s="52"/>
      <c r="BC4" s="53"/>
      <c r="BD4" s="51">
        <f>BD5</f>
        <v>43843</v>
      </c>
      <c r="BE4" s="52"/>
      <c r="BF4" s="52"/>
      <c r="BG4" s="52"/>
      <c r="BH4" s="52"/>
      <c r="BI4" s="52"/>
      <c r="BJ4" s="53"/>
      <c r="BK4" s="51">
        <f>BK5</f>
        <v>43850</v>
      </c>
      <c r="BL4" s="52"/>
      <c r="BM4" s="52"/>
      <c r="BN4" s="52"/>
      <c r="BO4" s="52"/>
      <c r="BP4" s="52"/>
      <c r="BQ4" s="53"/>
      <c r="BR4" s="51">
        <f t="shared" ref="BR4" si="0">BR5</f>
        <v>43857</v>
      </c>
      <c r="BS4" s="52"/>
      <c r="BT4" s="52"/>
      <c r="BU4" s="52"/>
      <c r="BV4" s="52"/>
      <c r="BW4" s="52"/>
      <c r="BX4" s="53"/>
      <c r="BY4" s="51">
        <f t="shared" ref="BY4" si="1">BY5</f>
        <v>43864</v>
      </c>
      <c r="BZ4" s="52"/>
      <c r="CA4" s="52"/>
      <c r="CB4" s="52"/>
      <c r="CC4" s="52"/>
      <c r="CD4" s="52"/>
      <c r="CE4" s="53"/>
      <c r="CF4" s="51">
        <f>CF5</f>
        <v>43871</v>
      </c>
      <c r="CG4" s="52"/>
      <c r="CH4" s="52"/>
      <c r="CI4" s="52"/>
      <c r="CJ4" s="52"/>
      <c r="CK4" s="52"/>
      <c r="CL4" s="53"/>
      <c r="CM4" s="51">
        <f t="shared" ref="CM4" si="2">CM5</f>
        <v>43878</v>
      </c>
      <c r="CN4" s="52"/>
      <c r="CO4" s="52"/>
      <c r="CP4" s="52"/>
      <c r="CQ4" s="52"/>
      <c r="CR4" s="52"/>
      <c r="CS4" s="53"/>
      <c r="CT4" s="51">
        <f t="shared" ref="CT4" si="3">CT5</f>
        <v>43885</v>
      </c>
      <c r="CU4" s="52"/>
      <c r="CV4" s="52"/>
      <c r="CW4" s="52"/>
      <c r="CX4" s="52"/>
      <c r="CY4" s="52"/>
      <c r="CZ4" s="53"/>
      <c r="DA4" s="51">
        <f t="shared" ref="DA4" si="4">DA5</f>
        <v>43892</v>
      </c>
      <c r="DB4" s="52"/>
      <c r="DC4" s="52"/>
      <c r="DD4" s="52"/>
      <c r="DE4" s="52"/>
      <c r="DF4" s="52"/>
      <c r="DG4" s="53"/>
      <c r="DH4" s="51">
        <f t="shared" ref="DH4" si="5">DH5</f>
        <v>43899</v>
      </c>
      <c r="DI4" s="52"/>
      <c r="DJ4" s="52"/>
      <c r="DK4" s="52"/>
      <c r="DL4" s="52"/>
      <c r="DM4" s="52"/>
      <c r="DN4" s="53"/>
      <c r="DO4" s="51">
        <f t="shared" ref="DO4" si="6">DO5</f>
        <v>43906</v>
      </c>
      <c r="DP4" s="52"/>
      <c r="DQ4" s="52"/>
      <c r="DR4" s="52"/>
      <c r="DS4" s="52"/>
      <c r="DT4" s="52"/>
      <c r="DU4" s="53"/>
      <c r="DV4" s="51">
        <f t="shared" ref="DV4" si="7">DV5</f>
        <v>43913</v>
      </c>
      <c r="DW4" s="52"/>
      <c r="DX4" s="52"/>
      <c r="DY4" s="52"/>
      <c r="DZ4" s="52"/>
      <c r="EA4" s="52"/>
      <c r="EB4" s="53"/>
      <c r="EC4" s="51">
        <f t="shared" ref="EC4" si="8">EC5</f>
        <v>43920</v>
      </c>
      <c r="ED4" s="52"/>
      <c r="EE4" s="52"/>
      <c r="EF4" s="52"/>
      <c r="EG4" s="52"/>
      <c r="EH4" s="52"/>
      <c r="EI4" s="53"/>
      <c r="EJ4" s="51">
        <f t="shared" ref="EJ4" si="9">EJ5</f>
        <v>43927</v>
      </c>
      <c r="EK4" s="52"/>
      <c r="EL4" s="52"/>
      <c r="EM4" s="52"/>
      <c r="EN4" s="52"/>
      <c r="EO4" s="52"/>
      <c r="EP4" s="53"/>
      <c r="EQ4" s="51">
        <f t="shared" ref="EQ4" si="10">EQ5</f>
        <v>43934</v>
      </c>
      <c r="ER4" s="52"/>
      <c r="ES4" s="52"/>
      <c r="ET4" s="52"/>
      <c r="EU4" s="52"/>
      <c r="EV4" s="52"/>
      <c r="EW4" s="53"/>
      <c r="EX4" s="51">
        <f t="shared" ref="EX4" si="11">EX5</f>
        <v>43941</v>
      </c>
      <c r="EY4" s="52"/>
      <c r="EZ4" s="52"/>
      <c r="FA4" s="52"/>
      <c r="FB4" s="52"/>
      <c r="FC4" s="52"/>
      <c r="FD4" s="53"/>
      <c r="FE4" s="51">
        <f t="shared" ref="FE4" si="12">FE5</f>
        <v>43948</v>
      </c>
      <c r="FF4" s="52"/>
      <c r="FG4" s="52"/>
      <c r="FH4" s="52"/>
      <c r="FI4" s="52"/>
      <c r="FJ4" s="52"/>
      <c r="FK4" s="53"/>
      <c r="FL4" s="51">
        <f t="shared" ref="FL4" si="13">FL5</f>
        <v>43955</v>
      </c>
      <c r="FM4" s="52"/>
      <c r="FN4" s="52"/>
      <c r="FO4" s="52"/>
      <c r="FP4" s="52"/>
      <c r="FQ4" s="52"/>
      <c r="FR4" s="53"/>
      <c r="FS4" s="51">
        <f t="shared" ref="FS4" si="14">FS5</f>
        <v>43962</v>
      </c>
      <c r="FT4" s="52"/>
      <c r="FU4" s="52"/>
      <c r="FV4" s="52"/>
      <c r="FW4" s="52"/>
      <c r="FX4" s="52"/>
      <c r="FY4" s="53"/>
      <c r="FZ4" s="51">
        <f t="shared" ref="FZ4" si="15">FZ5</f>
        <v>43969</v>
      </c>
      <c r="GA4" s="52"/>
      <c r="GB4" s="52"/>
      <c r="GC4" s="52"/>
      <c r="GD4" s="52"/>
      <c r="GE4" s="52"/>
      <c r="GF4" s="53"/>
      <c r="GG4" s="51">
        <f t="shared" ref="GG4" si="16">GG5</f>
        <v>43976</v>
      </c>
      <c r="GH4" s="52"/>
      <c r="GI4" s="52"/>
      <c r="GJ4" s="52"/>
      <c r="GK4" s="52"/>
      <c r="GL4" s="52"/>
      <c r="GM4" s="53"/>
      <c r="GN4" s="51">
        <f t="shared" ref="GN4" si="17">GN5</f>
        <v>43983</v>
      </c>
      <c r="GO4" s="52"/>
      <c r="GP4" s="52"/>
      <c r="GQ4" s="52"/>
      <c r="GR4" s="52"/>
      <c r="GS4" s="52"/>
      <c r="GT4" s="53"/>
      <c r="GU4" s="51">
        <f t="shared" ref="GU4" si="18">GU5</f>
        <v>43990</v>
      </c>
      <c r="GV4" s="52"/>
      <c r="GW4" s="52"/>
      <c r="GX4" s="52"/>
      <c r="GY4" s="52"/>
      <c r="GZ4" s="52"/>
      <c r="HA4" s="53"/>
      <c r="HB4" s="51">
        <f t="shared" ref="HB4" si="19">HB5</f>
        <v>43997</v>
      </c>
      <c r="HC4" s="52"/>
      <c r="HD4" s="52"/>
      <c r="HE4" s="52"/>
      <c r="HF4" s="52"/>
      <c r="HG4" s="52"/>
      <c r="HH4" s="53"/>
      <c r="HI4" s="51">
        <f t="shared" ref="HI4" si="20">HI5</f>
        <v>44004</v>
      </c>
      <c r="HJ4" s="52"/>
      <c r="HK4" s="52"/>
      <c r="HL4" s="52"/>
      <c r="HM4" s="52"/>
      <c r="HN4" s="52"/>
      <c r="HO4" s="53"/>
      <c r="HP4" s="51">
        <f t="shared" ref="HP4" si="21">HP5</f>
        <v>44011</v>
      </c>
      <c r="HQ4" s="52"/>
      <c r="HR4" s="52"/>
      <c r="HS4" s="52"/>
      <c r="HT4" s="52"/>
      <c r="HU4" s="52"/>
      <c r="HV4" s="53"/>
      <c r="HW4" s="51">
        <f t="shared" ref="HW4" si="22">HW5</f>
        <v>44018</v>
      </c>
      <c r="HX4" s="52"/>
      <c r="HY4" s="52"/>
      <c r="HZ4" s="52"/>
      <c r="IA4" s="52"/>
      <c r="IB4" s="52"/>
      <c r="IC4" s="53"/>
      <c r="ID4" s="51">
        <f t="shared" ref="ID4" si="23">ID5</f>
        <v>44025</v>
      </c>
      <c r="IE4" s="52"/>
      <c r="IF4" s="52"/>
      <c r="IG4" s="52"/>
      <c r="IH4" s="52"/>
      <c r="II4" s="52"/>
      <c r="IJ4" s="53"/>
    </row>
    <row r="5" spans="1:244" ht="15" customHeight="1" x14ac:dyDescent="0.25">
      <c r="A5" s="39" t="s">
        <v>28</v>
      </c>
      <c r="B5" s="50"/>
      <c r="C5" s="50"/>
      <c r="D5" s="50"/>
      <c r="E5" s="50"/>
      <c r="G5" s="10">
        <f>Project_Start-WEEKDAY(Project_Start,1)+2+7*(Display_Week-1)</f>
        <v>43794</v>
      </c>
      <c r="H5" s="9">
        <f>G5+1</f>
        <v>43795</v>
      </c>
      <c r="I5" s="9">
        <f t="shared" ref="I5:AV5" si="24">H5+1</f>
        <v>43796</v>
      </c>
      <c r="J5" s="9">
        <f t="shared" si="24"/>
        <v>43797</v>
      </c>
      <c r="K5" s="9">
        <f t="shared" si="24"/>
        <v>43798</v>
      </c>
      <c r="L5" s="9">
        <f t="shared" si="24"/>
        <v>43799</v>
      </c>
      <c r="M5" s="11">
        <f t="shared" si="24"/>
        <v>43800</v>
      </c>
      <c r="N5" s="10">
        <f>M5+1</f>
        <v>43801</v>
      </c>
      <c r="O5" s="9">
        <f>N5+1</f>
        <v>43802</v>
      </c>
      <c r="P5" s="9">
        <f t="shared" si="24"/>
        <v>43803</v>
      </c>
      <c r="Q5" s="9">
        <f t="shared" si="24"/>
        <v>43804</v>
      </c>
      <c r="R5" s="9">
        <f t="shared" si="24"/>
        <v>43805</v>
      </c>
      <c r="S5" s="9">
        <f t="shared" si="24"/>
        <v>43806</v>
      </c>
      <c r="T5" s="11">
        <f t="shared" si="24"/>
        <v>43807</v>
      </c>
      <c r="U5" s="10">
        <f>T5+1</f>
        <v>43808</v>
      </c>
      <c r="V5" s="9">
        <f>U5+1</f>
        <v>43809</v>
      </c>
      <c r="W5" s="9">
        <f t="shared" si="24"/>
        <v>43810</v>
      </c>
      <c r="X5" s="9">
        <f t="shared" si="24"/>
        <v>43811</v>
      </c>
      <c r="Y5" s="9">
        <f t="shared" si="24"/>
        <v>43812</v>
      </c>
      <c r="Z5" s="9">
        <f t="shared" si="24"/>
        <v>43813</v>
      </c>
      <c r="AA5" s="11">
        <f t="shared" si="24"/>
        <v>43814</v>
      </c>
      <c r="AB5" s="10">
        <f>AA5+1</f>
        <v>43815</v>
      </c>
      <c r="AC5" s="9">
        <f>AB5+1</f>
        <v>43816</v>
      </c>
      <c r="AD5" s="9">
        <f t="shared" si="24"/>
        <v>43817</v>
      </c>
      <c r="AE5" s="9">
        <f t="shared" si="24"/>
        <v>43818</v>
      </c>
      <c r="AF5" s="9">
        <f t="shared" si="24"/>
        <v>43819</v>
      </c>
      <c r="AG5" s="9">
        <f t="shared" si="24"/>
        <v>43820</v>
      </c>
      <c r="AH5" s="11">
        <f t="shared" si="24"/>
        <v>43821</v>
      </c>
      <c r="AI5" s="10">
        <f>AH5+1</f>
        <v>43822</v>
      </c>
      <c r="AJ5" s="9">
        <f>AI5+1</f>
        <v>43823</v>
      </c>
      <c r="AK5" s="9">
        <f t="shared" si="24"/>
        <v>43824</v>
      </c>
      <c r="AL5" s="9">
        <f t="shared" si="24"/>
        <v>43825</v>
      </c>
      <c r="AM5" s="9">
        <f t="shared" si="24"/>
        <v>43826</v>
      </c>
      <c r="AN5" s="9">
        <f t="shared" si="24"/>
        <v>43827</v>
      </c>
      <c r="AO5" s="11">
        <f t="shared" si="24"/>
        <v>43828</v>
      </c>
      <c r="AP5" s="10">
        <f>AO5+1</f>
        <v>43829</v>
      </c>
      <c r="AQ5" s="9">
        <f>AP5+1</f>
        <v>43830</v>
      </c>
      <c r="AR5" s="9">
        <f t="shared" si="24"/>
        <v>43831</v>
      </c>
      <c r="AS5" s="9">
        <f t="shared" si="24"/>
        <v>43832</v>
      </c>
      <c r="AT5" s="9">
        <f t="shared" si="24"/>
        <v>43833</v>
      </c>
      <c r="AU5" s="9">
        <f t="shared" si="24"/>
        <v>43834</v>
      </c>
      <c r="AV5" s="11">
        <f t="shared" si="24"/>
        <v>43835</v>
      </c>
      <c r="AW5" s="10">
        <f>AV5+1</f>
        <v>43836</v>
      </c>
      <c r="AX5" s="9">
        <f>AW5+1</f>
        <v>43837</v>
      </c>
      <c r="AY5" s="9">
        <f t="shared" ref="AY5:BC5" si="25">AX5+1</f>
        <v>43838</v>
      </c>
      <c r="AZ5" s="9">
        <f t="shared" si="25"/>
        <v>43839</v>
      </c>
      <c r="BA5" s="9">
        <f t="shared" si="25"/>
        <v>43840</v>
      </c>
      <c r="BB5" s="9">
        <f t="shared" si="25"/>
        <v>43841</v>
      </c>
      <c r="BC5" s="11">
        <f t="shared" si="25"/>
        <v>43842</v>
      </c>
      <c r="BD5" s="10">
        <f>BC5+1</f>
        <v>43843</v>
      </c>
      <c r="BE5" s="9">
        <f>BD5+1</f>
        <v>43844</v>
      </c>
      <c r="BF5" s="9">
        <f t="shared" ref="BF5:BJ5" si="26">BE5+1</f>
        <v>43845</v>
      </c>
      <c r="BG5" s="9">
        <f t="shared" si="26"/>
        <v>43846</v>
      </c>
      <c r="BH5" s="9">
        <f t="shared" si="26"/>
        <v>43847</v>
      </c>
      <c r="BI5" s="9">
        <f t="shared" si="26"/>
        <v>43848</v>
      </c>
      <c r="BJ5" s="11">
        <f t="shared" si="26"/>
        <v>43849</v>
      </c>
      <c r="BK5" s="10">
        <f>BJ5+1</f>
        <v>43850</v>
      </c>
      <c r="BL5" s="9">
        <f>BK5+1</f>
        <v>43851</v>
      </c>
      <c r="BM5" s="9">
        <f t="shared" ref="BM5" si="27">BL5+1</f>
        <v>43852</v>
      </c>
      <c r="BN5" s="9">
        <f t="shared" ref="BN5" si="28">BM5+1</f>
        <v>43853</v>
      </c>
      <c r="BO5" s="9">
        <f t="shared" ref="BO5" si="29">BN5+1</f>
        <v>43854</v>
      </c>
      <c r="BP5" s="9">
        <f t="shared" ref="BP5" si="30">BO5+1</f>
        <v>43855</v>
      </c>
      <c r="BQ5" s="11">
        <f t="shared" ref="BQ5:BS5" si="31">BP5+1</f>
        <v>43856</v>
      </c>
      <c r="BR5" s="10">
        <f t="shared" si="31"/>
        <v>43857</v>
      </c>
      <c r="BS5" s="9">
        <f t="shared" si="31"/>
        <v>43858</v>
      </c>
      <c r="BT5" s="9">
        <f t="shared" ref="BT5" si="32">BS5+1</f>
        <v>43859</v>
      </c>
      <c r="BU5" s="9">
        <f t="shared" ref="BU5" si="33">BT5+1</f>
        <v>43860</v>
      </c>
      <c r="BV5" s="9">
        <f t="shared" ref="BV5" si="34">BU5+1</f>
        <v>43861</v>
      </c>
      <c r="BW5" s="9">
        <f t="shared" ref="BW5" si="35">BV5+1</f>
        <v>43862</v>
      </c>
      <c r="BX5" s="11">
        <f t="shared" ref="BX5:BZ5" si="36">BW5+1</f>
        <v>43863</v>
      </c>
      <c r="BY5" s="10">
        <f t="shared" si="36"/>
        <v>43864</v>
      </c>
      <c r="BZ5" s="9">
        <f t="shared" si="36"/>
        <v>43865</v>
      </c>
      <c r="CA5" s="9">
        <f t="shared" ref="CA5" si="37">BZ5+1</f>
        <v>43866</v>
      </c>
      <c r="CB5" s="9">
        <f t="shared" ref="CB5" si="38">CA5+1</f>
        <v>43867</v>
      </c>
      <c r="CC5" s="9">
        <f t="shared" ref="CC5" si="39">CB5+1</f>
        <v>43868</v>
      </c>
      <c r="CD5" s="9">
        <f t="shared" ref="CD5" si="40">CC5+1</f>
        <v>43869</v>
      </c>
      <c r="CE5" s="11">
        <f t="shared" ref="CE5" si="41">CD5+1</f>
        <v>43870</v>
      </c>
      <c r="CF5" s="10">
        <f>CE5+1</f>
        <v>43871</v>
      </c>
      <c r="CG5" s="9">
        <f>CF5+1</f>
        <v>43872</v>
      </c>
      <c r="CH5" s="9">
        <f t="shared" ref="CH5" si="42">CG5+1</f>
        <v>43873</v>
      </c>
      <c r="CI5" s="9">
        <f t="shared" ref="CI5" si="43">CH5+1</f>
        <v>43874</v>
      </c>
      <c r="CJ5" s="9">
        <f t="shared" ref="CJ5" si="44">CI5+1</f>
        <v>43875</v>
      </c>
      <c r="CK5" s="9">
        <f t="shared" ref="CK5" si="45">CJ5+1</f>
        <v>43876</v>
      </c>
      <c r="CL5" s="11">
        <f t="shared" ref="CL5" si="46">CK5+1</f>
        <v>43877</v>
      </c>
      <c r="CM5" s="10">
        <f t="shared" ref="CM5" si="47">CL5+1</f>
        <v>43878</v>
      </c>
      <c r="CN5" s="9">
        <f t="shared" ref="CN5" si="48">CM5+1</f>
        <v>43879</v>
      </c>
      <c r="CO5" s="9">
        <f t="shared" ref="CO5" si="49">CN5+1</f>
        <v>43880</v>
      </c>
      <c r="CP5" s="9">
        <f t="shared" ref="CP5" si="50">CO5+1</f>
        <v>43881</v>
      </c>
      <c r="CQ5" s="9">
        <f t="shared" ref="CQ5" si="51">CP5+1</f>
        <v>43882</v>
      </c>
      <c r="CR5" s="9">
        <f t="shared" ref="CR5" si="52">CQ5+1</f>
        <v>43883</v>
      </c>
      <c r="CS5" s="11">
        <f t="shared" ref="CS5" si="53">CR5+1</f>
        <v>43884</v>
      </c>
      <c r="CT5" s="10">
        <f t="shared" ref="CT5" si="54">CS5+1</f>
        <v>43885</v>
      </c>
      <c r="CU5" s="9">
        <f t="shared" ref="CU5" si="55">CT5+1</f>
        <v>43886</v>
      </c>
      <c r="CV5" s="9">
        <f t="shared" ref="CV5" si="56">CU5+1</f>
        <v>43887</v>
      </c>
      <c r="CW5" s="9">
        <f t="shared" ref="CW5" si="57">CV5+1</f>
        <v>43888</v>
      </c>
      <c r="CX5" s="9">
        <f t="shared" ref="CX5" si="58">CW5+1</f>
        <v>43889</v>
      </c>
      <c r="CY5" s="9">
        <f t="shared" ref="CY5" si="59">CX5+1</f>
        <v>43890</v>
      </c>
      <c r="CZ5" s="11">
        <f t="shared" ref="CZ5" si="60">CY5+1</f>
        <v>43891</v>
      </c>
      <c r="DA5" s="10">
        <f t="shared" ref="DA5" si="61">CZ5+1</f>
        <v>43892</v>
      </c>
      <c r="DB5" s="9">
        <f t="shared" ref="DB5" si="62">DA5+1</f>
        <v>43893</v>
      </c>
      <c r="DC5" s="9">
        <f t="shared" ref="DC5" si="63">DB5+1</f>
        <v>43894</v>
      </c>
      <c r="DD5" s="9">
        <f t="shared" ref="DD5" si="64">DC5+1</f>
        <v>43895</v>
      </c>
      <c r="DE5" s="9">
        <f t="shared" ref="DE5" si="65">DD5+1</f>
        <v>43896</v>
      </c>
      <c r="DF5" s="9">
        <f t="shared" ref="DF5" si="66">DE5+1</f>
        <v>43897</v>
      </c>
      <c r="DG5" s="11">
        <f t="shared" ref="DG5" si="67">DF5+1</f>
        <v>43898</v>
      </c>
      <c r="DH5" s="10">
        <f t="shared" ref="DH5" si="68">DG5+1</f>
        <v>43899</v>
      </c>
      <c r="DI5" s="9">
        <f t="shared" ref="DI5" si="69">DH5+1</f>
        <v>43900</v>
      </c>
      <c r="DJ5" s="9">
        <f t="shared" ref="DJ5" si="70">DI5+1</f>
        <v>43901</v>
      </c>
      <c r="DK5" s="9">
        <f t="shared" ref="DK5" si="71">DJ5+1</f>
        <v>43902</v>
      </c>
      <c r="DL5" s="9">
        <f t="shared" ref="DL5" si="72">DK5+1</f>
        <v>43903</v>
      </c>
      <c r="DM5" s="9">
        <f t="shared" ref="DM5" si="73">DL5+1</f>
        <v>43904</v>
      </c>
      <c r="DN5" s="11">
        <f t="shared" ref="DN5" si="74">DM5+1</f>
        <v>43905</v>
      </c>
      <c r="DO5" s="10">
        <f t="shared" ref="DO5" si="75">DN5+1</f>
        <v>43906</v>
      </c>
      <c r="DP5" s="9">
        <f t="shared" ref="DP5" si="76">DO5+1</f>
        <v>43907</v>
      </c>
      <c r="DQ5" s="9">
        <f t="shared" ref="DQ5" si="77">DP5+1</f>
        <v>43908</v>
      </c>
      <c r="DR5" s="9">
        <f t="shared" ref="DR5" si="78">DQ5+1</f>
        <v>43909</v>
      </c>
      <c r="DS5" s="9">
        <f t="shared" ref="DS5" si="79">DR5+1</f>
        <v>43910</v>
      </c>
      <c r="DT5" s="9">
        <f t="shared" ref="DT5" si="80">DS5+1</f>
        <v>43911</v>
      </c>
      <c r="DU5" s="11">
        <f t="shared" ref="DU5" si="81">DT5+1</f>
        <v>43912</v>
      </c>
      <c r="DV5" s="10">
        <f t="shared" ref="DV5" si="82">DU5+1</f>
        <v>43913</v>
      </c>
      <c r="DW5" s="9">
        <f t="shared" ref="DW5" si="83">DV5+1</f>
        <v>43914</v>
      </c>
      <c r="DX5" s="9">
        <f t="shared" ref="DX5" si="84">DW5+1</f>
        <v>43915</v>
      </c>
      <c r="DY5" s="9">
        <f t="shared" ref="DY5" si="85">DX5+1</f>
        <v>43916</v>
      </c>
      <c r="DZ5" s="9">
        <f t="shared" ref="DZ5" si="86">DY5+1</f>
        <v>43917</v>
      </c>
      <c r="EA5" s="9">
        <f t="shared" ref="EA5" si="87">DZ5+1</f>
        <v>43918</v>
      </c>
      <c r="EB5" s="11">
        <f t="shared" ref="EB5" si="88">EA5+1</f>
        <v>43919</v>
      </c>
      <c r="EC5" s="10">
        <f t="shared" ref="EC5" si="89">EB5+1</f>
        <v>43920</v>
      </c>
      <c r="ED5" s="9">
        <f t="shared" ref="ED5" si="90">EC5+1</f>
        <v>43921</v>
      </c>
      <c r="EE5" s="9">
        <f t="shared" ref="EE5" si="91">ED5+1</f>
        <v>43922</v>
      </c>
      <c r="EF5" s="9">
        <f t="shared" ref="EF5" si="92">EE5+1</f>
        <v>43923</v>
      </c>
      <c r="EG5" s="9">
        <f t="shared" ref="EG5" si="93">EF5+1</f>
        <v>43924</v>
      </c>
      <c r="EH5" s="9">
        <f t="shared" ref="EH5" si="94">EG5+1</f>
        <v>43925</v>
      </c>
      <c r="EI5" s="11">
        <f t="shared" ref="EI5" si="95">EH5+1</f>
        <v>43926</v>
      </c>
      <c r="EJ5" s="10">
        <f t="shared" ref="EJ5" si="96">EI5+1</f>
        <v>43927</v>
      </c>
      <c r="EK5" s="9">
        <f t="shared" ref="EK5" si="97">EJ5+1</f>
        <v>43928</v>
      </c>
      <c r="EL5" s="9">
        <f t="shared" ref="EL5" si="98">EK5+1</f>
        <v>43929</v>
      </c>
      <c r="EM5" s="9">
        <f t="shared" ref="EM5" si="99">EL5+1</f>
        <v>43930</v>
      </c>
      <c r="EN5" s="9">
        <f t="shared" ref="EN5" si="100">EM5+1</f>
        <v>43931</v>
      </c>
      <c r="EO5" s="9">
        <f t="shared" ref="EO5" si="101">EN5+1</f>
        <v>43932</v>
      </c>
      <c r="EP5" s="11">
        <f t="shared" ref="EP5" si="102">EO5+1</f>
        <v>43933</v>
      </c>
      <c r="EQ5" s="10">
        <f t="shared" ref="EQ5" si="103">EP5+1</f>
        <v>43934</v>
      </c>
      <c r="ER5" s="9">
        <f t="shared" ref="ER5" si="104">EQ5+1</f>
        <v>43935</v>
      </c>
      <c r="ES5" s="9">
        <f t="shared" ref="ES5" si="105">ER5+1</f>
        <v>43936</v>
      </c>
      <c r="ET5" s="9">
        <f t="shared" ref="ET5" si="106">ES5+1</f>
        <v>43937</v>
      </c>
      <c r="EU5" s="9">
        <f t="shared" ref="EU5" si="107">ET5+1</f>
        <v>43938</v>
      </c>
      <c r="EV5" s="9">
        <f t="shared" ref="EV5" si="108">EU5+1</f>
        <v>43939</v>
      </c>
      <c r="EW5" s="11">
        <f t="shared" ref="EW5" si="109">EV5+1</f>
        <v>43940</v>
      </c>
      <c r="EX5" s="10">
        <f t="shared" ref="EX5" si="110">EW5+1</f>
        <v>43941</v>
      </c>
      <c r="EY5" s="9">
        <f t="shared" ref="EY5" si="111">EX5+1</f>
        <v>43942</v>
      </c>
      <c r="EZ5" s="9">
        <f t="shared" ref="EZ5" si="112">EY5+1</f>
        <v>43943</v>
      </c>
      <c r="FA5" s="9">
        <f t="shared" ref="FA5" si="113">EZ5+1</f>
        <v>43944</v>
      </c>
      <c r="FB5" s="9">
        <f t="shared" ref="FB5" si="114">FA5+1</f>
        <v>43945</v>
      </c>
      <c r="FC5" s="9">
        <f t="shared" ref="FC5" si="115">FB5+1</f>
        <v>43946</v>
      </c>
      <c r="FD5" s="11">
        <f t="shared" ref="FD5" si="116">FC5+1</f>
        <v>43947</v>
      </c>
      <c r="FE5" s="10">
        <f t="shared" ref="FE5" si="117">FD5+1</f>
        <v>43948</v>
      </c>
      <c r="FF5" s="9">
        <f t="shared" ref="FF5" si="118">FE5+1</f>
        <v>43949</v>
      </c>
      <c r="FG5" s="9">
        <f t="shared" ref="FG5" si="119">FF5+1</f>
        <v>43950</v>
      </c>
      <c r="FH5" s="9">
        <f t="shared" ref="FH5" si="120">FG5+1</f>
        <v>43951</v>
      </c>
      <c r="FI5" s="9">
        <f t="shared" ref="FI5" si="121">FH5+1</f>
        <v>43952</v>
      </c>
      <c r="FJ5" s="9">
        <f t="shared" ref="FJ5" si="122">FI5+1</f>
        <v>43953</v>
      </c>
      <c r="FK5" s="11">
        <f t="shared" ref="FK5" si="123">FJ5+1</f>
        <v>43954</v>
      </c>
      <c r="FL5" s="10">
        <f t="shared" ref="FL5" si="124">FK5+1</f>
        <v>43955</v>
      </c>
      <c r="FM5" s="9">
        <f t="shared" ref="FM5" si="125">FL5+1</f>
        <v>43956</v>
      </c>
      <c r="FN5" s="9">
        <f t="shared" ref="FN5" si="126">FM5+1</f>
        <v>43957</v>
      </c>
      <c r="FO5" s="9">
        <f t="shared" ref="FO5" si="127">FN5+1</f>
        <v>43958</v>
      </c>
      <c r="FP5" s="9">
        <f t="shared" ref="FP5" si="128">FO5+1</f>
        <v>43959</v>
      </c>
      <c r="FQ5" s="9">
        <f t="shared" ref="FQ5" si="129">FP5+1</f>
        <v>43960</v>
      </c>
      <c r="FR5" s="11">
        <f t="shared" ref="FR5" si="130">FQ5+1</f>
        <v>43961</v>
      </c>
      <c r="FS5" s="10">
        <f t="shared" ref="FS5" si="131">FR5+1</f>
        <v>43962</v>
      </c>
      <c r="FT5" s="9">
        <f t="shared" ref="FT5" si="132">FS5+1</f>
        <v>43963</v>
      </c>
      <c r="FU5" s="9">
        <f t="shared" ref="FU5" si="133">FT5+1</f>
        <v>43964</v>
      </c>
      <c r="FV5" s="9">
        <f t="shared" ref="FV5" si="134">FU5+1</f>
        <v>43965</v>
      </c>
      <c r="FW5" s="9">
        <f t="shared" ref="FW5" si="135">FV5+1</f>
        <v>43966</v>
      </c>
      <c r="FX5" s="9">
        <f t="shared" ref="FX5" si="136">FW5+1</f>
        <v>43967</v>
      </c>
      <c r="FY5" s="11">
        <f t="shared" ref="FY5" si="137">FX5+1</f>
        <v>43968</v>
      </c>
      <c r="FZ5" s="10">
        <f t="shared" ref="FZ5" si="138">FY5+1</f>
        <v>43969</v>
      </c>
      <c r="GA5" s="9">
        <f t="shared" ref="GA5" si="139">FZ5+1</f>
        <v>43970</v>
      </c>
      <c r="GB5" s="9">
        <f t="shared" ref="GB5" si="140">GA5+1</f>
        <v>43971</v>
      </c>
      <c r="GC5" s="9">
        <f t="shared" ref="GC5" si="141">GB5+1</f>
        <v>43972</v>
      </c>
      <c r="GD5" s="9">
        <f t="shared" ref="GD5" si="142">GC5+1</f>
        <v>43973</v>
      </c>
      <c r="GE5" s="9">
        <f t="shared" ref="GE5" si="143">GD5+1</f>
        <v>43974</v>
      </c>
      <c r="GF5" s="11">
        <f t="shared" ref="GF5" si="144">GE5+1</f>
        <v>43975</v>
      </c>
      <c r="GG5" s="10">
        <f t="shared" ref="GG5" si="145">GF5+1</f>
        <v>43976</v>
      </c>
      <c r="GH5" s="9">
        <f t="shared" ref="GH5" si="146">GG5+1</f>
        <v>43977</v>
      </c>
      <c r="GI5" s="9">
        <f t="shared" ref="GI5" si="147">GH5+1</f>
        <v>43978</v>
      </c>
      <c r="GJ5" s="9">
        <f t="shared" ref="GJ5" si="148">GI5+1</f>
        <v>43979</v>
      </c>
      <c r="GK5" s="9">
        <f t="shared" ref="GK5" si="149">GJ5+1</f>
        <v>43980</v>
      </c>
      <c r="GL5" s="9">
        <f t="shared" ref="GL5" si="150">GK5+1</f>
        <v>43981</v>
      </c>
      <c r="GM5" s="11">
        <f t="shared" ref="GM5" si="151">GL5+1</f>
        <v>43982</v>
      </c>
      <c r="GN5" s="10">
        <f t="shared" ref="GN5" si="152">GM5+1</f>
        <v>43983</v>
      </c>
      <c r="GO5" s="9">
        <f t="shared" ref="GO5" si="153">GN5+1</f>
        <v>43984</v>
      </c>
      <c r="GP5" s="9">
        <f t="shared" ref="GP5" si="154">GO5+1</f>
        <v>43985</v>
      </c>
      <c r="GQ5" s="9">
        <f t="shared" ref="GQ5" si="155">GP5+1</f>
        <v>43986</v>
      </c>
      <c r="GR5" s="9">
        <f t="shared" ref="GR5" si="156">GQ5+1</f>
        <v>43987</v>
      </c>
      <c r="GS5" s="9">
        <f t="shared" ref="GS5" si="157">GR5+1</f>
        <v>43988</v>
      </c>
      <c r="GT5" s="11">
        <f t="shared" ref="GT5" si="158">GS5+1</f>
        <v>43989</v>
      </c>
      <c r="GU5" s="10">
        <f t="shared" ref="GU5" si="159">GT5+1</f>
        <v>43990</v>
      </c>
      <c r="GV5" s="9">
        <f t="shared" ref="GV5" si="160">GU5+1</f>
        <v>43991</v>
      </c>
      <c r="GW5" s="9">
        <f t="shared" ref="GW5" si="161">GV5+1</f>
        <v>43992</v>
      </c>
      <c r="GX5" s="9">
        <f t="shared" ref="GX5" si="162">GW5+1</f>
        <v>43993</v>
      </c>
      <c r="GY5" s="9">
        <f t="shared" ref="GY5" si="163">GX5+1</f>
        <v>43994</v>
      </c>
      <c r="GZ5" s="9">
        <f t="shared" ref="GZ5" si="164">GY5+1</f>
        <v>43995</v>
      </c>
      <c r="HA5" s="11">
        <f t="shared" ref="HA5" si="165">GZ5+1</f>
        <v>43996</v>
      </c>
      <c r="HB5" s="10">
        <f t="shared" ref="HB5" si="166">HA5+1</f>
        <v>43997</v>
      </c>
      <c r="HC5" s="9">
        <f t="shared" ref="HC5" si="167">HB5+1</f>
        <v>43998</v>
      </c>
      <c r="HD5" s="9">
        <f t="shared" ref="HD5" si="168">HC5+1</f>
        <v>43999</v>
      </c>
      <c r="HE5" s="9">
        <f t="shared" ref="HE5" si="169">HD5+1</f>
        <v>44000</v>
      </c>
      <c r="HF5" s="9">
        <f t="shared" ref="HF5" si="170">HE5+1</f>
        <v>44001</v>
      </c>
      <c r="HG5" s="9">
        <f t="shared" ref="HG5" si="171">HF5+1</f>
        <v>44002</v>
      </c>
      <c r="HH5" s="11">
        <f t="shared" ref="HH5" si="172">HG5+1</f>
        <v>44003</v>
      </c>
      <c r="HI5" s="10">
        <f t="shared" ref="HI5" si="173">HH5+1</f>
        <v>44004</v>
      </c>
      <c r="HJ5" s="9">
        <f t="shared" ref="HJ5" si="174">HI5+1</f>
        <v>44005</v>
      </c>
      <c r="HK5" s="9">
        <f t="shared" ref="HK5" si="175">HJ5+1</f>
        <v>44006</v>
      </c>
      <c r="HL5" s="9">
        <f t="shared" ref="HL5" si="176">HK5+1</f>
        <v>44007</v>
      </c>
      <c r="HM5" s="9">
        <f t="shared" ref="HM5" si="177">HL5+1</f>
        <v>44008</v>
      </c>
      <c r="HN5" s="9">
        <f t="shared" ref="HN5" si="178">HM5+1</f>
        <v>44009</v>
      </c>
      <c r="HO5" s="11">
        <f t="shared" ref="HO5" si="179">HN5+1</f>
        <v>44010</v>
      </c>
      <c r="HP5" s="10">
        <f t="shared" ref="HP5" si="180">HO5+1</f>
        <v>44011</v>
      </c>
      <c r="HQ5" s="9">
        <f t="shared" ref="HQ5" si="181">HP5+1</f>
        <v>44012</v>
      </c>
      <c r="HR5" s="9">
        <f t="shared" ref="HR5" si="182">HQ5+1</f>
        <v>44013</v>
      </c>
      <c r="HS5" s="9">
        <f t="shared" ref="HS5" si="183">HR5+1</f>
        <v>44014</v>
      </c>
      <c r="HT5" s="9">
        <f t="shared" ref="HT5" si="184">HS5+1</f>
        <v>44015</v>
      </c>
      <c r="HU5" s="9">
        <f t="shared" ref="HU5" si="185">HT5+1</f>
        <v>44016</v>
      </c>
      <c r="HV5" s="11">
        <f t="shared" ref="HV5" si="186">HU5+1</f>
        <v>44017</v>
      </c>
      <c r="HW5" s="10">
        <f t="shared" ref="HW5" si="187">HV5+1</f>
        <v>44018</v>
      </c>
      <c r="HX5" s="9">
        <f t="shared" ref="HX5" si="188">HW5+1</f>
        <v>44019</v>
      </c>
      <c r="HY5" s="9">
        <f t="shared" ref="HY5" si="189">HX5+1</f>
        <v>44020</v>
      </c>
      <c r="HZ5" s="9">
        <f t="shared" ref="HZ5" si="190">HY5+1</f>
        <v>44021</v>
      </c>
      <c r="IA5" s="9">
        <f t="shared" ref="IA5" si="191">HZ5+1</f>
        <v>44022</v>
      </c>
      <c r="IB5" s="9">
        <f t="shared" ref="IB5" si="192">IA5+1</f>
        <v>44023</v>
      </c>
      <c r="IC5" s="11">
        <f t="shared" ref="IC5" si="193">IB5+1</f>
        <v>44024</v>
      </c>
      <c r="ID5" s="10">
        <f t="shared" ref="ID5" si="194">IC5+1</f>
        <v>44025</v>
      </c>
      <c r="IE5" s="9">
        <f t="shared" ref="IE5" si="195">ID5+1</f>
        <v>44026</v>
      </c>
      <c r="IF5" s="9">
        <f t="shared" ref="IF5" si="196">IE5+1</f>
        <v>44027</v>
      </c>
      <c r="IG5" s="9">
        <f t="shared" ref="IG5" si="197">IF5+1</f>
        <v>44028</v>
      </c>
      <c r="IH5" s="9">
        <f t="shared" ref="IH5" si="198">IG5+1</f>
        <v>44029</v>
      </c>
      <c r="II5" s="9">
        <f t="shared" ref="II5" si="199">IH5+1</f>
        <v>44030</v>
      </c>
      <c r="IJ5" s="11">
        <f t="shared" ref="IJ5" si="200">II5+1</f>
        <v>44031</v>
      </c>
    </row>
    <row r="6" spans="1:244" ht="30" customHeight="1" thickBot="1" x14ac:dyDescent="0.3">
      <c r="A6" s="39" t="s">
        <v>29</v>
      </c>
      <c r="B6" s="7" t="s">
        <v>5</v>
      </c>
      <c r="C6" s="8" t="s">
        <v>2</v>
      </c>
      <c r="D6" s="8" t="s">
        <v>3</v>
      </c>
      <c r="E6" s="8"/>
      <c r="F6" s="8" t="s">
        <v>4</v>
      </c>
      <c r="G6" s="12" t="str">
        <f t="shared" ref="G6" si="201">LEFT(TEXT(G5,"ddd"),1)</f>
        <v>M</v>
      </c>
      <c r="H6" s="12" t="str">
        <f t="shared" ref="H6:AP6" si="202">LEFT(TEXT(H5,"ddd"),1)</f>
        <v>T</v>
      </c>
      <c r="I6" s="12" t="str">
        <f t="shared" si="202"/>
        <v>W</v>
      </c>
      <c r="J6" s="12" t="str">
        <f t="shared" si="202"/>
        <v>T</v>
      </c>
      <c r="K6" s="12" t="str">
        <f t="shared" si="202"/>
        <v>F</v>
      </c>
      <c r="L6" s="12" t="str">
        <f t="shared" si="202"/>
        <v>S</v>
      </c>
      <c r="M6" s="12" t="str">
        <f t="shared" si="202"/>
        <v>S</v>
      </c>
      <c r="N6" s="12" t="str">
        <f t="shared" si="202"/>
        <v>M</v>
      </c>
      <c r="O6" s="12" t="str">
        <f t="shared" si="202"/>
        <v>T</v>
      </c>
      <c r="P6" s="12" t="str">
        <f t="shared" si="202"/>
        <v>W</v>
      </c>
      <c r="Q6" s="12" t="str">
        <f t="shared" si="202"/>
        <v>T</v>
      </c>
      <c r="R6" s="12" t="str">
        <f t="shared" si="202"/>
        <v>F</v>
      </c>
      <c r="S6" s="12" t="str">
        <f t="shared" si="202"/>
        <v>S</v>
      </c>
      <c r="T6" s="12" t="str">
        <f t="shared" si="202"/>
        <v>S</v>
      </c>
      <c r="U6" s="12" t="str">
        <f t="shared" si="202"/>
        <v>M</v>
      </c>
      <c r="V6" s="12" t="str">
        <f t="shared" si="202"/>
        <v>T</v>
      </c>
      <c r="W6" s="12" t="str">
        <f t="shared" si="202"/>
        <v>W</v>
      </c>
      <c r="X6" s="12" t="str">
        <f t="shared" si="202"/>
        <v>T</v>
      </c>
      <c r="Y6" s="12" t="str">
        <f t="shared" si="202"/>
        <v>F</v>
      </c>
      <c r="Z6" s="12" t="str">
        <f t="shared" si="202"/>
        <v>S</v>
      </c>
      <c r="AA6" s="12" t="str">
        <f t="shared" si="202"/>
        <v>S</v>
      </c>
      <c r="AB6" s="12" t="str">
        <f t="shared" si="202"/>
        <v>M</v>
      </c>
      <c r="AC6" s="12" t="str">
        <f t="shared" si="202"/>
        <v>T</v>
      </c>
      <c r="AD6" s="12" t="str">
        <f t="shared" si="202"/>
        <v>W</v>
      </c>
      <c r="AE6" s="12" t="str">
        <f t="shared" si="202"/>
        <v>T</v>
      </c>
      <c r="AF6" s="12" t="str">
        <f t="shared" si="202"/>
        <v>F</v>
      </c>
      <c r="AG6" s="12" t="str">
        <f t="shared" si="202"/>
        <v>S</v>
      </c>
      <c r="AH6" s="94" t="str">
        <f t="shared" si="202"/>
        <v>S</v>
      </c>
      <c r="AI6" s="100" t="str">
        <f t="shared" si="202"/>
        <v>M</v>
      </c>
      <c r="AJ6" s="100" t="str">
        <f t="shared" si="202"/>
        <v>T</v>
      </c>
      <c r="AK6" s="100" t="str">
        <f t="shared" si="202"/>
        <v>W</v>
      </c>
      <c r="AL6" s="100" t="str">
        <f t="shared" si="202"/>
        <v>T</v>
      </c>
      <c r="AM6" s="100" t="str">
        <f t="shared" si="202"/>
        <v>F</v>
      </c>
      <c r="AN6" s="100" t="str">
        <f t="shared" si="202"/>
        <v>S</v>
      </c>
      <c r="AO6" s="100" t="str">
        <f t="shared" si="202"/>
        <v>S</v>
      </c>
      <c r="AP6" s="95" t="str">
        <f t="shared" si="202"/>
        <v>M</v>
      </c>
      <c r="AQ6" s="12" t="str">
        <f t="shared" ref="AQ6:BJ6" si="203">LEFT(TEXT(AQ5,"ddd"),1)</f>
        <v>T</v>
      </c>
      <c r="AR6" s="12" t="str">
        <f t="shared" si="203"/>
        <v>W</v>
      </c>
      <c r="AS6" s="12" t="str">
        <f t="shared" si="203"/>
        <v>T</v>
      </c>
      <c r="AT6" s="12" t="str">
        <f t="shared" si="203"/>
        <v>F</v>
      </c>
      <c r="AU6" s="12" t="str">
        <f t="shared" si="203"/>
        <v>S</v>
      </c>
      <c r="AV6" s="12" t="str">
        <f t="shared" si="203"/>
        <v>S</v>
      </c>
      <c r="AW6" s="12" t="str">
        <f t="shared" si="203"/>
        <v>M</v>
      </c>
      <c r="AX6" s="12" t="str">
        <f t="shared" si="203"/>
        <v>T</v>
      </c>
      <c r="AY6" s="12" t="str">
        <f t="shared" si="203"/>
        <v>W</v>
      </c>
      <c r="AZ6" s="12" t="str">
        <f t="shared" si="203"/>
        <v>T</v>
      </c>
      <c r="BA6" s="12" t="str">
        <f t="shared" si="203"/>
        <v>F</v>
      </c>
      <c r="BB6" s="12" t="str">
        <f t="shared" si="203"/>
        <v>S</v>
      </c>
      <c r="BC6" s="12" t="str">
        <f t="shared" si="203"/>
        <v>S</v>
      </c>
      <c r="BD6" s="12" t="str">
        <f t="shared" si="203"/>
        <v>M</v>
      </c>
      <c r="BE6" s="12" t="str">
        <f t="shared" si="203"/>
        <v>T</v>
      </c>
      <c r="BF6" s="12" t="str">
        <f t="shared" si="203"/>
        <v>W</v>
      </c>
      <c r="BG6" s="12" t="str">
        <f t="shared" si="203"/>
        <v>T</v>
      </c>
      <c r="BH6" s="12" t="str">
        <f t="shared" si="203"/>
        <v>F</v>
      </c>
      <c r="BI6" s="12" t="str">
        <f t="shared" si="203"/>
        <v>S</v>
      </c>
      <c r="BJ6" s="12" t="str">
        <f t="shared" si="203"/>
        <v>S</v>
      </c>
      <c r="BK6" s="12" t="str">
        <f t="shared" ref="BK6:BQ6" si="204">LEFT(TEXT(BK5,"ddd"),1)</f>
        <v>M</v>
      </c>
      <c r="BL6" s="12" t="str">
        <f t="shared" si="204"/>
        <v>T</v>
      </c>
      <c r="BM6" s="12" t="str">
        <f t="shared" si="204"/>
        <v>W</v>
      </c>
      <c r="BN6" s="12" t="str">
        <f t="shared" si="204"/>
        <v>T</v>
      </c>
      <c r="BO6" s="12" t="str">
        <f t="shared" si="204"/>
        <v>F</v>
      </c>
      <c r="BP6" s="12" t="str">
        <f t="shared" si="204"/>
        <v>S</v>
      </c>
      <c r="BQ6" s="12" t="str">
        <f t="shared" si="204"/>
        <v>S</v>
      </c>
      <c r="BR6" s="12" t="str">
        <f t="shared" ref="BR6:CL6" si="205">LEFT(TEXT(BR5,"ddd"),1)</f>
        <v>M</v>
      </c>
      <c r="BS6" s="12" t="str">
        <f t="shared" si="205"/>
        <v>T</v>
      </c>
      <c r="BT6" s="12" t="str">
        <f t="shared" si="205"/>
        <v>W</v>
      </c>
      <c r="BU6" s="12" t="str">
        <f t="shared" si="205"/>
        <v>T</v>
      </c>
      <c r="BV6" s="12" t="str">
        <f t="shared" si="205"/>
        <v>F</v>
      </c>
      <c r="BW6" s="12" t="str">
        <f t="shared" si="205"/>
        <v>S</v>
      </c>
      <c r="BX6" s="12" t="str">
        <f t="shared" si="205"/>
        <v>S</v>
      </c>
      <c r="BY6" s="12" t="str">
        <f t="shared" si="205"/>
        <v>M</v>
      </c>
      <c r="BZ6" s="12" t="str">
        <f t="shared" si="205"/>
        <v>T</v>
      </c>
      <c r="CA6" s="12" t="str">
        <f t="shared" si="205"/>
        <v>W</v>
      </c>
      <c r="CB6" s="12" t="str">
        <f t="shared" si="205"/>
        <v>T</v>
      </c>
      <c r="CC6" s="12" t="str">
        <f t="shared" si="205"/>
        <v>F</v>
      </c>
      <c r="CD6" s="12" t="str">
        <f t="shared" si="205"/>
        <v>S</v>
      </c>
      <c r="CE6" s="12" t="str">
        <f t="shared" si="205"/>
        <v>S</v>
      </c>
      <c r="CF6" s="12" t="str">
        <f t="shared" si="205"/>
        <v>M</v>
      </c>
      <c r="CG6" s="12" t="str">
        <f t="shared" si="205"/>
        <v>T</v>
      </c>
      <c r="CH6" s="12" t="str">
        <f t="shared" si="205"/>
        <v>W</v>
      </c>
      <c r="CI6" s="12" t="str">
        <f t="shared" si="205"/>
        <v>T</v>
      </c>
      <c r="CJ6" s="12" t="str">
        <f t="shared" si="205"/>
        <v>F</v>
      </c>
      <c r="CK6" s="12" t="str">
        <f t="shared" si="205"/>
        <v>S</v>
      </c>
      <c r="CL6" s="12" t="str">
        <f t="shared" si="205"/>
        <v>S</v>
      </c>
      <c r="CM6" s="12" t="str">
        <f t="shared" ref="CM6:CZ6" si="206">LEFT(TEXT(CM5,"ddd"),1)</f>
        <v>M</v>
      </c>
      <c r="CN6" s="12" t="str">
        <f t="shared" si="206"/>
        <v>T</v>
      </c>
      <c r="CO6" s="12" t="str">
        <f t="shared" si="206"/>
        <v>W</v>
      </c>
      <c r="CP6" s="12" t="str">
        <f t="shared" si="206"/>
        <v>T</v>
      </c>
      <c r="CQ6" s="12" t="str">
        <f t="shared" si="206"/>
        <v>F</v>
      </c>
      <c r="CR6" s="12" t="str">
        <f t="shared" si="206"/>
        <v>S</v>
      </c>
      <c r="CS6" s="12" t="str">
        <f t="shared" si="206"/>
        <v>S</v>
      </c>
      <c r="CT6" s="12" t="str">
        <f t="shared" si="206"/>
        <v>M</v>
      </c>
      <c r="CU6" s="12" t="str">
        <f t="shared" si="206"/>
        <v>T</v>
      </c>
      <c r="CV6" s="12" t="str">
        <f t="shared" si="206"/>
        <v>W</v>
      </c>
      <c r="CW6" s="12" t="str">
        <f t="shared" si="206"/>
        <v>T</v>
      </c>
      <c r="CX6" s="12" t="str">
        <f t="shared" si="206"/>
        <v>F</v>
      </c>
      <c r="CY6" s="12" t="str">
        <f t="shared" si="206"/>
        <v>S</v>
      </c>
      <c r="CZ6" s="12" t="str">
        <f t="shared" si="206"/>
        <v>S</v>
      </c>
      <c r="DA6" s="12" t="str">
        <f t="shared" ref="DA6:DG6" si="207">LEFT(TEXT(DA5,"ddd"),1)</f>
        <v>M</v>
      </c>
      <c r="DB6" s="12" t="str">
        <f t="shared" si="207"/>
        <v>T</v>
      </c>
      <c r="DC6" s="12" t="str">
        <f t="shared" si="207"/>
        <v>W</v>
      </c>
      <c r="DD6" s="12" t="str">
        <f t="shared" si="207"/>
        <v>T</v>
      </c>
      <c r="DE6" s="12" t="str">
        <f t="shared" si="207"/>
        <v>F</v>
      </c>
      <c r="DF6" s="12" t="str">
        <f t="shared" si="207"/>
        <v>S</v>
      </c>
      <c r="DG6" s="12" t="str">
        <f t="shared" si="207"/>
        <v>S</v>
      </c>
      <c r="DH6" s="12" t="str">
        <f t="shared" ref="DH6:FS6" si="208">LEFT(TEXT(DH5,"ddd"),1)</f>
        <v>M</v>
      </c>
      <c r="DI6" s="12" t="str">
        <f t="shared" si="208"/>
        <v>T</v>
      </c>
      <c r="DJ6" s="12" t="str">
        <f t="shared" si="208"/>
        <v>W</v>
      </c>
      <c r="DK6" s="12" t="str">
        <f t="shared" si="208"/>
        <v>T</v>
      </c>
      <c r="DL6" s="12" t="str">
        <f t="shared" si="208"/>
        <v>F</v>
      </c>
      <c r="DM6" s="12" t="str">
        <f t="shared" si="208"/>
        <v>S</v>
      </c>
      <c r="DN6" s="12" t="str">
        <f t="shared" si="208"/>
        <v>S</v>
      </c>
      <c r="DO6" s="12" t="str">
        <f t="shared" si="208"/>
        <v>M</v>
      </c>
      <c r="DP6" s="12" t="str">
        <f t="shared" si="208"/>
        <v>T</v>
      </c>
      <c r="DQ6" s="12" t="str">
        <f t="shared" si="208"/>
        <v>W</v>
      </c>
      <c r="DR6" s="12" t="str">
        <f t="shared" si="208"/>
        <v>T</v>
      </c>
      <c r="DS6" s="12" t="str">
        <f t="shared" si="208"/>
        <v>F</v>
      </c>
      <c r="DT6" s="12" t="str">
        <f t="shared" si="208"/>
        <v>S</v>
      </c>
      <c r="DU6" s="12" t="str">
        <f t="shared" si="208"/>
        <v>S</v>
      </c>
      <c r="DV6" s="12" t="str">
        <f t="shared" si="208"/>
        <v>M</v>
      </c>
      <c r="DW6" s="12" t="str">
        <f t="shared" si="208"/>
        <v>T</v>
      </c>
      <c r="DX6" s="12" t="str">
        <f t="shared" si="208"/>
        <v>W</v>
      </c>
      <c r="DY6" s="12" t="str">
        <f t="shared" si="208"/>
        <v>T</v>
      </c>
      <c r="DZ6" s="12" t="str">
        <f t="shared" si="208"/>
        <v>F</v>
      </c>
      <c r="EA6" s="12" t="str">
        <f t="shared" si="208"/>
        <v>S</v>
      </c>
      <c r="EB6" s="12" t="str">
        <f t="shared" si="208"/>
        <v>S</v>
      </c>
      <c r="EC6" s="12" t="str">
        <f t="shared" si="208"/>
        <v>M</v>
      </c>
      <c r="ED6" s="12" t="str">
        <f t="shared" si="208"/>
        <v>T</v>
      </c>
      <c r="EE6" s="12" t="str">
        <f t="shared" si="208"/>
        <v>W</v>
      </c>
      <c r="EF6" s="12" t="str">
        <f t="shared" si="208"/>
        <v>T</v>
      </c>
      <c r="EG6" s="12" t="str">
        <f t="shared" si="208"/>
        <v>F</v>
      </c>
      <c r="EH6" s="12" t="str">
        <f t="shared" si="208"/>
        <v>S</v>
      </c>
      <c r="EI6" s="12" t="str">
        <f t="shared" si="208"/>
        <v>S</v>
      </c>
      <c r="EJ6" s="12" t="str">
        <f t="shared" si="208"/>
        <v>M</v>
      </c>
      <c r="EK6" s="12" t="str">
        <f t="shared" si="208"/>
        <v>T</v>
      </c>
      <c r="EL6" s="12" t="str">
        <f t="shared" si="208"/>
        <v>W</v>
      </c>
      <c r="EM6" s="12" t="str">
        <f t="shared" si="208"/>
        <v>T</v>
      </c>
      <c r="EN6" s="12" t="str">
        <f t="shared" si="208"/>
        <v>F</v>
      </c>
      <c r="EO6" s="12" t="str">
        <f t="shared" si="208"/>
        <v>S</v>
      </c>
      <c r="EP6" s="12" t="str">
        <f t="shared" si="208"/>
        <v>S</v>
      </c>
      <c r="EQ6" s="12" t="str">
        <f t="shared" si="208"/>
        <v>M</v>
      </c>
      <c r="ER6" s="12" t="str">
        <f t="shared" si="208"/>
        <v>T</v>
      </c>
      <c r="ES6" s="12" t="str">
        <f t="shared" si="208"/>
        <v>W</v>
      </c>
      <c r="ET6" s="12" t="str">
        <f t="shared" si="208"/>
        <v>T</v>
      </c>
      <c r="EU6" s="12" t="str">
        <f t="shared" si="208"/>
        <v>F</v>
      </c>
      <c r="EV6" s="12" t="str">
        <f t="shared" si="208"/>
        <v>S</v>
      </c>
      <c r="EW6" s="12" t="str">
        <f t="shared" si="208"/>
        <v>S</v>
      </c>
      <c r="EX6" s="12" t="str">
        <f t="shared" si="208"/>
        <v>M</v>
      </c>
      <c r="EY6" s="12" t="str">
        <f t="shared" si="208"/>
        <v>T</v>
      </c>
      <c r="EZ6" s="12" t="str">
        <f t="shared" si="208"/>
        <v>W</v>
      </c>
      <c r="FA6" s="12" t="str">
        <f t="shared" si="208"/>
        <v>T</v>
      </c>
      <c r="FB6" s="12" t="str">
        <f t="shared" si="208"/>
        <v>F</v>
      </c>
      <c r="FC6" s="12" t="str">
        <f t="shared" si="208"/>
        <v>S</v>
      </c>
      <c r="FD6" s="12" t="str">
        <f t="shared" si="208"/>
        <v>S</v>
      </c>
      <c r="FE6" s="12" t="str">
        <f t="shared" si="208"/>
        <v>M</v>
      </c>
      <c r="FF6" s="12" t="str">
        <f t="shared" si="208"/>
        <v>T</v>
      </c>
      <c r="FG6" s="12" t="str">
        <f t="shared" si="208"/>
        <v>W</v>
      </c>
      <c r="FH6" s="12" t="str">
        <f t="shared" si="208"/>
        <v>T</v>
      </c>
      <c r="FI6" s="12" t="str">
        <f t="shared" si="208"/>
        <v>F</v>
      </c>
      <c r="FJ6" s="12" t="str">
        <f t="shared" si="208"/>
        <v>S</v>
      </c>
      <c r="FK6" s="12" t="str">
        <f t="shared" si="208"/>
        <v>S</v>
      </c>
      <c r="FL6" s="12" t="str">
        <f t="shared" si="208"/>
        <v>M</v>
      </c>
      <c r="FM6" s="12" t="str">
        <f t="shared" si="208"/>
        <v>T</v>
      </c>
      <c r="FN6" s="12" t="str">
        <f t="shared" si="208"/>
        <v>W</v>
      </c>
      <c r="FO6" s="12" t="str">
        <f t="shared" si="208"/>
        <v>T</v>
      </c>
      <c r="FP6" s="12" t="str">
        <f t="shared" si="208"/>
        <v>F</v>
      </c>
      <c r="FQ6" s="12" t="str">
        <f t="shared" si="208"/>
        <v>S</v>
      </c>
      <c r="FR6" s="12" t="str">
        <f t="shared" si="208"/>
        <v>S</v>
      </c>
      <c r="FS6" s="12" t="str">
        <f t="shared" si="208"/>
        <v>M</v>
      </c>
      <c r="FT6" s="12" t="str">
        <f t="shared" ref="FT6:IE6" si="209">LEFT(TEXT(FT5,"ddd"),1)</f>
        <v>T</v>
      </c>
      <c r="FU6" s="12" t="str">
        <f t="shared" si="209"/>
        <v>W</v>
      </c>
      <c r="FV6" s="12" t="str">
        <f t="shared" si="209"/>
        <v>T</v>
      </c>
      <c r="FW6" s="12" t="str">
        <f t="shared" si="209"/>
        <v>F</v>
      </c>
      <c r="FX6" s="12" t="str">
        <f t="shared" si="209"/>
        <v>S</v>
      </c>
      <c r="FY6" s="12" t="str">
        <f t="shared" si="209"/>
        <v>S</v>
      </c>
      <c r="FZ6" s="12" t="str">
        <f t="shared" si="209"/>
        <v>M</v>
      </c>
      <c r="GA6" s="12" t="str">
        <f t="shared" si="209"/>
        <v>T</v>
      </c>
      <c r="GB6" s="12" t="str">
        <f t="shared" si="209"/>
        <v>W</v>
      </c>
      <c r="GC6" s="12" t="str">
        <f t="shared" si="209"/>
        <v>T</v>
      </c>
      <c r="GD6" s="12" t="str">
        <f t="shared" si="209"/>
        <v>F</v>
      </c>
      <c r="GE6" s="12" t="str">
        <f t="shared" si="209"/>
        <v>S</v>
      </c>
      <c r="GF6" s="12" t="str">
        <f t="shared" si="209"/>
        <v>S</v>
      </c>
      <c r="GG6" s="12" t="str">
        <f t="shared" si="209"/>
        <v>M</v>
      </c>
      <c r="GH6" s="12" t="str">
        <f t="shared" si="209"/>
        <v>T</v>
      </c>
      <c r="GI6" s="12" t="str">
        <f t="shared" si="209"/>
        <v>W</v>
      </c>
      <c r="GJ6" s="12" t="str">
        <f t="shared" si="209"/>
        <v>T</v>
      </c>
      <c r="GK6" s="12" t="str">
        <f t="shared" si="209"/>
        <v>F</v>
      </c>
      <c r="GL6" s="12" t="str">
        <f t="shared" si="209"/>
        <v>S</v>
      </c>
      <c r="GM6" s="12" t="str">
        <f t="shared" si="209"/>
        <v>S</v>
      </c>
      <c r="GN6" s="12" t="str">
        <f t="shared" si="209"/>
        <v>M</v>
      </c>
      <c r="GO6" s="12" t="str">
        <f t="shared" si="209"/>
        <v>T</v>
      </c>
      <c r="GP6" s="12" t="str">
        <f t="shared" si="209"/>
        <v>W</v>
      </c>
      <c r="GQ6" s="12" t="str">
        <f t="shared" si="209"/>
        <v>T</v>
      </c>
      <c r="GR6" s="12" t="str">
        <f t="shared" si="209"/>
        <v>F</v>
      </c>
      <c r="GS6" s="12" t="str">
        <f t="shared" si="209"/>
        <v>S</v>
      </c>
      <c r="GT6" s="12" t="str">
        <f t="shared" si="209"/>
        <v>S</v>
      </c>
      <c r="GU6" s="12" t="str">
        <f t="shared" si="209"/>
        <v>M</v>
      </c>
      <c r="GV6" s="12" t="str">
        <f t="shared" si="209"/>
        <v>T</v>
      </c>
      <c r="GW6" s="12" t="str">
        <f t="shared" si="209"/>
        <v>W</v>
      </c>
      <c r="GX6" s="12" t="str">
        <f t="shared" si="209"/>
        <v>T</v>
      </c>
      <c r="GY6" s="12" t="str">
        <f t="shared" si="209"/>
        <v>F</v>
      </c>
      <c r="GZ6" s="12" t="str">
        <f t="shared" si="209"/>
        <v>S</v>
      </c>
      <c r="HA6" s="12" t="str">
        <f t="shared" si="209"/>
        <v>S</v>
      </c>
      <c r="HB6" s="12" t="str">
        <f t="shared" si="209"/>
        <v>M</v>
      </c>
      <c r="HC6" s="12" t="str">
        <f t="shared" si="209"/>
        <v>T</v>
      </c>
      <c r="HD6" s="12" t="str">
        <f t="shared" si="209"/>
        <v>W</v>
      </c>
      <c r="HE6" s="12" t="str">
        <f t="shared" si="209"/>
        <v>T</v>
      </c>
      <c r="HF6" s="12" t="str">
        <f t="shared" si="209"/>
        <v>F</v>
      </c>
      <c r="HG6" s="12" t="str">
        <f t="shared" si="209"/>
        <v>S</v>
      </c>
      <c r="HH6" s="12" t="str">
        <f t="shared" si="209"/>
        <v>S</v>
      </c>
      <c r="HI6" s="12" t="str">
        <f t="shared" si="209"/>
        <v>M</v>
      </c>
      <c r="HJ6" s="12" t="str">
        <f t="shared" si="209"/>
        <v>T</v>
      </c>
      <c r="HK6" s="12" t="str">
        <f t="shared" si="209"/>
        <v>W</v>
      </c>
      <c r="HL6" s="12" t="str">
        <f t="shared" si="209"/>
        <v>T</v>
      </c>
      <c r="HM6" s="12" t="str">
        <f t="shared" si="209"/>
        <v>F</v>
      </c>
      <c r="HN6" s="12" t="str">
        <f t="shared" si="209"/>
        <v>S</v>
      </c>
      <c r="HO6" s="12" t="str">
        <f t="shared" si="209"/>
        <v>S</v>
      </c>
      <c r="HP6" s="12" t="str">
        <f t="shared" si="209"/>
        <v>M</v>
      </c>
      <c r="HQ6" s="12" t="str">
        <f t="shared" si="209"/>
        <v>T</v>
      </c>
      <c r="HR6" s="12" t="str">
        <f t="shared" si="209"/>
        <v>W</v>
      </c>
      <c r="HS6" s="12" t="str">
        <f t="shared" si="209"/>
        <v>T</v>
      </c>
      <c r="HT6" s="12" t="str">
        <f t="shared" si="209"/>
        <v>F</v>
      </c>
      <c r="HU6" s="12" t="str">
        <f t="shared" si="209"/>
        <v>S</v>
      </c>
      <c r="HV6" s="12" t="str">
        <f t="shared" si="209"/>
        <v>S</v>
      </c>
      <c r="HW6" s="12" t="str">
        <f t="shared" si="209"/>
        <v>M</v>
      </c>
      <c r="HX6" s="12" t="str">
        <f t="shared" si="209"/>
        <v>T</v>
      </c>
      <c r="HY6" s="12" t="str">
        <f t="shared" si="209"/>
        <v>W</v>
      </c>
      <c r="HZ6" s="12" t="str">
        <f t="shared" si="209"/>
        <v>T</v>
      </c>
      <c r="IA6" s="12" t="str">
        <f t="shared" si="209"/>
        <v>F</v>
      </c>
      <c r="IB6" s="12" t="str">
        <f t="shared" si="209"/>
        <v>S</v>
      </c>
      <c r="IC6" s="12" t="str">
        <f t="shared" si="209"/>
        <v>S</v>
      </c>
      <c r="ID6" s="12" t="str">
        <f t="shared" si="209"/>
        <v>M</v>
      </c>
      <c r="IE6" s="12" t="str">
        <f t="shared" si="209"/>
        <v>T</v>
      </c>
      <c r="IF6" s="12" t="str">
        <f t="shared" ref="IF6:IJ6" si="210">LEFT(TEXT(IF5,"ddd"),1)</f>
        <v>W</v>
      </c>
      <c r="IG6" s="12" t="str">
        <f t="shared" si="210"/>
        <v>T</v>
      </c>
      <c r="IH6" s="12" t="str">
        <f t="shared" si="210"/>
        <v>F</v>
      </c>
      <c r="II6" s="12" t="str">
        <f t="shared" si="210"/>
        <v>S</v>
      </c>
      <c r="IJ6" s="12" t="str">
        <f t="shared" si="210"/>
        <v>S</v>
      </c>
    </row>
    <row r="7" spans="1:244" ht="21.75" hidden="1" customHeight="1" thickBot="1" x14ac:dyDescent="0.3">
      <c r="A7" s="38" t="s">
        <v>24</v>
      </c>
      <c r="C7"/>
      <c r="F7" t="str">
        <f>IF(OR(ISBLANK(task_start),ISBLANK(task_end)),"",task_end-task_start+1)</f>
        <v/>
      </c>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66"/>
      <c r="AJ7" s="66"/>
      <c r="AK7" s="66"/>
      <c r="AL7" s="66"/>
      <c r="AM7" s="66"/>
      <c r="AN7" s="66"/>
      <c r="AO7" s="66"/>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row>
    <row r="8" spans="1:244" s="2" customFormat="1" ht="30" customHeight="1" thickBot="1" x14ac:dyDescent="0.3">
      <c r="A8" s="39" t="s">
        <v>30</v>
      </c>
      <c r="B8" s="15" t="s">
        <v>33</v>
      </c>
      <c r="C8" s="16"/>
      <c r="D8" s="17"/>
      <c r="E8" s="14"/>
      <c r="F8" s="14" t="str">
        <f t="shared" ref="F8:F46" si="211">IF(OR(ISBLANK(task_start),ISBLANK(task_end)),"",task_end-task_start+1)</f>
        <v/>
      </c>
      <c r="G8" s="24"/>
      <c r="H8" s="63"/>
      <c r="I8" s="63"/>
      <c r="J8" s="63"/>
      <c r="K8" s="63"/>
      <c r="L8" s="63"/>
      <c r="M8" s="63"/>
      <c r="N8" s="63"/>
      <c r="O8" s="63"/>
      <c r="P8" s="63"/>
      <c r="Q8" s="63"/>
      <c r="R8" s="63"/>
      <c r="S8" s="63"/>
      <c r="T8" s="63"/>
      <c r="U8" s="63"/>
      <c r="V8" s="63"/>
      <c r="W8" s="63"/>
      <c r="X8" s="63"/>
      <c r="Y8" s="63"/>
      <c r="Z8" s="63"/>
      <c r="AA8" s="63"/>
      <c r="AB8" s="63"/>
      <c r="AC8" s="63"/>
      <c r="AD8" s="63"/>
      <c r="AE8" s="63"/>
      <c r="AF8" s="63"/>
      <c r="AG8" s="63"/>
      <c r="AH8" s="92"/>
      <c r="AI8" s="102"/>
      <c r="AJ8" s="101"/>
      <c r="AK8" s="101"/>
      <c r="AL8" s="101"/>
      <c r="AM8" s="101"/>
      <c r="AN8" s="101"/>
      <c r="AO8" s="103"/>
      <c r="AP8" s="69"/>
      <c r="AQ8" s="63"/>
      <c r="AR8" s="63"/>
      <c r="AS8" s="63"/>
      <c r="AT8" s="63"/>
      <c r="AU8" s="63"/>
      <c r="AV8" s="63"/>
      <c r="AW8" s="63"/>
      <c r="AX8" s="63"/>
      <c r="AY8" s="63"/>
      <c r="AZ8" s="63"/>
      <c r="BA8" s="63"/>
      <c r="BB8" s="63"/>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row>
    <row r="9" spans="1:244" s="2" customFormat="1" ht="30" customHeight="1" thickBot="1" x14ac:dyDescent="0.3">
      <c r="A9" s="39" t="s">
        <v>31</v>
      </c>
      <c r="B9" s="46" t="s">
        <v>34</v>
      </c>
      <c r="C9" s="55">
        <f>Project_Start</f>
        <v>43795</v>
      </c>
      <c r="D9" s="55">
        <f>C9+39+7</f>
        <v>43841</v>
      </c>
      <c r="E9" s="14"/>
      <c r="F9" s="14">
        <f t="shared" si="211"/>
        <v>47</v>
      </c>
      <c r="G9" s="62"/>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102"/>
      <c r="AJ9" s="101"/>
      <c r="AK9" s="101"/>
      <c r="AL9" s="101"/>
      <c r="AM9" s="101"/>
      <c r="AN9" s="101"/>
      <c r="AO9" s="103"/>
      <c r="AP9" s="88"/>
      <c r="AQ9" s="88"/>
      <c r="AR9" s="88"/>
      <c r="AS9" s="88"/>
      <c r="AT9" s="88"/>
      <c r="AU9" s="88"/>
      <c r="AV9" s="88"/>
      <c r="AW9" s="88"/>
      <c r="AX9" s="88"/>
      <c r="AY9" s="88"/>
      <c r="AZ9" s="88"/>
      <c r="BA9" s="88"/>
      <c r="BB9" s="88"/>
      <c r="BC9" s="65"/>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row>
    <row r="10" spans="1:244" s="2" customFormat="1" ht="30" customHeight="1" thickBot="1" x14ac:dyDescent="0.3">
      <c r="A10" s="39" t="s">
        <v>32</v>
      </c>
      <c r="B10" s="18" t="s">
        <v>35</v>
      </c>
      <c r="C10" s="56"/>
      <c r="D10" s="57"/>
      <c r="E10" s="14"/>
      <c r="F10" s="14" t="str">
        <f t="shared" si="211"/>
        <v/>
      </c>
      <c r="G10" s="24"/>
      <c r="H10" s="66"/>
      <c r="I10" s="66"/>
      <c r="J10" s="66"/>
      <c r="K10" s="64"/>
      <c r="L10" s="64"/>
      <c r="M10" s="64"/>
      <c r="N10" s="64"/>
      <c r="O10" s="64"/>
      <c r="P10" s="64"/>
      <c r="Q10" s="64"/>
      <c r="R10" s="64"/>
      <c r="S10" s="64"/>
      <c r="T10" s="64"/>
      <c r="U10" s="64"/>
      <c r="V10" s="64"/>
      <c r="W10" s="64"/>
      <c r="X10" s="64"/>
      <c r="Y10" s="64"/>
      <c r="Z10" s="64"/>
      <c r="AA10" s="64"/>
      <c r="AB10" s="64"/>
      <c r="AC10" s="64"/>
      <c r="AD10" s="64"/>
      <c r="AE10" s="64"/>
      <c r="AF10" s="64"/>
      <c r="AG10" s="64"/>
      <c r="AH10" s="68"/>
      <c r="AI10" s="102"/>
      <c r="AJ10" s="101"/>
      <c r="AK10" s="101"/>
      <c r="AL10" s="101"/>
      <c r="AM10" s="101"/>
      <c r="AN10" s="101"/>
      <c r="AO10" s="103"/>
      <c r="AP10" s="96"/>
      <c r="AQ10" s="64"/>
      <c r="AR10" s="64"/>
      <c r="AS10" s="64"/>
      <c r="AT10" s="64"/>
      <c r="AU10" s="64"/>
      <c r="AV10" s="64"/>
      <c r="AW10" s="64"/>
      <c r="AX10" s="64"/>
      <c r="AY10" s="64"/>
      <c r="AZ10" s="64"/>
      <c r="BA10" s="64"/>
      <c r="BB10" s="6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row>
    <row r="11" spans="1:244" s="2" customFormat="1" ht="30" customHeight="1" thickBot="1" x14ac:dyDescent="0.3">
      <c r="A11" s="39"/>
      <c r="B11" s="47" t="s">
        <v>36</v>
      </c>
      <c r="C11" s="58">
        <f>Project_Start</f>
        <v>43795</v>
      </c>
      <c r="D11" s="58">
        <f>C11+2</f>
        <v>43797</v>
      </c>
      <c r="E11" s="14"/>
      <c r="F11" s="14">
        <f t="shared" si="211"/>
        <v>3</v>
      </c>
      <c r="G11" s="62"/>
      <c r="H11" s="89"/>
      <c r="I11" s="89"/>
      <c r="J11" s="89"/>
      <c r="K11" s="65"/>
      <c r="L11" s="24"/>
      <c r="M11" s="24"/>
      <c r="N11" s="24"/>
      <c r="O11" s="24"/>
      <c r="P11" s="24"/>
      <c r="Q11" s="24"/>
      <c r="R11" s="24"/>
      <c r="S11" s="24"/>
      <c r="T11" s="24"/>
      <c r="U11" s="24"/>
      <c r="V11" s="24"/>
      <c r="W11" s="24"/>
      <c r="X11" s="24"/>
      <c r="Y11" s="24"/>
      <c r="Z11" s="24"/>
      <c r="AA11" s="24"/>
      <c r="AB11" s="24"/>
      <c r="AC11" s="24"/>
      <c r="AD11" s="24"/>
      <c r="AE11" s="24"/>
      <c r="AF11" s="24"/>
      <c r="AG11" s="24"/>
      <c r="AH11" s="62"/>
      <c r="AI11" s="102"/>
      <c r="AJ11" s="101"/>
      <c r="AK11" s="101"/>
      <c r="AL11" s="101"/>
      <c r="AM11" s="101"/>
      <c r="AN11" s="101"/>
      <c r="AO11" s="103"/>
      <c r="AP11" s="65"/>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row>
    <row r="12" spans="1:244" s="2" customFormat="1" ht="30" customHeight="1" thickBot="1" x14ac:dyDescent="0.3">
      <c r="A12" s="38"/>
      <c r="B12" s="47" t="s">
        <v>37</v>
      </c>
      <c r="C12" s="58">
        <f>C11+2</f>
        <v>43797</v>
      </c>
      <c r="D12" s="58">
        <f>C12</f>
        <v>43797</v>
      </c>
      <c r="E12" s="14"/>
      <c r="F12" s="14">
        <f t="shared" si="211"/>
        <v>1</v>
      </c>
      <c r="G12" s="24"/>
      <c r="H12" s="64"/>
      <c r="I12" s="68"/>
      <c r="J12" s="89"/>
      <c r="K12" s="69"/>
      <c r="L12" s="63"/>
      <c r="M12" s="63"/>
      <c r="N12" s="63"/>
      <c r="O12" s="63"/>
      <c r="P12" s="63"/>
      <c r="Q12" s="63"/>
      <c r="R12" s="63"/>
      <c r="S12" s="67"/>
      <c r="T12" s="25"/>
      <c r="U12" s="24"/>
      <c r="V12" s="24"/>
      <c r="W12" s="24"/>
      <c r="X12" s="24"/>
      <c r="Y12" s="24"/>
      <c r="Z12" s="24"/>
      <c r="AA12" s="24"/>
      <c r="AB12" s="24"/>
      <c r="AC12" s="24"/>
      <c r="AD12" s="24"/>
      <c r="AE12" s="24"/>
      <c r="AF12" s="24"/>
      <c r="AG12" s="24"/>
      <c r="AH12" s="62"/>
      <c r="AI12" s="102"/>
      <c r="AJ12" s="101"/>
      <c r="AK12" s="101"/>
      <c r="AL12" s="101"/>
      <c r="AM12" s="101"/>
      <c r="AN12" s="101"/>
      <c r="AO12" s="103"/>
      <c r="AP12" s="65"/>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row>
    <row r="13" spans="1:244" s="2" customFormat="1" ht="30" customHeight="1" thickBot="1" x14ac:dyDescent="0.3">
      <c r="A13" s="38"/>
      <c r="B13" s="47" t="s">
        <v>38</v>
      </c>
      <c r="C13" s="58">
        <f>D12</f>
        <v>43797</v>
      </c>
      <c r="D13" s="58">
        <f>C13+9</f>
        <v>43806</v>
      </c>
      <c r="E13" s="14"/>
      <c r="F13" s="14">
        <f t="shared" si="211"/>
        <v>10</v>
      </c>
      <c r="G13" s="24"/>
      <c r="H13" s="24"/>
      <c r="I13" s="62"/>
      <c r="J13" s="89"/>
      <c r="K13" s="89"/>
      <c r="L13" s="89"/>
      <c r="M13" s="89"/>
      <c r="N13" s="89"/>
      <c r="O13" s="89"/>
      <c r="P13" s="89"/>
      <c r="Q13" s="89"/>
      <c r="R13" s="89"/>
      <c r="S13" s="89"/>
      <c r="T13" s="65"/>
      <c r="U13" s="24"/>
      <c r="V13" s="24"/>
      <c r="W13" s="24"/>
      <c r="X13" s="24"/>
      <c r="Y13" s="24"/>
      <c r="Z13" s="24"/>
      <c r="AA13" s="24"/>
      <c r="AB13" s="24"/>
      <c r="AC13" s="24"/>
      <c r="AD13" s="24"/>
      <c r="AE13" s="24"/>
      <c r="AF13" s="24"/>
      <c r="AG13" s="24"/>
      <c r="AH13" s="62"/>
      <c r="AI13" s="102"/>
      <c r="AJ13" s="101"/>
      <c r="AK13" s="101"/>
      <c r="AL13" s="101"/>
      <c r="AM13" s="101"/>
      <c r="AN13" s="101"/>
      <c r="AO13" s="103"/>
      <c r="AP13" s="65"/>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row>
    <row r="14" spans="1:244" s="2" customFormat="1" ht="30" customHeight="1" thickBot="1" x14ac:dyDescent="0.3">
      <c r="A14" s="38"/>
      <c r="B14" s="47" t="s">
        <v>42</v>
      </c>
      <c r="C14" s="58">
        <f>C13</f>
        <v>43797</v>
      </c>
      <c r="D14" s="58">
        <f>C14+9</f>
        <v>43806</v>
      </c>
      <c r="E14" s="14"/>
      <c r="F14" s="14">
        <f t="shared" si="211"/>
        <v>10</v>
      </c>
      <c r="G14" s="24"/>
      <c r="H14" s="24"/>
      <c r="I14" s="62"/>
      <c r="J14" s="89"/>
      <c r="K14" s="89"/>
      <c r="L14" s="89"/>
      <c r="M14" s="89"/>
      <c r="N14" s="89"/>
      <c r="O14" s="89"/>
      <c r="P14" s="89"/>
      <c r="Q14" s="89"/>
      <c r="R14" s="89"/>
      <c r="S14" s="89"/>
      <c r="T14" s="69"/>
      <c r="U14" s="63"/>
      <c r="V14" s="63"/>
      <c r="W14" s="67"/>
      <c r="X14" s="63"/>
      <c r="Y14" s="63"/>
      <c r="Z14" s="63"/>
      <c r="AA14" s="63"/>
      <c r="AB14" s="63"/>
      <c r="AC14" s="63"/>
      <c r="AD14" s="63"/>
      <c r="AE14" s="63"/>
      <c r="AF14" s="63"/>
      <c r="AG14" s="24"/>
      <c r="AH14" s="62"/>
      <c r="AI14" s="102"/>
      <c r="AJ14" s="101"/>
      <c r="AK14" s="101"/>
      <c r="AL14" s="101"/>
      <c r="AM14" s="101"/>
      <c r="AN14" s="101"/>
      <c r="AO14" s="103"/>
      <c r="AP14" s="65"/>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row>
    <row r="15" spans="1:244" s="2" customFormat="1" ht="30" customHeight="1" thickBot="1" x14ac:dyDescent="0.3">
      <c r="A15" s="38"/>
      <c r="B15" s="47" t="s">
        <v>43</v>
      </c>
      <c r="C15" s="58">
        <f xml:space="preserve"> D14</f>
        <v>43806</v>
      </c>
      <c r="D15" s="58">
        <f>C15+13</f>
        <v>43819</v>
      </c>
      <c r="E15" s="14"/>
      <c r="F15" s="14">
        <f t="shared" si="211"/>
        <v>14</v>
      </c>
      <c r="G15" s="24"/>
      <c r="H15" s="24"/>
      <c r="I15" s="24"/>
      <c r="J15" s="64"/>
      <c r="K15" s="64"/>
      <c r="L15" s="64"/>
      <c r="M15" s="64"/>
      <c r="N15" s="64"/>
      <c r="O15" s="64"/>
      <c r="P15" s="64"/>
      <c r="Q15" s="64"/>
      <c r="R15" s="68"/>
      <c r="S15" s="89"/>
      <c r="T15" s="89"/>
      <c r="U15" s="89"/>
      <c r="V15" s="89"/>
      <c r="W15" s="89"/>
      <c r="X15" s="89"/>
      <c r="Y15" s="89"/>
      <c r="Z15" s="89"/>
      <c r="AA15" s="89"/>
      <c r="AB15" s="89"/>
      <c r="AC15" s="89"/>
      <c r="AD15" s="89"/>
      <c r="AE15" s="89"/>
      <c r="AF15" s="89"/>
      <c r="AG15" s="65"/>
      <c r="AH15" s="62"/>
      <c r="AI15" s="102"/>
      <c r="AJ15" s="101"/>
      <c r="AK15" s="101"/>
      <c r="AL15" s="101"/>
      <c r="AM15" s="101"/>
      <c r="AN15" s="101"/>
      <c r="AO15" s="103"/>
      <c r="AP15" s="65"/>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row>
    <row r="16" spans="1:244" s="2" customFormat="1" ht="30" customHeight="1" thickBot="1" x14ac:dyDescent="0.3">
      <c r="A16" s="38"/>
      <c r="B16" s="47" t="s">
        <v>60</v>
      </c>
      <c r="C16" s="58">
        <f>C15</f>
        <v>43806</v>
      </c>
      <c r="D16" s="58">
        <f>D15</f>
        <v>43819</v>
      </c>
      <c r="E16" s="14"/>
      <c r="F16" s="14"/>
      <c r="G16" s="24"/>
      <c r="H16" s="24"/>
      <c r="I16" s="24"/>
      <c r="J16" s="24"/>
      <c r="K16" s="24"/>
      <c r="L16" s="24"/>
      <c r="M16" s="24"/>
      <c r="N16" s="24"/>
      <c r="O16" s="24"/>
      <c r="P16" s="24"/>
      <c r="Q16" s="24"/>
      <c r="R16" s="62"/>
      <c r="S16" s="89"/>
      <c r="T16" s="89"/>
      <c r="U16" s="89"/>
      <c r="V16" s="89"/>
      <c r="W16" s="89"/>
      <c r="X16" s="89"/>
      <c r="Y16" s="89"/>
      <c r="Z16" s="89"/>
      <c r="AA16" s="89"/>
      <c r="AB16" s="89"/>
      <c r="AC16" s="89"/>
      <c r="AD16" s="89"/>
      <c r="AE16" s="89"/>
      <c r="AF16" s="89"/>
      <c r="AG16" s="69"/>
      <c r="AH16" s="92"/>
      <c r="AI16" s="102"/>
      <c r="AJ16" s="101"/>
      <c r="AK16" s="101"/>
      <c r="AL16" s="101"/>
      <c r="AM16" s="101"/>
      <c r="AN16" s="101"/>
      <c r="AO16" s="103"/>
      <c r="AP16" s="69"/>
      <c r="AQ16" s="63"/>
      <c r="AR16" s="63"/>
      <c r="AS16" s="63"/>
      <c r="AT16" s="63"/>
      <c r="AU16" s="63"/>
      <c r="AV16" s="63"/>
      <c r="AW16" s="63"/>
      <c r="AX16" s="63"/>
      <c r="AY16" s="63"/>
      <c r="AZ16" s="63"/>
      <c r="BA16" s="63"/>
      <c r="BB16" s="63"/>
      <c r="BC16" s="63"/>
      <c r="BD16" s="63"/>
      <c r="BE16" s="63"/>
      <c r="BF16" s="63"/>
      <c r="BG16" s="63"/>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row>
    <row r="17" spans="1:244" s="2" customFormat="1" ht="30" customHeight="1" thickBot="1" x14ac:dyDescent="0.3">
      <c r="A17" s="38"/>
      <c r="B17" s="47" t="s">
        <v>44</v>
      </c>
      <c r="C17" s="58">
        <f>D15</f>
        <v>43819</v>
      </c>
      <c r="D17" s="58">
        <f>C17+20+7</f>
        <v>43846</v>
      </c>
      <c r="E17" s="14"/>
      <c r="F17" s="14">
        <f t="shared" si="211"/>
        <v>28</v>
      </c>
      <c r="G17" s="24"/>
      <c r="H17" s="24"/>
      <c r="I17" s="24"/>
      <c r="J17" s="24"/>
      <c r="K17" s="24"/>
      <c r="L17" s="24"/>
      <c r="M17" s="24"/>
      <c r="N17" s="24"/>
      <c r="O17" s="24"/>
      <c r="P17" s="24"/>
      <c r="Q17" s="24"/>
      <c r="R17" s="24"/>
      <c r="S17" s="64"/>
      <c r="T17" s="64"/>
      <c r="U17" s="64"/>
      <c r="V17" s="64"/>
      <c r="W17" s="64"/>
      <c r="X17" s="64"/>
      <c r="Y17" s="64"/>
      <c r="Z17" s="64"/>
      <c r="AA17" s="64"/>
      <c r="AB17" s="64"/>
      <c r="AC17" s="64"/>
      <c r="AD17" s="64"/>
      <c r="AE17" s="68"/>
      <c r="AF17" s="89"/>
      <c r="AG17" s="89"/>
      <c r="AH17" s="89"/>
      <c r="AI17" s="102"/>
      <c r="AJ17" s="101"/>
      <c r="AK17" s="101"/>
      <c r="AL17" s="101"/>
      <c r="AM17" s="101"/>
      <c r="AN17" s="101"/>
      <c r="AO17" s="103"/>
      <c r="AP17" s="89"/>
      <c r="AQ17" s="89"/>
      <c r="AR17" s="89"/>
      <c r="AS17" s="89"/>
      <c r="AT17" s="89"/>
      <c r="AU17" s="89"/>
      <c r="AV17" s="89"/>
      <c r="AW17" s="89"/>
      <c r="AX17" s="89"/>
      <c r="AY17" s="89"/>
      <c r="AZ17" s="89"/>
      <c r="BA17" s="89"/>
      <c r="BB17" s="89"/>
      <c r="BC17" s="89"/>
      <c r="BD17" s="89"/>
      <c r="BE17" s="89"/>
      <c r="BF17" s="89"/>
      <c r="BG17" s="89"/>
      <c r="BH17" s="65"/>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row>
    <row r="18" spans="1:244" s="2" customFormat="1" ht="30" customHeight="1" thickBot="1" x14ac:dyDescent="0.3">
      <c r="A18" s="38" t="s">
        <v>21</v>
      </c>
      <c r="B18" s="19" t="s">
        <v>45</v>
      </c>
      <c r="C18" s="59"/>
      <c r="D18" s="60"/>
      <c r="E18" s="14"/>
      <c r="F18" s="14" t="str">
        <f t="shared" si="211"/>
        <v/>
      </c>
      <c r="G18" s="24"/>
      <c r="H18" s="63"/>
      <c r="I18" s="63"/>
      <c r="J18" s="63"/>
      <c r="K18" s="63"/>
      <c r="L18" s="63"/>
      <c r="M18" s="63"/>
      <c r="N18" s="63"/>
      <c r="O18" s="63"/>
      <c r="P18" s="63"/>
      <c r="Q18" s="63"/>
      <c r="R18" s="63"/>
      <c r="S18" s="63"/>
      <c r="T18" s="63"/>
      <c r="U18" s="63"/>
      <c r="V18" s="24"/>
      <c r="W18" s="24"/>
      <c r="X18" s="24"/>
      <c r="Y18" s="24"/>
      <c r="Z18" s="24"/>
      <c r="AA18" s="24"/>
      <c r="AB18" s="24"/>
      <c r="AC18" s="24"/>
      <c r="AD18" s="24"/>
      <c r="AE18" s="24"/>
      <c r="AF18" s="64"/>
      <c r="AG18" s="64"/>
      <c r="AH18" s="68"/>
      <c r="AI18" s="102"/>
      <c r="AJ18" s="101"/>
      <c r="AK18" s="101"/>
      <c r="AL18" s="101"/>
      <c r="AM18" s="101"/>
      <c r="AN18" s="101"/>
      <c r="AO18" s="103"/>
      <c r="AP18" s="96"/>
      <c r="AQ18" s="64"/>
      <c r="AR18" s="64"/>
      <c r="AS18" s="64"/>
      <c r="AT18" s="64"/>
      <c r="AU18" s="64"/>
      <c r="AV18" s="64"/>
      <c r="AW18" s="64"/>
      <c r="AX18" s="64"/>
      <c r="AY18" s="64"/>
      <c r="AZ18" s="64"/>
      <c r="BA18" s="64"/>
      <c r="BB18" s="64"/>
      <c r="BC18" s="64"/>
      <c r="BD18" s="64"/>
      <c r="BE18" s="64"/>
      <c r="BF18" s="64"/>
      <c r="BG18" s="6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row>
    <row r="19" spans="1:244" s="2" customFormat="1" ht="30" customHeight="1" thickBot="1" x14ac:dyDescent="0.3">
      <c r="A19" s="38"/>
      <c r="B19" s="48" t="s">
        <v>46</v>
      </c>
      <c r="C19" s="61">
        <f>Project_Start</f>
        <v>43795</v>
      </c>
      <c r="D19" s="61">
        <f>C19+13</f>
        <v>43808</v>
      </c>
      <c r="E19" s="14"/>
      <c r="F19" s="14">
        <f t="shared" si="211"/>
        <v>14</v>
      </c>
      <c r="G19" s="62"/>
      <c r="H19" s="70"/>
      <c r="I19" s="70"/>
      <c r="J19" s="70"/>
      <c r="K19" s="70"/>
      <c r="L19" s="70"/>
      <c r="M19" s="70"/>
      <c r="N19" s="70"/>
      <c r="O19" s="70"/>
      <c r="P19" s="70"/>
      <c r="Q19" s="70"/>
      <c r="R19" s="70"/>
      <c r="S19" s="70"/>
      <c r="T19" s="70"/>
      <c r="U19" s="70"/>
      <c r="V19" s="69"/>
      <c r="W19" s="63"/>
      <c r="X19" s="63"/>
      <c r="Y19" s="63"/>
      <c r="Z19" s="63"/>
      <c r="AA19" s="63"/>
      <c r="AB19" s="63"/>
      <c r="AC19" s="24"/>
      <c r="AD19" s="24"/>
      <c r="AE19" s="24"/>
      <c r="AF19" s="24"/>
      <c r="AG19" s="24"/>
      <c r="AH19" s="62"/>
      <c r="AI19" s="102"/>
      <c r="AJ19" s="101"/>
      <c r="AK19" s="101"/>
      <c r="AL19" s="101"/>
      <c r="AM19" s="101"/>
      <c r="AN19" s="101"/>
      <c r="AO19" s="103"/>
      <c r="AP19" s="65"/>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row>
    <row r="20" spans="1:244" s="2" customFormat="1" ht="30" customHeight="1" thickBot="1" x14ac:dyDescent="0.3">
      <c r="A20" s="38"/>
      <c r="B20" s="48" t="s">
        <v>47</v>
      </c>
      <c r="C20" s="61">
        <f>D19+1</f>
        <v>43809</v>
      </c>
      <c r="D20" s="61">
        <f>C20+6</f>
        <v>43815</v>
      </c>
      <c r="E20" s="14"/>
      <c r="F20" s="14">
        <f t="shared" si="211"/>
        <v>7</v>
      </c>
      <c r="G20" s="24"/>
      <c r="H20" s="64"/>
      <c r="I20" s="64"/>
      <c r="J20" s="64"/>
      <c r="K20" s="64"/>
      <c r="L20" s="64"/>
      <c r="M20" s="64"/>
      <c r="N20" s="64"/>
      <c r="O20" s="64"/>
      <c r="P20" s="64"/>
      <c r="Q20" s="64"/>
      <c r="R20" s="64"/>
      <c r="S20" s="64"/>
      <c r="T20" s="64"/>
      <c r="U20" s="68"/>
      <c r="V20" s="70"/>
      <c r="W20" s="70"/>
      <c r="X20" s="70"/>
      <c r="Y20" s="70"/>
      <c r="Z20" s="70"/>
      <c r="AA20" s="70"/>
      <c r="AB20" s="70"/>
      <c r="AC20" s="69"/>
      <c r="AD20" s="63"/>
      <c r="AE20" s="63"/>
      <c r="AF20" s="63"/>
      <c r="AG20" s="63"/>
      <c r="AH20" s="92"/>
      <c r="AI20" s="102"/>
      <c r="AJ20" s="101"/>
      <c r="AK20" s="101"/>
      <c r="AL20" s="101"/>
      <c r="AM20" s="101"/>
      <c r="AN20" s="101"/>
      <c r="AO20" s="103"/>
      <c r="AP20" s="69"/>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row>
    <row r="21" spans="1:244" s="2" customFormat="1" ht="30" customHeight="1" thickBot="1" x14ac:dyDescent="0.3">
      <c r="A21" s="38"/>
      <c r="B21" s="48" t="s">
        <v>48</v>
      </c>
      <c r="C21" s="61">
        <f>D20+1</f>
        <v>43816</v>
      </c>
      <c r="D21" s="61">
        <f>C21+6+7</f>
        <v>43829</v>
      </c>
      <c r="E21" s="14"/>
      <c r="F21" s="14">
        <f t="shared" si="211"/>
        <v>14</v>
      </c>
      <c r="G21" s="24"/>
      <c r="H21" s="24"/>
      <c r="I21" s="24"/>
      <c r="J21" s="24"/>
      <c r="K21" s="24"/>
      <c r="L21" s="24"/>
      <c r="M21" s="24"/>
      <c r="N21" s="24"/>
      <c r="O21" s="24"/>
      <c r="P21" s="24"/>
      <c r="Q21" s="24"/>
      <c r="R21" s="24"/>
      <c r="S21" s="24"/>
      <c r="T21" s="24"/>
      <c r="U21" s="24"/>
      <c r="V21" s="64"/>
      <c r="W21" s="64"/>
      <c r="X21" s="64"/>
      <c r="Y21" s="64"/>
      <c r="Z21" s="64"/>
      <c r="AA21" s="64"/>
      <c r="AB21" s="68"/>
      <c r="AC21" s="70"/>
      <c r="AD21" s="70"/>
      <c r="AE21" s="70"/>
      <c r="AF21" s="70"/>
      <c r="AG21" s="70"/>
      <c r="AH21" s="70"/>
      <c r="AI21" s="102"/>
      <c r="AJ21" s="101"/>
      <c r="AK21" s="101"/>
      <c r="AL21" s="101"/>
      <c r="AM21" s="101"/>
      <c r="AN21" s="101"/>
      <c r="AO21" s="103"/>
      <c r="AP21" s="70"/>
      <c r="AQ21" s="69"/>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row>
    <row r="22" spans="1:244" s="2" customFormat="1" ht="30" customHeight="1" thickBot="1" x14ac:dyDescent="0.3">
      <c r="A22" s="38"/>
      <c r="B22" s="48" t="s">
        <v>37</v>
      </c>
      <c r="C22" s="61">
        <f>D21+1</f>
        <v>43830</v>
      </c>
      <c r="D22" s="61">
        <f>C22</f>
        <v>43830</v>
      </c>
      <c r="E22" s="14"/>
      <c r="F22" s="14">
        <f t="shared" si="211"/>
        <v>1</v>
      </c>
      <c r="G22" s="24"/>
      <c r="H22" s="24"/>
      <c r="I22" s="24"/>
      <c r="J22" s="24"/>
      <c r="K22" s="24"/>
      <c r="L22" s="24"/>
      <c r="M22" s="24"/>
      <c r="N22" s="24"/>
      <c r="O22" s="24"/>
      <c r="P22" s="24"/>
      <c r="Q22" s="24"/>
      <c r="R22" s="24"/>
      <c r="S22" s="24"/>
      <c r="T22" s="24"/>
      <c r="U22" s="24"/>
      <c r="V22" s="24"/>
      <c r="W22" s="24"/>
      <c r="X22" s="24"/>
      <c r="Y22" s="24"/>
      <c r="Z22" s="24"/>
      <c r="AA22" s="24"/>
      <c r="AB22" s="24"/>
      <c r="AC22" s="64"/>
      <c r="AD22" s="64"/>
      <c r="AE22" s="64"/>
      <c r="AF22" s="64"/>
      <c r="AG22" s="64"/>
      <c r="AH22" s="68"/>
      <c r="AI22" s="102"/>
      <c r="AJ22" s="101"/>
      <c r="AK22" s="101"/>
      <c r="AL22" s="101"/>
      <c r="AM22" s="101"/>
      <c r="AN22" s="101"/>
      <c r="AO22" s="103"/>
      <c r="AP22" s="97"/>
      <c r="AQ22" s="70"/>
      <c r="AR22" s="69"/>
      <c r="AS22" s="63"/>
      <c r="AT22" s="63"/>
      <c r="AU22" s="63"/>
      <c r="AV22" s="63"/>
      <c r="AW22" s="63"/>
      <c r="AX22" s="63"/>
      <c r="AY22" s="63"/>
      <c r="AZ22" s="63"/>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row>
    <row r="23" spans="1:244" s="2" customFormat="1" ht="30" customHeight="1" thickBot="1" x14ac:dyDescent="0.3">
      <c r="A23" s="38"/>
      <c r="B23" s="48" t="s">
        <v>38</v>
      </c>
      <c r="C23" s="61">
        <f>D22</f>
        <v>43830</v>
      </c>
      <c r="D23" s="61">
        <f>C23+9</f>
        <v>43839</v>
      </c>
      <c r="E23" s="14"/>
      <c r="F23" s="14">
        <f t="shared" si="211"/>
        <v>10</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62"/>
      <c r="AI23" s="102"/>
      <c r="AJ23" s="101"/>
      <c r="AK23" s="101"/>
      <c r="AL23" s="101"/>
      <c r="AM23" s="101"/>
      <c r="AN23" s="101"/>
      <c r="AO23" s="103"/>
      <c r="AP23" s="98"/>
      <c r="AQ23" s="70"/>
      <c r="AR23" s="70"/>
      <c r="AS23" s="70"/>
      <c r="AT23" s="70"/>
      <c r="AU23" s="70"/>
      <c r="AV23" s="70"/>
      <c r="AW23" s="70"/>
      <c r="AX23" s="70"/>
      <c r="AY23" s="70"/>
      <c r="AZ23" s="70"/>
      <c r="BA23" s="65"/>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row>
    <row r="24" spans="1:244" s="2" customFormat="1" ht="30" customHeight="1" thickBot="1" x14ac:dyDescent="0.3">
      <c r="A24" s="38"/>
      <c r="B24" s="48" t="s">
        <v>42</v>
      </c>
      <c r="C24" s="61">
        <f>C23</f>
        <v>43830</v>
      </c>
      <c r="D24" s="61">
        <f>C24+9</f>
        <v>43839</v>
      </c>
      <c r="E24" s="14"/>
      <c r="F24" s="14">
        <f t="shared" si="211"/>
        <v>10</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62"/>
      <c r="AI24" s="102"/>
      <c r="AJ24" s="101"/>
      <c r="AK24" s="101"/>
      <c r="AL24" s="101"/>
      <c r="AM24" s="101"/>
      <c r="AN24" s="101"/>
      <c r="AO24" s="103"/>
      <c r="AP24" s="98"/>
      <c r="AQ24" s="70"/>
      <c r="AR24" s="70"/>
      <c r="AS24" s="70"/>
      <c r="AT24" s="70"/>
      <c r="AU24" s="70"/>
      <c r="AV24" s="70"/>
      <c r="AW24" s="70"/>
      <c r="AX24" s="70"/>
      <c r="AY24" s="70"/>
      <c r="AZ24" s="70"/>
      <c r="BA24" s="69"/>
      <c r="BB24" s="63"/>
      <c r="BC24" s="63"/>
      <c r="BD24" s="63"/>
      <c r="BE24" s="63"/>
      <c r="BF24" s="63"/>
      <c r="BG24" s="63"/>
      <c r="BH24" s="63"/>
      <c r="BI24" s="63"/>
      <c r="BJ24" s="63"/>
      <c r="BK24" s="63"/>
      <c r="BL24" s="63"/>
      <c r="BM24" s="63"/>
      <c r="BN24" s="63"/>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row>
    <row r="25" spans="1:244" s="2" customFormat="1" ht="30" customHeight="1" thickBot="1" x14ac:dyDescent="0.3">
      <c r="A25" s="38"/>
      <c r="B25" s="48" t="s">
        <v>43</v>
      </c>
      <c r="C25" s="61">
        <f>D24+1</f>
        <v>43840</v>
      </c>
      <c r="D25" s="61">
        <f>C25+13</f>
        <v>43853</v>
      </c>
      <c r="E25" s="14"/>
      <c r="F25" s="14">
        <f t="shared" si="211"/>
        <v>14</v>
      </c>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62"/>
      <c r="AI25" s="102"/>
      <c r="AJ25" s="101"/>
      <c r="AK25" s="101"/>
      <c r="AL25" s="101"/>
      <c r="AM25" s="101"/>
      <c r="AN25" s="101"/>
      <c r="AO25" s="103"/>
      <c r="AP25" s="65"/>
      <c r="AQ25" s="64"/>
      <c r="AR25" s="64"/>
      <c r="AS25" s="64"/>
      <c r="AT25" s="64"/>
      <c r="AU25" s="64"/>
      <c r="AV25" s="64"/>
      <c r="AW25" s="64"/>
      <c r="AX25" s="64"/>
      <c r="AY25" s="64"/>
      <c r="AZ25" s="68"/>
      <c r="BA25" s="70"/>
      <c r="BB25" s="70"/>
      <c r="BC25" s="70"/>
      <c r="BD25" s="70"/>
      <c r="BE25" s="70"/>
      <c r="BF25" s="70"/>
      <c r="BG25" s="70"/>
      <c r="BH25" s="70"/>
      <c r="BI25" s="70"/>
      <c r="BJ25" s="70"/>
      <c r="BK25" s="70"/>
      <c r="BL25" s="70"/>
      <c r="BM25" s="70"/>
      <c r="BN25" s="70"/>
      <c r="BO25" s="69"/>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row>
    <row r="26" spans="1:244" s="2" customFormat="1" ht="30" customHeight="1" thickBot="1" x14ac:dyDescent="0.3">
      <c r="A26" s="38"/>
      <c r="B26" s="48" t="s">
        <v>60</v>
      </c>
      <c r="C26" s="61">
        <f>C25</f>
        <v>43840</v>
      </c>
      <c r="D26" s="61">
        <f>C26+42</f>
        <v>43882</v>
      </c>
      <c r="E26" s="14"/>
      <c r="F26" s="1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62"/>
      <c r="AI26" s="102"/>
      <c r="AJ26" s="101"/>
      <c r="AK26" s="101"/>
      <c r="AL26" s="101"/>
      <c r="AM26" s="101"/>
      <c r="AN26" s="101"/>
      <c r="AO26" s="103"/>
      <c r="AP26" s="65"/>
      <c r="AQ26" s="24"/>
      <c r="AR26" s="24"/>
      <c r="AS26" s="24"/>
      <c r="AT26" s="24"/>
      <c r="AU26" s="24"/>
      <c r="AV26" s="24"/>
      <c r="AW26" s="24"/>
      <c r="AX26" s="24"/>
      <c r="AY26" s="24"/>
      <c r="AZ26" s="62"/>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69"/>
      <c r="CS26" s="63"/>
      <c r="CT26" s="63"/>
      <c r="CU26" s="63"/>
      <c r="CV26" s="63"/>
      <c r="CW26" s="63"/>
      <c r="CX26" s="63"/>
      <c r="CY26" s="63"/>
      <c r="CZ26" s="63"/>
      <c r="DA26" s="63"/>
      <c r="DB26" s="63"/>
      <c r="DC26" s="63"/>
      <c r="DD26" s="63"/>
      <c r="DE26" s="63"/>
      <c r="DF26" s="63"/>
      <c r="DG26" s="63"/>
      <c r="DH26" s="63"/>
      <c r="DI26" s="63"/>
      <c r="DJ26" s="63"/>
      <c r="DK26" s="63"/>
      <c r="DL26" s="63"/>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row>
    <row r="27" spans="1:244" s="2" customFormat="1" ht="30" customHeight="1" thickBot="1" x14ac:dyDescent="0.3">
      <c r="A27" s="38"/>
      <c r="B27" s="48" t="s">
        <v>44</v>
      </c>
      <c r="C27" s="61">
        <f>D26+1</f>
        <v>43883</v>
      </c>
      <c r="D27" s="61">
        <f>C27+20</f>
        <v>43903</v>
      </c>
      <c r="E27" s="14"/>
      <c r="F27" s="14">
        <f t="shared" si="211"/>
        <v>21</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62"/>
      <c r="AI27" s="102"/>
      <c r="AJ27" s="101"/>
      <c r="AK27" s="101"/>
      <c r="AL27" s="101"/>
      <c r="AM27" s="101"/>
      <c r="AN27" s="101"/>
      <c r="AO27" s="103"/>
      <c r="AP27" s="65"/>
      <c r="AQ27" s="24"/>
      <c r="AR27" s="24"/>
      <c r="AS27" s="24"/>
      <c r="AT27" s="24"/>
      <c r="AU27" s="24"/>
      <c r="AV27" s="24"/>
      <c r="AW27" s="24"/>
      <c r="AX27" s="24"/>
      <c r="AY27" s="24"/>
      <c r="AZ27" s="2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8"/>
      <c r="CR27" s="70"/>
      <c r="CS27" s="70"/>
      <c r="CT27" s="70"/>
      <c r="CU27" s="70"/>
      <c r="CV27" s="70"/>
      <c r="CW27" s="70"/>
      <c r="CX27" s="70"/>
      <c r="CY27" s="70"/>
      <c r="CZ27" s="70"/>
      <c r="DA27" s="70"/>
      <c r="DB27" s="70"/>
      <c r="DC27" s="70"/>
      <c r="DD27" s="70"/>
      <c r="DE27" s="70"/>
      <c r="DF27" s="70"/>
      <c r="DG27" s="70"/>
      <c r="DH27" s="70"/>
      <c r="DI27" s="70"/>
      <c r="DJ27" s="70"/>
      <c r="DK27" s="70"/>
      <c r="DL27" s="70"/>
      <c r="DM27" s="65"/>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row>
    <row r="28" spans="1:244" s="2" customFormat="1" ht="30" customHeight="1" thickBot="1" x14ac:dyDescent="0.3">
      <c r="A28" s="38" t="s">
        <v>21</v>
      </c>
      <c r="B28" s="71" t="s">
        <v>49</v>
      </c>
      <c r="C28" s="72"/>
      <c r="D28" s="73"/>
      <c r="E28" s="14"/>
      <c r="F28" s="14" t="str">
        <f t="shared" si="211"/>
        <v/>
      </c>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62"/>
      <c r="AI28" s="102"/>
      <c r="AJ28" s="101"/>
      <c r="AK28" s="101"/>
      <c r="AL28" s="101"/>
      <c r="AM28" s="101"/>
      <c r="AN28" s="101"/>
      <c r="AO28" s="103"/>
      <c r="AP28" s="65"/>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64"/>
      <c r="CS28" s="64"/>
      <c r="CT28" s="64"/>
      <c r="CU28" s="64"/>
      <c r="CV28" s="64"/>
      <c r="CW28" s="64"/>
      <c r="CX28" s="64"/>
      <c r="CY28" s="64"/>
      <c r="CZ28" s="64"/>
      <c r="DA28" s="64"/>
      <c r="DB28" s="64"/>
      <c r="DC28" s="64"/>
      <c r="DD28" s="64"/>
      <c r="DE28" s="64"/>
      <c r="DF28" s="64"/>
      <c r="DG28" s="64"/>
      <c r="DH28" s="64"/>
      <c r="DI28" s="64"/>
      <c r="DJ28" s="64"/>
      <c r="DK28" s="64"/>
      <c r="DL28" s="64"/>
      <c r="DM28" s="63"/>
      <c r="DN28" s="63"/>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row>
    <row r="29" spans="1:244" s="2" customFormat="1" ht="30" customHeight="1" thickBot="1" x14ac:dyDescent="0.3">
      <c r="A29" s="38"/>
      <c r="B29" s="74" t="s">
        <v>50</v>
      </c>
      <c r="C29" s="75">
        <f>D27+1</f>
        <v>43904</v>
      </c>
      <c r="D29" s="75">
        <f>C29+1</f>
        <v>43905</v>
      </c>
      <c r="E29" s="14"/>
      <c r="F29" s="14">
        <f t="shared" si="211"/>
        <v>2</v>
      </c>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62"/>
      <c r="AI29" s="102"/>
      <c r="AJ29" s="101"/>
      <c r="AK29" s="101"/>
      <c r="AL29" s="101"/>
      <c r="AM29" s="101"/>
      <c r="AN29" s="101"/>
      <c r="AO29" s="103"/>
      <c r="AP29" s="65"/>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62"/>
      <c r="DM29" s="90"/>
      <c r="DN29" s="90"/>
      <c r="DO29" s="69"/>
      <c r="DP29" s="63"/>
      <c r="DQ29" s="63"/>
      <c r="DR29" s="63"/>
      <c r="DS29" s="63"/>
      <c r="DT29" s="63"/>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row>
    <row r="30" spans="1:244" s="2" customFormat="1" ht="30" customHeight="1" thickBot="1" x14ac:dyDescent="0.3">
      <c r="A30" s="38"/>
      <c r="B30" s="74" t="s">
        <v>51</v>
      </c>
      <c r="C30" s="75">
        <f>D29</f>
        <v>43905</v>
      </c>
      <c r="D30" s="75">
        <f>C30+6</f>
        <v>43911</v>
      </c>
      <c r="E30" s="14"/>
      <c r="F30" s="14">
        <f t="shared" si="211"/>
        <v>7</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62"/>
      <c r="AI30" s="102"/>
      <c r="AJ30" s="101"/>
      <c r="AK30" s="101"/>
      <c r="AL30" s="101"/>
      <c r="AM30" s="101"/>
      <c r="AN30" s="101"/>
      <c r="AO30" s="103"/>
      <c r="AP30" s="65"/>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68"/>
      <c r="DN30" s="90"/>
      <c r="DO30" s="90"/>
      <c r="DP30" s="90"/>
      <c r="DQ30" s="90"/>
      <c r="DR30" s="90"/>
      <c r="DS30" s="90"/>
      <c r="DT30" s="90"/>
      <c r="DU30" s="69"/>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row>
    <row r="31" spans="1:244" s="2" customFormat="1" ht="30" customHeight="1" thickBot="1" x14ac:dyDescent="0.3">
      <c r="A31" s="38"/>
      <c r="B31" s="74" t="s">
        <v>52</v>
      </c>
      <c r="C31" s="75">
        <f>D30+1</f>
        <v>43912</v>
      </c>
      <c r="D31" s="75">
        <f>C31+30</f>
        <v>43942</v>
      </c>
      <c r="E31" s="14"/>
      <c r="F31" s="14">
        <f t="shared" si="211"/>
        <v>31</v>
      </c>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62"/>
      <c r="AI31" s="102"/>
      <c r="AJ31" s="101"/>
      <c r="AK31" s="101"/>
      <c r="AL31" s="101"/>
      <c r="AM31" s="101"/>
      <c r="AN31" s="101"/>
      <c r="AO31" s="103"/>
      <c r="AP31" s="65"/>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64"/>
      <c r="DO31" s="64"/>
      <c r="DP31" s="64"/>
      <c r="DQ31" s="64"/>
      <c r="DR31" s="64"/>
      <c r="DS31" s="64"/>
      <c r="DT31" s="68"/>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69"/>
      <c r="FA31" s="63"/>
      <c r="FB31" s="63"/>
      <c r="FC31" s="63"/>
      <c r="FD31" s="63"/>
      <c r="FE31" s="63"/>
      <c r="FF31" s="63"/>
      <c r="FG31" s="63"/>
      <c r="FH31" s="63"/>
      <c r="FI31" s="63"/>
      <c r="FJ31" s="63"/>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row>
    <row r="32" spans="1:244" s="2" customFormat="1" ht="30" customHeight="1" thickBot="1" x14ac:dyDescent="0.3">
      <c r="A32" s="38"/>
      <c r="B32" s="74" t="s">
        <v>53</v>
      </c>
      <c r="C32" s="75">
        <f>D31+1</f>
        <v>43943</v>
      </c>
      <c r="D32" s="75">
        <f>C32+10</f>
        <v>43953</v>
      </c>
      <c r="E32" s="14"/>
      <c r="F32" s="14">
        <f t="shared" si="211"/>
        <v>11</v>
      </c>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62"/>
      <c r="AI32" s="102"/>
      <c r="AJ32" s="101"/>
      <c r="AK32" s="101"/>
      <c r="AL32" s="101"/>
      <c r="AM32" s="101"/>
      <c r="AN32" s="101"/>
      <c r="AO32" s="103"/>
      <c r="AP32" s="65"/>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8"/>
      <c r="EZ32" s="90"/>
      <c r="FA32" s="90"/>
      <c r="FB32" s="90"/>
      <c r="FC32" s="90"/>
      <c r="FD32" s="90"/>
      <c r="FE32" s="90"/>
      <c r="FF32" s="90"/>
      <c r="FG32" s="90"/>
      <c r="FH32" s="90"/>
      <c r="FI32" s="90"/>
      <c r="FJ32" s="90"/>
      <c r="FK32" s="65"/>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row>
    <row r="33" spans="1:244" s="2" customFormat="1" ht="30" customHeight="1" thickBot="1" x14ac:dyDescent="0.3">
      <c r="A33" s="38" t="s">
        <v>21</v>
      </c>
      <c r="B33" s="76" t="s">
        <v>57</v>
      </c>
      <c r="C33" s="77"/>
      <c r="D33" s="78"/>
      <c r="E33" s="14"/>
      <c r="F33" s="14" t="str">
        <f t="shared" si="211"/>
        <v/>
      </c>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62"/>
      <c r="AI33" s="102"/>
      <c r="AJ33" s="101"/>
      <c r="AK33" s="101"/>
      <c r="AL33" s="101"/>
      <c r="AM33" s="101"/>
      <c r="AN33" s="101"/>
      <c r="AO33" s="103"/>
      <c r="AP33" s="65"/>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64"/>
      <c r="FA33" s="64"/>
      <c r="FB33" s="64"/>
      <c r="FC33" s="64"/>
      <c r="FD33" s="64"/>
      <c r="FE33" s="64"/>
      <c r="FF33" s="64"/>
      <c r="FG33" s="64"/>
      <c r="FH33" s="64"/>
      <c r="FI33" s="64"/>
      <c r="FJ33" s="64"/>
      <c r="FK33" s="63"/>
      <c r="FL33" s="63"/>
      <c r="FM33" s="63"/>
      <c r="FN33" s="63"/>
      <c r="FO33" s="63"/>
      <c r="FP33" s="63"/>
      <c r="FQ33" s="63"/>
      <c r="FR33" s="63"/>
      <c r="FS33" s="63"/>
      <c r="FT33" s="63"/>
      <c r="FU33" s="63"/>
      <c r="FV33" s="63"/>
      <c r="FW33" s="63"/>
      <c r="FX33" s="63"/>
      <c r="FY33" s="63"/>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row>
    <row r="34" spans="1:244" s="2" customFormat="1" ht="30.75" thickBot="1" x14ac:dyDescent="0.3">
      <c r="A34" s="38"/>
      <c r="B34" s="81" t="s">
        <v>54</v>
      </c>
      <c r="C34" s="80">
        <f>D32+1</f>
        <v>43954</v>
      </c>
      <c r="D34" s="80">
        <f>C34+14</f>
        <v>43968</v>
      </c>
      <c r="E34" s="14"/>
      <c r="F34" s="14">
        <f t="shared" si="211"/>
        <v>15</v>
      </c>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62"/>
      <c r="AI34" s="102"/>
      <c r="AJ34" s="101"/>
      <c r="AK34" s="101"/>
      <c r="AL34" s="101"/>
      <c r="AM34" s="101"/>
      <c r="AN34" s="101"/>
      <c r="AO34" s="103"/>
      <c r="AP34" s="65"/>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62"/>
      <c r="FK34" s="91"/>
      <c r="FL34" s="91"/>
      <c r="FM34" s="91"/>
      <c r="FN34" s="91"/>
      <c r="FO34" s="91"/>
      <c r="FP34" s="91"/>
      <c r="FQ34" s="91"/>
      <c r="FR34" s="91"/>
      <c r="FS34" s="91"/>
      <c r="FT34" s="91"/>
      <c r="FU34" s="91"/>
      <c r="FV34" s="91"/>
      <c r="FW34" s="91"/>
      <c r="FX34" s="91"/>
      <c r="FY34" s="91"/>
      <c r="FZ34" s="65"/>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row>
    <row r="35" spans="1:244" s="2" customFormat="1" ht="30.75" thickBot="1" x14ac:dyDescent="0.3">
      <c r="A35" s="38"/>
      <c r="B35" s="81" t="s">
        <v>55</v>
      </c>
      <c r="C35" s="80">
        <f>C34</f>
        <v>43954</v>
      </c>
      <c r="D35" s="80">
        <f>D34</f>
        <v>43968</v>
      </c>
      <c r="E35" s="14"/>
      <c r="F35" s="14">
        <f t="shared" si="211"/>
        <v>15</v>
      </c>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62"/>
      <c r="AI35" s="102"/>
      <c r="AJ35" s="101"/>
      <c r="AK35" s="101"/>
      <c r="AL35" s="101"/>
      <c r="AM35" s="101"/>
      <c r="AN35" s="101"/>
      <c r="AO35" s="103"/>
      <c r="AP35" s="65"/>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62"/>
      <c r="FK35" s="91"/>
      <c r="FL35" s="91"/>
      <c r="FM35" s="91"/>
      <c r="FN35" s="91"/>
      <c r="FO35" s="91"/>
      <c r="FP35" s="91"/>
      <c r="FQ35" s="91"/>
      <c r="FR35" s="91"/>
      <c r="FS35" s="91"/>
      <c r="FT35" s="91"/>
      <c r="FU35" s="91"/>
      <c r="FV35" s="91"/>
      <c r="FW35" s="91"/>
      <c r="FX35" s="91"/>
      <c r="FY35" s="91"/>
      <c r="FZ35" s="69"/>
      <c r="GA35" s="63"/>
      <c r="GB35" s="63"/>
      <c r="GC35" s="63"/>
      <c r="GD35" s="63"/>
      <c r="GE35" s="63"/>
      <c r="GF35" s="63"/>
      <c r="GG35" s="63"/>
      <c r="GH35" s="63"/>
      <c r="GI35" s="63"/>
      <c r="GJ35" s="63"/>
      <c r="GK35" s="63"/>
      <c r="GL35" s="63"/>
      <c r="GM35" s="63"/>
      <c r="GN35" s="63"/>
      <c r="GO35" s="63"/>
      <c r="GP35" s="63"/>
      <c r="GQ35" s="63"/>
      <c r="GR35" s="63"/>
      <c r="GS35" s="63"/>
      <c r="GT35" s="63"/>
      <c r="GU35" s="63"/>
      <c r="GV35" s="63"/>
      <c r="GW35" s="63"/>
      <c r="GX35" s="63"/>
      <c r="GY35" s="63"/>
      <c r="GZ35" s="63"/>
      <c r="HA35" s="63"/>
      <c r="HB35" s="63"/>
      <c r="HC35" s="63"/>
      <c r="HD35" s="63"/>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row>
    <row r="36" spans="1:244" s="2" customFormat="1" ht="30.75" thickBot="1" x14ac:dyDescent="0.3">
      <c r="A36" s="38"/>
      <c r="B36" s="81" t="s">
        <v>56</v>
      </c>
      <c r="C36" s="80">
        <f>D35+1</f>
        <v>43969</v>
      </c>
      <c r="D36" s="80">
        <f>C36+30</f>
        <v>43999</v>
      </c>
      <c r="E36" s="14"/>
      <c r="F36" s="14">
        <f t="shared" si="211"/>
        <v>31</v>
      </c>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62"/>
      <c r="AI36" s="102"/>
      <c r="AJ36" s="101"/>
      <c r="AK36" s="101"/>
      <c r="AL36" s="101"/>
      <c r="AM36" s="101"/>
      <c r="AN36" s="101"/>
      <c r="AO36" s="103"/>
      <c r="AP36" s="65"/>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64"/>
      <c r="FL36" s="64"/>
      <c r="FM36" s="64"/>
      <c r="FN36" s="64"/>
      <c r="FO36" s="64"/>
      <c r="FP36" s="64"/>
      <c r="FQ36" s="64"/>
      <c r="FR36" s="64"/>
      <c r="FS36" s="64"/>
      <c r="FT36" s="64"/>
      <c r="FU36" s="64"/>
      <c r="FV36" s="64"/>
      <c r="FW36" s="64"/>
      <c r="FX36" s="64"/>
      <c r="FY36" s="68"/>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69"/>
      <c r="HF36" s="63"/>
      <c r="HG36" s="63"/>
      <c r="HH36" s="63"/>
      <c r="HI36" s="63"/>
      <c r="HJ36" s="63"/>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row>
    <row r="37" spans="1:244" s="2" customFormat="1" ht="30" customHeight="1" thickBot="1" x14ac:dyDescent="0.3">
      <c r="A37" s="38"/>
      <c r="B37" s="79" t="s">
        <v>53</v>
      </c>
      <c r="C37" s="80">
        <f>D36+1</f>
        <v>44000</v>
      </c>
      <c r="D37" s="80">
        <f>C37+5</f>
        <v>44005</v>
      </c>
      <c r="E37" s="14"/>
      <c r="F37" s="14">
        <f t="shared" si="211"/>
        <v>6</v>
      </c>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62"/>
      <c r="AI37" s="102"/>
      <c r="AJ37" s="101"/>
      <c r="AK37" s="101"/>
      <c r="AL37" s="101"/>
      <c r="AM37" s="101"/>
      <c r="AN37" s="101"/>
      <c r="AO37" s="103"/>
      <c r="AP37" s="65"/>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8"/>
      <c r="HE37" s="91"/>
      <c r="HF37" s="91"/>
      <c r="HG37" s="91"/>
      <c r="HH37" s="91"/>
      <c r="HI37" s="91"/>
      <c r="HJ37" s="91"/>
      <c r="HK37" s="65"/>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row>
    <row r="38" spans="1:244" s="2" customFormat="1" ht="30" customHeight="1" thickBot="1" x14ac:dyDescent="0.3">
      <c r="A38" s="38" t="s">
        <v>21</v>
      </c>
      <c r="B38" s="82" t="s">
        <v>58</v>
      </c>
      <c r="C38" s="83"/>
      <c r="D38" s="84"/>
      <c r="E38" s="14"/>
      <c r="F38" s="14" t="str">
        <f t="shared" si="211"/>
        <v/>
      </c>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62"/>
      <c r="AI38" s="102"/>
      <c r="AJ38" s="101"/>
      <c r="AK38" s="101"/>
      <c r="AL38" s="101"/>
      <c r="AM38" s="101"/>
      <c r="AN38" s="101"/>
      <c r="AO38" s="103"/>
      <c r="AP38" s="65"/>
      <c r="AQ38" s="63"/>
      <c r="AR38" s="63"/>
      <c r="AS38" s="63"/>
      <c r="AT38" s="63"/>
      <c r="AU38" s="63"/>
      <c r="AV38" s="63"/>
      <c r="AW38" s="63"/>
      <c r="AX38" s="63"/>
      <c r="AY38" s="63"/>
      <c r="AZ38" s="63"/>
      <c r="BA38" s="63"/>
      <c r="BB38" s="63"/>
      <c r="BC38" s="63"/>
      <c r="BD38" s="63"/>
      <c r="BE38" s="63"/>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64"/>
      <c r="HF38" s="64"/>
      <c r="HG38" s="64"/>
      <c r="HH38" s="64"/>
      <c r="HI38" s="64"/>
      <c r="HJ38" s="6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row>
    <row r="39" spans="1:244" s="2" customFormat="1" ht="30.75" thickBot="1" x14ac:dyDescent="0.3">
      <c r="A39" s="38"/>
      <c r="B39" s="85" t="s">
        <v>59</v>
      </c>
      <c r="C39" s="86">
        <f>D21+1</f>
        <v>43830</v>
      </c>
      <c r="D39" s="86">
        <f>C39+14</f>
        <v>43844</v>
      </c>
      <c r="E39" s="14"/>
      <c r="F39" s="14">
        <f t="shared" si="211"/>
        <v>15</v>
      </c>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62"/>
      <c r="AI39" s="102"/>
      <c r="AJ39" s="101"/>
      <c r="AK39" s="101"/>
      <c r="AL39" s="101"/>
      <c r="AM39" s="101"/>
      <c r="AN39" s="101"/>
      <c r="AO39" s="103"/>
      <c r="AP39" s="98"/>
      <c r="AQ39" s="93"/>
      <c r="AR39" s="93"/>
      <c r="AS39" s="93"/>
      <c r="AT39" s="93"/>
      <c r="AU39" s="93"/>
      <c r="AV39" s="93"/>
      <c r="AW39" s="93"/>
      <c r="AX39" s="93"/>
      <c r="AY39" s="93"/>
      <c r="AZ39" s="93"/>
      <c r="BA39" s="93"/>
      <c r="BB39" s="93"/>
      <c r="BC39" s="93"/>
      <c r="BD39" s="93"/>
      <c r="BE39" s="93"/>
      <c r="BF39" s="65"/>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row>
    <row r="40" spans="1:244" s="2" customFormat="1" ht="30.75" thickBot="1" x14ac:dyDescent="0.3">
      <c r="A40" s="38"/>
      <c r="B40" s="85" t="s">
        <v>61</v>
      </c>
      <c r="C40" s="86">
        <f>C39</f>
        <v>43830</v>
      </c>
      <c r="D40" s="86">
        <f>D39</f>
        <v>43844</v>
      </c>
      <c r="E40" s="14"/>
      <c r="F40" s="14">
        <f t="shared" si="211"/>
        <v>15</v>
      </c>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63"/>
      <c r="AG40" s="63"/>
      <c r="AH40" s="92"/>
      <c r="AI40" s="102"/>
      <c r="AJ40" s="101"/>
      <c r="AK40" s="101"/>
      <c r="AL40" s="101"/>
      <c r="AM40" s="101"/>
      <c r="AN40" s="101"/>
      <c r="AO40" s="103"/>
      <c r="AP40" s="99"/>
      <c r="AQ40" s="93"/>
      <c r="AR40" s="93"/>
      <c r="AS40" s="93"/>
      <c r="AT40" s="93"/>
      <c r="AU40" s="93"/>
      <c r="AV40" s="93"/>
      <c r="AW40" s="93"/>
      <c r="AX40" s="93"/>
      <c r="AY40" s="93"/>
      <c r="AZ40" s="93"/>
      <c r="BA40" s="93"/>
      <c r="BB40" s="93"/>
      <c r="BC40" s="93"/>
      <c r="BD40" s="93"/>
      <c r="BE40" s="93"/>
      <c r="BF40" s="69"/>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c r="FG40" s="63"/>
      <c r="FH40" s="63"/>
      <c r="FI40" s="63"/>
      <c r="FJ40" s="63"/>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row>
    <row r="41" spans="1:244" s="2" customFormat="1" ht="27.75" customHeight="1" thickBot="1" x14ac:dyDescent="0.3">
      <c r="A41" s="38"/>
      <c r="B41" s="85" t="s">
        <v>62</v>
      </c>
      <c r="C41" s="86">
        <f>C17</f>
        <v>43819</v>
      </c>
      <c r="D41" s="86">
        <f>D32</f>
        <v>43953</v>
      </c>
      <c r="E41" s="14"/>
      <c r="F41" s="14">
        <f t="shared" si="211"/>
        <v>135</v>
      </c>
      <c r="G41" s="24"/>
      <c r="H41" s="24"/>
      <c r="I41" s="24"/>
      <c r="J41" s="24"/>
      <c r="K41" s="24"/>
      <c r="L41" s="24"/>
      <c r="M41" s="24"/>
      <c r="N41" s="24"/>
      <c r="O41" s="24"/>
      <c r="P41" s="24"/>
      <c r="Q41" s="24"/>
      <c r="R41" s="24"/>
      <c r="S41" s="24"/>
      <c r="T41" s="24"/>
      <c r="U41" s="24"/>
      <c r="V41" s="24"/>
      <c r="W41" s="24"/>
      <c r="X41" s="24"/>
      <c r="Y41" s="24"/>
      <c r="Z41" s="24"/>
      <c r="AA41" s="24"/>
      <c r="AB41" s="24"/>
      <c r="AC41" s="24"/>
      <c r="AD41" s="24"/>
      <c r="AE41" s="62"/>
      <c r="AF41" s="93"/>
      <c r="AG41" s="93"/>
      <c r="AH41" s="93"/>
      <c r="AI41" s="102"/>
      <c r="AJ41" s="101"/>
      <c r="AK41" s="101"/>
      <c r="AL41" s="101"/>
      <c r="AM41" s="101"/>
      <c r="AN41" s="101"/>
      <c r="AO41" s="10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69"/>
      <c r="FL41" s="63"/>
      <c r="FM41" s="63"/>
      <c r="FN41" s="63"/>
      <c r="FO41" s="63"/>
      <c r="FP41" s="63"/>
      <c r="FQ41" s="63"/>
      <c r="FR41" s="63"/>
      <c r="FS41" s="63"/>
      <c r="FT41" s="63"/>
      <c r="FU41" s="63"/>
      <c r="FV41" s="63"/>
      <c r="FW41" s="63"/>
      <c r="FX41" s="63"/>
      <c r="FY41" s="63"/>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row>
    <row r="42" spans="1:244" s="2" customFormat="1" ht="30" customHeight="1" thickBot="1" x14ac:dyDescent="0.3">
      <c r="A42" s="38"/>
      <c r="B42" s="87" t="s">
        <v>63</v>
      </c>
      <c r="C42" s="86">
        <f>D41+1</f>
        <v>43954</v>
      </c>
      <c r="D42" s="86">
        <f>C42+14</f>
        <v>43968</v>
      </c>
      <c r="E42" s="14"/>
      <c r="F42" s="14">
        <f t="shared" si="211"/>
        <v>15</v>
      </c>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64"/>
      <c r="AG42" s="64"/>
      <c r="AH42" s="68"/>
      <c r="AI42" s="102"/>
      <c r="AJ42" s="101"/>
      <c r="AK42" s="101"/>
      <c r="AL42" s="101"/>
      <c r="AM42" s="101"/>
      <c r="AN42" s="101"/>
      <c r="AO42" s="103"/>
      <c r="AP42" s="96"/>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64"/>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8"/>
      <c r="FK42" s="93"/>
      <c r="FL42" s="93"/>
      <c r="FM42" s="93"/>
      <c r="FN42" s="93"/>
      <c r="FO42" s="93"/>
      <c r="FP42" s="93"/>
      <c r="FQ42" s="93"/>
      <c r="FR42" s="93"/>
      <c r="FS42" s="93"/>
      <c r="FT42" s="93"/>
      <c r="FU42" s="93"/>
      <c r="FV42" s="93"/>
      <c r="FW42" s="93"/>
      <c r="FX42" s="93"/>
      <c r="FY42" s="93"/>
      <c r="FZ42" s="69"/>
      <c r="GA42" s="63"/>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row>
    <row r="43" spans="1:244" s="2" customFormat="1" ht="30.75" thickBot="1" x14ac:dyDescent="0.3">
      <c r="A43" s="38"/>
      <c r="B43" s="85" t="s">
        <v>64</v>
      </c>
      <c r="C43" s="86">
        <f>D42+1</f>
        <v>43969</v>
      </c>
      <c r="D43" s="86">
        <f>C43+1</f>
        <v>43970</v>
      </c>
      <c r="E43" s="14"/>
      <c r="F43" s="14">
        <f t="shared" si="211"/>
        <v>2</v>
      </c>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62"/>
      <c r="AI43" s="102"/>
      <c r="AJ43" s="101"/>
      <c r="AK43" s="101"/>
      <c r="AL43" s="101"/>
      <c r="AM43" s="101"/>
      <c r="AN43" s="101"/>
      <c r="AO43" s="103"/>
      <c r="AP43" s="65"/>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64"/>
      <c r="FL43" s="64"/>
      <c r="FM43" s="64"/>
      <c r="FN43" s="64"/>
      <c r="FO43" s="64"/>
      <c r="FP43" s="64"/>
      <c r="FQ43" s="64"/>
      <c r="FR43" s="64"/>
      <c r="FS43" s="64"/>
      <c r="FT43" s="64"/>
      <c r="FU43" s="64"/>
      <c r="FV43" s="64"/>
      <c r="FW43" s="64"/>
      <c r="FX43" s="64"/>
      <c r="FY43" s="68"/>
      <c r="FZ43" s="93"/>
      <c r="GA43" s="93"/>
      <c r="GB43" s="69"/>
      <c r="GC43" s="63"/>
      <c r="GD43" s="63"/>
      <c r="GE43" s="63"/>
      <c r="GF43" s="63"/>
      <c r="GG43" s="63"/>
      <c r="GH43" s="63"/>
      <c r="GI43" s="63"/>
      <c r="GJ43" s="63"/>
      <c r="GK43" s="63"/>
      <c r="GL43" s="63"/>
      <c r="GM43" s="63"/>
      <c r="GN43" s="63"/>
      <c r="GO43" s="63"/>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row>
    <row r="44" spans="1:244" s="2" customFormat="1" ht="27.75" customHeight="1" thickBot="1" x14ac:dyDescent="0.3">
      <c r="A44" s="38"/>
      <c r="B44" s="85" t="s">
        <v>65</v>
      </c>
      <c r="C44" s="86">
        <f>D42+1</f>
        <v>43969</v>
      </c>
      <c r="D44" s="86">
        <f>D43+14</f>
        <v>43984</v>
      </c>
      <c r="E44" s="14"/>
      <c r="F44" s="14">
        <f t="shared" si="211"/>
        <v>16</v>
      </c>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62"/>
      <c r="AI44" s="102"/>
      <c r="AJ44" s="101"/>
      <c r="AK44" s="101"/>
      <c r="AL44" s="101"/>
      <c r="AM44" s="101"/>
      <c r="AN44" s="101"/>
      <c r="AO44" s="103"/>
      <c r="AP44" s="65"/>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62"/>
      <c r="FZ44" s="93"/>
      <c r="GA44" s="93"/>
      <c r="GB44" s="93"/>
      <c r="GC44" s="93"/>
      <c r="GD44" s="93"/>
      <c r="GE44" s="93"/>
      <c r="GF44" s="93"/>
      <c r="GG44" s="93"/>
      <c r="GH44" s="93"/>
      <c r="GI44" s="93"/>
      <c r="GJ44" s="93"/>
      <c r="GK44" s="93"/>
      <c r="GL44" s="93"/>
      <c r="GM44" s="93"/>
      <c r="GN44" s="93"/>
      <c r="GO44" s="93"/>
      <c r="GP44" s="65"/>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row>
    <row r="45" spans="1:244" s="2" customFormat="1" ht="30" customHeight="1" thickBot="1" x14ac:dyDescent="0.3">
      <c r="A45" s="38" t="s">
        <v>23</v>
      </c>
      <c r="B45" s="49"/>
      <c r="C45" s="45"/>
      <c r="D45" s="45"/>
      <c r="E45" s="14"/>
      <c r="F45" s="14" t="str">
        <f t="shared" si="211"/>
        <v/>
      </c>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64"/>
      <c r="AJ45" s="64"/>
      <c r="AK45" s="64"/>
      <c r="AL45" s="64"/>
      <c r="AM45" s="64"/>
      <c r="AN45" s="64"/>
      <c r="AO45" s="6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64"/>
      <c r="GA45" s="64"/>
      <c r="GB45" s="64"/>
      <c r="GC45" s="64"/>
      <c r="GD45" s="64"/>
      <c r="GE45" s="64"/>
      <c r="GF45" s="64"/>
      <c r="GG45" s="64"/>
      <c r="GH45" s="64"/>
      <c r="GI45" s="64"/>
      <c r="GJ45" s="64"/>
      <c r="GK45" s="64"/>
      <c r="GL45" s="64"/>
      <c r="GM45" s="64"/>
      <c r="GN45" s="64"/>
      <c r="GO45" s="6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row>
    <row r="46" spans="1:244" s="2" customFormat="1" ht="30" customHeight="1" thickBot="1" x14ac:dyDescent="0.3">
      <c r="A46" s="39" t="s">
        <v>22</v>
      </c>
      <c r="B46" s="20" t="s">
        <v>0</v>
      </c>
      <c r="C46" s="21"/>
      <c r="D46" s="22"/>
      <c r="E46" s="23"/>
      <c r="F46" s="23" t="str">
        <f t="shared" si="211"/>
        <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c r="HN46" s="26"/>
      <c r="HO46" s="26"/>
      <c r="HP46" s="26"/>
      <c r="HQ46" s="26"/>
      <c r="HR46" s="26"/>
      <c r="HS46" s="26"/>
      <c r="HT46" s="26"/>
      <c r="HU46" s="26"/>
      <c r="HV46" s="26"/>
      <c r="HW46" s="26"/>
      <c r="HX46" s="26"/>
      <c r="HY46" s="26"/>
      <c r="HZ46" s="26"/>
      <c r="IA46" s="26"/>
      <c r="IB46" s="26"/>
      <c r="IC46" s="26"/>
      <c r="ID46" s="26"/>
      <c r="IE46" s="26"/>
      <c r="IF46" s="26"/>
      <c r="IG46" s="26"/>
      <c r="IH46" s="26"/>
      <c r="II46" s="26"/>
      <c r="IJ46" s="26"/>
    </row>
    <row r="47" spans="1:244" ht="30" customHeight="1" x14ac:dyDescent="0.25">
      <c r="E47" s="5"/>
    </row>
    <row r="48" spans="1:244" ht="30" customHeight="1" x14ac:dyDescent="0.25">
      <c r="D48" s="40"/>
    </row>
  </sheetData>
  <mergeCells count="36">
    <mergeCell ref="ID4:IJ4"/>
    <mergeCell ref="GU4:HA4"/>
    <mergeCell ref="HB4:HH4"/>
    <mergeCell ref="HI4:HO4"/>
    <mergeCell ref="HP4:HV4"/>
    <mergeCell ref="HW4:IC4"/>
    <mergeCell ref="FL4:FR4"/>
    <mergeCell ref="FS4:FY4"/>
    <mergeCell ref="FZ4:GF4"/>
    <mergeCell ref="GG4:GM4"/>
    <mergeCell ref="GN4:GT4"/>
    <mergeCell ref="EC4:EI4"/>
    <mergeCell ref="EJ4:EP4"/>
    <mergeCell ref="EQ4:EW4"/>
    <mergeCell ref="EX4:FD4"/>
    <mergeCell ref="FE4:FK4"/>
    <mergeCell ref="CT4:CZ4"/>
    <mergeCell ref="DA4:DG4"/>
    <mergeCell ref="DH4:DN4"/>
    <mergeCell ref="DO4:DU4"/>
    <mergeCell ref="DV4:EB4"/>
    <mergeCell ref="BK4:BQ4"/>
    <mergeCell ref="BR4:BX4"/>
    <mergeCell ref="BY4:CE4"/>
    <mergeCell ref="CF4:CL4"/>
    <mergeCell ref="CM4:CS4"/>
    <mergeCell ref="AW4:BC4"/>
    <mergeCell ref="BD4:BJ4"/>
    <mergeCell ref="C3:D3"/>
    <mergeCell ref="G4:M4"/>
    <mergeCell ref="N4:T4"/>
    <mergeCell ref="U4:AA4"/>
    <mergeCell ref="AB4:AH4"/>
    <mergeCell ref="B5:E5"/>
    <mergeCell ref="AI4:AO4"/>
    <mergeCell ref="AP4:AV4"/>
  </mergeCells>
  <conditionalFormatting sqref="G5:IJ7 HR18:IJ21 HR24:IJ24 HR27:IJ27 HR45:IJ46 HR8:IJ16">
    <cfRule type="expression" dxfId="77" priority="69">
      <formula>AND(TODAY()&gt;=G$5,TODAY()&lt;H$5)</formula>
    </cfRule>
  </conditionalFormatting>
  <conditionalFormatting sqref="G7:IJ7 HR18:IJ21 HR24:IJ24 HR27:IJ27 HR45:IJ46 HR8:IJ16">
    <cfRule type="expression" dxfId="76" priority="63">
      <formula>AND(task_start&lt;=G$5,ROUNDDOWN((task_end-task_start+1)*task_progress,0)+task_start-1&gt;=G$5)</formula>
    </cfRule>
    <cfRule type="expression" dxfId="75" priority="64" stopIfTrue="1">
      <formula>AND(task_end&gt;=G$5,task_start&lt;H$5)</formula>
    </cfRule>
  </conditionalFormatting>
  <conditionalFormatting sqref="HR17:IJ17">
    <cfRule type="expression" dxfId="74" priority="34">
      <formula>AND(task_start&lt;=HR$5,ROUNDDOWN((task_end-task_start+1)*task_progress,0)+task_start-1&gt;=HR$5)</formula>
    </cfRule>
    <cfRule type="expression" dxfId="73" priority="35" stopIfTrue="1">
      <formula>AND(task_end&gt;=HR$5,task_start&lt;HS$5)</formula>
    </cfRule>
  </conditionalFormatting>
  <conditionalFormatting sqref="HR17:IJ17">
    <cfRule type="expression" dxfId="72" priority="36">
      <formula>AND(TODAY()&gt;=HR$5,TODAY()&lt;HS$5)</formula>
    </cfRule>
  </conditionalFormatting>
  <conditionalFormatting sqref="HR22:IJ23">
    <cfRule type="expression" dxfId="71" priority="31">
      <formula>AND(task_start&lt;=HR$5,ROUNDDOWN((task_end-task_start+1)*task_progress,0)+task_start-1&gt;=HR$5)</formula>
    </cfRule>
    <cfRule type="expression" dxfId="70" priority="32" stopIfTrue="1">
      <formula>AND(task_end&gt;=HR$5,task_start&lt;HS$5)</formula>
    </cfRule>
  </conditionalFormatting>
  <conditionalFormatting sqref="HR22:IJ23">
    <cfRule type="expression" dxfId="69" priority="33">
      <formula>AND(TODAY()&gt;=HR$5,TODAY()&lt;HS$5)</formula>
    </cfRule>
  </conditionalFormatting>
  <conditionalFormatting sqref="HR25:IJ26">
    <cfRule type="expression" dxfId="68" priority="28">
      <formula>AND(task_start&lt;=HR$5,ROUNDDOWN((task_end-task_start+1)*task_progress,0)+task_start-1&gt;=HR$5)</formula>
    </cfRule>
    <cfRule type="expression" dxfId="67" priority="29" stopIfTrue="1">
      <formula>AND(task_end&gt;=HR$5,task_start&lt;HS$5)</formula>
    </cfRule>
  </conditionalFormatting>
  <conditionalFormatting sqref="HR25:IJ26">
    <cfRule type="expression" dxfId="66" priority="30">
      <formula>AND(TODAY()&gt;=HR$5,TODAY()&lt;HS$5)</formula>
    </cfRule>
  </conditionalFormatting>
  <conditionalFormatting sqref="HR37:IJ37">
    <cfRule type="expression" dxfId="65" priority="13">
      <formula>AND(task_start&lt;=HR$5,ROUNDDOWN((task_end-task_start+1)*task_progress,0)+task_start-1&gt;=HR$5)</formula>
    </cfRule>
    <cfRule type="expression" dxfId="64" priority="14" stopIfTrue="1">
      <formula>AND(task_end&gt;=HR$5,task_start&lt;HS$5)</formula>
    </cfRule>
  </conditionalFormatting>
  <conditionalFormatting sqref="HR28:IJ31">
    <cfRule type="expression" dxfId="63" priority="27">
      <formula>AND(TODAY()&gt;=HR$5,TODAY()&lt;HS$5)</formula>
    </cfRule>
  </conditionalFormatting>
  <conditionalFormatting sqref="HR28:IJ31">
    <cfRule type="expression" dxfId="62" priority="25">
      <formula>AND(task_start&lt;=HR$5,ROUNDDOWN((task_end-task_start+1)*task_progress,0)+task_start-1&gt;=HR$5)</formula>
    </cfRule>
    <cfRule type="expression" dxfId="61" priority="26" stopIfTrue="1">
      <formula>AND(task_end&gt;=HR$5,task_start&lt;HS$5)</formula>
    </cfRule>
  </conditionalFormatting>
  <conditionalFormatting sqref="HR32:IJ32">
    <cfRule type="expression" dxfId="60" priority="22">
      <formula>AND(task_start&lt;=HR$5,ROUNDDOWN((task_end-task_start+1)*task_progress,0)+task_start-1&gt;=HR$5)</formula>
    </cfRule>
    <cfRule type="expression" dxfId="59" priority="23" stopIfTrue="1">
      <formula>AND(task_end&gt;=HR$5,task_start&lt;HS$5)</formula>
    </cfRule>
  </conditionalFormatting>
  <conditionalFormatting sqref="HR32:IJ32">
    <cfRule type="expression" dxfId="58" priority="24">
      <formula>AND(TODAY()&gt;=HR$5,TODAY()&lt;HS$5)</formula>
    </cfRule>
  </conditionalFormatting>
  <conditionalFormatting sqref="HR37:IJ37">
    <cfRule type="expression" dxfId="57" priority="15">
      <formula>AND(TODAY()&gt;=HR$5,TODAY()&lt;HS$5)</formula>
    </cfRule>
  </conditionalFormatting>
  <conditionalFormatting sqref="HR33:IJ36">
    <cfRule type="expression" dxfId="56" priority="18">
      <formula>AND(TODAY()&gt;=HR$5,TODAY()&lt;HS$5)</formula>
    </cfRule>
  </conditionalFormatting>
  <conditionalFormatting sqref="HR33:IJ36">
    <cfRule type="expression" dxfId="55" priority="16">
      <formula>AND(task_start&lt;=HR$5,ROUNDDOWN((task_end-task_start+1)*task_progress,0)+task_start-1&gt;=HR$5)</formula>
    </cfRule>
    <cfRule type="expression" dxfId="54" priority="17" stopIfTrue="1">
      <formula>AND(task_end&gt;=HR$5,task_start&lt;HS$5)</formula>
    </cfRule>
  </conditionalFormatting>
  <conditionalFormatting sqref="HR42:IJ42">
    <cfRule type="expression" dxfId="53" priority="7">
      <formula>AND(task_start&lt;=HR$5,ROUNDDOWN((task_end-task_start+1)*task_progress,0)+task_start-1&gt;=HR$5)</formula>
    </cfRule>
    <cfRule type="expression" dxfId="52" priority="8" stopIfTrue="1">
      <formula>AND(task_end&gt;=HR$5,task_start&lt;HS$5)</formula>
    </cfRule>
  </conditionalFormatting>
  <conditionalFormatting sqref="HR42:IJ42">
    <cfRule type="expression" dxfId="51" priority="9">
      <formula>AND(TODAY()&gt;=HR$5,TODAY()&lt;HS$5)</formula>
    </cfRule>
  </conditionalFormatting>
  <conditionalFormatting sqref="HR38:IJ41">
    <cfRule type="expression" dxfId="47" priority="12">
      <formula>AND(TODAY()&gt;=HR$5,TODAY()&lt;HS$5)</formula>
    </cfRule>
  </conditionalFormatting>
  <conditionalFormatting sqref="HR38:IJ41">
    <cfRule type="expression" dxfId="46" priority="10">
      <formula>AND(task_start&lt;=HR$5,ROUNDDOWN((task_end-task_start+1)*task_progress,0)+task_start-1&gt;=HR$5)</formula>
    </cfRule>
    <cfRule type="expression" dxfId="45" priority="11" stopIfTrue="1">
      <formula>AND(task_end&gt;=HR$5,task_start&lt;HS$5)</formula>
    </cfRule>
  </conditionalFormatting>
  <conditionalFormatting sqref="HR43:IJ44">
    <cfRule type="expression" dxfId="41" priority="6">
      <formula>AND(TODAY()&gt;=HR$5,TODAY()&lt;HS$5)</formula>
    </cfRule>
  </conditionalFormatting>
  <conditionalFormatting sqref="HR43:IJ44">
    <cfRule type="expression" dxfId="40" priority="4">
      <formula>AND(task_start&lt;=HR$5,ROUNDDOWN((task_end-task_start+1)*task_progress,0)+task_start-1&gt;=HR$5)</formula>
    </cfRule>
    <cfRule type="expression" dxfId="39" priority="5" stopIfTrue="1">
      <formula>AND(task_end&gt;=HR$5,task_start&lt;HS$5)</formula>
    </cfRule>
  </conditionalFormatting>
  <dataValidations disablePrompts="1"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paperSize="8"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8" customWidth="1"/>
    <col min="2" max="16384" width="9.140625" style="1"/>
  </cols>
  <sheetData>
    <row r="1" spans="1:2" ht="46.5" customHeight="1" x14ac:dyDescent="0.2"/>
    <row r="2" spans="1:2" s="30" customFormat="1" ht="15.75" x14ac:dyDescent="0.25">
      <c r="A2" s="29" t="s">
        <v>8</v>
      </c>
      <c r="B2" s="29"/>
    </row>
    <row r="3" spans="1:2" s="34" customFormat="1" ht="27" customHeight="1" x14ac:dyDescent="0.25">
      <c r="A3" s="35" t="s">
        <v>13</v>
      </c>
      <c r="B3" s="35"/>
    </row>
    <row r="4" spans="1:2" s="31" customFormat="1" ht="26.25" x14ac:dyDescent="0.4">
      <c r="A4" s="32" t="s">
        <v>7</v>
      </c>
    </row>
    <row r="5" spans="1:2" ht="74.099999999999994" customHeight="1" x14ac:dyDescent="0.2">
      <c r="A5" s="33" t="s">
        <v>16</v>
      </c>
    </row>
    <row r="6" spans="1:2" ht="26.25" customHeight="1" x14ac:dyDescent="0.2">
      <c r="A6" s="32" t="s">
        <v>19</v>
      </c>
    </row>
    <row r="7" spans="1:2" s="28" customFormat="1" ht="204.95" customHeight="1" x14ac:dyDescent="0.25">
      <c r="A7" s="37" t="s">
        <v>18</v>
      </c>
    </row>
    <row r="8" spans="1:2" s="31" customFormat="1" ht="26.25" x14ac:dyDescent="0.4">
      <c r="A8" s="32" t="s">
        <v>9</v>
      </c>
    </row>
    <row r="9" spans="1:2" ht="60" x14ac:dyDescent="0.2">
      <c r="A9" s="33" t="s">
        <v>17</v>
      </c>
    </row>
    <row r="10" spans="1:2" s="28" customFormat="1" ht="27.95" customHeight="1" x14ac:dyDescent="0.25">
      <c r="A10" s="36" t="s">
        <v>15</v>
      </c>
    </row>
    <row r="11" spans="1:2" s="31" customFormat="1" ht="26.25" x14ac:dyDescent="0.4">
      <c r="A11" s="32" t="s">
        <v>6</v>
      </c>
    </row>
    <row r="12" spans="1:2" ht="30" x14ac:dyDescent="0.2">
      <c r="A12" s="33" t="s">
        <v>14</v>
      </c>
    </row>
    <row r="13" spans="1:2" s="28" customFormat="1" ht="27.95" customHeight="1" x14ac:dyDescent="0.25">
      <c r="A13" s="36" t="s">
        <v>1</v>
      </c>
    </row>
    <row r="14" spans="1:2" s="31" customFormat="1" ht="26.25" x14ac:dyDescent="0.4">
      <c r="A14" s="32" t="s">
        <v>10</v>
      </c>
    </row>
    <row r="15" spans="1:2" ht="75" customHeight="1" x14ac:dyDescent="0.2">
      <c r="A15" s="33" t="s">
        <v>11</v>
      </c>
    </row>
    <row r="16" spans="1:2" ht="75" x14ac:dyDescent="0.2">
      <c r="A16" s="33"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2019-11-04T11:20:15Z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