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g\Documents\GitHub\sparks-baird\uh2pt-furnace\reports\spreadsheets\"/>
    </mc:Choice>
  </mc:AlternateContent>
  <xr:revisionPtr revIDLastSave="0" documentId="13_ncr:1_{E105FDD3-F61E-4832-8190-6FE7FD043D6D}" xr6:coauthVersionLast="47" xr6:coauthVersionMax="47" xr10:uidLastSave="{00000000-0000-0000-0000-000000000000}"/>
  <bookViews>
    <workbookView xWindow="-108" yWindow="-108" windowWidth="23256" windowHeight="12456" xr2:uid="{69907C6A-2994-4463-B0A4-18DEE1EB8C82}"/>
  </bookViews>
  <sheets>
    <sheet name="Sheet1" sheetId="1" r:id="rId1"/>
    <sheet name="t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  <c r="E46" i="1"/>
  <c r="E45" i="1"/>
  <c r="E44" i="1"/>
  <c r="E43" i="1"/>
  <c r="E42" i="1"/>
  <c r="E41" i="1"/>
  <c r="E40" i="1"/>
  <c r="E39" i="1"/>
  <c r="E38" i="1"/>
  <c r="E37" i="1"/>
  <c r="E36" i="1"/>
  <c r="E33" i="1"/>
  <c r="E3" i="2"/>
  <c r="E25" i="1"/>
  <c r="E2" i="2"/>
  <c r="E3" i="1"/>
  <c r="E4" i="1"/>
  <c r="E5" i="1"/>
  <c r="E6" i="1"/>
  <c r="E7" i="1"/>
  <c r="E8" i="1"/>
  <c r="E48" i="1" s="1"/>
  <c r="E9" i="1"/>
  <c r="E10" i="1"/>
  <c r="E11" i="1"/>
  <c r="E12" i="1"/>
  <c r="E13" i="1"/>
  <c r="E14" i="1"/>
  <c r="E15" i="1"/>
  <c r="E16" i="1"/>
  <c r="E17" i="1"/>
  <c r="E18" i="1"/>
  <c r="E19" i="1"/>
  <c r="E21" i="1"/>
  <c r="E22" i="1"/>
  <c r="E23" i="1"/>
  <c r="E24" i="1"/>
  <c r="E26" i="1"/>
  <c r="E27" i="1"/>
  <c r="E28" i="1"/>
  <c r="E29" i="1"/>
  <c r="E30" i="1"/>
  <c r="E31" i="1"/>
  <c r="E32" i="1"/>
  <c r="E34" i="1"/>
  <c r="E35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Sterling Baird</author>
  </authors>
  <commentList>
    <comment ref="D8" authorId="0" shapeId="0" xr:uid="{C241E8ED-D424-4488-8ACE-3BB3DC10BB1A}">
      <text>
        <r>
          <rPr>
            <b/>
            <sz val="11"/>
            <color indexed="81"/>
            <rFont val="Tahoma"/>
            <family val="2"/>
          </rPr>
          <t>Sterling Baird:</t>
        </r>
        <r>
          <rPr>
            <sz val="11"/>
            <color indexed="81"/>
            <rFont val="Tahoma"/>
            <family val="2"/>
          </rPr>
          <t xml:space="preserve">
~2000?</t>
        </r>
      </text>
    </comment>
    <comment ref="D17" authorId="0" shapeId="0" xr:uid="{47106608-B7AA-4E4E-9B40-F7F94EE636B2}">
      <text>
        <r>
          <rPr>
            <b/>
            <sz val="11"/>
            <color indexed="81"/>
            <rFont val="Tahoma"/>
            <family val="2"/>
          </rPr>
          <t>Sterling Baird:</t>
        </r>
        <r>
          <rPr>
            <sz val="11"/>
            <color indexed="81"/>
            <rFont val="Tahoma"/>
            <family val="2"/>
          </rPr>
          <t xml:space="preserve">
~1500?</t>
        </r>
      </text>
    </comment>
    <comment ref="B22" authorId="0" shapeId="0" xr:uid="{84FD5612-671C-47A4-8DEC-E665E84C0679}">
      <text>
        <r>
          <rPr>
            <b/>
            <sz val="11"/>
            <color indexed="81"/>
            <rFont val="Tahoma"/>
            <family val="2"/>
          </rPr>
          <t>Sterling Baird:</t>
        </r>
        <r>
          <rPr>
            <sz val="11"/>
            <color indexed="81"/>
            <rFont val="Tahoma"/>
            <family val="2"/>
          </rPr>
          <t xml:space="preserve">
Verify that NO is what I currently have.</t>
        </r>
      </text>
    </comment>
    <comment ref="D37" authorId="0" shapeId="0" xr:uid="{06700760-D231-4D72-8B67-2855D3D5CDE8}">
      <text>
        <r>
          <rPr>
            <b/>
            <sz val="11"/>
            <color indexed="81"/>
            <rFont val="Tahoma"/>
            <family val="2"/>
          </rPr>
          <t>Sterling Baird:</t>
        </r>
        <r>
          <rPr>
            <sz val="11"/>
            <color indexed="81"/>
            <rFont val="Tahoma"/>
            <family val="2"/>
          </rPr>
          <t xml:space="preserve">
estimate, assumes purchasing the cylinder</t>
        </r>
      </text>
    </comment>
  </commentList>
</comments>
</file>

<file path=xl/sharedStrings.xml><?xml version="1.0" encoding="utf-8"?>
<sst xmlns="http://schemas.openxmlformats.org/spreadsheetml/2006/main" count="140" uniqueCount="122">
  <si>
    <t>Designator</t>
  </si>
  <si>
    <t>Component</t>
  </si>
  <si>
    <t>Number</t>
  </si>
  <si>
    <t>Cost per unit - currency</t>
  </si>
  <si>
    <t>Total cost - currency</t>
  </si>
  <si>
    <t>Source of materials</t>
  </si>
  <si>
    <t>Material type</t>
  </si>
  <si>
    <t>Pumping Station</t>
  </si>
  <si>
    <t>T-Station 85H Dry NW40 100-120V</t>
  </si>
  <si>
    <t>Notes</t>
  </si>
  <si>
    <t>Check other suppliers like IdealVac and High Vac Depot</t>
  </si>
  <si>
    <t>Vent Valve</t>
  </si>
  <si>
    <t>Heating Head</t>
  </si>
  <si>
    <t>Edwards Vacuum (https://shop.edwardsvacuum.com/products/ts85d1002/view.aspx)</t>
  </si>
  <si>
    <t>V1650-0060 Water Recirculators, MIL043008 Air Cooled, Closed Loop Water System 208-240V / 1PH / 2.3 AMPS</t>
  </si>
  <si>
    <t>Water Chiller</t>
  </si>
  <si>
    <t>Induction Generator</t>
  </si>
  <si>
    <t>Transformer</t>
  </si>
  <si>
    <t>V049-1201 Transformer, 7kVA Power for CEIA 90/50-200-900</t>
  </si>
  <si>
    <t>East Coast Induction, Inc. ()</t>
  </si>
  <si>
    <t>V3000-0070 CEIA Power Cube Model PW3-90/50</t>
  </si>
  <si>
    <t>V3000-0414 Power Controller C-V3 Plus</t>
  </si>
  <si>
    <t>DAQ</t>
  </si>
  <si>
    <t>Pyrometer</t>
  </si>
  <si>
    <t>MFC</t>
  </si>
  <si>
    <t>Fisher Scientific Co. FS-50 Pressure Regulator 60 &amp; 4000 psi Gauges</t>
  </si>
  <si>
    <t>Sierra Smart Trak Mass Digital Flow Controller Unit Air Valve 0-20 sccm (C100L)</t>
  </si>
  <si>
    <t>Gas regulator</t>
  </si>
  <si>
    <t>NEEDS QUOTE</t>
  </si>
  <si>
    <t>Pyrometer Cable and Power Supply</t>
  </si>
  <si>
    <t>Power Supply NG 0S (3 852 490)</t>
  </si>
  <si>
    <t>MFC Cable</t>
  </si>
  <si>
    <t>D-SUB 9 to ??</t>
  </si>
  <si>
    <t>MFC Power Supply</t>
  </si>
  <si>
    <t>???</t>
  </si>
  <si>
    <t>?</t>
  </si>
  <si>
    <t>https://www.sierrainstruments.com/products/c100.html</t>
  </si>
  <si>
    <t>Doesn't seem to be sold anymore, replace with a more up-to-date Fisher Scientific regulator? https://www.fishersci.com/shop/products/heavy-duty-single-stage-gas-cylinder-regulator/10575107 or https://www.fishersci.com/shop/products/multistage-gas-cylinder-regulators-1/10575132</t>
  </si>
  <si>
    <t>V3000-0300 Heating Head, PWH-13-12-30/50 3.0MT Cable and Water Lines, Custom Induction Coil (DIMENSIONS, NUMBER OF LOOPS)</t>
  </si>
  <si>
    <t>Edwards Wide Range Gauge (MODEL NUM Is it WRG-S-NW25? Or something else?)</t>
  </si>
  <si>
    <t>Pressure Sensor</t>
  </si>
  <si>
    <t>Pyrometer Holder</t>
  </si>
  <si>
    <t>LumaSense IMPAC ISR 6 Advanced MB25 800-2500 °C (3 904 980 ?? Is this number correct? Verify on the unit)</t>
  </si>
  <si>
    <t>Vacuum support KF16 with quartz glass window (3 846 590)</t>
  </si>
  <si>
    <t>I also have the custom 3D printed part + overpressure KF40 centering O-ring + plastic hinge clamp + 2" dia. 1/16" thick quartz disc</t>
  </si>
  <si>
    <t>https://www.idealvac.com/Reducer-Straight-KF-16-to-KF-40-Vacuum-Fittings/pp/P103456</t>
  </si>
  <si>
    <t>Chemical-Resistant Slippery PTFE Tube 1-3/8" OD X 1" ID, 1 ft. Length (8547K17)</t>
  </si>
  <si>
    <t>https://www.mcmaster.com/catalog/129/4096/8547K17</t>
  </si>
  <si>
    <t>Edwards TAV5 24 VDC Normally Open NO Venting Valve with Accessory Connector for nEXT Turbo Pumps with G 1/8 in. Fitting (B8G200834)</t>
  </si>
  <si>
    <t>Vent Valve Extension Cord</t>
  </si>
  <si>
    <t>https://www.mcmaster.com/7138K57</t>
  </si>
  <si>
    <t>Nano M8 Cord, Plug x Elbow Socket, 4 Poles, 6.5'Long</t>
  </si>
  <si>
    <t>https://www.idealvac.com/pp/P1012197</t>
  </si>
  <si>
    <t>Product filter at https://www.mcmaster.com/products/m8-power-cables/nano-m8-cords-7/end-shape~straight/number-of-poles~4/length~6-1-2-ft-/. Elbow connector to make the cord flusher with the turbo pump.</t>
  </si>
  <si>
    <t>Teflon spacer</t>
  </si>
  <si>
    <t>Alumina spacer</t>
  </si>
  <si>
    <t>Reducer Straight KF-16 to KF-40 Vacuum Fittings, ISO-KF Flange Size NW-16 to NW-40, Stainless Steel</t>
  </si>
  <si>
    <t>https://www.idealvac.com/SWIFT-SEAL-KF-to-Compression-Port-Adapter/pp/P103921</t>
  </si>
  <si>
    <t>SWIFT-SEAL: KF to Compression Port Adapter, KF-40 to 1 1/2 in., Stainless Steel</t>
  </si>
  <si>
    <t>Hinge Clamp KF-10, KF-16 Vacuum Fittings, ISO-KF Flange Size NW10, NW-16, Aluminum</t>
  </si>
  <si>
    <t>https://www.idealvac.com/Centering-Ring-KF-40-Vacuum-Fittings/pp/P101244</t>
  </si>
  <si>
    <t>https://www.idealvac.com/Centering-Ring-KF-16-Vacuum-Fittings/pp/P101242</t>
  </si>
  <si>
    <t>Centering Ring KF-40 Vacuum Fittings, ISO-KF Flange Size NW-40, Stainless Steel &amp; Viton® O-ring</t>
  </si>
  <si>
    <t>KF40 Hinge Clamp</t>
  </si>
  <si>
    <t>Hinge Clamp KF-40 Vacuum Fittings, ISO-KF Flange Size NW-40, Aluminum</t>
  </si>
  <si>
    <t>KF16 Centering Ring</t>
  </si>
  <si>
    <t>KF40 Centering Ring</t>
  </si>
  <si>
    <t>Centering Ring KF-16 Vacuum Fittings, ISO-KF Flange Size NW-16, Stainless Steel &amp; Viton O-Ring (P101242)</t>
  </si>
  <si>
    <t>IdealVac https://www.idealvac.com/Hinge-Clamp-KF-10/pp/P101198</t>
  </si>
  <si>
    <t>SWIFT-SEAL Compression Adapter</t>
  </si>
  <si>
    <t>KF16 to KF40 Adapter</t>
  </si>
  <si>
    <t>One of these could be the slightly cheaper (~25 USD) option at https://www.idealvac.com/Adapter-KF-40-to-1-12-in-ID-Compression-Port/pp/P1010170</t>
  </si>
  <si>
    <t>VERIFY THAT NORMALLY OPEN IS WHAT YOU WANT. Also, the flange adapter is for KF10</t>
  </si>
  <si>
    <t>KF10 Centering Ring</t>
  </si>
  <si>
    <t>Centering Ring KF-10 Vacuum Fittings, ISO-KF Flange Size NW-10, Stainless Steel &amp; Viton O-Ring</t>
  </si>
  <si>
    <t>https://www.idealvac.com/Centering-Ring-KF-10-Vacuum-Fittings/pp/P101958</t>
  </si>
  <si>
    <t>The other one is for the KF10 port for the vent valve.</t>
  </si>
  <si>
    <t>KF25 port</t>
  </si>
  <si>
    <t>https://shop.edwardsvacuum.com/products/d14701000/view.aspx</t>
  </si>
  <si>
    <t>KF25 Centering Ring</t>
  </si>
  <si>
    <t>KF25 Hinge Clamp</t>
  </si>
  <si>
    <t>Not available in the conical version.</t>
  </si>
  <si>
    <t>Reducer Cross KF-40 to KF-25 Vacuum Fittings, ISO-KF Flange Size NW-40 to NW-25, Stainless Steel</t>
  </si>
  <si>
    <t>Centering Ring KF-25 Vacuum Fittings, ISO-KF Flange Size NW-25, Stainless Steel &amp; Viton® O-ring</t>
  </si>
  <si>
    <t>https://www.idealvac.com/Centering-Ring-KF-25-Vacuum-Fittings/pp/P101243</t>
  </si>
  <si>
    <t>Hinge Clamp KF-25 Vacuum Fittings, ISO-KF Flange Size NW-25, Aluminum</t>
  </si>
  <si>
    <t>https://www.idealvac.com/Hinge-Clamp-KF-25-Vacuum-Fittings/pp/P101199</t>
  </si>
  <si>
    <t>KF40 to KF25 Reducer Cross</t>
  </si>
  <si>
    <t>https://www.idealvac.com/Reducer-Cross-KF-40-to-KF-25-Vacuum-Fittings/pp/P102656</t>
  </si>
  <si>
    <t>Short, thick-walled bellows</t>
  </si>
  <si>
    <t>https://www.idealvac.com/Bellows-Hose-Metal-KF-40/pp/P101239</t>
  </si>
  <si>
    <t>Bellows Hose Metal KF-40, 4 Inch, Flex Coupling, ISO-KF Flange Size NW-40, Stainless Steel</t>
  </si>
  <si>
    <t>KF25 to KF16 Reducer</t>
  </si>
  <si>
    <t>KF10 to KF16 Centering Ring</t>
  </si>
  <si>
    <t>https://www.idealvac.com/Reducer-Conical-KF-16-to-KF-25-Vacuum-Fittings/pp/P101227</t>
  </si>
  <si>
    <t>Reducer Conical KF-16 to KF-25 Vacuum Fittings, ISO-KF Flange Size NW-16 to NW-25, Stainless Steel</t>
  </si>
  <si>
    <t>KF10, KF16 Hinge Clamp</t>
  </si>
  <si>
    <t>Screened Centering Ring</t>
  </si>
  <si>
    <t>Stainless Steel Centering Ring Adaptive KF10 to KF16 Vacuum Fittings, ISO-KF Flange Size NW-10 to NW-16, Viton</t>
  </si>
  <si>
    <t>https://www.idealvac.com/Stainless-Steel-Centering-Ring-Adaptive-KF10-to-KF16-Vacuum-Fittings/pp/P101246</t>
  </si>
  <si>
    <t>Conical available, but going with straight to reduce the evaporation flux onto the window</t>
  </si>
  <si>
    <t>If it doesn't come with the pumping station, then use 1 mm mesh</t>
  </si>
  <si>
    <t>https://www.idealvac.com/Pfeiffer-Centering-Ring-Assembly-KF-40-with-Screen/pp/P108620</t>
  </si>
  <si>
    <t>Pfeiffer Centering Ring Assembly KF-40 with Screen, ISO-KF Flange Size NW-40, 1 mm Mesh</t>
  </si>
  <si>
    <t>This seems like the one that was in the lab that I modified https://www.alibaba.com/product-detail/Alumina-Foam-Block-50-mm-Diameter_60746096716.html. Zirconia foam filter or alumina foam filter seem like good options, but doesn't seem like there's something I can buy off the shelf. This one also seems like the right direction https://www.aliexpress.us/item/3256804698942465.html. I contacted a few companies about foam filters.</t>
  </si>
  <si>
    <t>Computer</t>
  </si>
  <si>
    <t>https://www.dell.com/en-us/shop/dell-laptops/inspiron-15-laptop/spd/inspiron-15-3520-laptop/nn3520ftech</t>
  </si>
  <si>
    <t>Inspiron 15 Laptop, 12ᵗʰ Gen Intel® Core™ i7-1255U, Windows 11 Home, Intel® Iris® Xe Graphics, 16 GB DDR4, 512 GB SSD</t>
  </si>
  <si>
    <t>Either get an alumina spacer that is the full length or find a way to permanently attach the alumina spacer to this teflon spacer</t>
  </si>
  <si>
    <t>One extra to be safe (4 instead of 3)</t>
  </si>
  <si>
    <t>https://www.amazon.com/dp/B01M0AB7MJ/</t>
  </si>
  <si>
    <t>Jack Stand</t>
  </si>
  <si>
    <t>OMT Motorcycle Lift, 4-13 Inch Motorcycle Scissor Jack, 1100lb Capacity Wide Deck Motorcycle Center Stand</t>
  </si>
  <si>
    <t>Cinder Blocks</t>
  </si>
  <si>
    <t>Should have something to go on top of it, a less rough surface (maybe a thin, non-flammable blanket?)</t>
  </si>
  <si>
    <t>16 in. x 8 in. x 8 in. Normal Weight Concrete Block Regular</t>
  </si>
  <si>
    <t>https://www.homedepot.com/p/312064971</t>
  </si>
  <si>
    <t>D-SUB9 Breakout Cable</t>
  </si>
  <si>
    <t>Like the one I got on McMaster, since typical VGA cables have a different configuration (can't just snip off the VGA cable)</t>
  </si>
  <si>
    <t>Fixturing cables</t>
  </si>
  <si>
    <t>Gas cylinder</t>
  </si>
  <si>
    <t>Gas cylinder mounting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</si>
</sst>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USD]\ 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8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168" formatCode="[$USD]\ #,##0.00"/>
    </dxf>
    <dxf>
      <numFmt numFmtId="168" formatCode="[$USD]\ #,##0.00"/>
    </dxf>
    <dxf>
      <numFmt numFmtId="168" formatCode="[$USD]\ #,##0.00"/>
    </dxf>
    <dxf>
      <numFmt numFmtId="168" formatCode="[$USD]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F72217-CB5C-4C89-8BB5-48B716416210}" name="Table2" displayName="Table2" ref="A1:H48" totalsRowCount="1">
  <autoFilter ref="A1:H47" xr:uid="{47F72217-CB5C-4C89-8BB5-48B716416210}"/>
  <tableColumns count="8">
    <tableColumn id="1" xr3:uid="{7073331A-B313-4061-90E9-C56F3821AB10}" name="Designator"/>
    <tableColumn id="2" xr3:uid="{098EC4FE-8445-4A3D-8D67-F08AB1F6AB51}" name="Component"/>
    <tableColumn id="3" xr3:uid="{49188436-C4B1-4923-BCB7-01A883A8BB85}" name="Number"/>
    <tableColumn id="4" xr3:uid="{DE1FA116-8C82-4CA2-B069-4C4A4DE1701F}" name="Cost per unit - currency" dataDxfId="3" totalsRowDxfId="1"/>
    <tableColumn id="5" xr3:uid="{8524D018-E6CC-4478-9DE1-06EFA25252D0}" name="Total cost - currency" totalsRowFunction="custom" dataDxfId="2" totalsRowDxfId="0">
      <totalsRowFormula>_xlfn.AGGREGATE(9, 6, Table2[Total cost - currency])</totalsRowFormula>
    </tableColumn>
    <tableColumn id="6" xr3:uid="{D01D20E6-B61A-4530-B2CA-B46320384C1D}" name="Source of materials"/>
    <tableColumn id="7" xr3:uid="{EB784659-DCFB-4B7E-969D-E257CECF94B7}" name="Material type"/>
    <tableColumn id="8" xr3:uid="{4B9F77FA-3C4C-457B-964A-D82344BD6247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dealvac.com/pp/P1012197" TargetMode="External"/><Relationship Id="rId7" Type="http://schemas.openxmlformats.org/officeDocument/2006/relationships/hyperlink" Target="https://www.homedepot.com/p/312064971" TargetMode="External"/><Relationship Id="rId2" Type="http://schemas.openxmlformats.org/officeDocument/2006/relationships/hyperlink" Target="https://www.idealvac.com/Reducer-Straight-KF-16-to-KF-40-Vacuum-Fittings/pp/P103456" TargetMode="External"/><Relationship Id="rId1" Type="http://schemas.openxmlformats.org/officeDocument/2006/relationships/hyperlink" Target="https://www.sierrainstruments.com/products/c100.html" TargetMode="External"/><Relationship Id="rId6" Type="http://schemas.openxmlformats.org/officeDocument/2006/relationships/hyperlink" Target="https://www.mcmaster.com/catalog/129/4096/8547K17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mcmaster.com/7138K57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idealvac.com/SWIFT-SEAL-KF-to-Compression-Port-Adapter/pp/P103921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2AB-8405-40DD-899D-DADA8307041C}">
  <dimension ref="A1:H48"/>
  <sheetViews>
    <sheetView tabSelected="1" workbookViewId="0">
      <selection activeCell="A36" sqref="A36"/>
    </sheetView>
  </sheetViews>
  <sheetFormatPr defaultRowHeight="14.4" x14ac:dyDescent="0.3"/>
  <cols>
    <col min="1" max="1" width="29.88671875" bestFit="1" customWidth="1"/>
    <col min="2" max="2" width="112.88671875" bestFit="1" customWidth="1"/>
    <col min="3" max="3" width="9.44140625" customWidth="1"/>
    <col min="4" max="4" width="21.77734375" style="1" customWidth="1"/>
    <col min="5" max="5" width="19.5546875" style="1" customWidth="1"/>
    <col min="6" max="6" width="93.6640625" bestFit="1" customWidth="1"/>
    <col min="7" max="7" width="13.77734375" customWidth="1"/>
    <col min="8" max="8" width="48.77734375" customWidth="1"/>
  </cols>
  <sheetData>
    <row r="1" spans="1:8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9</v>
      </c>
    </row>
    <row r="2" spans="1:8" x14ac:dyDescent="0.3">
      <c r="A2" t="s">
        <v>7</v>
      </c>
      <c r="B2" t="s">
        <v>8</v>
      </c>
      <c r="C2">
        <v>1</v>
      </c>
      <c r="D2" s="1">
        <v>13372</v>
      </c>
      <c r="E2" s="1">
        <f>$C2*$D2</f>
        <v>13372</v>
      </c>
      <c r="F2" t="s">
        <v>13</v>
      </c>
      <c r="H2" t="s">
        <v>10</v>
      </c>
    </row>
    <row r="3" spans="1:8" x14ac:dyDescent="0.3">
      <c r="A3" t="s">
        <v>12</v>
      </c>
      <c r="B3" t="s">
        <v>38</v>
      </c>
      <c r="C3">
        <v>1</v>
      </c>
      <c r="D3" s="1">
        <v>3370</v>
      </c>
      <c r="E3" s="1">
        <f>$C3*$D3</f>
        <v>3370</v>
      </c>
      <c r="F3" t="s">
        <v>19</v>
      </c>
    </row>
    <row r="4" spans="1:8" x14ac:dyDescent="0.3">
      <c r="A4" t="s">
        <v>15</v>
      </c>
      <c r="B4" t="s">
        <v>14</v>
      </c>
      <c r="C4">
        <v>1</v>
      </c>
      <c r="D4" s="1">
        <v>1575</v>
      </c>
      <c r="E4" s="1">
        <f>$C4*$D4</f>
        <v>1575</v>
      </c>
      <c r="F4" t="s">
        <v>19</v>
      </c>
    </row>
    <row r="5" spans="1:8" x14ac:dyDescent="0.3">
      <c r="A5" t="s">
        <v>17</v>
      </c>
      <c r="B5" t="s">
        <v>18</v>
      </c>
      <c r="C5">
        <v>1</v>
      </c>
      <c r="D5" s="1">
        <v>995</v>
      </c>
      <c r="E5" s="1">
        <f>$C5*$D5</f>
        <v>995</v>
      </c>
      <c r="F5" t="s">
        <v>19</v>
      </c>
    </row>
    <row r="6" spans="1:8" x14ac:dyDescent="0.3">
      <c r="A6" t="s">
        <v>16</v>
      </c>
      <c r="B6" t="s">
        <v>20</v>
      </c>
      <c r="C6">
        <v>1</v>
      </c>
      <c r="D6" s="1">
        <v>8240</v>
      </c>
      <c r="E6" s="1">
        <f>$C6*$D6</f>
        <v>8240</v>
      </c>
      <c r="F6" t="s">
        <v>19</v>
      </c>
    </row>
    <row r="7" spans="1:8" x14ac:dyDescent="0.3">
      <c r="A7" t="s">
        <v>22</v>
      </c>
      <c r="B7" t="s">
        <v>21</v>
      </c>
      <c r="C7">
        <v>1</v>
      </c>
      <c r="D7" s="1">
        <v>1670</v>
      </c>
      <c r="E7" s="1">
        <f>$C7*$D7</f>
        <v>1670</v>
      </c>
      <c r="F7" t="s">
        <v>19</v>
      </c>
    </row>
    <row r="8" spans="1:8" x14ac:dyDescent="0.3">
      <c r="A8" t="s">
        <v>23</v>
      </c>
      <c r="B8" t="s">
        <v>42</v>
      </c>
      <c r="C8">
        <v>1</v>
      </c>
      <c r="D8" s="1" t="s">
        <v>28</v>
      </c>
      <c r="E8" s="1" t="e">
        <f>$C8*$D8</f>
        <v>#VALUE!</v>
      </c>
    </row>
    <row r="9" spans="1:8" x14ac:dyDescent="0.3">
      <c r="A9" t="s">
        <v>29</v>
      </c>
      <c r="B9" t="s">
        <v>30</v>
      </c>
      <c r="C9">
        <v>1</v>
      </c>
      <c r="D9" s="1" t="s">
        <v>28</v>
      </c>
      <c r="E9" s="1" t="e">
        <f>$C9*$D9</f>
        <v>#VALUE!</v>
      </c>
    </row>
    <row r="10" spans="1:8" x14ac:dyDescent="0.3">
      <c r="A10" t="s">
        <v>41</v>
      </c>
      <c r="B10" t="s">
        <v>43</v>
      </c>
      <c r="C10">
        <v>1</v>
      </c>
      <c r="D10" s="1" t="s">
        <v>28</v>
      </c>
      <c r="E10" s="1" t="e">
        <f>$C10*$D10</f>
        <v>#VALUE!</v>
      </c>
      <c r="H10" t="s">
        <v>44</v>
      </c>
    </row>
    <row r="11" spans="1:8" x14ac:dyDescent="0.3">
      <c r="A11" t="s">
        <v>69</v>
      </c>
      <c r="B11" t="s">
        <v>58</v>
      </c>
      <c r="C11">
        <v>2</v>
      </c>
      <c r="D11" s="1">
        <v>159.43</v>
      </c>
      <c r="E11" s="1">
        <f>$C11*$D11</f>
        <v>318.86</v>
      </c>
      <c r="F11" s="4" t="s">
        <v>57</v>
      </c>
      <c r="H11" t="s">
        <v>71</v>
      </c>
    </row>
    <row r="12" spans="1:8" x14ac:dyDescent="0.3">
      <c r="A12" t="s">
        <v>70</v>
      </c>
      <c r="B12" t="s">
        <v>56</v>
      </c>
      <c r="C12">
        <v>1</v>
      </c>
      <c r="D12" s="1">
        <v>63.69</v>
      </c>
      <c r="E12" s="1">
        <f>$C12*$D12</f>
        <v>63.69</v>
      </c>
      <c r="F12" s="4" t="s">
        <v>45</v>
      </c>
      <c r="H12" t="s">
        <v>100</v>
      </c>
    </row>
    <row r="13" spans="1:8" x14ac:dyDescent="0.3">
      <c r="A13" t="s">
        <v>65</v>
      </c>
      <c r="B13" t="s">
        <v>67</v>
      </c>
      <c r="C13">
        <v>1</v>
      </c>
      <c r="D13" s="1">
        <v>8.51</v>
      </c>
      <c r="E13" s="1">
        <f>$C13*$D13</f>
        <v>8.51</v>
      </c>
      <c r="F13" s="4" t="s">
        <v>61</v>
      </c>
    </row>
    <row r="14" spans="1:8" x14ac:dyDescent="0.3">
      <c r="A14" t="s">
        <v>96</v>
      </c>
      <c r="B14" t="s">
        <v>59</v>
      </c>
      <c r="C14">
        <v>2</v>
      </c>
      <c r="D14" s="1">
        <v>12.92</v>
      </c>
      <c r="E14" s="1">
        <f>$C14*$D14</f>
        <v>25.84</v>
      </c>
      <c r="F14" t="s">
        <v>68</v>
      </c>
      <c r="H14" t="s">
        <v>76</v>
      </c>
    </row>
    <row r="15" spans="1:8" x14ac:dyDescent="0.3">
      <c r="A15" t="s">
        <v>66</v>
      </c>
      <c r="B15" t="s">
        <v>62</v>
      </c>
      <c r="C15">
        <v>4</v>
      </c>
      <c r="D15" s="1">
        <v>15.25</v>
      </c>
      <c r="E15" s="1">
        <f>$C15*$D15</f>
        <v>61</v>
      </c>
      <c r="F15" s="4" t="s">
        <v>60</v>
      </c>
      <c r="H15" t="s">
        <v>109</v>
      </c>
    </row>
    <row r="16" spans="1:8" x14ac:dyDescent="0.3">
      <c r="A16" t="s">
        <v>63</v>
      </c>
      <c r="B16" t="s">
        <v>64</v>
      </c>
      <c r="C16">
        <v>4</v>
      </c>
      <c r="D16" s="1">
        <v>18.93</v>
      </c>
      <c r="E16" s="1">
        <f>$C16*$D16</f>
        <v>75.72</v>
      </c>
      <c r="F16" s="4"/>
      <c r="H16" t="s">
        <v>109</v>
      </c>
    </row>
    <row r="17" spans="1:8" x14ac:dyDescent="0.3">
      <c r="A17" t="s">
        <v>24</v>
      </c>
      <c r="B17" s="3" t="s">
        <v>26</v>
      </c>
      <c r="C17">
        <v>1</v>
      </c>
      <c r="D17" s="1" t="s">
        <v>28</v>
      </c>
      <c r="E17" s="1" t="e">
        <f>$C17*$D17</f>
        <v>#VALUE!</v>
      </c>
      <c r="F17" s="4" t="s">
        <v>36</v>
      </c>
    </row>
    <row r="18" spans="1:8" x14ac:dyDescent="0.3">
      <c r="A18" t="s">
        <v>31</v>
      </c>
      <c r="B18" s="3" t="s">
        <v>32</v>
      </c>
      <c r="C18">
        <v>1</v>
      </c>
      <c r="D18" s="1" t="s">
        <v>28</v>
      </c>
      <c r="E18" s="1" t="e">
        <f>$C18*$D18</f>
        <v>#VALUE!</v>
      </c>
    </row>
    <row r="19" spans="1:8" x14ac:dyDescent="0.3">
      <c r="A19" t="s">
        <v>33</v>
      </c>
      <c r="B19" s="3" t="s">
        <v>34</v>
      </c>
      <c r="C19">
        <v>1</v>
      </c>
      <c r="D19" s="1" t="s">
        <v>28</v>
      </c>
      <c r="E19" s="1" t="e">
        <f>$C19*$D19</f>
        <v>#VALUE!</v>
      </c>
    </row>
    <row r="20" spans="1:8" x14ac:dyDescent="0.3">
      <c r="A20" t="s">
        <v>117</v>
      </c>
      <c r="B20" s="3" t="s">
        <v>118</v>
      </c>
    </row>
    <row r="21" spans="1:8" x14ac:dyDescent="0.3">
      <c r="A21" t="s">
        <v>27</v>
      </c>
      <c r="B21" t="s">
        <v>25</v>
      </c>
      <c r="C21">
        <v>1</v>
      </c>
      <c r="D21" s="1" t="s">
        <v>35</v>
      </c>
      <c r="E21" s="1" t="e">
        <f>$C21*$D21</f>
        <v>#VALUE!</v>
      </c>
      <c r="H21" t="s">
        <v>37</v>
      </c>
    </row>
    <row r="22" spans="1:8" x14ac:dyDescent="0.3">
      <c r="A22" t="s">
        <v>11</v>
      </c>
      <c r="B22" t="s">
        <v>48</v>
      </c>
      <c r="C22">
        <v>1</v>
      </c>
      <c r="D22" s="1">
        <v>931.96</v>
      </c>
      <c r="E22" s="1">
        <f>$C22*$D22</f>
        <v>931.96</v>
      </c>
      <c r="F22" s="4" t="s">
        <v>52</v>
      </c>
      <c r="H22" t="s">
        <v>72</v>
      </c>
    </row>
    <row r="23" spans="1:8" x14ac:dyDescent="0.3">
      <c r="A23" t="s">
        <v>49</v>
      </c>
      <c r="B23" t="s">
        <v>51</v>
      </c>
      <c r="C23">
        <v>1</v>
      </c>
      <c r="D23" s="1">
        <v>36.299999999999997</v>
      </c>
      <c r="E23" s="1">
        <f>$C23*$D23</f>
        <v>36.299999999999997</v>
      </c>
      <c r="F23" s="4" t="s">
        <v>50</v>
      </c>
      <c r="H23" t="s">
        <v>53</v>
      </c>
    </row>
    <row r="24" spans="1:8" x14ac:dyDescent="0.3">
      <c r="A24" t="s">
        <v>93</v>
      </c>
      <c r="B24" t="s">
        <v>98</v>
      </c>
      <c r="C24">
        <v>1</v>
      </c>
      <c r="D24" s="1">
        <v>16.98</v>
      </c>
      <c r="E24" s="1">
        <f>$C24*$D24</f>
        <v>16.98</v>
      </c>
      <c r="F24" t="s">
        <v>99</v>
      </c>
      <c r="H24" t="s">
        <v>81</v>
      </c>
    </row>
    <row r="25" spans="1:8" x14ac:dyDescent="0.3">
      <c r="A25" t="s">
        <v>92</v>
      </c>
      <c r="B25" t="s">
        <v>95</v>
      </c>
      <c r="C25">
        <v>1</v>
      </c>
      <c r="D25" s="1">
        <v>57.49</v>
      </c>
      <c r="E25" s="1">
        <f>$C25*$D25</f>
        <v>57.49</v>
      </c>
      <c r="F25" t="s">
        <v>94</v>
      </c>
    </row>
    <row r="26" spans="1:8" x14ac:dyDescent="0.3">
      <c r="A26" t="s">
        <v>79</v>
      </c>
      <c r="B26" t="s">
        <v>83</v>
      </c>
      <c r="C26">
        <v>2</v>
      </c>
      <c r="D26" s="1">
        <v>9.93</v>
      </c>
      <c r="E26" s="1">
        <f>$C26*$D26</f>
        <v>19.86</v>
      </c>
      <c r="F26" t="s">
        <v>84</v>
      </c>
    </row>
    <row r="27" spans="1:8" x14ac:dyDescent="0.3">
      <c r="A27" t="s">
        <v>80</v>
      </c>
      <c r="B27" t="s">
        <v>85</v>
      </c>
      <c r="C27">
        <v>2</v>
      </c>
      <c r="D27" s="1">
        <v>11.21</v>
      </c>
      <c r="E27" s="1">
        <f>$C27*$D27</f>
        <v>22.42</v>
      </c>
      <c r="F27" t="s">
        <v>86</v>
      </c>
    </row>
    <row r="28" spans="1:8" x14ac:dyDescent="0.3">
      <c r="A28" t="s">
        <v>87</v>
      </c>
      <c r="B28" t="s">
        <v>82</v>
      </c>
      <c r="C28">
        <v>1</v>
      </c>
      <c r="D28" s="1">
        <v>236.62</v>
      </c>
      <c r="E28" s="1">
        <f>$C28*$D28</f>
        <v>236.62</v>
      </c>
      <c r="F28" t="s">
        <v>88</v>
      </c>
    </row>
    <row r="29" spans="1:8" x14ac:dyDescent="0.3">
      <c r="A29" t="s">
        <v>40</v>
      </c>
      <c r="B29" s="3" t="s">
        <v>39</v>
      </c>
      <c r="C29">
        <v>1</v>
      </c>
      <c r="D29" s="1">
        <v>1382.99</v>
      </c>
      <c r="E29" s="1">
        <f>$C29*$D29</f>
        <v>1382.99</v>
      </c>
      <c r="F29" t="s">
        <v>78</v>
      </c>
      <c r="H29" t="s">
        <v>77</v>
      </c>
    </row>
    <row r="30" spans="1:8" x14ac:dyDescent="0.3">
      <c r="A30" t="s">
        <v>54</v>
      </c>
      <c r="B30" t="s">
        <v>46</v>
      </c>
      <c r="C30">
        <v>1</v>
      </c>
      <c r="D30" s="1">
        <v>27.47</v>
      </c>
      <c r="E30" s="1">
        <f>$C30*$D30</f>
        <v>27.47</v>
      </c>
      <c r="F30" s="4" t="s">
        <v>47</v>
      </c>
      <c r="H30" t="s">
        <v>108</v>
      </c>
    </row>
    <row r="31" spans="1:8" x14ac:dyDescent="0.3">
      <c r="A31" t="s">
        <v>55</v>
      </c>
      <c r="C31">
        <v>1</v>
      </c>
      <c r="E31" s="1">
        <f>$C31*$D31</f>
        <v>0</v>
      </c>
      <c r="H31" t="s">
        <v>104</v>
      </c>
    </row>
    <row r="32" spans="1:8" x14ac:dyDescent="0.3">
      <c r="A32" t="s">
        <v>89</v>
      </c>
      <c r="B32" t="s">
        <v>91</v>
      </c>
      <c r="C32">
        <v>1</v>
      </c>
      <c r="D32" s="1">
        <v>113.49</v>
      </c>
      <c r="E32" s="1">
        <f>$C32*$D32</f>
        <v>113.49</v>
      </c>
      <c r="F32" t="s">
        <v>90</v>
      </c>
    </row>
    <row r="33" spans="1:8" x14ac:dyDescent="0.3">
      <c r="A33" t="s">
        <v>105</v>
      </c>
      <c r="B33" s="3" t="s">
        <v>107</v>
      </c>
      <c r="C33">
        <v>1</v>
      </c>
      <c r="D33" s="1">
        <v>599.99</v>
      </c>
      <c r="E33" s="1">
        <f>$C33*$D33</f>
        <v>599.99</v>
      </c>
      <c r="F33" t="s">
        <v>106</v>
      </c>
    </row>
    <row r="34" spans="1:8" x14ac:dyDescent="0.3">
      <c r="A34" t="s">
        <v>111</v>
      </c>
      <c r="B34" t="s">
        <v>112</v>
      </c>
      <c r="C34">
        <v>1</v>
      </c>
      <c r="D34" s="1">
        <v>84.99</v>
      </c>
      <c r="E34" s="1">
        <f>$C34*$D34</f>
        <v>84.99</v>
      </c>
      <c r="F34" t="s">
        <v>110</v>
      </c>
    </row>
    <row r="35" spans="1:8" x14ac:dyDescent="0.3">
      <c r="A35" t="s">
        <v>113</v>
      </c>
      <c r="B35" t="s">
        <v>115</v>
      </c>
      <c r="C35">
        <v>10</v>
      </c>
      <c r="D35" s="1">
        <v>3.34</v>
      </c>
      <c r="E35" s="1">
        <f>$C35*$D35</f>
        <v>33.4</v>
      </c>
      <c r="F35" s="4" t="s">
        <v>116</v>
      </c>
      <c r="H35" t="s">
        <v>114</v>
      </c>
    </row>
    <row r="36" spans="1:8" x14ac:dyDescent="0.3">
      <c r="A36" t="s">
        <v>119</v>
      </c>
      <c r="E36" s="1">
        <f>$C36*$D36</f>
        <v>0</v>
      </c>
    </row>
    <row r="37" spans="1:8" x14ac:dyDescent="0.3">
      <c r="A37" t="s">
        <v>120</v>
      </c>
      <c r="C37">
        <v>1</v>
      </c>
      <c r="D37" s="1">
        <v>300</v>
      </c>
      <c r="E37" s="1">
        <f>$C37*$D37</f>
        <v>300</v>
      </c>
    </row>
    <row r="38" spans="1:8" x14ac:dyDescent="0.3">
      <c r="A38" t="s">
        <v>121</v>
      </c>
      <c r="C38">
        <v>1</v>
      </c>
      <c r="D38" s="1">
        <v>100</v>
      </c>
      <c r="E38" s="1">
        <f t="shared" ref="E38:E47" si="0">$C38*$D38</f>
        <v>100</v>
      </c>
    </row>
    <row r="39" spans="1:8" x14ac:dyDescent="0.3">
      <c r="E39" s="1">
        <f t="shared" si="0"/>
        <v>0</v>
      </c>
    </row>
    <row r="40" spans="1:8" x14ac:dyDescent="0.3">
      <c r="E40" s="1">
        <f t="shared" si="0"/>
        <v>0</v>
      </c>
    </row>
    <row r="41" spans="1:8" x14ac:dyDescent="0.3">
      <c r="E41" s="1">
        <f t="shared" si="0"/>
        <v>0</v>
      </c>
    </row>
    <row r="42" spans="1:8" x14ac:dyDescent="0.3">
      <c r="E42" s="1">
        <f t="shared" si="0"/>
        <v>0</v>
      </c>
    </row>
    <row r="43" spans="1:8" x14ac:dyDescent="0.3">
      <c r="E43" s="1">
        <f t="shared" si="0"/>
        <v>0</v>
      </c>
    </row>
    <row r="44" spans="1:8" x14ac:dyDescent="0.3">
      <c r="E44" s="1">
        <f t="shared" si="0"/>
        <v>0</v>
      </c>
    </row>
    <row r="45" spans="1:8" x14ac:dyDescent="0.3">
      <c r="E45" s="1">
        <f t="shared" si="0"/>
        <v>0</v>
      </c>
    </row>
    <row r="46" spans="1:8" x14ac:dyDescent="0.3">
      <c r="E46" s="1">
        <f t="shared" si="0"/>
        <v>0</v>
      </c>
    </row>
    <row r="47" spans="1:8" x14ac:dyDescent="0.3">
      <c r="E47" s="1">
        <f t="shared" si="0"/>
        <v>0</v>
      </c>
    </row>
    <row r="48" spans="1:8" x14ac:dyDescent="0.3">
      <c r="E48" s="1">
        <f>_xlfn.AGGREGATE(9, 6, Table2[Total cost - currency])</f>
        <v>33739.58</v>
      </c>
    </row>
  </sheetData>
  <hyperlinks>
    <hyperlink ref="F17" r:id="rId1" xr:uid="{9DFA26F6-F090-4332-9266-E96A40519D74}"/>
    <hyperlink ref="F12" r:id="rId2" xr:uid="{DCD041CF-8A07-4D61-A2A1-078E674413BC}"/>
    <hyperlink ref="F22" r:id="rId3" xr:uid="{D5B24E80-61CA-4655-BEED-70F2382895EE}"/>
    <hyperlink ref="F11" r:id="rId4" xr:uid="{38DFA7B5-FE69-49F3-8B6E-D5DE781DF6C0}"/>
    <hyperlink ref="F23" r:id="rId5" xr:uid="{0A0EDF12-011B-402D-B231-6DA6CEC28019}"/>
    <hyperlink ref="F30" r:id="rId6" xr:uid="{1332BCF0-19F2-4C3B-A781-E5D84EE22087}"/>
    <hyperlink ref="F35" r:id="rId7" xr:uid="{A6AACEA7-1B79-4AD5-BC27-AEA625BF7F70}"/>
  </hyperlinks>
  <pageMargins left="0.7" right="0.7" top="0.75" bottom="0.75" header="0.3" footer="0.3"/>
  <pageSetup orientation="portrait" r:id="rId8"/>
  <legacy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E5BA-68DD-47A7-A73B-56F3984E2AAB}">
  <dimension ref="A1:H3"/>
  <sheetViews>
    <sheetView workbookViewId="0">
      <selection activeCell="B3" sqref="B3"/>
    </sheetView>
  </sheetViews>
  <sheetFormatPr defaultRowHeight="14.4" x14ac:dyDescent="0.3"/>
  <cols>
    <col min="1" max="1" width="20.77734375" bestFit="1" customWidth="1"/>
    <col min="2" max="2" width="79.21875" bestFit="1" customWidth="1"/>
    <col min="4" max="4" width="9.44140625" bestFit="1" customWidth="1"/>
    <col min="5" max="5" width="1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9</v>
      </c>
    </row>
    <row r="2" spans="1:8" x14ac:dyDescent="0.3">
      <c r="A2" t="s">
        <v>73</v>
      </c>
      <c r="B2" t="s">
        <v>74</v>
      </c>
      <c r="C2">
        <v>1</v>
      </c>
      <c r="D2" s="1">
        <v>8.9499999999999993</v>
      </c>
      <c r="E2" s="1">
        <f>$C2*$D2</f>
        <v>8.9499999999999993</v>
      </c>
      <c r="F2" t="s">
        <v>75</v>
      </c>
    </row>
    <row r="3" spans="1:8" x14ac:dyDescent="0.3">
      <c r="A3" t="s">
        <v>97</v>
      </c>
      <c r="B3" t="s">
        <v>103</v>
      </c>
      <c r="C3">
        <v>1</v>
      </c>
      <c r="D3" s="1">
        <v>84.42</v>
      </c>
      <c r="E3" s="1">
        <f>$C3*$D3</f>
        <v>84.42</v>
      </c>
      <c r="F3" t="s">
        <v>102</v>
      </c>
      <c r="H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Baird</dc:creator>
  <cp:lastModifiedBy>Sterling Baird</cp:lastModifiedBy>
  <dcterms:created xsi:type="dcterms:W3CDTF">2023-04-26T12:25:54Z</dcterms:created>
  <dcterms:modified xsi:type="dcterms:W3CDTF">2023-04-27T06:18:16Z</dcterms:modified>
</cp:coreProperties>
</file>