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3F87A41-99E4-4EA1-B9A7-6712200E57B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Sheet1!$R$1</definedName>
    <definedName name="_xlchart.v1.1" hidden="1">Sheet1!$R$2:$R$68</definedName>
    <definedName name="_xlchart.v1.2" hidden="1">Sheet1!$Q$1</definedName>
    <definedName name="_xlchart.v1.3" hidden="1">Sheet1!$Q$2:$Q$68</definedName>
    <definedName name="_xlchart.v1.4" hidden="1">Sheet1!$R$1</definedName>
    <definedName name="_xlchart.v1.5" hidden="1">Sheet1!$R$2:$R$68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5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2" i="1"/>
  <c r="Q2" i="1"/>
  <c r="I2" i="1"/>
  <c r="U2" i="1" l="1"/>
  <c r="K10" i="3"/>
  <c r="L10" i="3"/>
  <c r="K11" i="3"/>
  <c r="L11" i="3"/>
  <c r="K12" i="3"/>
  <c r="L12" i="3"/>
  <c r="K13" i="3"/>
  <c r="L13" i="3"/>
  <c r="K14" i="3"/>
  <c r="L14" i="3"/>
  <c r="K15" i="3"/>
  <c r="L15" i="3"/>
  <c r="L9" i="3"/>
  <c r="K9" i="3"/>
  <c r="H10" i="3"/>
  <c r="H11" i="3"/>
  <c r="H12" i="3"/>
  <c r="H13" i="3"/>
  <c r="H14" i="3"/>
  <c r="H15" i="3"/>
  <c r="H9" i="3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</calcChain>
</file>

<file path=xl/sharedStrings.xml><?xml version="1.0" encoding="utf-8"?>
<sst xmlns="http://schemas.openxmlformats.org/spreadsheetml/2006/main" count="94" uniqueCount="89">
  <si>
    <t>ID</t>
  </si>
  <si>
    <t>Tot_Flow</t>
  </si>
  <si>
    <t>Link</t>
  </si>
  <si>
    <t>LinkState</t>
  </si>
  <si>
    <t>Prob</t>
  </si>
  <si>
    <t>LinkState{link=79235, prob=1.0}</t>
  </si>
  <si>
    <t>LinkState{link=79237, prob=1.0}</t>
  </si>
  <si>
    <t>LinkState{link=75397, prob=1.0}</t>
  </si>
  <si>
    <t>LinkState{link=75399, prob=1.0}</t>
  </si>
  <si>
    <t>LinkState{link=79497, prob=1.0}</t>
  </si>
  <si>
    <t>LinkState{link=79499, prob=1.0}</t>
  </si>
  <si>
    <t>LinkState{link=79498, prob=1.0}</t>
  </si>
  <si>
    <t>LinkState{link=79245, prob=1.0}</t>
  </si>
  <si>
    <t>LinkState{link=79500, prob=1.0}</t>
  </si>
  <si>
    <t>LinkState{link=79246, prob=1.0}</t>
  </si>
  <si>
    <t>LinkState{link=75409, prob=1.0}</t>
  </si>
  <si>
    <t>LinkState{link=90001, prob=1.0}</t>
  </si>
  <si>
    <t>LinkState{link=75411, prob=1.0}</t>
  </si>
  <si>
    <t>LinkState{link=90003, prob=1.0}</t>
  </si>
  <si>
    <t>LinkState{link=90002, prob=1.0}</t>
  </si>
  <si>
    <t>LinkState{link=79509, prob=1.0}</t>
  </si>
  <si>
    <t>LinkState{link=90005, prob=1.0}</t>
  </si>
  <si>
    <t>LinkState{link=75412, prob=1.0}</t>
  </si>
  <si>
    <t>LinkState{link=90004, prob=1.0}</t>
  </si>
  <si>
    <t>LinkState{link=79511, prob=1.0}</t>
  </si>
  <si>
    <t>LinkState{link=79510, prob=1.0}</t>
  </si>
  <si>
    <t>LinkState{link=79899, prob=1.0}</t>
  </si>
  <si>
    <t>LinkState{link=79515, prob=1.0}</t>
  </si>
  <si>
    <t>LinkState{link=79258, prob=1.0}</t>
  </si>
  <si>
    <t>LinkState{link=79517, prob=1.0}</t>
  </si>
  <si>
    <t>LinkState{link=79901, prob=1.0}</t>
  </si>
  <si>
    <t>LinkState{link=79900, prob=1.0}</t>
  </si>
  <si>
    <t>LinkState{link=79260, prob=1.0}</t>
  </si>
  <si>
    <t>LinkState{link=79516, prob=1.0}</t>
  </si>
  <si>
    <t>LinkState{link=79903, prob=1.0}</t>
  </si>
  <si>
    <t>LinkState{link=79519, prob=1.0}</t>
  </si>
  <si>
    <t>LinkState{link=79902, prob=1.0}</t>
  </si>
  <si>
    <t>LinkState{link=79518, prob=1.0}</t>
  </si>
  <si>
    <t>LinkState{link=79264, prob=1.0}</t>
  </si>
  <si>
    <t>LinkState{link=79269, prob=1.0}</t>
  </si>
  <si>
    <t>LinkState{link=79525, prob=1.0}</t>
  </si>
  <si>
    <t>LinkState{link=79268, prob=1.0}</t>
  </si>
  <si>
    <t>LinkState{link=79273, prob=1.0}</t>
  </si>
  <si>
    <t>LinkState{link=79531, prob=1.0}</t>
  </si>
  <si>
    <t>LinkState{link=79274, prob=1.0}</t>
  </si>
  <si>
    <t>LinkState{link=79279, prob=1.0}</t>
  </si>
  <si>
    <t>LinkState{link=79278, prob=1.0}</t>
  </si>
  <si>
    <t>LinkState{link=75317, prob=1.0}</t>
  </si>
  <si>
    <t>LinkState{link=75316, prob=1.0}</t>
  </si>
  <si>
    <t>LinkState{link=79288, prob=1.0}</t>
  </si>
  <si>
    <t>LinkState{link=79292, prob=1.0}</t>
  </si>
  <si>
    <t>LinkState{link=79294, prob=1.0}</t>
  </si>
  <si>
    <t>LinkState{link=79298, prob=1.0}</t>
  </si>
  <si>
    <t>LinkState{link=79300, prob=1.0}</t>
  </si>
  <si>
    <t>LinkState{link=79304, prob=1.0}</t>
  </si>
  <si>
    <t>LinkState{link=75236, prob=1.0}</t>
  </si>
  <si>
    <t>LinkState{link=79207, prob=1.0}</t>
  </si>
  <si>
    <t>LinkState{link=79209, prob=1.0}</t>
  </si>
  <si>
    <t>LinkState{link=75240, prob=1.0}</t>
  </si>
  <si>
    <t>LinkState{link=79210, prob=1.0}</t>
  </si>
  <si>
    <t>LinkState{link=79477, prob=1.0}</t>
  </si>
  <si>
    <t>LinkState{link=79479, prob=1.0}</t>
  </si>
  <si>
    <t>LinkState{link=75385, prob=1.0}</t>
  </si>
  <si>
    <t>LinkState{link=79225, prob=1.0}</t>
  </si>
  <si>
    <t>LinkState{link=79224, prob=1.0}</t>
  </si>
  <si>
    <t>LinkState{link=79480, prob=1.0}</t>
  </si>
  <si>
    <t>LinkState{link=79227, prob=1.0}</t>
  </si>
  <si>
    <t>LinkState{link=79226, prob=1.0}</t>
  </si>
  <si>
    <t>LinkState{link=79482, prob=1.0}</t>
  </si>
  <si>
    <t>LinkState{link=75386, prob=1.0}</t>
  </si>
  <si>
    <t>LinkState{link=79231, prob=1.0}</t>
  </si>
  <si>
    <t>LinkState{link=79487, prob=1.0}</t>
  </si>
  <si>
    <t>From</t>
  </si>
  <si>
    <t>To</t>
  </si>
  <si>
    <t>Momemt</t>
  </si>
  <si>
    <t>u)</t>
  </si>
  <si>
    <t>T2 flow</t>
  </si>
  <si>
    <t>MUER_flow</t>
  </si>
  <si>
    <t>Flow</t>
  </si>
  <si>
    <t>Momemt(u)</t>
  </si>
  <si>
    <t>Tail</t>
  </si>
  <si>
    <t>Head</t>
  </si>
  <si>
    <t>Flow_AlgoB</t>
  </si>
  <si>
    <t>Demand level</t>
  </si>
  <si>
    <t>MSOR</t>
  </si>
  <si>
    <t>MUER</t>
  </si>
  <si>
    <t>Expected system travel time</t>
  </si>
  <si>
    <t>Absolute difference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</si>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</sst>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10" fontId="2" fillId="0" borderId="1" xfId="0" applyNumberFormat="1" applyFont="1" applyBorder="1" applyAlignment="1">
      <alignment horizontal="right" wrapText="1" readingOrder="1"/>
    </xf>
    <xf numFmtId="2" fontId="0" fillId="0" borderId="0" xfId="1" applyNumberFormat="1" applyFont="1"/>
    <xf numFmtId="164" fontId="0" fillId="0" borderId="0" xfId="0" applyNumberFormat="1"/>
    <xf numFmtId="0" fontId="3" fillId="0" borderId="0" xfId="2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Sheet3!$K$8</c:f>
              <c:strCache>
                <c:ptCount val="1"/>
                <c:pt idx="0">
                  <c:v>MUER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Sheet3!$J$9:$J$15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cat>
          <c:val>
            <c:numRef>
              <c:f>Sheet3!$K$9:$K$15</c:f>
              <c:numCache>
                <c:formatCode>General</c:formatCode>
                <c:ptCount val="7"/>
                <c:pt idx="0">
                  <c:v>0.36907966706527795</c:v>
                </c:pt>
                <c:pt idx="1">
                  <c:v>0.57913321662138206</c:v>
                </c:pt>
                <c:pt idx="2">
                  <c:v>0.84066285000000007</c:v>
                </c:pt>
                <c:pt idx="3">
                  <c:v>1.2236538320330199</c:v>
                </c:pt>
                <c:pt idx="4">
                  <c:v>1.6442664162540102</c:v>
                </c:pt>
                <c:pt idx="5">
                  <c:v>2.3315038162546897</c:v>
                </c:pt>
                <c:pt idx="6">
                  <c:v>3.4206070534068496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F-4839-B937-80D96FB7BA7D}"/>
            </c:ext>
          </c:extLst>
        </c:ser>
        <c:ser>
          <c:idx val="1"/>
          <c:order val="1"/>
          <c:tx>
            <c:strRef>
              <c:f>Sheet3!$L$8</c:f>
              <c:strCache>
                <c:ptCount val="1"/>
                <c:pt idx="0">
                  <c:v>MSOR</c:v>
                </c:pt>
              </c:strCache>
            </c:strRef>
          </c:tx>
          <c:spPr>
            <a:pattFill prst="dk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Sheet3!$J$9:$J$15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cat>
          <c:val>
            <c:numRef>
              <c:f>Sheet3!$L$9:$L$15</c:f>
              <c:numCache>
                <c:formatCode>General</c:formatCode>
                <c:ptCount val="7"/>
                <c:pt idx="0">
                  <c:v>0.34694550212848296</c:v>
                </c:pt>
                <c:pt idx="1">
                  <c:v>0.55198049979438502</c:v>
                </c:pt>
                <c:pt idx="2">
                  <c:v>0.7956918075957079</c:v>
                </c:pt>
                <c:pt idx="3">
                  <c:v>1.1061510049948899</c:v>
                </c:pt>
                <c:pt idx="4">
                  <c:v>1.54707666704673</c:v>
                </c:pt>
                <c:pt idx="5">
                  <c:v>2.21062347184135</c:v>
                </c:pt>
                <c:pt idx="6">
                  <c:v>3.2288199724151703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F-4839-B937-80D96FB7B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6368"/>
        <c:axId val="53272576"/>
      </c:barChart>
      <c:catAx>
        <c:axId val="5314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2576"/>
        <c:crosses val="autoZero"/>
        <c:auto val="1"/>
        <c:lblAlgn val="ctr"/>
        <c:lblOffset val="100"/>
        <c:noMultiLvlLbl val="0"/>
      </c:catAx>
      <c:valAx>
        <c:axId val="532725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Expected Perceived travel time (*100,000 $)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63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absolute difference in flow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absolute difference in flow</a:t>
          </a:r>
        </a:p>
      </cx:txPr>
    </cx:title>
    <cx:plotArea>
      <cx:plotAreaRegion>
        <cx:series layoutId="clusteredColumn" uniqueId="{138424A1-C1DD-417D-B0EB-5E4E04CE03B5}">
          <cx:tx>
            <cx:txData>
              <cx:f>_xlchart.v1.0</cx:f>
              <cx:v>Absolute difference</cx:v>
            </cx:txData>
          </cx:tx>
          <cx:dataId val="0"/>
          <cx:layoutPr>
            <cx:binning intervalClosed="r" overflow="5000">
              <cx:binCount val="8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55</xdr:row>
      <xdr:rowOff>80962</xdr:rowOff>
    </xdr:from>
    <xdr:to>
      <xdr:col>10</xdr:col>
      <xdr:colOff>571500</xdr:colOff>
      <xdr:row>69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6492FF-AD8C-496C-9EF5-1CC3C3A2B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10558462"/>
              <a:ext cx="4876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16</xdr:row>
      <xdr:rowOff>161925</xdr:rowOff>
    </xdr:from>
    <xdr:to>
      <xdr:col>13</xdr:col>
      <xdr:colOff>209550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topLeftCell="B52" workbookViewId="0">
      <selection activeCell="S54" sqref="S2:S68"/>
    </sheetView>
  </sheetViews>
  <sheetFormatPr defaultRowHeight="15" x14ac:dyDescent="0.25"/>
  <cols>
    <col min="1" max="1" width="6" style="1" bestFit="1" customWidth="1"/>
    <col min="2" max="2" width="12" style="1" bestFit="1" customWidth="1"/>
    <col min="4" max="4" width="6" bestFit="1" customWidth="1"/>
    <col min="5" max="5" width="29.140625" bestFit="1" customWidth="1"/>
    <col min="6" max="6" width="12" bestFit="1" customWidth="1"/>
    <col min="7" max="7" width="5.140625" bestFit="1" customWidth="1"/>
    <col min="9" max="9" width="11.85546875" bestFit="1" customWidth="1"/>
    <col min="11" max="11" width="10.5703125" bestFit="1" customWidth="1"/>
    <col min="19" max="19" width="11.140625" bestFit="1" customWidth="1"/>
  </cols>
  <sheetData>
    <row r="1" spans="1:21" x14ac:dyDescent="0.25">
      <c r="A1" s="1" t="s">
        <v>0</v>
      </c>
      <c r="B1" s="1" t="s">
        <v>1</v>
      </c>
      <c r="D1" t="s">
        <v>2</v>
      </c>
      <c r="E1" t="s">
        <v>3</v>
      </c>
      <c r="F1" t="s">
        <v>77</v>
      </c>
      <c r="G1" t="s">
        <v>4</v>
      </c>
      <c r="K1" t="s">
        <v>0</v>
      </c>
      <c r="L1" t="s">
        <v>72</v>
      </c>
      <c r="M1" t="s">
        <v>73</v>
      </c>
      <c r="N1" s="5" t="s">
        <v>76</v>
      </c>
      <c r="O1" t="s">
        <v>74</v>
      </c>
      <c r="P1" t="s">
        <v>75</v>
      </c>
      <c r="Q1" t="s">
        <v>88</v>
      </c>
      <c r="R1" t="s">
        <v>87</v>
      </c>
    </row>
    <row r="2" spans="1:21" x14ac:dyDescent="0.25">
      <c r="A2" s="1">
        <v>75236</v>
      </c>
      <c r="B2" s="1">
        <v>2648.1076069999999</v>
      </c>
      <c r="D2">
        <v>75236</v>
      </c>
      <c r="E2" t="s">
        <v>55</v>
      </c>
      <c r="F2">
        <v>0</v>
      </c>
      <c r="G2">
        <v>1</v>
      </c>
      <c r="I2" s="3">
        <f>F2-B2</f>
        <v>-2648.1076069999999</v>
      </c>
      <c r="K2" s="1">
        <v>75236</v>
      </c>
      <c r="L2">
        <v>75031</v>
      </c>
      <c r="M2">
        <v>75032</v>
      </c>
      <c r="N2">
        <v>0</v>
      </c>
      <c r="O2">
        <v>0</v>
      </c>
      <c r="Q2">
        <f>N2-F2</f>
        <v>0</v>
      </c>
      <c r="R2">
        <f>ABS(Q2)</f>
        <v>0</v>
      </c>
      <c r="S2" s="6">
        <f t="shared" ref="S2:S53" si="0">IF(F2=0,0,R2/MAX(F2,R2))</f>
        <v>0</v>
      </c>
      <c r="U2" s="8">
        <f>AVERAGE(S2:S68)</f>
        <v>0.25210424340507592</v>
      </c>
    </row>
    <row r="3" spans="1:21" x14ac:dyDescent="0.25">
      <c r="A3" s="1">
        <v>75240</v>
      </c>
      <c r="B3" s="1">
        <v>11484.796073</v>
      </c>
      <c r="D3">
        <v>75240</v>
      </c>
      <c r="E3" t="s">
        <v>58</v>
      </c>
      <c r="F3">
        <v>11485.38</v>
      </c>
      <c r="G3">
        <v>1</v>
      </c>
      <c r="I3" s="3">
        <f t="shared" ref="I3:I63" si="1">F3-B3</f>
        <v>0.5839269999996759</v>
      </c>
      <c r="K3" s="1">
        <v>75240</v>
      </c>
      <c r="L3">
        <v>75036</v>
      </c>
      <c r="M3">
        <v>75037</v>
      </c>
      <c r="N3">
        <v>11496.865379999999</v>
      </c>
      <c r="O3">
        <v>6113.7711424198997</v>
      </c>
      <c r="Q3" s="1">
        <f t="shared" ref="Q3:Q66" si="2">N3-F3</f>
        <v>11.485380000000077</v>
      </c>
      <c r="R3" s="1">
        <f t="shared" ref="R3:R66" si="3">ABS(Q3)</f>
        <v>11.485380000000077</v>
      </c>
      <c r="S3" s="6">
        <f t="shared" si="0"/>
        <v>1.0000000000000067E-3</v>
      </c>
    </row>
    <row r="4" spans="1:21" x14ac:dyDescent="0.25">
      <c r="A4" s="1">
        <v>75316</v>
      </c>
      <c r="B4" s="1">
        <v>11485.376101</v>
      </c>
      <c r="D4">
        <v>75316</v>
      </c>
      <c r="E4" t="s">
        <v>48</v>
      </c>
      <c r="F4">
        <v>11485.38</v>
      </c>
      <c r="G4">
        <v>1</v>
      </c>
      <c r="I4" s="3">
        <f t="shared" si="1"/>
        <v>3.8989999993646052E-3</v>
      </c>
      <c r="K4" s="1">
        <v>75316</v>
      </c>
      <c r="L4">
        <v>75071</v>
      </c>
      <c r="M4">
        <v>75036</v>
      </c>
      <c r="N4">
        <v>11496.865379999999</v>
      </c>
      <c r="O4">
        <v>6113.7711424198997</v>
      </c>
      <c r="Q4" s="1">
        <f t="shared" si="2"/>
        <v>11.485380000000077</v>
      </c>
      <c r="R4" s="1">
        <f t="shared" si="3"/>
        <v>11.485380000000077</v>
      </c>
      <c r="S4" s="6">
        <f t="shared" si="0"/>
        <v>1.0000000000000067E-3</v>
      </c>
    </row>
    <row r="5" spans="1:21" x14ac:dyDescent="0.25">
      <c r="A5" s="1">
        <v>75317</v>
      </c>
      <c r="B5" s="1">
        <v>0.58002699999999996</v>
      </c>
      <c r="D5">
        <v>75317</v>
      </c>
      <c r="E5" t="s">
        <v>47</v>
      </c>
      <c r="F5">
        <v>0</v>
      </c>
      <c r="G5">
        <v>1</v>
      </c>
      <c r="I5" s="3">
        <f t="shared" si="1"/>
        <v>-0.58002699999999996</v>
      </c>
      <c r="K5" s="1">
        <v>75317</v>
      </c>
      <c r="L5">
        <v>75036</v>
      </c>
      <c r="M5">
        <v>75031</v>
      </c>
      <c r="N5">
        <v>0</v>
      </c>
      <c r="O5">
        <v>0</v>
      </c>
      <c r="Q5" s="1">
        <f t="shared" si="2"/>
        <v>0</v>
      </c>
      <c r="R5" s="1">
        <f t="shared" si="3"/>
        <v>0</v>
      </c>
      <c r="S5" s="6">
        <f t="shared" si="0"/>
        <v>0</v>
      </c>
    </row>
    <row r="6" spans="1:21" x14ac:dyDescent="0.25">
      <c r="A6" s="1">
        <v>75385</v>
      </c>
      <c r="B6" s="1">
        <v>9873.9346650000007</v>
      </c>
      <c r="D6">
        <v>75385</v>
      </c>
      <c r="E6" t="s">
        <v>62</v>
      </c>
      <c r="F6">
        <v>14731.404887315701</v>
      </c>
      <c r="G6">
        <v>1</v>
      </c>
      <c r="I6" s="3">
        <f t="shared" si="1"/>
        <v>4857.4702223157001</v>
      </c>
      <c r="K6" s="1">
        <v>75385</v>
      </c>
      <c r="L6">
        <v>75120</v>
      </c>
      <c r="M6">
        <v>75121</v>
      </c>
      <c r="N6">
        <v>14746.299497782</v>
      </c>
      <c r="O6">
        <v>4789.62023151824</v>
      </c>
      <c r="Q6" s="1">
        <f t="shared" si="2"/>
        <v>14.894610466299127</v>
      </c>
      <c r="R6" s="1">
        <f t="shared" si="3"/>
        <v>14.894610466299127</v>
      </c>
      <c r="S6" s="6">
        <f t="shared" si="0"/>
        <v>1.0110787518387979E-3</v>
      </c>
    </row>
    <row r="7" spans="1:21" x14ac:dyDescent="0.25">
      <c r="A7" s="1">
        <v>75386</v>
      </c>
      <c r="B7" s="1">
        <v>14736.971059</v>
      </c>
      <c r="D7">
        <v>75386</v>
      </c>
      <c r="E7" t="s">
        <v>69</v>
      </c>
      <c r="F7">
        <v>14736.969999999899</v>
      </c>
      <c r="G7">
        <v>1</v>
      </c>
      <c r="I7" s="3">
        <f t="shared" si="1"/>
        <v>-1.0590001002128702E-3</v>
      </c>
      <c r="K7" s="1">
        <v>75386</v>
      </c>
      <c r="L7">
        <v>75122</v>
      </c>
      <c r="M7">
        <v>75123</v>
      </c>
      <c r="N7">
        <v>14751.706969999899</v>
      </c>
      <c r="O7">
        <v>7844.6217637299096</v>
      </c>
      <c r="Q7" s="1">
        <f t="shared" si="2"/>
        <v>14.736969999999928</v>
      </c>
      <c r="R7" s="1">
        <f t="shared" si="3"/>
        <v>14.736969999999928</v>
      </c>
      <c r="S7" s="6">
        <f t="shared" si="0"/>
        <v>1.000000000000002E-3</v>
      </c>
    </row>
    <row r="8" spans="1:21" x14ac:dyDescent="0.25">
      <c r="A8" s="1">
        <v>75397</v>
      </c>
      <c r="B8" s="1">
        <v>343.26748800000001</v>
      </c>
      <c r="D8">
        <v>75397</v>
      </c>
      <c r="E8" t="s">
        <v>7</v>
      </c>
      <c r="F8">
        <v>7675.8061358196601</v>
      </c>
      <c r="G8">
        <v>1</v>
      </c>
      <c r="I8" s="3">
        <f t="shared" si="1"/>
        <v>7332.5386478196597</v>
      </c>
      <c r="K8" s="1">
        <v>75397</v>
      </c>
      <c r="L8">
        <v>75133</v>
      </c>
      <c r="M8">
        <v>75134</v>
      </c>
      <c r="N8">
        <v>7687.3688863136304</v>
      </c>
      <c r="O8">
        <v>2393.36900786978</v>
      </c>
      <c r="Q8" s="1">
        <f t="shared" si="2"/>
        <v>11.56275049397027</v>
      </c>
      <c r="R8" s="1">
        <f t="shared" si="3"/>
        <v>11.56275049397027</v>
      </c>
      <c r="S8" s="6">
        <f t="shared" si="0"/>
        <v>1.5063890735869325E-3</v>
      </c>
    </row>
    <row r="9" spans="1:21" x14ac:dyDescent="0.25">
      <c r="A9" s="1">
        <v>75399</v>
      </c>
      <c r="B9" s="1">
        <v>7821.4278279999999</v>
      </c>
      <c r="D9">
        <v>75399</v>
      </c>
      <c r="E9" t="s">
        <v>8</v>
      </c>
      <c r="F9">
        <v>7675.8061358196601</v>
      </c>
      <c r="G9">
        <v>1</v>
      </c>
      <c r="I9" s="3">
        <f t="shared" si="1"/>
        <v>-145.62169218033978</v>
      </c>
      <c r="K9" s="1">
        <v>75399</v>
      </c>
      <c r="L9">
        <v>75131</v>
      </c>
      <c r="M9">
        <v>75133</v>
      </c>
      <c r="N9">
        <v>7687.3688863136304</v>
      </c>
      <c r="O9">
        <v>2393.36900786978</v>
      </c>
      <c r="Q9" s="1">
        <f t="shared" si="2"/>
        <v>11.56275049397027</v>
      </c>
      <c r="R9" s="1">
        <f t="shared" si="3"/>
        <v>11.56275049397027</v>
      </c>
      <c r="S9" s="6">
        <f t="shared" si="0"/>
        <v>1.5063890735869325E-3</v>
      </c>
    </row>
    <row r="10" spans="1:21" x14ac:dyDescent="0.25">
      <c r="A10" s="1">
        <v>75409</v>
      </c>
      <c r="B10" s="1">
        <v>1249.3974370000001</v>
      </c>
      <c r="D10">
        <v>75409</v>
      </c>
      <c r="E10" t="s">
        <v>15</v>
      </c>
      <c r="F10">
        <v>0</v>
      </c>
      <c r="G10">
        <v>1</v>
      </c>
      <c r="I10" s="3">
        <f t="shared" si="1"/>
        <v>-1249.3974370000001</v>
      </c>
      <c r="K10" s="1">
        <v>75409</v>
      </c>
      <c r="L10">
        <v>75032</v>
      </c>
      <c r="M10">
        <v>75139</v>
      </c>
      <c r="N10">
        <v>0</v>
      </c>
      <c r="O10">
        <v>0</v>
      </c>
      <c r="Q10" s="1">
        <f t="shared" si="2"/>
        <v>0</v>
      </c>
      <c r="R10" s="1">
        <f t="shared" si="3"/>
        <v>0</v>
      </c>
      <c r="S10" s="6">
        <f t="shared" si="0"/>
        <v>0</v>
      </c>
    </row>
    <row r="11" spans="1:21" x14ac:dyDescent="0.25">
      <c r="A11" s="1">
        <v>75411</v>
      </c>
      <c r="B11" s="1">
        <v>75.773463000000007</v>
      </c>
      <c r="D11">
        <v>75411</v>
      </c>
      <c r="E11" t="s">
        <v>17</v>
      </c>
      <c r="F11">
        <v>7055.5987514961198</v>
      </c>
      <c r="G11">
        <v>1</v>
      </c>
      <c r="I11" s="3">
        <f t="shared" si="1"/>
        <v>6979.8252884961194</v>
      </c>
      <c r="K11" s="1">
        <v>75411</v>
      </c>
      <c r="L11">
        <v>75140</v>
      </c>
      <c r="M11">
        <v>75120</v>
      </c>
      <c r="N11">
        <v>7058.9306114684096</v>
      </c>
      <c r="O11">
        <v>2396.2512236484399</v>
      </c>
      <c r="Q11" s="1">
        <f t="shared" si="2"/>
        <v>3.3318599722897488</v>
      </c>
      <c r="R11" s="1">
        <f t="shared" si="3"/>
        <v>3.3318599722897488</v>
      </c>
      <c r="S11" s="6">
        <f t="shared" si="0"/>
        <v>4.7222923094701743E-4</v>
      </c>
    </row>
    <row r="12" spans="1:21" x14ac:dyDescent="0.25">
      <c r="A12" s="1">
        <v>75412</v>
      </c>
      <c r="B12" s="1">
        <v>9798.1612019999993</v>
      </c>
      <c r="D12">
        <v>75412</v>
      </c>
      <c r="E12" t="s">
        <v>22</v>
      </c>
      <c r="F12">
        <v>7675.8061358196601</v>
      </c>
      <c r="G12">
        <v>1</v>
      </c>
      <c r="I12" s="3">
        <f t="shared" si="1"/>
        <v>-2122.3550661803392</v>
      </c>
      <c r="K12" s="1">
        <v>75412</v>
      </c>
      <c r="L12">
        <v>75134</v>
      </c>
      <c r="M12">
        <v>75120</v>
      </c>
      <c r="N12">
        <v>7687.3688863136304</v>
      </c>
      <c r="O12">
        <v>2393.36900786978</v>
      </c>
      <c r="Q12" s="1">
        <f t="shared" si="2"/>
        <v>11.56275049397027</v>
      </c>
      <c r="R12" s="1">
        <f t="shared" si="3"/>
        <v>11.56275049397027</v>
      </c>
      <c r="S12" s="6">
        <f t="shared" si="0"/>
        <v>1.5063890735869325E-3</v>
      </c>
    </row>
    <row r="13" spans="1:21" x14ac:dyDescent="0.25">
      <c r="A13" s="1">
        <v>79207</v>
      </c>
      <c r="B13" s="1">
        <v>5913.7705050000004</v>
      </c>
      <c r="D13">
        <v>79207</v>
      </c>
      <c r="E13" t="s">
        <v>56</v>
      </c>
      <c r="F13">
        <v>8916.1193745039</v>
      </c>
      <c r="G13">
        <v>1</v>
      </c>
      <c r="I13" s="3">
        <f t="shared" si="1"/>
        <v>3002.3488695038996</v>
      </c>
      <c r="K13" s="1">
        <v>79207</v>
      </c>
      <c r="L13">
        <v>76964</v>
      </c>
      <c r="M13">
        <v>76965</v>
      </c>
      <c r="N13">
        <v>8938.2725529971594</v>
      </c>
      <c r="O13">
        <v>8065.6119511855504</v>
      </c>
      <c r="Q13" s="1">
        <f t="shared" si="2"/>
        <v>22.153178493259475</v>
      </c>
      <c r="R13" s="1">
        <f t="shared" si="3"/>
        <v>22.153178493259475</v>
      </c>
      <c r="S13" s="6">
        <f t="shared" si="0"/>
        <v>2.4846211185336553E-3</v>
      </c>
    </row>
    <row r="14" spans="1:21" x14ac:dyDescent="0.25">
      <c r="A14" s="1">
        <v>79209</v>
      </c>
      <c r="B14" s="1">
        <v>3083.6149070000001</v>
      </c>
      <c r="D14">
        <v>79209</v>
      </c>
      <c r="E14" t="s">
        <v>57</v>
      </c>
      <c r="F14">
        <v>2379.3707850698902</v>
      </c>
      <c r="G14">
        <v>1</v>
      </c>
      <c r="I14" s="3">
        <f t="shared" si="1"/>
        <v>-704.24412193010994</v>
      </c>
      <c r="K14" s="1">
        <v>79209</v>
      </c>
      <c r="L14">
        <v>76967</v>
      </c>
      <c r="M14">
        <v>76965</v>
      </c>
      <c r="N14">
        <v>2369.6929718481401</v>
      </c>
      <c r="O14">
        <v>1066.28162810818</v>
      </c>
      <c r="Q14" s="1">
        <f t="shared" si="2"/>
        <v>-9.677813221750057</v>
      </c>
      <c r="R14" s="1">
        <f t="shared" si="3"/>
        <v>9.677813221750057</v>
      </c>
      <c r="S14" s="6">
        <f t="shared" si="0"/>
        <v>4.0673833950036443E-3</v>
      </c>
    </row>
    <row r="15" spans="1:21" x14ac:dyDescent="0.25">
      <c r="A15" s="1">
        <v>79210</v>
      </c>
      <c r="B15" s="1">
        <v>10760.651233000001</v>
      </c>
      <c r="D15">
        <v>79210</v>
      </c>
      <c r="E15" t="s">
        <v>59</v>
      </c>
      <c r="F15">
        <v>14926.859840426199</v>
      </c>
      <c r="G15">
        <v>1</v>
      </c>
      <c r="I15" s="3">
        <f t="shared" si="1"/>
        <v>4166.2086074261988</v>
      </c>
      <c r="K15" s="1">
        <v>79210</v>
      </c>
      <c r="L15">
        <v>76968</v>
      </c>
      <c r="M15">
        <v>76969</v>
      </c>
      <c r="N15">
        <v>14940.6068251546</v>
      </c>
      <c r="O15">
        <v>4826.4993268564704</v>
      </c>
      <c r="Q15" s="1">
        <f t="shared" si="2"/>
        <v>13.746984728401003</v>
      </c>
      <c r="R15" s="1">
        <f t="shared" si="3"/>
        <v>13.746984728401003</v>
      </c>
      <c r="S15" s="6">
        <f t="shared" si="0"/>
        <v>9.2095624098849263E-4</v>
      </c>
    </row>
    <row r="16" spans="1:21" x14ac:dyDescent="0.25">
      <c r="A16" s="1">
        <v>79224</v>
      </c>
      <c r="B16" s="1">
        <v>9360.1950710000001</v>
      </c>
      <c r="D16">
        <v>79224</v>
      </c>
      <c r="E16" t="s">
        <v>64</v>
      </c>
      <c r="F16">
        <v>11590.6235725116</v>
      </c>
      <c r="G16">
        <v>1</v>
      </c>
      <c r="I16" s="3">
        <f t="shared" si="1"/>
        <v>2230.4285015116002</v>
      </c>
      <c r="K16" s="1">
        <v>79224</v>
      </c>
      <c r="L16">
        <v>76982</v>
      </c>
      <c r="M16">
        <v>76964</v>
      </c>
      <c r="N16">
        <v>11629.6390922179</v>
      </c>
      <c r="O16">
        <v>9279.7720849902598</v>
      </c>
      <c r="Q16" s="1">
        <f t="shared" si="2"/>
        <v>39.015519706299528</v>
      </c>
      <c r="R16" s="1">
        <f t="shared" si="3"/>
        <v>39.015519706299528</v>
      </c>
      <c r="S16" s="6">
        <f t="shared" si="0"/>
        <v>3.3661277550958513E-3</v>
      </c>
    </row>
    <row r="17" spans="1:19" x14ac:dyDescent="0.25">
      <c r="A17" s="1">
        <v>79225</v>
      </c>
      <c r="B17" s="1">
        <v>3531.6490779999999</v>
      </c>
      <c r="D17">
        <v>79225</v>
      </c>
      <c r="E17" t="s">
        <v>63</v>
      </c>
      <c r="F17">
        <v>0</v>
      </c>
      <c r="G17">
        <v>1</v>
      </c>
      <c r="I17" s="3">
        <f t="shared" si="1"/>
        <v>-3531.6490779999999</v>
      </c>
      <c r="K17" s="1">
        <v>79225</v>
      </c>
      <c r="L17">
        <v>76983</v>
      </c>
      <c r="M17">
        <v>76984</v>
      </c>
      <c r="N17">
        <v>0</v>
      </c>
      <c r="O17">
        <v>0</v>
      </c>
      <c r="Q17" s="1">
        <f t="shared" si="2"/>
        <v>0</v>
      </c>
      <c r="R17" s="1">
        <f t="shared" si="3"/>
        <v>0</v>
      </c>
      <c r="S17" s="6">
        <f t="shared" si="0"/>
        <v>0</v>
      </c>
    </row>
    <row r="18" spans="1:19" x14ac:dyDescent="0.25">
      <c r="A18" s="1">
        <v>79226</v>
      </c>
      <c r="B18" s="1">
        <v>701.47371799999996</v>
      </c>
      <c r="D18">
        <v>79226</v>
      </c>
      <c r="E18" t="s">
        <v>67</v>
      </c>
      <c r="F18">
        <v>7.2535680845556403</v>
      </c>
      <c r="G18">
        <v>1</v>
      </c>
      <c r="I18" s="3">
        <f t="shared" si="1"/>
        <v>-694.22014991544427</v>
      </c>
      <c r="K18" s="1">
        <v>79226</v>
      </c>
      <c r="L18">
        <v>76985</v>
      </c>
      <c r="M18">
        <v>76984</v>
      </c>
      <c r="N18">
        <v>8.4089653846153691</v>
      </c>
      <c r="O18">
        <v>1.8799407846153799</v>
      </c>
      <c r="Q18" s="1">
        <f t="shared" si="2"/>
        <v>1.1553973000597288</v>
      </c>
      <c r="R18" s="1">
        <f t="shared" si="3"/>
        <v>1.1553973000597288</v>
      </c>
      <c r="S18" s="6">
        <f t="shared" si="0"/>
        <v>0.1592867519255538</v>
      </c>
    </row>
    <row r="19" spans="1:19" x14ac:dyDescent="0.25">
      <c r="A19" s="1">
        <v>79227</v>
      </c>
      <c r="B19" s="1">
        <v>4467.2537480000001</v>
      </c>
      <c r="D19">
        <v>79227</v>
      </c>
      <c r="E19" t="s">
        <v>66</v>
      </c>
      <c r="F19">
        <v>14624.472859403701</v>
      </c>
      <c r="G19">
        <v>1</v>
      </c>
      <c r="I19" s="3">
        <f t="shared" si="1"/>
        <v>10157.219111403701</v>
      </c>
      <c r="K19" s="1">
        <v>79227</v>
      </c>
      <c r="L19">
        <v>76985</v>
      </c>
      <c r="M19">
        <v>76986</v>
      </c>
      <c r="N19">
        <v>14610.5242923973</v>
      </c>
      <c r="O19">
        <v>4676.7408803752396</v>
      </c>
      <c r="Q19" s="1">
        <f t="shared" si="2"/>
        <v>-13.948567006400481</v>
      </c>
      <c r="R19" s="1">
        <f t="shared" si="3"/>
        <v>13.948567006400481</v>
      </c>
      <c r="S19" s="6">
        <f t="shared" si="0"/>
        <v>9.5378254932665114E-4</v>
      </c>
    </row>
    <row r="20" spans="1:19" x14ac:dyDescent="0.25">
      <c r="A20" s="1">
        <v>79231</v>
      </c>
      <c r="B20" s="1">
        <v>1249.3974370000001</v>
      </c>
      <c r="D20">
        <v>79231</v>
      </c>
      <c r="E20" t="s">
        <v>70</v>
      </c>
      <c r="F20">
        <v>0</v>
      </c>
      <c r="G20">
        <v>1</v>
      </c>
      <c r="I20" s="3">
        <f t="shared" si="1"/>
        <v>-1249.3974370000001</v>
      </c>
      <c r="K20" s="1">
        <v>79231</v>
      </c>
      <c r="L20">
        <v>75139</v>
      </c>
      <c r="M20">
        <v>76990</v>
      </c>
      <c r="N20">
        <v>0</v>
      </c>
      <c r="O20">
        <v>0</v>
      </c>
      <c r="Q20" s="1">
        <f t="shared" si="2"/>
        <v>0</v>
      </c>
      <c r="R20" s="1">
        <f t="shared" si="3"/>
        <v>0</v>
      </c>
      <c r="S20" s="6">
        <f t="shared" si="0"/>
        <v>0</v>
      </c>
    </row>
    <row r="21" spans="1:19" x14ac:dyDescent="0.25">
      <c r="A21" s="1">
        <v>79235</v>
      </c>
      <c r="B21" s="1">
        <v>2205.5020800000002</v>
      </c>
      <c r="D21">
        <v>79235</v>
      </c>
      <c r="E21" t="s">
        <v>5</v>
      </c>
      <c r="F21">
        <v>0</v>
      </c>
      <c r="G21">
        <v>1</v>
      </c>
      <c r="I21" s="3">
        <f t="shared" si="1"/>
        <v>-2205.5020800000002</v>
      </c>
      <c r="K21" s="1">
        <v>79235</v>
      </c>
      <c r="L21">
        <v>76992</v>
      </c>
      <c r="M21">
        <v>76983</v>
      </c>
      <c r="N21">
        <v>0</v>
      </c>
      <c r="O21">
        <v>0</v>
      </c>
      <c r="Q21" s="1">
        <f t="shared" si="2"/>
        <v>0</v>
      </c>
      <c r="R21" s="1">
        <f t="shared" si="3"/>
        <v>0</v>
      </c>
      <c r="S21" s="6">
        <f t="shared" si="0"/>
        <v>0</v>
      </c>
    </row>
    <row r="22" spans="1:19" x14ac:dyDescent="0.25">
      <c r="A22" s="1">
        <v>79237</v>
      </c>
      <c r="B22" s="1">
        <v>4705.2071999999998</v>
      </c>
      <c r="D22">
        <v>79237</v>
      </c>
      <c r="E22" t="s">
        <v>6</v>
      </c>
      <c r="F22">
        <v>99.678459827437393</v>
      </c>
      <c r="G22">
        <v>1</v>
      </c>
      <c r="I22" s="3">
        <f t="shared" si="1"/>
        <v>-4605.5287401725627</v>
      </c>
      <c r="K22" s="1">
        <v>79237</v>
      </c>
      <c r="L22">
        <v>75121</v>
      </c>
      <c r="M22">
        <v>76982</v>
      </c>
      <c r="N22">
        <v>127.366239999999</v>
      </c>
      <c r="O22">
        <v>110.999410358391</v>
      </c>
      <c r="Q22" s="1">
        <f t="shared" si="2"/>
        <v>27.687780172561602</v>
      </c>
      <c r="R22" s="1">
        <f t="shared" si="3"/>
        <v>27.687780172561602</v>
      </c>
      <c r="S22" s="6">
        <f t="shared" si="0"/>
        <v>0.2777709469076316</v>
      </c>
    </row>
    <row r="23" spans="1:19" x14ac:dyDescent="0.25">
      <c r="A23" s="1">
        <v>79245</v>
      </c>
      <c r="B23" s="1">
        <v>5168.7274660000003</v>
      </c>
      <c r="D23">
        <v>79245</v>
      </c>
      <c r="E23" t="s">
        <v>12</v>
      </c>
      <c r="F23">
        <v>14631.7264274883</v>
      </c>
      <c r="G23">
        <v>1</v>
      </c>
      <c r="I23" s="3">
        <f t="shared" si="1"/>
        <v>9462.9989614882998</v>
      </c>
      <c r="K23" s="1">
        <v>79245</v>
      </c>
      <c r="L23">
        <v>75121</v>
      </c>
      <c r="M23">
        <v>76985</v>
      </c>
      <c r="N23">
        <v>14618.933257782001</v>
      </c>
      <c r="O23">
        <v>4678.6208211598596</v>
      </c>
      <c r="Q23" s="1">
        <f t="shared" si="2"/>
        <v>-12.793169706299523</v>
      </c>
      <c r="R23" s="1">
        <f t="shared" si="3"/>
        <v>12.793169706299523</v>
      </c>
      <c r="S23" s="6">
        <f t="shared" si="0"/>
        <v>8.7434451222825481E-4</v>
      </c>
    </row>
    <row r="24" spans="1:19" x14ac:dyDescent="0.25">
      <c r="A24" s="1">
        <v>79246</v>
      </c>
      <c r="B24" s="1">
        <v>1249.3974370000001</v>
      </c>
      <c r="D24">
        <v>79246</v>
      </c>
      <c r="E24" t="s">
        <v>14</v>
      </c>
      <c r="F24">
        <v>0</v>
      </c>
      <c r="G24">
        <v>1</v>
      </c>
      <c r="I24" s="3">
        <f t="shared" si="1"/>
        <v>-1249.3974370000001</v>
      </c>
      <c r="K24" s="1">
        <v>79246</v>
      </c>
      <c r="L24">
        <v>76990</v>
      </c>
      <c r="M24">
        <v>76992</v>
      </c>
      <c r="N24">
        <v>0</v>
      </c>
      <c r="O24">
        <v>0</v>
      </c>
      <c r="Q24" s="1">
        <f t="shared" si="2"/>
        <v>0</v>
      </c>
      <c r="R24" s="1">
        <f t="shared" si="3"/>
        <v>0</v>
      </c>
      <c r="S24" s="6">
        <f t="shared" si="0"/>
        <v>0</v>
      </c>
    </row>
    <row r="25" spans="1:19" x14ac:dyDescent="0.25">
      <c r="A25" s="1">
        <v>79258</v>
      </c>
      <c r="B25" s="1">
        <v>4467.2537480000001</v>
      </c>
      <c r="D25">
        <v>79258</v>
      </c>
      <c r="E25" t="s">
        <v>28</v>
      </c>
      <c r="F25">
        <v>14624.472859403701</v>
      </c>
      <c r="G25">
        <v>1</v>
      </c>
      <c r="I25" s="3">
        <f t="shared" si="1"/>
        <v>10157.219111403701</v>
      </c>
      <c r="K25" s="1">
        <v>79258</v>
      </c>
      <c r="L25">
        <v>76986</v>
      </c>
      <c r="M25">
        <v>76998</v>
      </c>
      <c r="N25">
        <v>14610.5242923973</v>
      </c>
      <c r="O25">
        <v>4676.7408803752396</v>
      </c>
      <c r="Q25" s="1">
        <f t="shared" si="2"/>
        <v>-13.948567006400481</v>
      </c>
      <c r="R25" s="1">
        <f t="shared" si="3"/>
        <v>13.948567006400481</v>
      </c>
      <c r="S25" s="6">
        <f t="shared" si="0"/>
        <v>9.5378254932665114E-4</v>
      </c>
    </row>
    <row r="26" spans="1:19" x14ac:dyDescent="0.25">
      <c r="A26" s="1">
        <v>79260</v>
      </c>
      <c r="B26" s="1">
        <v>7681.958987</v>
      </c>
      <c r="D26">
        <v>79260</v>
      </c>
      <c r="E26" t="s">
        <v>32</v>
      </c>
      <c r="F26">
        <v>2681.7577660923198</v>
      </c>
      <c r="G26">
        <v>1</v>
      </c>
      <c r="I26" s="3">
        <f t="shared" si="1"/>
        <v>-5000.2012209076802</v>
      </c>
      <c r="K26" s="1">
        <v>79260</v>
      </c>
      <c r="L26">
        <v>76999</v>
      </c>
      <c r="M26">
        <v>77000</v>
      </c>
      <c r="N26">
        <v>2699.7755046053899</v>
      </c>
      <c r="O26">
        <v>1216.0400745894201</v>
      </c>
      <c r="Q26" s="1">
        <f t="shared" si="2"/>
        <v>18.017738513070071</v>
      </c>
      <c r="R26" s="1">
        <f t="shared" si="3"/>
        <v>18.017738513070071</v>
      </c>
      <c r="S26" s="6">
        <f t="shared" si="0"/>
        <v>6.7186301241981038E-3</v>
      </c>
    </row>
    <row r="27" spans="1:19" x14ac:dyDescent="0.25">
      <c r="A27" s="1">
        <v>79264</v>
      </c>
      <c r="B27" s="1">
        <v>3446.4245660000001</v>
      </c>
      <c r="D27">
        <v>79264</v>
      </c>
      <c r="E27" t="s">
        <v>38</v>
      </c>
      <c r="F27">
        <v>2674.5041980077599</v>
      </c>
      <c r="G27">
        <v>1</v>
      </c>
      <c r="I27" s="3">
        <f t="shared" si="1"/>
        <v>-771.92036799224024</v>
      </c>
      <c r="K27" s="1">
        <v>79264</v>
      </c>
      <c r="L27">
        <v>76964</v>
      </c>
      <c r="M27">
        <v>77005</v>
      </c>
      <c r="N27">
        <v>2691.3665392207799</v>
      </c>
      <c r="O27">
        <v>1214.1601338048099</v>
      </c>
      <c r="Q27" s="1">
        <f t="shared" si="2"/>
        <v>16.862341213020045</v>
      </c>
      <c r="R27" s="1">
        <f t="shared" si="3"/>
        <v>16.862341213020045</v>
      </c>
      <c r="S27" s="6">
        <f t="shared" si="0"/>
        <v>6.3048475398097392E-3</v>
      </c>
    </row>
    <row r="28" spans="1:19" x14ac:dyDescent="0.25">
      <c r="A28" s="1">
        <v>79268</v>
      </c>
      <c r="B28" s="1">
        <v>877.58542499999999</v>
      </c>
      <c r="D28">
        <v>79268</v>
      </c>
      <c r="E28" t="s">
        <v>41</v>
      </c>
      <c r="F28">
        <v>0</v>
      </c>
      <c r="G28">
        <v>1</v>
      </c>
      <c r="I28" s="3">
        <f t="shared" si="1"/>
        <v>-877.58542499999999</v>
      </c>
      <c r="K28" s="1">
        <v>79268</v>
      </c>
      <c r="L28">
        <v>77010</v>
      </c>
      <c r="M28">
        <v>77005</v>
      </c>
      <c r="N28">
        <v>0</v>
      </c>
      <c r="O28">
        <v>0</v>
      </c>
      <c r="Q28" s="1">
        <f t="shared" si="2"/>
        <v>0</v>
      </c>
      <c r="R28" s="1">
        <f t="shared" si="3"/>
        <v>0</v>
      </c>
      <c r="S28" s="6">
        <f t="shared" si="0"/>
        <v>0</v>
      </c>
    </row>
    <row r="29" spans="1:19" x14ac:dyDescent="0.25">
      <c r="A29" s="1">
        <v>79269</v>
      </c>
      <c r="B29" s="1">
        <v>3355.5373719999998</v>
      </c>
      <c r="D29">
        <v>79269</v>
      </c>
      <c r="E29" t="s">
        <v>39</v>
      </c>
      <c r="F29">
        <v>7.2535680845556403</v>
      </c>
      <c r="G29">
        <v>1</v>
      </c>
      <c r="I29" s="3">
        <f t="shared" si="1"/>
        <v>-3348.283803915444</v>
      </c>
      <c r="K29" s="1">
        <v>79269</v>
      </c>
      <c r="L29">
        <v>77010</v>
      </c>
      <c r="M29">
        <v>77011</v>
      </c>
      <c r="N29">
        <v>8.4089653846153691</v>
      </c>
      <c r="O29">
        <v>1.8799407846153799</v>
      </c>
      <c r="Q29" s="1">
        <f t="shared" si="2"/>
        <v>1.1553973000597288</v>
      </c>
      <c r="R29" s="1">
        <f t="shared" si="3"/>
        <v>1.1553973000597288</v>
      </c>
      <c r="S29" s="6">
        <f t="shared" si="0"/>
        <v>0.1592867519255538</v>
      </c>
    </row>
    <row r="30" spans="1:19" x14ac:dyDescent="0.25">
      <c r="A30" s="1">
        <v>79273</v>
      </c>
      <c r="B30" s="1">
        <v>4233.1227959999997</v>
      </c>
      <c r="D30">
        <v>79273</v>
      </c>
      <c r="E30" t="s">
        <v>42</v>
      </c>
      <c r="F30">
        <v>7.2535680845556403</v>
      </c>
      <c r="G30">
        <v>1</v>
      </c>
      <c r="I30" s="3">
        <f t="shared" si="1"/>
        <v>-4225.8692279154438</v>
      </c>
      <c r="K30" s="1">
        <v>79273</v>
      </c>
      <c r="L30">
        <v>77012</v>
      </c>
      <c r="M30">
        <v>77010</v>
      </c>
      <c r="N30">
        <v>8.4089653846153691</v>
      </c>
      <c r="O30">
        <v>1.8799407846153799</v>
      </c>
      <c r="Q30" s="1">
        <f t="shared" si="2"/>
        <v>1.1553973000597288</v>
      </c>
      <c r="R30" s="1">
        <f t="shared" si="3"/>
        <v>1.1553973000597288</v>
      </c>
      <c r="S30" s="6">
        <f t="shared" si="0"/>
        <v>0.1592867519255538</v>
      </c>
    </row>
    <row r="31" spans="1:19" x14ac:dyDescent="0.25">
      <c r="A31" s="1">
        <v>79274</v>
      </c>
      <c r="B31" s="1">
        <v>4233.1227959999997</v>
      </c>
      <c r="D31">
        <v>79274</v>
      </c>
      <c r="E31" t="s">
        <v>44</v>
      </c>
      <c r="F31">
        <v>7.2535680845556403</v>
      </c>
      <c r="G31">
        <v>1</v>
      </c>
      <c r="I31" s="3">
        <f t="shared" si="1"/>
        <v>-4225.8692279154438</v>
      </c>
      <c r="K31" s="1">
        <v>79274</v>
      </c>
      <c r="L31">
        <v>76984</v>
      </c>
      <c r="M31">
        <v>77012</v>
      </c>
      <c r="N31">
        <v>8.4089653846153691</v>
      </c>
      <c r="O31">
        <v>1.8799407846153799</v>
      </c>
      <c r="Q31" s="1">
        <f t="shared" si="2"/>
        <v>1.1553973000597288</v>
      </c>
      <c r="R31" s="1">
        <f t="shared" si="3"/>
        <v>1.1553973000597288</v>
      </c>
      <c r="S31" s="6">
        <f t="shared" si="0"/>
        <v>0.1592867519255538</v>
      </c>
    </row>
    <row r="32" spans="1:19" x14ac:dyDescent="0.25">
      <c r="A32" s="1">
        <v>79278</v>
      </c>
      <c r="B32" s="1">
        <v>4324.0099899999996</v>
      </c>
      <c r="D32">
        <v>79278</v>
      </c>
      <c r="E32" t="s">
        <v>46</v>
      </c>
      <c r="F32">
        <v>2674.5041980077599</v>
      </c>
      <c r="G32">
        <v>1</v>
      </c>
      <c r="I32" s="3">
        <f t="shared" si="1"/>
        <v>-1649.5057919922397</v>
      </c>
      <c r="K32" s="1">
        <v>79278</v>
      </c>
      <c r="L32">
        <v>77005</v>
      </c>
      <c r="M32">
        <v>77014</v>
      </c>
      <c r="N32">
        <v>2691.3665392207799</v>
      </c>
      <c r="O32">
        <v>1214.1601338048099</v>
      </c>
      <c r="Q32" s="1">
        <f t="shared" si="2"/>
        <v>16.862341213020045</v>
      </c>
      <c r="R32" s="1">
        <f t="shared" si="3"/>
        <v>16.862341213020045</v>
      </c>
      <c r="S32" s="6">
        <f t="shared" si="0"/>
        <v>6.3048475398097392E-3</v>
      </c>
    </row>
    <row r="33" spans="1:19" x14ac:dyDescent="0.25">
      <c r="A33" s="1">
        <v>79279</v>
      </c>
      <c r="B33" s="1">
        <v>2942.0881429999999</v>
      </c>
      <c r="D33">
        <v>79279</v>
      </c>
      <c r="E33" t="s">
        <v>45</v>
      </c>
      <c r="F33">
        <v>7.2535680845556403</v>
      </c>
      <c r="G33">
        <v>1</v>
      </c>
      <c r="I33" s="3">
        <f t="shared" si="1"/>
        <v>-2934.8345749154441</v>
      </c>
      <c r="K33" s="1">
        <v>79279</v>
      </c>
      <c r="L33">
        <v>77011</v>
      </c>
      <c r="M33">
        <v>77014</v>
      </c>
      <c r="N33">
        <v>8.4089653846153691</v>
      </c>
      <c r="O33">
        <v>1.8799407846153799</v>
      </c>
      <c r="Q33" s="1">
        <f t="shared" si="2"/>
        <v>1.1553973000597288</v>
      </c>
      <c r="R33" s="1">
        <f t="shared" si="3"/>
        <v>1.1553973000597288</v>
      </c>
      <c r="S33" s="6">
        <f t="shared" si="0"/>
        <v>0.1592867519255538</v>
      </c>
    </row>
    <row r="34" spans="1:19" x14ac:dyDescent="0.25">
      <c r="A34" s="1">
        <v>79288</v>
      </c>
      <c r="B34" s="1">
        <v>7266.0981330000004</v>
      </c>
      <c r="D34">
        <v>79288</v>
      </c>
      <c r="E34" t="s">
        <v>49</v>
      </c>
      <c r="F34">
        <v>2681.7577660923198</v>
      </c>
      <c r="G34">
        <v>1</v>
      </c>
      <c r="I34" s="3">
        <f t="shared" si="1"/>
        <v>-4584.3403669076806</v>
      </c>
      <c r="K34" s="1">
        <v>79288</v>
      </c>
      <c r="L34">
        <v>77014</v>
      </c>
      <c r="M34">
        <v>76999</v>
      </c>
      <c r="N34">
        <v>2699.7755046053899</v>
      </c>
      <c r="O34">
        <v>1216.0400745894201</v>
      </c>
      <c r="Q34" s="1">
        <f t="shared" si="2"/>
        <v>18.017738513070071</v>
      </c>
      <c r="R34" s="1">
        <f t="shared" si="3"/>
        <v>18.017738513070071</v>
      </c>
      <c r="S34" s="6">
        <f t="shared" si="0"/>
        <v>6.7186301241981038E-3</v>
      </c>
    </row>
    <row r="35" spans="1:19" x14ac:dyDescent="0.25">
      <c r="A35" s="1">
        <v>79292</v>
      </c>
      <c r="B35" s="1">
        <v>5206.5199490000005</v>
      </c>
      <c r="D35">
        <v>79292</v>
      </c>
      <c r="E35" t="s">
        <v>50</v>
      </c>
      <c r="F35">
        <v>2384.45461772304</v>
      </c>
      <c r="G35">
        <v>1</v>
      </c>
      <c r="I35" s="3">
        <f t="shared" si="1"/>
        <v>-2822.0653312769605</v>
      </c>
      <c r="K35" s="1">
        <v>79292</v>
      </c>
      <c r="L35">
        <v>77017</v>
      </c>
      <c r="M35">
        <v>76967</v>
      </c>
      <c r="N35">
        <v>2375.5871064635298</v>
      </c>
      <c r="O35">
        <v>1067.2822949889501</v>
      </c>
      <c r="Q35" s="1">
        <f t="shared" si="2"/>
        <v>-8.8675112595101382</v>
      </c>
      <c r="R35" s="1">
        <f t="shared" si="3"/>
        <v>8.8675112595101382</v>
      </c>
      <c r="S35" s="6">
        <f t="shared" si="0"/>
        <v>3.7188844751333073E-3</v>
      </c>
    </row>
    <row r="36" spans="1:19" x14ac:dyDescent="0.25">
      <c r="A36" s="1">
        <v>79294</v>
      </c>
      <c r="B36" s="1">
        <v>8637.7461899999998</v>
      </c>
      <c r="D36">
        <v>79294</v>
      </c>
      <c r="E36" t="s">
        <v>51</v>
      </c>
      <c r="F36">
        <v>14921.776007773</v>
      </c>
      <c r="G36">
        <v>1</v>
      </c>
      <c r="I36" s="3">
        <f t="shared" si="1"/>
        <v>6284.0298177730001</v>
      </c>
      <c r="K36" s="1">
        <v>79294</v>
      </c>
      <c r="L36">
        <v>76998</v>
      </c>
      <c r="M36">
        <v>76968</v>
      </c>
      <c r="N36">
        <v>14934.7126905392</v>
      </c>
      <c r="O36">
        <v>4825.4986599757003</v>
      </c>
      <c r="Q36" s="1">
        <f t="shared" si="2"/>
        <v>12.936682766199738</v>
      </c>
      <c r="R36" s="1">
        <f t="shared" si="3"/>
        <v>12.936682766199738</v>
      </c>
      <c r="S36" s="6">
        <f t="shared" si="0"/>
        <v>8.669666907920884E-4</v>
      </c>
    </row>
    <row r="37" spans="1:19" x14ac:dyDescent="0.25">
      <c r="A37" s="1">
        <v>79298</v>
      </c>
      <c r="B37" s="1">
        <v>3511.4665439999999</v>
      </c>
      <c r="D37">
        <v>79298</v>
      </c>
      <c r="E37" t="s">
        <v>52</v>
      </c>
      <c r="F37">
        <v>2384.45461772304</v>
      </c>
      <c r="G37">
        <v>1</v>
      </c>
      <c r="I37" s="3">
        <f t="shared" si="1"/>
        <v>-1127.0119262769599</v>
      </c>
      <c r="K37" s="1">
        <v>79298</v>
      </c>
      <c r="L37">
        <v>77000</v>
      </c>
      <c r="M37">
        <v>77017</v>
      </c>
      <c r="N37">
        <v>2375.5871064635298</v>
      </c>
      <c r="O37">
        <v>1067.2822949889501</v>
      </c>
      <c r="Q37" s="1">
        <f t="shared" si="2"/>
        <v>-8.8675112595101382</v>
      </c>
      <c r="R37" s="1">
        <f t="shared" si="3"/>
        <v>8.8675112595101382</v>
      </c>
      <c r="S37" s="6">
        <f t="shared" si="0"/>
        <v>3.7188844751333073E-3</v>
      </c>
    </row>
    <row r="38" spans="1:19" x14ac:dyDescent="0.25">
      <c r="A38" s="1">
        <v>79300</v>
      </c>
      <c r="B38" s="1">
        <v>4170.4924419999998</v>
      </c>
      <c r="D38">
        <v>79300</v>
      </c>
      <c r="E38" t="s">
        <v>53</v>
      </c>
      <c r="F38">
        <v>297.30314836928301</v>
      </c>
      <c r="G38">
        <v>1</v>
      </c>
      <c r="I38" s="3">
        <f t="shared" si="1"/>
        <v>-3873.1892936307167</v>
      </c>
      <c r="K38" s="1">
        <v>79300</v>
      </c>
      <c r="L38">
        <v>77000</v>
      </c>
      <c r="M38">
        <v>76998</v>
      </c>
      <c r="N38">
        <v>324.18839814185799</v>
      </c>
      <c r="O38">
        <v>148.75777960046901</v>
      </c>
      <c r="Q38" s="1">
        <f t="shared" si="2"/>
        <v>26.88524977257498</v>
      </c>
      <c r="R38" s="1">
        <f t="shared" si="3"/>
        <v>26.88524977257498</v>
      </c>
      <c r="S38" s="6">
        <f t="shared" si="0"/>
        <v>9.0430424030291667E-2</v>
      </c>
    </row>
    <row r="39" spans="1:19" x14ac:dyDescent="0.25">
      <c r="A39" s="1">
        <v>79304</v>
      </c>
      <c r="B39" s="1">
        <v>2122.9050419999999</v>
      </c>
      <c r="D39">
        <v>79304</v>
      </c>
      <c r="E39" t="s">
        <v>54</v>
      </c>
      <c r="F39">
        <v>5.0838326531492601</v>
      </c>
      <c r="G39">
        <v>1</v>
      </c>
      <c r="I39" s="3">
        <f t="shared" si="1"/>
        <v>-2117.8212093468505</v>
      </c>
      <c r="K39" s="1">
        <v>79304</v>
      </c>
      <c r="L39">
        <v>76967</v>
      </c>
      <c r="M39">
        <v>76968</v>
      </c>
      <c r="N39">
        <v>5.8941346153846004</v>
      </c>
      <c r="O39">
        <v>1.0006668807692201</v>
      </c>
      <c r="Q39" s="1">
        <f t="shared" si="2"/>
        <v>0.81030196223534023</v>
      </c>
      <c r="R39" s="1">
        <f t="shared" si="3"/>
        <v>0.81030196223534023</v>
      </c>
      <c r="S39" s="6">
        <f t="shared" si="0"/>
        <v>0.15938800852018328</v>
      </c>
    </row>
    <row r="40" spans="1:19" x14ac:dyDescent="0.25">
      <c r="A40" s="1">
        <v>79477</v>
      </c>
      <c r="B40" s="1">
        <v>9237.1415350000007</v>
      </c>
      <c r="D40">
        <v>79477</v>
      </c>
      <c r="E40" t="s">
        <v>60</v>
      </c>
      <c r="F40">
        <v>11481.453590566</v>
      </c>
      <c r="G40">
        <v>1</v>
      </c>
      <c r="I40" s="3">
        <f t="shared" si="1"/>
        <v>2244.3120555659989</v>
      </c>
      <c r="K40" s="1">
        <v>79477</v>
      </c>
      <c r="L40">
        <v>77071</v>
      </c>
      <c r="M40">
        <v>80002</v>
      </c>
      <c r="N40">
        <v>9006.1727076922398</v>
      </c>
      <c r="O40">
        <v>8133.3249767305697</v>
      </c>
      <c r="Q40" s="1">
        <f t="shared" si="2"/>
        <v>-2475.2808828737598</v>
      </c>
      <c r="R40" s="1">
        <f t="shared" si="3"/>
        <v>2475.2808828737598</v>
      </c>
      <c r="S40" s="6">
        <f t="shared" si="0"/>
        <v>0.21558950383317591</v>
      </c>
    </row>
    <row r="41" spans="1:19" x14ac:dyDescent="0.25">
      <c r="A41" s="1">
        <v>79479</v>
      </c>
      <c r="B41" s="1">
        <v>0</v>
      </c>
      <c r="D41">
        <v>79479</v>
      </c>
      <c r="E41" t="s">
        <v>61</v>
      </c>
      <c r="F41">
        <v>53.836569007765299</v>
      </c>
      <c r="G41">
        <v>1</v>
      </c>
      <c r="I41" s="3">
        <f t="shared" si="1"/>
        <v>53.836569007765299</v>
      </c>
      <c r="K41" s="1">
        <v>79479</v>
      </c>
      <c r="L41">
        <v>77165</v>
      </c>
      <c r="M41">
        <v>77166</v>
      </c>
      <c r="N41">
        <v>11494.1042259439</v>
      </c>
      <c r="O41">
        <v>9250.3903082627003</v>
      </c>
      <c r="Q41" s="1">
        <f t="shared" si="2"/>
        <v>11440.267656936136</v>
      </c>
      <c r="R41" s="1">
        <f t="shared" si="3"/>
        <v>11440.267656936136</v>
      </c>
      <c r="S41" s="6">
        <f t="shared" si="0"/>
        <v>1</v>
      </c>
    </row>
    <row r="42" spans="1:19" x14ac:dyDescent="0.25">
      <c r="A42" s="1">
        <v>79480</v>
      </c>
      <c r="B42" s="1">
        <v>2933.6863290000001</v>
      </c>
      <c r="D42">
        <v>79480</v>
      </c>
      <c r="E42" t="s">
        <v>65</v>
      </c>
      <c r="F42">
        <v>5.0838326531492601</v>
      </c>
      <c r="G42">
        <v>1</v>
      </c>
      <c r="I42" s="3">
        <f t="shared" si="1"/>
        <v>-2928.6024963468508</v>
      </c>
      <c r="K42" s="1">
        <v>79480</v>
      </c>
      <c r="L42">
        <v>77166</v>
      </c>
      <c r="M42">
        <v>77071</v>
      </c>
      <c r="N42">
        <v>9006.1727076922398</v>
      </c>
      <c r="O42">
        <v>8133.3249767305697</v>
      </c>
      <c r="Q42" s="1">
        <f t="shared" si="2"/>
        <v>9001.0888750390914</v>
      </c>
      <c r="R42" s="1">
        <f t="shared" si="3"/>
        <v>9001.0888750390914</v>
      </c>
      <c r="S42" s="6">
        <f t="shared" si="0"/>
        <v>1</v>
      </c>
    </row>
    <row r="43" spans="1:19" x14ac:dyDescent="0.25">
      <c r="A43" s="1">
        <v>79482</v>
      </c>
      <c r="B43" s="1">
        <v>7827.0052830000004</v>
      </c>
      <c r="D43">
        <v>79482</v>
      </c>
      <c r="E43" t="s">
        <v>68</v>
      </c>
      <c r="F43">
        <v>14921.776007773</v>
      </c>
      <c r="G43">
        <v>1</v>
      </c>
      <c r="I43" s="3">
        <f t="shared" si="1"/>
        <v>7094.7707247729995</v>
      </c>
      <c r="K43" s="1">
        <v>79482</v>
      </c>
      <c r="L43">
        <v>76969</v>
      </c>
      <c r="M43">
        <v>77170</v>
      </c>
      <c r="N43">
        <v>14934.7126905392</v>
      </c>
      <c r="O43">
        <v>4825.4986599757003</v>
      </c>
      <c r="Q43" s="1">
        <f t="shared" si="2"/>
        <v>12.936682766199738</v>
      </c>
      <c r="R43" s="1">
        <f t="shared" si="3"/>
        <v>12.936682766199738</v>
      </c>
      <c r="S43" s="6">
        <f t="shared" si="0"/>
        <v>8.669666907920884E-4</v>
      </c>
    </row>
    <row r="44" spans="1:19" x14ac:dyDescent="0.25">
      <c r="A44" s="1">
        <v>79487</v>
      </c>
      <c r="B44" s="1">
        <v>2933.6863290000001</v>
      </c>
      <c r="D44">
        <v>79487</v>
      </c>
      <c r="E44" t="s">
        <v>71</v>
      </c>
      <c r="F44">
        <v>58.9204016609145</v>
      </c>
      <c r="G44">
        <v>1</v>
      </c>
      <c r="I44" s="3">
        <f t="shared" si="1"/>
        <v>-2874.7659273390855</v>
      </c>
      <c r="K44" s="1">
        <v>79487</v>
      </c>
      <c r="L44">
        <v>77169</v>
      </c>
      <c r="M44">
        <v>77171</v>
      </c>
      <c r="N44">
        <v>5.8941346153846004</v>
      </c>
      <c r="O44">
        <v>1.0006668807692201</v>
      </c>
      <c r="Q44" s="1">
        <f t="shared" si="2"/>
        <v>-53.026267045529899</v>
      </c>
      <c r="R44" s="1">
        <f t="shared" si="3"/>
        <v>53.026267045529899</v>
      </c>
      <c r="S44" s="6">
        <f t="shared" si="0"/>
        <v>0.89996445290198113</v>
      </c>
    </row>
    <row r="45" spans="1:19" x14ac:dyDescent="0.25">
      <c r="A45" s="1">
        <v>79497</v>
      </c>
      <c r="B45" s="1">
        <v>8997.3854109999993</v>
      </c>
      <c r="D45">
        <v>79497</v>
      </c>
      <c r="E45" t="s">
        <v>9</v>
      </c>
      <c r="F45">
        <v>11295.490159573799</v>
      </c>
      <c r="G45">
        <v>1</v>
      </c>
      <c r="I45" s="3">
        <f t="shared" si="1"/>
        <v>2298.1047485738</v>
      </c>
      <c r="K45" s="1">
        <v>79497</v>
      </c>
      <c r="L45">
        <v>76965</v>
      </c>
      <c r="M45">
        <v>77165</v>
      </c>
      <c r="N45">
        <v>11307.9655248452</v>
      </c>
      <c r="O45">
        <v>9131.8935792936409</v>
      </c>
      <c r="Q45" s="1">
        <f t="shared" si="2"/>
        <v>12.475365271400733</v>
      </c>
      <c r="R45" s="1">
        <f t="shared" si="3"/>
        <v>12.475365271400733</v>
      </c>
      <c r="S45" s="6">
        <f t="shared" si="0"/>
        <v>1.104455414962838E-3</v>
      </c>
    </row>
    <row r="46" spans="1:19" x14ac:dyDescent="0.25">
      <c r="A46" s="1">
        <v>79498</v>
      </c>
      <c r="B46" s="1">
        <v>239.756123</v>
      </c>
      <c r="D46">
        <v>79498</v>
      </c>
      <c r="E46" t="s">
        <v>11</v>
      </c>
      <c r="F46">
        <v>185.96343099223401</v>
      </c>
      <c r="G46">
        <v>1</v>
      </c>
      <c r="I46" s="3">
        <f t="shared" si="1"/>
        <v>-53.792692007765993</v>
      </c>
      <c r="K46" s="1">
        <v>79498</v>
      </c>
      <c r="L46">
        <v>77170</v>
      </c>
      <c r="M46">
        <v>77190</v>
      </c>
      <c r="N46">
        <v>14988.6137894404</v>
      </c>
      <c r="O46">
        <v>4834.6496292064803</v>
      </c>
      <c r="Q46" s="1">
        <f t="shared" si="2"/>
        <v>14802.650358448165</v>
      </c>
      <c r="R46" s="1">
        <f t="shared" si="3"/>
        <v>14802.650358448165</v>
      </c>
      <c r="S46" s="6">
        <f t="shared" si="0"/>
        <v>1</v>
      </c>
    </row>
    <row r="47" spans="1:19" x14ac:dyDescent="0.25">
      <c r="A47" s="1">
        <v>79499</v>
      </c>
      <c r="B47" s="1">
        <v>4.0378999999999998E-2</v>
      </c>
      <c r="D47">
        <v>79499</v>
      </c>
      <c r="E47" t="s">
        <v>10</v>
      </c>
      <c r="F47">
        <v>53.836569007765299</v>
      </c>
      <c r="G47">
        <v>1</v>
      </c>
      <c r="I47" s="3">
        <f t="shared" si="1"/>
        <v>53.796190007765297</v>
      </c>
      <c r="K47" s="1">
        <v>79499</v>
      </c>
      <c r="L47">
        <v>77171</v>
      </c>
      <c r="M47">
        <v>77191</v>
      </c>
      <c r="N47">
        <v>5.8941346153846004</v>
      </c>
      <c r="O47">
        <v>1.0006668807692201</v>
      </c>
      <c r="Q47" s="1">
        <f t="shared" si="2"/>
        <v>-47.942434392380697</v>
      </c>
      <c r="R47" s="1">
        <f t="shared" si="3"/>
        <v>47.942434392380697</v>
      </c>
      <c r="S47" s="6">
        <f t="shared" si="0"/>
        <v>0.89051801175267242</v>
      </c>
    </row>
    <row r="48" spans="1:19" x14ac:dyDescent="0.25">
      <c r="A48" s="1">
        <v>79500</v>
      </c>
      <c r="B48" s="1">
        <v>2933.6459490000002</v>
      </c>
      <c r="D48">
        <v>79500</v>
      </c>
      <c r="E48" t="s">
        <v>13</v>
      </c>
      <c r="F48">
        <v>5.0838326531492601</v>
      </c>
      <c r="G48">
        <v>1</v>
      </c>
      <c r="I48" s="3">
        <f t="shared" si="1"/>
        <v>-2928.5621163468509</v>
      </c>
      <c r="K48" s="1">
        <v>79500</v>
      </c>
      <c r="L48">
        <v>76969</v>
      </c>
      <c r="M48">
        <v>77176</v>
      </c>
      <c r="N48">
        <v>5.8941346153846004</v>
      </c>
      <c r="O48">
        <v>1.0006668807692201</v>
      </c>
      <c r="Q48" s="1">
        <f t="shared" si="2"/>
        <v>0.81030196223534023</v>
      </c>
      <c r="R48" s="1">
        <f t="shared" si="3"/>
        <v>0.81030196223534023</v>
      </c>
      <c r="S48" s="6">
        <f t="shared" si="0"/>
        <v>0.15938800852018328</v>
      </c>
    </row>
    <row r="49" spans="1:19" x14ac:dyDescent="0.25">
      <c r="A49" s="1">
        <v>79509</v>
      </c>
      <c r="B49" s="1">
        <v>234.01172299999999</v>
      </c>
      <c r="D49">
        <v>79509</v>
      </c>
      <c r="E49" t="s">
        <v>20</v>
      </c>
      <c r="F49">
        <v>0</v>
      </c>
      <c r="G49">
        <v>1</v>
      </c>
      <c r="I49" s="3">
        <f t="shared" si="1"/>
        <v>-234.01172299999999</v>
      </c>
      <c r="K49" s="1">
        <v>79509</v>
      </c>
      <c r="L49">
        <v>77176</v>
      </c>
      <c r="M49">
        <v>77169</v>
      </c>
      <c r="N49">
        <v>59.795233516484601</v>
      </c>
      <c r="O49">
        <v>10.1516361115384</v>
      </c>
      <c r="Q49" s="1">
        <f t="shared" si="2"/>
        <v>59.795233516484601</v>
      </c>
      <c r="R49" s="1">
        <f t="shared" si="3"/>
        <v>59.795233516484601</v>
      </c>
      <c r="S49" s="6">
        <f t="shared" si="0"/>
        <v>0</v>
      </c>
    </row>
    <row r="50" spans="1:19" x14ac:dyDescent="0.25">
      <c r="A50" s="1">
        <v>79510</v>
      </c>
      <c r="B50" s="1">
        <v>4766.9182309999997</v>
      </c>
      <c r="D50">
        <v>79510</v>
      </c>
      <c r="E50" t="s">
        <v>25</v>
      </c>
      <c r="F50">
        <v>8990.0511843183795</v>
      </c>
      <c r="G50">
        <v>1</v>
      </c>
      <c r="I50" s="3">
        <f t="shared" si="1"/>
        <v>4223.1329533183798</v>
      </c>
      <c r="K50" s="1">
        <v>79510</v>
      </c>
      <c r="L50">
        <v>77073</v>
      </c>
      <c r="M50">
        <v>80002</v>
      </c>
      <c r="N50">
        <v>0</v>
      </c>
      <c r="O50">
        <v>0</v>
      </c>
      <c r="Q50" s="1">
        <f t="shared" si="2"/>
        <v>-8990.0511843183795</v>
      </c>
      <c r="R50" s="1">
        <f t="shared" si="3"/>
        <v>8990.0511843183795</v>
      </c>
      <c r="S50" s="6">
        <f t="shared" si="0"/>
        <v>1</v>
      </c>
    </row>
    <row r="51" spans="1:19" x14ac:dyDescent="0.25">
      <c r="A51" s="1">
        <v>79511</v>
      </c>
      <c r="B51" s="1">
        <v>16054.989063999999</v>
      </c>
      <c r="D51">
        <v>79511</v>
      </c>
      <c r="E51" t="s">
        <v>24</v>
      </c>
      <c r="F51">
        <v>17472.098815681598</v>
      </c>
      <c r="G51">
        <v>1</v>
      </c>
      <c r="I51" s="3">
        <f t="shared" si="1"/>
        <v>1417.1097516815989</v>
      </c>
      <c r="K51" s="1">
        <v>79511</v>
      </c>
      <c r="L51">
        <v>77179</v>
      </c>
      <c r="M51">
        <v>77176</v>
      </c>
      <c r="N51">
        <v>53.9010989010998</v>
      </c>
      <c r="O51">
        <v>9.1509692307692507</v>
      </c>
      <c r="Q51" s="1">
        <f t="shared" si="2"/>
        <v>-17418.197716780498</v>
      </c>
      <c r="R51" s="1">
        <f t="shared" si="3"/>
        <v>17418.197716780498</v>
      </c>
      <c r="S51" s="6">
        <f t="shared" si="0"/>
        <v>0.99691501865518739</v>
      </c>
    </row>
    <row r="52" spans="1:19" x14ac:dyDescent="0.25">
      <c r="A52" s="1">
        <v>79515</v>
      </c>
      <c r="B52" s="1">
        <v>4470.2233040000001</v>
      </c>
      <c r="D52">
        <v>79515</v>
      </c>
      <c r="E52" t="s">
        <v>27</v>
      </c>
      <c r="F52">
        <v>2491.4024062476201</v>
      </c>
      <c r="G52">
        <v>1</v>
      </c>
      <c r="I52" s="3">
        <f t="shared" si="1"/>
        <v>-1978.82089775238</v>
      </c>
      <c r="K52" s="1">
        <v>79515</v>
      </c>
      <c r="L52">
        <v>77076</v>
      </c>
      <c r="M52">
        <v>80002</v>
      </c>
      <c r="N52">
        <v>17482.439442307499</v>
      </c>
      <c r="O52">
        <v>5952.71562761931</v>
      </c>
      <c r="Q52" s="1">
        <f t="shared" si="2"/>
        <v>14991.037036059879</v>
      </c>
      <c r="R52" s="1">
        <f t="shared" si="3"/>
        <v>14991.037036059879</v>
      </c>
      <c r="S52" s="6">
        <f t="shared" si="0"/>
        <v>1</v>
      </c>
    </row>
    <row r="53" spans="1:19" x14ac:dyDescent="0.25">
      <c r="A53" s="1">
        <v>79516</v>
      </c>
      <c r="B53" s="1">
        <v>522.69098199999996</v>
      </c>
      <c r="D53">
        <v>79516</v>
      </c>
      <c r="E53" t="s">
        <v>33</v>
      </c>
      <c r="F53">
        <v>0</v>
      </c>
      <c r="G53">
        <v>1</v>
      </c>
      <c r="I53" s="3">
        <f t="shared" si="1"/>
        <v>-522.69098199999996</v>
      </c>
      <c r="K53" s="1">
        <v>79516</v>
      </c>
      <c r="L53">
        <v>77186</v>
      </c>
      <c r="M53">
        <v>77073</v>
      </c>
      <c r="N53">
        <v>0</v>
      </c>
      <c r="O53">
        <v>0</v>
      </c>
      <c r="Q53" s="1">
        <f t="shared" si="2"/>
        <v>0</v>
      </c>
      <c r="R53" s="1">
        <f t="shared" si="3"/>
        <v>0</v>
      </c>
      <c r="S53" s="6">
        <f t="shared" si="0"/>
        <v>0</v>
      </c>
    </row>
    <row r="54" spans="1:19" x14ac:dyDescent="0.25">
      <c r="A54" s="1">
        <v>79517</v>
      </c>
      <c r="B54" s="1">
        <v>3757.7604769999998</v>
      </c>
      <c r="D54">
        <v>79517</v>
      </c>
      <c r="E54" t="s">
        <v>29</v>
      </c>
      <c r="F54">
        <v>5.0838326531492601</v>
      </c>
      <c r="G54">
        <v>1</v>
      </c>
      <c r="I54" s="3">
        <f t="shared" si="1"/>
        <v>-3752.6766443468505</v>
      </c>
      <c r="K54" s="1">
        <v>79517</v>
      </c>
      <c r="L54">
        <v>77187</v>
      </c>
      <c r="M54">
        <v>77076</v>
      </c>
      <c r="N54">
        <v>17482.439442307499</v>
      </c>
      <c r="O54">
        <v>5952.71562761931</v>
      </c>
      <c r="Q54" s="1">
        <f t="shared" si="2"/>
        <v>17477.355609654351</v>
      </c>
      <c r="R54" s="1">
        <f t="shared" si="3"/>
        <v>17477.355609654351</v>
      </c>
      <c r="S54" s="6">
        <f>IF(F54=0,0,R54/MAX(F54,R54))</f>
        <v>1</v>
      </c>
    </row>
    <row r="55" spans="1:19" x14ac:dyDescent="0.25">
      <c r="A55" s="1">
        <v>79518</v>
      </c>
      <c r="B55" s="1">
        <v>7827.0052830000004</v>
      </c>
      <c r="D55">
        <v>79518</v>
      </c>
      <c r="E55" t="s">
        <v>37</v>
      </c>
      <c r="F55">
        <v>14975.612576780801</v>
      </c>
      <c r="G55">
        <v>1</v>
      </c>
      <c r="I55" s="3">
        <f t="shared" si="1"/>
        <v>7148.6072937808003</v>
      </c>
      <c r="K55" s="1">
        <v>79518</v>
      </c>
      <c r="L55">
        <v>77166</v>
      </c>
      <c r="M55">
        <v>77190</v>
      </c>
      <c r="N55">
        <v>2487.9315182517398</v>
      </c>
      <c r="O55">
        <v>1117.0653315320201</v>
      </c>
      <c r="Q55" s="1">
        <f t="shared" si="2"/>
        <v>-12487.68105852906</v>
      </c>
      <c r="R55" s="1">
        <f t="shared" si="3"/>
        <v>12487.68105852906</v>
      </c>
      <c r="S55" s="6">
        <f t="shared" ref="S55:S68" si="4">IF(F55=0,0,R55/MAX(F55,R55))</f>
        <v>0.83386779635918218</v>
      </c>
    </row>
    <row r="56" spans="1:19" x14ac:dyDescent="0.25">
      <c r="A56" s="1">
        <v>79519</v>
      </c>
      <c r="B56" s="1">
        <v>4280.4514589999999</v>
      </c>
      <c r="D56">
        <v>79519</v>
      </c>
      <c r="E56" t="s">
        <v>35</v>
      </c>
      <c r="F56">
        <v>5.0838326531492601</v>
      </c>
      <c r="G56">
        <v>1</v>
      </c>
      <c r="I56" s="3">
        <f t="shared" si="1"/>
        <v>-4275.3676263468506</v>
      </c>
      <c r="K56" s="1">
        <v>79519</v>
      </c>
      <c r="L56">
        <v>77169</v>
      </c>
      <c r="M56">
        <v>77170</v>
      </c>
      <c r="N56">
        <v>53.9010989010998</v>
      </c>
      <c r="O56">
        <v>9.1509692307692507</v>
      </c>
      <c r="Q56" s="1">
        <f t="shared" si="2"/>
        <v>48.817266247950542</v>
      </c>
      <c r="R56" s="1">
        <f t="shared" si="3"/>
        <v>48.817266247950542</v>
      </c>
      <c r="S56" s="6">
        <f t="shared" si="4"/>
        <v>1</v>
      </c>
    </row>
    <row r="57" spans="1:19" x14ac:dyDescent="0.25">
      <c r="A57" s="1">
        <v>79525</v>
      </c>
      <c r="B57" s="1">
        <v>12297.228587</v>
      </c>
      <c r="D57">
        <v>79525</v>
      </c>
      <c r="E57" t="s">
        <v>40</v>
      </c>
      <c r="F57">
        <v>17467.014983028399</v>
      </c>
      <c r="G57">
        <v>1</v>
      </c>
      <c r="I57" s="3">
        <f t="shared" si="1"/>
        <v>5169.7863960283994</v>
      </c>
      <c r="K57" s="1">
        <v>79525</v>
      </c>
      <c r="L57">
        <v>77185</v>
      </c>
      <c r="M57">
        <v>77186</v>
      </c>
      <c r="N57">
        <v>0</v>
      </c>
      <c r="O57">
        <v>0</v>
      </c>
      <c r="Q57" s="1">
        <f t="shared" si="2"/>
        <v>-17467.014983028399</v>
      </c>
      <c r="R57" s="1">
        <f t="shared" si="3"/>
        <v>17467.014983028399</v>
      </c>
      <c r="S57" s="6">
        <f t="shared" si="4"/>
        <v>1</v>
      </c>
    </row>
    <row r="58" spans="1:19" x14ac:dyDescent="0.25">
      <c r="A58" s="1">
        <v>79531</v>
      </c>
      <c r="B58" s="1">
        <v>774.20361400000002</v>
      </c>
      <c r="D58">
        <v>79531</v>
      </c>
      <c r="E58" t="s">
        <v>43</v>
      </c>
      <c r="F58">
        <v>0</v>
      </c>
      <c r="G58">
        <v>1</v>
      </c>
      <c r="I58" s="3">
        <f t="shared" si="1"/>
        <v>-774.20361400000002</v>
      </c>
      <c r="K58" s="1">
        <v>79531</v>
      </c>
      <c r="L58">
        <v>77179</v>
      </c>
      <c r="M58">
        <v>77165</v>
      </c>
      <c r="N58">
        <v>186.13870109890101</v>
      </c>
      <c r="O58">
        <v>118.496728969229</v>
      </c>
      <c r="Q58" s="1">
        <f t="shared" si="2"/>
        <v>186.13870109890101</v>
      </c>
      <c r="R58" s="1">
        <f t="shared" si="3"/>
        <v>186.13870109890101</v>
      </c>
      <c r="S58" s="6">
        <f t="shared" si="4"/>
        <v>0</v>
      </c>
    </row>
    <row r="59" spans="1:19" x14ac:dyDescent="0.25">
      <c r="A59" s="1">
        <v>79899</v>
      </c>
      <c r="B59" s="1">
        <v>10586.386871999999</v>
      </c>
      <c r="D59">
        <v>79899</v>
      </c>
      <c r="E59" t="s">
        <v>26</v>
      </c>
      <c r="F59">
        <v>7055.5987514961198</v>
      </c>
      <c r="G59">
        <v>1</v>
      </c>
      <c r="I59" s="3">
        <f t="shared" si="1"/>
        <v>-3530.7881205038793</v>
      </c>
      <c r="K59" s="1">
        <v>79899</v>
      </c>
      <c r="L59">
        <v>75037</v>
      </c>
      <c r="M59">
        <v>75140</v>
      </c>
      <c r="N59">
        <v>7058.9306114684096</v>
      </c>
      <c r="O59">
        <v>2396.2512236484399</v>
      </c>
      <c r="P59" s="4"/>
      <c r="Q59" s="1">
        <f t="shared" si="2"/>
        <v>3.3318599722897488</v>
      </c>
      <c r="R59" s="1">
        <f t="shared" si="3"/>
        <v>3.3318599722897488</v>
      </c>
      <c r="S59" s="6">
        <f t="shared" si="4"/>
        <v>4.7222923094701743E-4</v>
      </c>
    </row>
    <row r="60" spans="1:19" x14ac:dyDescent="0.25">
      <c r="A60" s="1">
        <v>79900</v>
      </c>
      <c r="B60" s="1">
        <v>898.40920200000005</v>
      </c>
      <c r="D60">
        <v>79900</v>
      </c>
      <c r="E60" t="s">
        <v>31</v>
      </c>
      <c r="F60">
        <v>4429.7812485038803</v>
      </c>
      <c r="G60">
        <v>1</v>
      </c>
      <c r="I60" s="3">
        <f t="shared" si="1"/>
        <v>3531.3720465038805</v>
      </c>
      <c r="K60" s="1">
        <v>79900</v>
      </c>
      <c r="L60">
        <v>75037</v>
      </c>
      <c r="M60">
        <v>77373</v>
      </c>
      <c r="N60">
        <v>4437.9347685314597</v>
      </c>
      <c r="O60">
        <v>3717.5199187715002</v>
      </c>
      <c r="P60" s="4"/>
      <c r="Q60" s="1">
        <f t="shared" si="2"/>
        <v>8.1535200275793613</v>
      </c>
      <c r="R60" s="1">
        <f t="shared" si="3"/>
        <v>8.1535200275793613</v>
      </c>
      <c r="S60" s="6">
        <f t="shared" si="4"/>
        <v>1.8406145970149522E-3</v>
      </c>
    </row>
    <row r="61" spans="1:19" x14ac:dyDescent="0.25">
      <c r="A61" s="1">
        <v>79901</v>
      </c>
      <c r="B61" s="1">
        <v>10980.392389000001</v>
      </c>
      <c r="D61">
        <v>79901</v>
      </c>
      <c r="E61" t="s">
        <v>30</v>
      </c>
      <c r="F61">
        <v>7675.8061358196601</v>
      </c>
      <c r="G61">
        <v>1</v>
      </c>
      <c r="I61" s="3">
        <f t="shared" si="1"/>
        <v>-3304.5862531803405</v>
      </c>
      <c r="K61" s="1">
        <v>79901</v>
      </c>
      <c r="L61">
        <v>75123</v>
      </c>
      <c r="M61">
        <v>75131</v>
      </c>
      <c r="N61">
        <v>7687.3688863136304</v>
      </c>
      <c r="O61">
        <v>2393.36900786978</v>
      </c>
      <c r="P61" s="4"/>
      <c r="Q61" s="1">
        <f t="shared" si="2"/>
        <v>11.56275049397027</v>
      </c>
      <c r="R61" s="1">
        <f t="shared" si="3"/>
        <v>11.56275049397027</v>
      </c>
      <c r="S61" s="6">
        <f t="shared" si="4"/>
        <v>1.5063890735869325E-3</v>
      </c>
    </row>
    <row r="62" spans="1:19" x14ac:dyDescent="0.25">
      <c r="A62" s="1">
        <v>79902</v>
      </c>
      <c r="B62" s="1">
        <v>4654.9878710000003</v>
      </c>
      <c r="D62">
        <v>79902</v>
      </c>
      <c r="E62" t="s">
        <v>36</v>
      </c>
      <c r="F62">
        <v>11490.9451126842</v>
      </c>
      <c r="G62">
        <v>1</v>
      </c>
      <c r="I62" s="3">
        <f t="shared" si="1"/>
        <v>6835.9572416841993</v>
      </c>
      <c r="K62" s="1">
        <v>79902</v>
      </c>
      <c r="L62">
        <v>77190</v>
      </c>
      <c r="M62">
        <v>77187</v>
      </c>
      <c r="N62">
        <v>17476.545307692199</v>
      </c>
      <c r="O62">
        <v>5951.71496073854</v>
      </c>
      <c r="P62" s="4"/>
      <c r="Q62" s="1">
        <f t="shared" si="2"/>
        <v>5985.600195007999</v>
      </c>
      <c r="R62" s="1">
        <f t="shared" si="3"/>
        <v>5985.600195007999</v>
      </c>
      <c r="S62" s="6">
        <f t="shared" si="4"/>
        <v>0.52089711823623941</v>
      </c>
    </row>
    <row r="63" spans="1:19" ht="15.75" thickBot="1" x14ac:dyDescent="0.3">
      <c r="A63" s="1">
        <v>79903</v>
      </c>
      <c r="B63" s="1">
        <v>3756.578669</v>
      </c>
      <c r="D63">
        <v>79903</v>
      </c>
      <c r="E63" t="s">
        <v>34</v>
      </c>
      <c r="F63">
        <v>7061.1638641803302</v>
      </c>
      <c r="G63">
        <v>1</v>
      </c>
      <c r="I63" s="3">
        <f t="shared" si="1"/>
        <v>3304.5851951803302</v>
      </c>
      <c r="K63" s="1">
        <v>79903</v>
      </c>
      <c r="L63">
        <v>75123</v>
      </c>
      <c r="M63">
        <v>77373</v>
      </c>
      <c r="N63">
        <v>7064.3380836862998</v>
      </c>
      <c r="O63">
        <v>5451.2527558602997</v>
      </c>
      <c r="P63" s="4"/>
      <c r="Q63" s="1">
        <f t="shared" si="2"/>
        <v>3.1742195059696314</v>
      </c>
      <c r="R63" s="1">
        <f t="shared" si="3"/>
        <v>3.1742195059696314</v>
      </c>
      <c r="S63" s="6">
        <f t="shared" si="4"/>
        <v>4.4953205548333488E-4</v>
      </c>
    </row>
    <row r="64" spans="1:19" ht="15.75" thickBot="1" x14ac:dyDescent="0.3">
      <c r="D64">
        <v>90001</v>
      </c>
      <c r="E64" t="s">
        <v>16</v>
      </c>
      <c r="F64">
        <v>239.79999999999899</v>
      </c>
      <c r="G64">
        <v>1</v>
      </c>
      <c r="K64" s="2"/>
      <c r="L64">
        <v>77191</v>
      </c>
      <c r="M64">
        <v>77185</v>
      </c>
      <c r="N64">
        <v>0</v>
      </c>
      <c r="O64">
        <v>0</v>
      </c>
      <c r="Q64" s="1">
        <f t="shared" si="2"/>
        <v>-239.79999999999899</v>
      </c>
      <c r="R64" s="1">
        <f t="shared" si="3"/>
        <v>239.79999999999899</v>
      </c>
      <c r="S64" s="6">
        <f t="shared" si="4"/>
        <v>1</v>
      </c>
    </row>
    <row r="65" spans="4:19" ht="15.75" thickBot="1" x14ac:dyDescent="0.3">
      <c r="D65">
        <v>90002</v>
      </c>
      <c r="E65" t="s">
        <v>19</v>
      </c>
      <c r="F65">
        <v>8990.0511843183795</v>
      </c>
      <c r="G65">
        <v>1</v>
      </c>
      <c r="K65" s="2"/>
      <c r="L65">
        <v>77191</v>
      </c>
      <c r="M65">
        <v>77187</v>
      </c>
      <c r="N65">
        <v>5.8941346153846004</v>
      </c>
      <c r="O65">
        <v>1.0006668807692201</v>
      </c>
      <c r="Q65" s="1">
        <f t="shared" si="2"/>
        <v>-8984.1570497029952</v>
      </c>
      <c r="R65" s="1">
        <f t="shared" si="3"/>
        <v>8984.1570497029952</v>
      </c>
      <c r="S65" s="6">
        <f t="shared" si="4"/>
        <v>0.99934437140628685</v>
      </c>
    </row>
    <row r="66" spans="4:19" ht="15.75" thickBot="1" x14ac:dyDescent="0.3">
      <c r="D66">
        <v>90003</v>
      </c>
      <c r="E66" t="s">
        <v>18</v>
      </c>
      <c r="F66">
        <v>0</v>
      </c>
      <c r="G66">
        <v>1</v>
      </c>
      <c r="K66" s="2"/>
      <c r="L66">
        <v>77373</v>
      </c>
      <c r="M66">
        <v>76982</v>
      </c>
      <c r="N66">
        <v>11502.2728522178</v>
      </c>
      <c r="O66">
        <v>9168.7726746318604</v>
      </c>
      <c r="Q66" s="1">
        <f t="shared" si="2"/>
        <v>11502.2728522178</v>
      </c>
      <c r="R66" s="1">
        <f t="shared" si="3"/>
        <v>11502.2728522178</v>
      </c>
      <c r="S66" s="6">
        <f t="shared" si="4"/>
        <v>0</v>
      </c>
    </row>
    <row r="67" spans="4:19" ht="15.75" thickBot="1" x14ac:dyDescent="0.3">
      <c r="D67">
        <v>90004</v>
      </c>
      <c r="E67" t="s">
        <v>23</v>
      </c>
      <c r="F67">
        <v>17472.098815681598</v>
      </c>
      <c r="G67">
        <v>1</v>
      </c>
      <c r="K67" s="2"/>
      <c r="L67">
        <v>80001</v>
      </c>
      <c r="M67">
        <v>77179</v>
      </c>
      <c r="N67">
        <v>240.039800000002</v>
      </c>
      <c r="O67">
        <v>127.64769819999999</v>
      </c>
      <c r="Q67" s="1">
        <f t="shared" ref="Q67:Q68" si="5">N67-F67</f>
        <v>-17232.059015681596</v>
      </c>
      <c r="R67" s="1">
        <f t="shared" ref="R67:R68" si="6">ABS(Q67)</f>
        <v>17232.059015681596</v>
      </c>
      <c r="S67" s="6">
        <f t="shared" si="4"/>
        <v>0.98626153603340649</v>
      </c>
    </row>
    <row r="68" spans="4:19" ht="15.75" thickBot="1" x14ac:dyDescent="0.3">
      <c r="D68">
        <v>90005</v>
      </c>
      <c r="E68" t="s">
        <v>21</v>
      </c>
      <c r="F68">
        <v>26462.15</v>
      </c>
      <c r="G68">
        <v>1</v>
      </c>
      <c r="K68" s="2"/>
      <c r="L68">
        <v>80002</v>
      </c>
      <c r="M68">
        <v>80003</v>
      </c>
      <c r="N68">
        <v>26488.612149999601</v>
      </c>
      <c r="O68">
        <v>14086.040604350301</v>
      </c>
      <c r="Q68" s="1">
        <f t="shared" si="5"/>
        <v>26.462149999599205</v>
      </c>
      <c r="R68" s="1">
        <f t="shared" si="6"/>
        <v>26.462149999599205</v>
      </c>
      <c r="S68" s="6">
        <f t="shared" si="4"/>
        <v>9.9999999998485393E-4</v>
      </c>
    </row>
  </sheetData>
  <sortState ref="K2:O70">
    <sortCondition ref="K2:K70"/>
  </sortState>
  <hyperlinks>
    <hyperlink ref="N1" r:id="rId1" display="T@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68"/>
  <sheetViews>
    <sheetView workbookViewId="0">
      <selection activeCell="L13" sqref="L13"/>
    </sheetView>
  </sheetViews>
  <sheetFormatPr defaultRowHeight="15" x14ac:dyDescent="0.25"/>
  <cols>
    <col min="8" max="8" width="14.28515625" style="1" customWidth="1"/>
    <col min="9" max="9" width="9.140625" style="1"/>
    <col min="10" max="10" width="11.7109375" customWidth="1"/>
  </cols>
  <sheetData>
    <row r="1" spans="2:10" x14ac:dyDescent="0.25">
      <c r="B1" t="s">
        <v>72</v>
      </c>
      <c r="C1" t="s">
        <v>73</v>
      </c>
      <c r="D1" t="s">
        <v>78</v>
      </c>
      <c r="E1" t="s">
        <v>79</v>
      </c>
      <c r="H1" s="1" t="s">
        <v>80</v>
      </c>
      <c r="I1" s="1" t="s">
        <v>81</v>
      </c>
      <c r="J1" t="s">
        <v>82</v>
      </c>
    </row>
    <row r="2" spans="2:10" x14ac:dyDescent="0.25">
      <c r="B2">
        <v>75031</v>
      </c>
      <c r="C2">
        <v>75032</v>
      </c>
      <c r="D2">
        <v>0</v>
      </c>
      <c r="E2">
        <v>0</v>
      </c>
      <c r="H2" s="1">
        <v>75031</v>
      </c>
      <c r="I2" s="1">
        <v>75032</v>
      </c>
      <c r="J2">
        <v>0</v>
      </c>
    </row>
    <row r="3" spans="2:10" x14ac:dyDescent="0.25">
      <c r="B3">
        <v>75032</v>
      </c>
      <c r="C3">
        <v>75139</v>
      </c>
      <c r="D3">
        <v>0</v>
      </c>
      <c r="E3">
        <v>0</v>
      </c>
      <c r="H3" s="1">
        <v>75032</v>
      </c>
      <c r="I3" s="1">
        <v>75139</v>
      </c>
      <c r="J3">
        <v>0</v>
      </c>
    </row>
    <row r="4" spans="2:10" x14ac:dyDescent="0.25">
      <c r="B4">
        <v>75036</v>
      </c>
      <c r="C4">
        <v>75031</v>
      </c>
      <c r="D4">
        <v>0</v>
      </c>
      <c r="E4">
        <v>0</v>
      </c>
      <c r="H4" s="1">
        <v>75036</v>
      </c>
      <c r="I4" s="1">
        <v>75031</v>
      </c>
      <c r="J4">
        <v>0</v>
      </c>
    </row>
    <row r="5" spans="2:10" x14ac:dyDescent="0.25">
      <c r="B5">
        <v>75036</v>
      </c>
      <c r="C5">
        <v>75037</v>
      </c>
      <c r="D5">
        <v>11496.865379999999</v>
      </c>
      <c r="E5">
        <v>6113.7711424198997</v>
      </c>
      <c r="H5" s="1">
        <v>75036</v>
      </c>
      <c r="I5" s="1">
        <v>75037</v>
      </c>
      <c r="J5">
        <v>11485.3800354003</v>
      </c>
    </row>
    <row r="6" spans="2:10" x14ac:dyDescent="0.25">
      <c r="B6">
        <v>75037</v>
      </c>
      <c r="C6">
        <v>75140</v>
      </c>
      <c r="D6">
        <v>7058.9306114684096</v>
      </c>
      <c r="E6">
        <v>2396.2512236484399</v>
      </c>
      <c r="H6" s="1">
        <v>75037</v>
      </c>
      <c r="I6" s="1">
        <v>75140</v>
      </c>
      <c r="J6">
        <v>3908.4748840331999</v>
      </c>
    </row>
    <row r="7" spans="2:10" x14ac:dyDescent="0.25">
      <c r="B7">
        <v>75037</v>
      </c>
      <c r="C7">
        <v>77373</v>
      </c>
      <c r="D7">
        <v>4437.9347685314597</v>
      </c>
      <c r="E7">
        <v>3717.5199187715002</v>
      </c>
      <c r="H7" s="1">
        <v>75037</v>
      </c>
      <c r="I7" s="1">
        <v>77373</v>
      </c>
      <c r="J7">
        <v>7576.9051513671802</v>
      </c>
    </row>
    <row r="8" spans="2:10" x14ac:dyDescent="0.25">
      <c r="B8">
        <v>75071</v>
      </c>
      <c r="C8">
        <v>75036</v>
      </c>
      <c r="D8">
        <v>11496.865379999999</v>
      </c>
      <c r="E8">
        <v>6113.7711424198997</v>
      </c>
      <c r="H8" s="1">
        <v>75071</v>
      </c>
      <c r="I8" s="1">
        <v>75036</v>
      </c>
      <c r="J8">
        <v>11485.3800354003</v>
      </c>
    </row>
    <row r="9" spans="2:10" x14ac:dyDescent="0.25">
      <c r="B9">
        <v>75120</v>
      </c>
      <c r="C9">
        <v>75121</v>
      </c>
      <c r="D9">
        <v>14746.299497782</v>
      </c>
      <c r="E9">
        <v>4789.62023151824</v>
      </c>
      <c r="H9" s="1">
        <v>75120</v>
      </c>
      <c r="I9" s="1">
        <v>75121</v>
      </c>
      <c r="J9">
        <v>7760.2809524304903</v>
      </c>
    </row>
    <row r="10" spans="2:10" x14ac:dyDescent="0.25">
      <c r="B10">
        <v>75121</v>
      </c>
      <c r="C10">
        <v>76982</v>
      </c>
      <c r="D10">
        <v>127.366239999999</v>
      </c>
      <c r="E10">
        <v>110.999410358391</v>
      </c>
      <c r="H10" s="1">
        <v>75121</v>
      </c>
      <c r="I10" s="1">
        <v>76982</v>
      </c>
      <c r="J10">
        <v>7760.2809524304903</v>
      </c>
    </row>
    <row r="11" spans="2:10" x14ac:dyDescent="0.25">
      <c r="B11">
        <v>75121</v>
      </c>
      <c r="C11">
        <v>76985</v>
      </c>
      <c r="D11">
        <v>14618.933257782001</v>
      </c>
      <c r="E11">
        <v>4678.6208211598596</v>
      </c>
      <c r="H11" s="1">
        <v>75121</v>
      </c>
      <c r="I11" s="1">
        <v>76985</v>
      </c>
      <c r="J11">
        <v>0</v>
      </c>
    </row>
    <row r="12" spans="2:10" x14ac:dyDescent="0.25">
      <c r="B12">
        <v>75122</v>
      </c>
      <c r="C12">
        <v>75123</v>
      </c>
      <c r="D12">
        <v>14751.706969999899</v>
      </c>
      <c r="E12">
        <v>7844.6217637299096</v>
      </c>
      <c r="H12" s="1">
        <v>75122</v>
      </c>
      <c r="I12" s="1">
        <v>75123</v>
      </c>
      <c r="J12">
        <v>14736.970001220699</v>
      </c>
    </row>
    <row r="13" spans="2:10" x14ac:dyDescent="0.25">
      <c r="B13">
        <v>75123</v>
      </c>
      <c r="C13">
        <v>75131</v>
      </c>
      <c r="D13">
        <v>7687.3688863136304</v>
      </c>
      <c r="E13">
        <v>2393.36900786978</v>
      </c>
      <c r="H13" s="1">
        <v>75123</v>
      </c>
      <c r="I13" s="1">
        <v>75131</v>
      </c>
      <c r="J13">
        <v>3851.8060683972899</v>
      </c>
    </row>
    <row r="14" spans="2:10" x14ac:dyDescent="0.25">
      <c r="B14">
        <v>75123</v>
      </c>
      <c r="C14">
        <v>77373</v>
      </c>
      <c r="D14">
        <v>7064.3380836862998</v>
      </c>
      <c r="E14">
        <v>5451.2527558602997</v>
      </c>
      <c r="H14" s="1">
        <v>75123</v>
      </c>
      <c r="I14" s="1">
        <v>77373</v>
      </c>
      <c r="J14">
        <v>10885.1639328234</v>
      </c>
    </row>
    <row r="15" spans="2:10" x14ac:dyDescent="0.25">
      <c r="B15">
        <v>75131</v>
      </c>
      <c r="C15">
        <v>75133</v>
      </c>
      <c r="D15">
        <v>7687.3688863136304</v>
      </c>
      <c r="E15">
        <v>2393.36900786978</v>
      </c>
      <c r="H15" s="1">
        <v>75131</v>
      </c>
      <c r="I15" s="1">
        <v>75133</v>
      </c>
      <c r="J15">
        <v>3851.8060683972899</v>
      </c>
    </row>
    <row r="16" spans="2:10" x14ac:dyDescent="0.25">
      <c r="B16">
        <v>75133</v>
      </c>
      <c r="C16">
        <v>75134</v>
      </c>
      <c r="D16">
        <v>7687.3688863136304</v>
      </c>
      <c r="E16">
        <v>2393.36900786978</v>
      </c>
      <c r="H16" s="1">
        <v>75133</v>
      </c>
      <c r="I16" s="1">
        <v>75134</v>
      </c>
      <c r="J16">
        <v>3851.8060683972899</v>
      </c>
    </row>
    <row r="17" spans="2:10" x14ac:dyDescent="0.25">
      <c r="B17">
        <v>75134</v>
      </c>
      <c r="C17">
        <v>75120</v>
      </c>
      <c r="D17">
        <v>7687.3688863136304</v>
      </c>
      <c r="E17">
        <v>2393.36900786978</v>
      </c>
      <c r="H17" s="1">
        <v>75134</v>
      </c>
      <c r="I17" s="1">
        <v>75120</v>
      </c>
      <c r="J17">
        <v>3851.8060683972899</v>
      </c>
    </row>
    <row r="18" spans="2:10" x14ac:dyDescent="0.25">
      <c r="B18">
        <v>75139</v>
      </c>
      <c r="C18">
        <v>76990</v>
      </c>
      <c r="D18">
        <v>0</v>
      </c>
      <c r="E18">
        <v>0</v>
      </c>
      <c r="H18" s="1">
        <v>75139</v>
      </c>
      <c r="I18" s="1">
        <v>76990</v>
      </c>
      <c r="J18">
        <v>0</v>
      </c>
    </row>
    <row r="19" spans="2:10" x14ac:dyDescent="0.25">
      <c r="B19">
        <v>75140</v>
      </c>
      <c r="C19">
        <v>75120</v>
      </c>
      <c r="D19">
        <v>7058.9306114684096</v>
      </c>
      <c r="E19">
        <v>2396.2512236484399</v>
      </c>
      <c r="H19" s="1">
        <v>75140</v>
      </c>
      <c r="I19" s="1">
        <v>75120</v>
      </c>
      <c r="J19">
        <v>3908.4748840331999</v>
      </c>
    </row>
    <row r="20" spans="2:10" x14ac:dyDescent="0.25">
      <c r="B20">
        <v>76964</v>
      </c>
      <c r="C20">
        <v>76965</v>
      </c>
      <c r="D20">
        <v>8938.2725529971594</v>
      </c>
      <c r="E20">
        <v>8065.6119511855504</v>
      </c>
      <c r="H20" s="1">
        <v>76964</v>
      </c>
      <c r="I20" s="1">
        <v>76965</v>
      </c>
      <c r="J20">
        <v>26222.350036620999</v>
      </c>
    </row>
    <row r="21" spans="2:10" x14ac:dyDescent="0.25">
      <c r="B21">
        <v>76964</v>
      </c>
      <c r="C21">
        <v>77005</v>
      </c>
      <c r="D21">
        <v>2691.3665392207799</v>
      </c>
      <c r="E21">
        <v>1214.1601338048099</v>
      </c>
      <c r="H21" s="1">
        <v>76964</v>
      </c>
      <c r="I21" s="1">
        <v>77005</v>
      </c>
      <c r="J21">
        <v>0</v>
      </c>
    </row>
    <row r="22" spans="2:10" x14ac:dyDescent="0.25">
      <c r="B22">
        <v>76965</v>
      </c>
      <c r="C22">
        <v>77165</v>
      </c>
      <c r="D22">
        <v>11307.9655248452</v>
      </c>
      <c r="E22">
        <v>9131.8935792936409</v>
      </c>
      <c r="H22" s="1">
        <v>76965</v>
      </c>
      <c r="I22" s="1">
        <v>77165</v>
      </c>
      <c r="J22">
        <v>26222.350036620999</v>
      </c>
    </row>
    <row r="23" spans="2:10" x14ac:dyDescent="0.25">
      <c r="B23">
        <v>76967</v>
      </c>
      <c r="C23">
        <v>76965</v>
      </c>
      <c r="D23">
        <v>2369.6929718481401</v>
      </c>
      <c r="E23">
        <v>1066.28162810818</v>
      </c>
      <c r="H23" s="1">
        <v>76967</v>
      </c>
      <c r="I23" s="1">
        <v>76965</v>
      </c>
      <c r="J23">
        <v>0</v>
      </c>
    </row>
    <row r="24" spans="2:10" x14ac:dyDescent="0.25">
      <c r="B24">
        <v>76967</v>
      </c>
      <c r="C24">
        <v>76968</v>
      </c>
      <c r="D24">
        <v>5.8941346153846004</v>
      </c>
      <c r="E24">
        <v>1.0006668807692201</v>
      </c>
      <c r="H24" s="1">
        <v>76967</v>
      </c>
      <c r="I24" s="1">
        <v>76968</v>
      </c>
      <c r="J24">
        <v>0</v>
      </c>
    </row>
    <row r="25" spans="2:10" x14ac:dyDescent="0.25">
      <c r="B25">
        <v>76968</v>
      </c>
      <c r="C25">
        <v>76969</v>
      </c>
      <c r="D25">
        <v>14940.6068251546</v>
      </c>
      <c r="E25">
        <v>4826.4993268564704</v>
      </c>
      <c r="H25" s="1">
        <v>76968</v>
      </c>
      <c r="I25" s="1">
        <v>76969</v>
      </c>
      <c r="J25">
        <v>0</v>
      </c>
    </row>
    <row r="26" spans="2:10" x14ac:dyDescent="0.25">
      <c r="B26">
        <v>76969</v>
      </c>
      <c r="C26">
        <v>77170</v>
      </c>
      <c r="D26">
        <v>14934.7126905392</v>
      </c>
      <c r="E26">
        <v>4825.4986599757003</v>
      </c>
      <c r="H26" s="1">
        <v>76969</v>
      </c>
      <c r="I26" s="1">
        <v>77170</v>
      </c>
      <c r="J26">
        <v>0</v>
      </c>
    </row>
    <row r="27" spans="2:10" x14ac:dyDescent="0.25">
      <c r="B27">
        <v>76969</v>
      </c>
      <c r="C27">
        <v>77176</v>
      </c>
      <c r="D27">
        <v>5.8941346153846004</v>
      </c>
      <c r="E27">
        <v>1.0006668807692201</v>
      </c>
      <c r="H27" s="1">
        <v>76969</v>
      </c>
      <c r="I27" s="1">
        <v>77176</v>
      </c>
      <c r="J27">
        <v>0</v>
      </c>
    </row>
    <row r="28" spans="2:10" x14ac:dyDescent="0.25">
      <c r="B28">
        <v>76982</v>
      </c>
      <c r="C28">
        <v>76964</v>
      </c>
      <c r="D28">
        <v>11629.6390922179</v>
      </c>
      <c r="E28">
        <v>9279.7720849902598</v>
      </c>
      <c r="H28" s="1">
        <v>76982</v>
      </c>
      <c r="I28" s="1">
        <v>76964</v>
      </c>
      <c r="J28">
        <v>26222.350036620999</v>
      </c>
    </row>
    <row r="29" spans="2:10" x14ac:dyDescent="0.25">
      <c r="B29">
        <v>76983</v>
      </c>
      <c r="C29">
        <v>76984</v>
      </c>
      <c r="D29">
        <v>0</v>
      </c>
      <c r="E29">
        <v>0</v>
      </c>
      <c r="H29" s="1">
        <v>76983</v>
      </c>
      <c r="I29" s="1">
        <v>76984</v>
      </c>
      <c r="J29">
        <v>0</v>
      </c>
    </row>
    <row r="30" spans="2:10" x14ac:dyDescent="0.25">
      <c r="B30">
        <v>76984</v>
      </c>
      <c r="C30">
        <v>77012</v>
      </c>
      <c r="D30">
        <v>8.4089653846153691</v>
      </c>
      <c r="E30">
        <v>1.8799407846153799</v>
      </c>
      <c r="H30" s="1">
        <v>76984</v>
      </c>
      <c r="I30" s="1">
        <v>77012</v>
      </c>
      <c r="J30">
        <v>0</v>
      </c>
    </row>
    <row r="31" spans="2:10" x14ac:dyDescent="0.25">
      <c r="B31">
        <v>76985</v>
      </c>
      <c r="C31">
        <v>76984</v>
      </c>
      <c r="D31">
        <v>8.4089653846153691</v>
      </c>
      <c r="E31">
        <v>1.8799407846153799</v>
      </c>
      <c r="H31" s="1">
        <v>76985</v>
      </c>
      <c r="I31" s="1">
        <v>76984</v>
      </c>
      <c r="J31">
        <v>0</v>
      </c>
    </row>
    <row r="32" spans="2:10" x14ac:dyDescent="0.25">
      <c r="B32">
        <v>76985</v>
      </c>
      <c r="C32">
        <v>76986</v>
      </c>
      <c r="D32">
        <v>14610.5242923973</v>
      </c>
      <c r="E32">
        <v>4676.7408803752396</v>
      </c>
      <c r="H32" s="1">
        <v>76985</v>
      </c>
      <c r="I32" s="1">
        <v>76986</v>
      </c>
      <c r="J32">
        <v>0</v>
      </c>
    </row>
    <row r="33" spans="2:10" x14ac:dyDescent="0.25">
      <c r="B33">
        <v>76986</v>
      </c>
      <c r="C33">
        <v>76998</v>
      </c>
      <c r="D33">
        <v>14610.5242923973</v>
      </c>
      <c r="E33">
        <v>4676.7408803752396</v>
      </c>
      <c r="H33" s="1">
        <v>76986</v>
      </c>
      <c r="I33" s="1">
        <v>76998</v>
      </c>
      <c r="J33">
        <v>0</v>
      </c>
    </row>
    <row r="34" spans="2:10" x14ac:dyDescent="0.25">
      <c r="B34">
        <v>76990</v>
      </c>
      <c r="C34">
        <v>76992</v>
      </c>
      <c r="D34">
        <v>0</v>
      </c>
      <c r="E34">
        <v>0</v>
      </c>
      <c r="H34" s="1">
        <v>76990</v>
      </c>
      <c r="I34" s="1">
        <v>76992</v>
      </c>
      <c r="J34">
        <v>0</v>
      </c>
    </row>
    <row r="35" spans="2:10" x14ac:dyDescent="0.25">
      <c r="B35">
        <v>76992</v>
      </c>
      <c r="C35">
        <v>76983</v>
      </c>
      <c r="D35">
        <v>0</v>
      </c>
      <c r="E35">
        <v>0</v>
      </c>
      <c r="H35" s="1">
        <v>76992</v>
      </c>
      <c r="I35" s="1">
        <v>76983</v>
      </c>
      <c r="J35">
        <v>0</v>
      </c>
    </row>
    <row r="36" spans="2:10" x14ac:dyDescent="0.25">
      <c r="B36">
        <v>76998</v>
      </c>
      <c r="C36">
        <v>76968</v>
      </c>
      <c r="D36">
        <v>14934.7126905392</v>
      </c>
      <c r="E36">
        <v>4825.4986599757003</v>
      </c>
      <c r="H36" s="1">
        <v>76998</v>
      </c>
      <c r="I36" s="1">
        <v>76968</v>
      </c>
      <c r="J36">
        <v>0</v>
      </c>
    </row>
    <row r="37" spans="2:10" x14ac:dyDescent="0.25">
      <c r="B37">
        <v>76999</v>
      </c>
      <c r="C37">
        <v>77000</v>
      </c>
      <c r="D37">
        <v>2699.7755046053899</v>
      </c>
      <c r="E37">
        <v>1216.0400745894201</v>
      </c>
      <c r="H37" s="1">
        <v>76999</v>
      </c>
      <c r="I37" s="1">
        <v>77000</v>
      </c>
      <c r="J37">
        <v>0</v>
      </c>
    </row>
    <row r="38" spans="2:10" x14ac:dyDescent="0.25">
      <c r="B38">
        <v>77000</v>
      </c>
      <c r="C38">
        <v>76998</v>
      </c>
      <c r="D38">
        <v>324.18839814185799</v>
      </c>
      <c r="E38">
        <v>148.75777960046901</v>
      </c>
      <c r="H38" s="1">
        <v>77000</v>
      </c>
      <c r="I38" s="1">
        <v>76998</v>
      </c>
      <c r="J38">
        <v>0</v>
      </c>
    </row>
    <row r="39" spans="2:10" x14ac:dyDescent="0.25">
      <c r="B39">
        <v>77000</v>
      </c>
      <c r="C39">
        <v>77017</v>
      </c>
      <c r="D39">
        <v>2375.5871064635298</v>
      </c>
      <c r="E39">
        <v>1067.2822949889501</v>
      </c>
      <c r="H39" s="1">
        <v>77000</v>
      </c>
      <c r="I39" s="1">
        <v>77017</v>
      </c>
      <c r="J39">
        <v>0</v>
      </c>
    </row>
    <row r="40" spans="2:10" x14ac:dyDescent="0.25">
      <c r="B40">
        <v>77005</v>
      </c>
      <c r="C40">
        <v>77014</v>
      </c>
      <c r="D40">
        <v>2691.3665392207799</v>
      </c>
      <c r="E40">
        <v>1214.1601338048099</v>
      </c>
      <c r="H40" s="1">
        <v>77005</v>
      </c>
      <c r="I40" s="1">
        <v>77014</v>
      </c>
      <c r="J40">
        <v>0</v>
      </c>
    </row>
    <row r="41" spans="2:10" x14ac:dyDescent="0.25">
      <c r="B41">
        <v>77010</v>
      </c>
      <c r="C41">
        <v>77005</v>
      </c>
      <c r="D41">
        <v>0</v>
      </c>
      <c r="E41">
        <v>0</v>
      </c>
      <c r="H41" s="1">
        <v>77010</v>
      </c>
      <c r="I41" s="1">
        <v>77005</v>
      </c>
      <c r="J41">
        <v>0</v>
      </c>
    </row>
    <row r="42" spans="2:10" x14ac:dyDescent="0.25">
      <c r="B42">
        <v>77010</v>
      </c>
      <c r="C42">
        <v>77011</v>
      </c>
      <c r="D42">
        <v>8.4089653846153691</v>
      </c>
      <c r="E42">
        <v>1.8799407846153799</v>
      </c>
      <c r="H42" s="1">
        <v>77010</v>
      </c>
      <c r="I42" s="1">
        <v>77011</v>
      </c>
      <c r="J42">
        <v>0</v>
      </c>
    </row>
    <row r="43" spans="2:10" x14ac:dyDescent="0.25">
      <c r="B43">
        <v>77011</v>
      </c>
      <c r="C43">
        <v>77014</v>
      </c>
      <c r="D43">
        <v>8.4089653846153691</v>
      </c>
      <c r="E43">
        <v>1.8799407846153799</v>
      </c>
      <c r="H43" s="1">
        <v>77011</v>
      </c>
      <c r="I43" s="1">
        <v>77014</v>
      </c>
      <c r="J43">
        <v>0</v>
      </c>
    </row>
    <row r="44" spans="2:10" x14ac:dyDescent="0.25">
      <c r="B44">
        <v>77012</v>
      </c>
      <c r="C44">
        <v>77010</v>
      </c>
      <c r="D44">
        <v>8.4089653846153691</v>
      </c>
      <c r="E44">
        <v>1.8799407846153799</v>
      </c>
      <c r="H44" s="1">
        <v>77012</v>
      </c>
      <c r="I44" s="1">
        <v>77010</v>
      </c>
      <c r="J44">
        <v>0</v>
      </c>
    </row>
    <row r="45" spans="2:10" x14ac:dyDescent="0.25">
      <c r="B45">
        <v>77014</v>
      </c>
      <c r="C45">
        <v>76999</v>
      </c>
      <c r="D45">
        <v>2699.7755046053899</v>
      </c>
      <c r="E45">
        <v>1216.0400745894201</v>
      </c>
      <c r="H45" s="1">
        <v>77014</v>
      </c>
      <c r="I45" s="1">
        <v>76999</v>
      </c>
      <c r="J45">
        <v>0</v>
      </c>
    </row>
    <row r="46" spans="2:10" x14ac:dyDescent="0.25">
      <c r="B46">
        <v>77017</v>
      </c>
      <c r="C46">
        <v>76967</v>
      </c>
      <c r="D46">
        <v>2375.5871064635298</v>
      </c>
      <c r="E46">
        <v>1067.2822949889501</v>
      </c>
      <c r="H46" s="1">
        <v>77017</v>
      </c>
      <c r="I46" s="1">
        <v>76967</v>
      </c>
      <c r="J46">
        <v>0</v>
      </c>
    </row>
    <row r="47" spans="2:10" x14ac:dyDescent="0.25">
      <c r="B47">
        <v>77071</v>
      </c>
      <c r="C47">
        <v>80002</v>
      </c>
      <c r="D47">
        <v>9006.1727076922398</v>
      </c>
      <c r="E47">
        <v>8133.3249767305697</v>
      </c>
      <c r="H47" s="1">
        <v>77071</v>
      </c>
      <c r="I47" s="1">
        <v>80002</v>
      </c>
      <c r="J47">
        <v>26462.150044441201</v>
      </c>
    </row>
    <row r="48" spans="2:10" x14ac:dyDescent="0.25">
      <c r="B48">
        <v>77073</v>
      </c>
      <c r="C48">
        <v>80002</v>
      </c>
      <c r="D48">
        <v>0</v>
      </c>
      <c r="E48">
        <v>0</v>
      </c>
      <c r="H48" s="1">
        <v>77073</v>
      </c>
      <c r="I48" s="1">
        <v>80002</v>
      </c>
      <c r="J48">
        <v>0</v>
      </c>
    </row>
    <row r="49" spans="2:10" x14ac:dyDescent="0.25">
      <c r="B49">
        <v>77076</v>
      </c>
      <c r="C49">
        <v>80002</v>
      </c>
      <c r="D49">
        <v>17482.439442307499</v>
      </c>
      <c r="E49">
        <v>5952.71562761931</v>
      </c>
      <c r="H49" s="1">
        <v>77076</v>
      </c>
      <c r="I49" s="1">
        <v>80002</v>
      </c>
      <c r="J49">
        <v>0</v>
      </c>
    </row>
    <row r="50" spans="2:10" x14ac:dyDescent="0.25">
      <c r="B50">
        <v>77165</v>
      </c>
      <c r="C50">
        <v>77166</v>
      </c>
      <c r="D50">
        <v>11494.1042259439</v>
      </c>
      <c r="E50">
        <v>9250.3903082627003</v>
      </c>
      <c r="H50" s="1">
        <v>77165</v>
      </c>
      <c r="I50" s="1">
        <v>77166</v>
      </c>
      <c r="J50">
        <v>26462.150044441201</v>
      </c>
    </row>
    <row r="51" spans="2:10" x14ac:dyDescent="0.25">
      <c r="B51">
        <v>77166</v>
      </c>
      <c r="C51">
        <v>77071</v>
      </c>
      <c r="D51">
        <v>9006.1727076922398</v>
      </c>
      <c r="E51">
        <v>8133.3249767305697</v>
      </c>
      <c r="H51" s="1">
        <v>77166</v>
      </c>
      <c r="I51" s="1">
        <v>77071</v>
      </c>
      <c r="J51">
        <v>26462.150044441201</v>
      </c>
    </row>
    <row r="52" spans="2:10" x14ac:dyDescent="0.25">
      <c r="B52">
        <v>77166</v>
      </c>
      <c r="C52">
        <v>77190</v>
      </c>
      <c r="D52">
        <v>2487.9315182517398</v>
      </c>
      <c r="E52">
        <v>1117.0653315320201</v>
      </c>
      <c r="H52" s="1">
        <v>77166</v>
      </c>
      <c r="I52" s="1">
        <v>77190</v>
      </c>
      <c r="J52">
        <v>0</v>
      </c>
    </row>
    <row r="53" spans="2:10" x14ac:dyDescent="0.25">
      <c r="B53">
        <v>77169</v>
      </c>
      <c r="C53">
        <v>77170</v>
      </c>
      <c r="D53">
        <v>53.9010989010998</v>
      </c>
      <c r="E53">
        <v>9.1509692307692507</v>
      </c>
      <c r="H53" s="1">
        <v>77169</v>
      </c>
      <c r="I53" s="1">
        <v>77170</v>
      </c>
      <c r="J53">
        <v>0</v>
      </c>
    </row>
    <row r="54" spans="2:10" x14ac:dyDescent="0.25">
      <c r="B54">
        <v>77169</v>
      </c>
      <c r="C54">
        <v>77171</v>
      </c>
      <c r="D54">
        <v>5.8941346153846004</v>
      </c>
      <c r="E54">
        <v>1.0006668807692201</v>
      </c>
      <c r="H54" s="1">
        <v>77169</v>
      </c>
      <c r="I54" s="1">
        <v>77171</v>
      </c>
      <c r="J54">
        <v>0</v>
      </c>
    </row>
    <row r="55" spans="2:10" x14ac:dyDescent="0.25">
      <c r="B55">
        <v>77170</v>
      </c>
      <c r="C55">
        <v>77190</v>
      </c>
      <c r="D55">
        <v>14988.6137894404</v>
      </c>
      <c r="E55">
        <v>4834.6496292064803</v>
      </c>
      <c r="H55" s="1">
        <v>77170</v>
      </c>
      <c r="I55" s="1">
        <v>77190</v>
      </c>
      <c r="J55">
        <v>0</v>
      </c>
    </row>
    <row r="56" spans="2:10" x14ac:dyDescent="0.25">
      <c r="B56">
        <v>77171</v>
      </c>
      <c r="C56">
        <v>77191</v>
      </c>
      <c r="D56">
        <v>5.8941346153846004</v>
      </c>
      <c r="E56">
        <v>1.0006668807692201</v>
      </c>
      <c r="H56" s="1">
        <v>77171</v>
      </c>
      <c r="I56" s="1">
        <v>77191</v>
      </c>
      <c r="J56">
        <v>0</v>
      </c>
    </row>
    <row r="57" spans="2:10" x14ac:dyDescent="0.25">
      <c r="B57">
        <v>77176</v>
      </c>
      <c r="C57">
        <v>77169</v>
      </c>
      <c r="D57">
        <v>59.795233516484601</v>
      </c>
      <c r="E57">
        <v>10.1516361115384</v>
      </c>
      <c r="H57" s="1">
        <v>77176</v>
      </c>
      <c r="I57" s="1">
        <v>77169</v>
      </c>
      <c r="J57">
        <v>0</v>
      </c>
    </row>
    <row r="58" spans="2:10" x14ac:dyDescent="0.25">
      <c r="B58">
        <v>77179</v>
      </c>
      <c r="C58">
        <v>77165</v>
      </c>
      <c r="D58">
        <v>186.13870109890101</v>
      </c>
      <c r="E58">
        <v>118.496728969229</v>
      </c>
      <c r="H58" s="1">
        <v>77179</v>
      </c>
      <c r="I58" s="1">
        <v>77165</v>
      </c>
      <c r="J58">
        <v>239.800007820129</v>
      </c>
    </row>
    <row r="59" spans="2:10" x14ac:dyDescent="0.25">
      <c r="B59">
        <v>77179</v>
      </c>
      <c r="C59">
        <v>77176</v>
      </c>
      <c r="D59">
        <v>53.9010989010998</v>
      </c>
      <c r="E59">
        <v>9.1509692307692507</v>
      </c>
      <c r="H59" s="1">
        <v>77179</v>
      </c>
      <c r="I59" s="1">
        <v>77176</v>
      </c>
      <c r="J59">
        <v>0</v>
      </c>
    </row>
    <row r="60" spans="2:10" x14ac:dyDescent="0.25">
      <c r="B60">
        <v>77185</v>
      </c>
      <c r="C60">
        <v>77186</v>
      </c>
      <c r="D60">
        <v>0</v>
      </c>
      <c r="E60">
        <v>0</v>
      </c>
      <c r="H60" s="1">
        <v>77185</v>
      </c>
      <c r="I60" s="1">
        <v>77186</v>
      </c>
      <c r="J60">
        <v>0</v>
      </c>
    </row>
    <row r="61" spans="2:10" x14ac:dyDescent="0.25">
      <c r="B61">
        <v>77186</v>
      </c>
      <c r="C61">
        <v>77073</v>
      </c>
      <c r="D61">
        <v>0</v>
      </c>
      <c r="E61">
        <v>0</v>
      </c>
      <c r="H61" s="1">
        <v>77186</v>
      </c>
      <c r="I61" s="1">
        <v>77073</v>
      </c>
      <c r="J61">
        <v>0</v>
      </c>
    </row>
    <row r="62" spans="2:10" x14ac:dyDescent="0.25">
      <c r="B62">
        <v>77187</v>
      </c>
      <c r="C62">
        <v>77076</v>
      </c>
      <c r="D62">
        <v>17482.439442307499</v>
      </c>
      <c r="E62">
        <v>5952.71562761931</v>
      </c>
      <c r="H62" s="1">
        <v>77187</v>
      </c>
      <c r="I62" s="1">
        <v>77076</v>
      </c>
      <c r="J62">
        <v>0</v>
      </c>
    </row>
    <row r="63" spans="2:10" x14ac:dyDescent="0.25">
      <c r="B63">
        <v>77190</v>
      </c>
      <c r="C63">
        <v>77187</v>
      </c>
      <c r="D63">
        <v>17476.545307692199</v>
      </c>
      <c r="E63">
        <v>5951.71496073854</v>
      </c>
      <c r="H63" s="1">
        <v>77190</v>
      </c>
      <c r="I63" s="1">
        <v>77187</v>
      </c>
      <c r="J63">
        <v>0</v>
      </c>
    </row>
    <row r="64" spans="2:10" x14ac:dyDescent="0.25">
      <c r="B64">
        <v>77191</v>
      </c>
      <c r="C64">
        <v>77185</v>
      </c>
      <c r="D64">
        <v>0</v>
      </c>
      <c r="E64">
        <v>0</v>
      </c>
      <c r="H64" s="1">
        <v>77191</v>
      </c>
      <c r="I64" s="1">
        <v>77185</v>
      </c>
      <c r="J64">
        <v>0</v>
      </c>
    </row>
    <row r="65" spans="2:10" x14ac:dyDescent="0.25">
      <c r="B65">
        <v>77191</v>
      </c>
      <c r="C65">
        <v>77187</v>
      </c>
      <c r="D65">
        <v>5.8941346153846004</v>
      </c>
      <c r="E65">
        <v>1.0006668807692201</v>
      </c>
      <c r="H65" s="1">
        <v>77191</v>
      </c>
      <c r="I65" s="1">
        <v>77187</v>
      </c>
      <c r="J65">
        <v>0</v>
      </c>
    </row>
    <row r="66" spans="2:10" x14ac:dyDescent="0.25">
      <c r="B66">
        <v>77373</v>
      </c>
      <c r="C66">
        <v>76982</v>
      </c>
      <c r="D66">
        <v>11502.2728522178</v>
      </c>
      <c r="E66">
        <v>9168.7726746318604</v>
      </c>
      <c r="H66" s="1">
        <v>77373</v>
      </c>
      <c r="I66" s="1">
        <v>76982</v>
      </c>
      <c r="J66">
        <v>18462.069084190502</v>
      </c>
    </row>
    <row r="67" spans="2:10" x14ac:dyDescent="0.25">
      <c r="B67">
        <v>80001</v>
      </c>
      <c r="C67">
        <v>77179</v>
      </c>
      <c r="D67">
        <v>240.039800000002</v>
      </c>
      <c r="E67">
        <v>127.64769819999999</v>
      </c>
      <c r="H67" s="1">
        <v>80001</v>
      </c>
      <c r="I67" s="1">
        <v>77179</v>
      </c>
      <c r="J67">
        <v>239.800007820129</v>
      </c>
    </row>
    <row r="68" spans="2:10" x14ac:dyDescent="0.25">
      <c r="B68">
        <v>80002</v>
      </c>
      <c r="C68">
        <v>80003</v>
      </c>
      <c r="D68">
        <v>26488.612149999601</v>
      </c>
      <c r="E68">
        <v>14086.040604350301</v>
      </c>
      <c r="H68" s="1">
        <v>80002</v>
      </c>
      <c r="I68" s="1">
        <v>80003</v>
      </c>
      <c r="J68">
        <v>26462.150044441201</v>
      </c>
    </row>
  </sheetData>
  <sortState ref="H2:J70">
    <sortCondition ref="H2:H70"/>
    <sortCondition ref="I2:I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7:L15"/>
  <sheetViews>
    <sheetView workbookViewId="0">
      <selection activeCell="Q25" sqref="Q25"/>
    </sheetView>
  </sheetViews>
  <sheetFormatPr defaultRowHeight="15" x14ac:dyDescent="0.25"/>
  <cols>
    <col min="5" max="5" width="13.42578125" bestFit="1" customWidth="1"/>
    <col min="6" max="6" width="19.7109375" bestFit="1" customWidth="1"/>
    <col min="9" max="9" width="9.140625" style="1"/>
  </cols>
  <sheetData>
    <row r="7" spans="5:12" x14ac:dyDescent="0.25">
      <c r="E7" t="s">
        <v>83</v>
      </c>
      <c r="F7" s="7" t="s">
        <v>86</v>
      </c>
      <c r="G7" s="7"/>
    </row>
    <row r="8" spans="5:12" x14ac:dyDescent="0.25">
      <c r="F8" t="s">
        <v>85</v>
      </c>
      <c r="G8" t="s">
        <v>84</v>
      </c>
      <c r="K8" t="s">
        <v>85</v>
      </c>
      <c r="L8" t="s">
        <v>84</v>
      </c>
    </row>
    <row r="9" spans="5:12" x14ac:dyDescent="0.25">
      <c r="E9">
        <v>0.5</v>
      </c>
      <c r="F9" s="1">
        <v>36907.966706527797</v>
      </c>
      <c r="G9" s="1">
        <v>34694.550212848299</v>
      </c>
      <c r="H9" s="6">
        <f>(F9-G9)/F9</f>
        <v>5.9971239035717959E-2</v>
      </c>
      <c r="I9" s="6"/>
      <c r="J9" s="1">
        <v>0.5</v>
      </c>
      <c r="K9">
        <f>F9/100000</f>
        <v>0.36907966706527795</v>
      </c>
      <c r="L9" s="1">
        <f>G9/100000</f>
        <v>0.34694550212848296</v>
      </c>
    </row>
    <row r="10" spans="5:12" x14ac:dyDescent="0.25">
      <c r="E10">
        <v>0.75</v>
      </c>
      <c r="F10" s="1">
        <v>57913.321662138202</v>
      </c>
      <c r="G10" s="1">
        <v>55198.049979438503</v>
      </c>
      <c r="H10" s="6">
        <f t="shared" ref="H10:H15" si="0">(F10-G10)/F10</f>
        <v>4.6885096637011799E-2</v>
      </c>
      <c r="I10" s="6"/>
      <c r="J10" s="1">
        <v>0.75</v>
      </c>
      <c r="K10" s="1">
        <f t="shared" ref="K10:K15" si="1">F10/100000</f>
        <v>0.57913321662138206</v>
      </c>
      <c r="L10" s="1">
        <f t="shared" ref="L10:L15" si="2">G10/100000</f>
        <v>0.55198049979438502</v>
      </c>
    </row>
    <row r="11" spans="5:12" x14ac:dyDescent="0.25">
      <c r="E11">
        <v>1</v>
      </c>
      <c r="F11">
        <v>84066.285000000003</v>
      </c>
      <c r="G11" s="1">
        <v>79569.180759570794</v>
      </c>
      <c r="H11" s="6">
        <f t="shared" si="0"/>
        <v>5.3494742160061066E-2</v>
      </c>
      <c r="I11" s="6"/>
      <c r="J11" s="1">
        <v>1</v>
      </c>
      <c r="K11" s="1">
        <f t="shared" si="1"/>
        <v>0.84066285000000007</v>
      </c>
      <c r="L11" s="1">
        <f t="shared" si="2"/>
        <v>0.7956918075957079</v>
      </c>
    </row>
    <row r="12" spans="5:12" x14ac:dyDescent="0.25">
      <c r="E12">
        <v>1.25</v>
      </c>
      <c r="F12" s="1">
        <v>122365.383203302</v>
      </c>
      <c r="G12" s="1">
        <v>110615.100499489</v>
      </c>
      <c r="H12" s="6">
        <f t="shared" si="0"/>
        <v>9.6026199536274795E-2</v>
      </c>
      <c r="I12" s="6"/>
      <c r="J12" s="1">
        <v>1.25</v>
      </c>
      <c r="K12" s="1">
        <f t="shared" si="1"/>
        <v>1.2236538320330199</v>
      </c>
      <c r="L12" s="1">
        <f t="shared" si="2"/>
        <v>1.1061510049948899</v>
      </c>
    </row>
    <row r="13" spans="5:12" x14ac:dyDescent="0.25">
      <c r="E13">
        <v>1.5</v>
      </c>
      <c r="F13" s="1">
        <v>164426.64162540101</v>
      </c>
      <c r="G13" s="1">
        <v>154707.666704673</v>
      </c>
      <c r="H13" s="6">
        <f t="shared" si="0"/>
        <v>5.9108273602461035E-2</v>
      </c>
      <c r="I13" s="6"/>
      <c r="J13" s="1">
        <v>1.5</v>
      </c>
      <c r="K13" s="1">
        <f t="shared" si="1"/>
        <v>1.6442664162540102</v>
      </c>
      <c r="L13" s="1">
        <f t="shared" si="2"/>
        <v>1.54707666704673</v>
      </c>
    </row>
    <row r="14" spans="5:12" x14ac:dyDescent="0.25">
      <c r="E14">
        <v>1.75</v>
      </c>
      <c r="F14" s="1">
        <v>233150.38162546899</v>
      </c>
      <c r="G14" s="1">
        <v>221062.347184135</v>
      </c>
      <c r="H14" s="6">
        <f t="shared" si="0"/>
        <v>5.1846513640934629E-2</v>
      </c>
      <c r="I14" s="6"/>
      <c r="J14" s="1">
        <v>1.75</v>
      </c>
      <c r="K14" s="1">
        <f t="shared" si="1"/>
        <v>2.3315038162546897</v>
      </c>
      <c r="L14" s="1">
        <f t="shared" si="2"/>
        <v>2.21062347184135</v>
      </c>
    </row>
    <row r="15" spans="5:12" x14ac:dyDescent="0.25">
      <c r="E15">
        <v>2</v>
      </c>
      <c r="F15" s="1">
        <v>342060.70534068497</v>
      </c>
      <c r="G15" s="1">
        <v>322881.99724151701</v>
      </c>
      <c r="H15" s="6">
        <f t="shared" si="0"/>
        <v>5.6068141706210876E-2</v>
      </c>
      <c r="I15" s="6"/>
      <c r="J15" s="1">
        <v>2</v>
      </c>
      <c r="K15" s="1">
        <f t="shared" si="1"/>
        <v>3.4206070534068496</v>
      </c>
      <c r="L15" s="1">
        <f t="shared" si="2"/>
        <v>3.2288199724151703</v>
      </c>
    </row>
  </sheetData>
  <mergeCells count="1"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2018-10-24T04:41:23Z</dcterms:modified>
</cp:coreProperties>
</file>