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Assignments\"/>
    </mc:Choice>
  </mc:AlternateContent>
  <xr:revisionPtr revIDLastSave="0" documentId="13_ncr:1_{4BEA6336-90C6-4A09-973A-2B75B0BCA09E}" xr6:coauthVersionLast="45" xr6:coauthVersionMax="45" xr10:uidLastSave="{00000000-0000-0000-0000-000000000000}"/>
  <bookViews>
    <workbookView xWindow="384" yWindow="384" windowWidth="17280" windowHeight="8964" xr2:uid="{16E4842C-3CA3-C948-ADB3-FC6F7FD842DA}"/>
  </bookViews>
  <sheets>
    <sheet name="Sheet1" sheetId="1" r:id="rId1"/>
  </sheets>
  <definedNames>
    <definedName name="solver_adj" localSheetId="0" hidden="1">Sheet1!$B$30:$G$30,Sheet1!$B$32:$G$32,Sheet1!$B$36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Sheet1!$B$26:$G$26</definedName>
    <definedName name="solver_lhs2" localSheetId="0" hidden="1">Sheet1!$B$32:$G$32</definedName>
    <definedName name="solver_lhs3" localSheetId="0" hidden="1">Sheet1!$B$36</definedName>
    <definedName name="solver_lhs4" localSheetId="0" hidden="1">Sheet1!$B$30:$G$31</definedName>
    <definedName name="solver_lhs5" localSheetId="0" hidden="1">Sheet1!$B$31:$G$31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Sheet1!$H$45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5</definedName>
    <definedName name="solver_rel4" localSheetId="0" hidden="1">3</definedName>
    <definedName name="solver_rel5" localSheetId="0" hidden="1">1</definedName>
    <definedName name="solver_rhs1" localSheetId="0" hidden="1">Sheet1!$B$27:$G$27</definedName>
    <definedName name="solver_rhs2" localSheetId="0" hidden="1">Sheet1!$B$33:$G$33</definedName>
    <definedName name="solver_rhs3" localSheetId="0" hidden="1">binary</definedName>
    <definedName name="solver_rhs4" localSheetId="0" hidden="1">0</definedName>
    <definedName name="solver_rhs5" localSheetId="0" hidden="1">Sheet1!$B$11:$G$11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" l="1"/>
  <c r="C31" i="1"/>
  <c r="D31" i="1"/>
  <c r="E31" i="1"/>
  <c r="F31" i="1"/>
  <c r="B31" i="1"/>
  <c r="C29" i="1"/>
  <c r="D29" i="1"/>
  <c r="E29" i="1"/>
  <c r="F29" i="1"/>
  <c r="G29" i="1"/>
  <c r="B29" i="1"/>
  <c r="C23" i="1" l="1"/>
  <c r="C33" i="1" s="1"/>
  <c r="D23" i="1"/>
  <c r="D33" i="1" s="1"/>
  <c r="E23" i="1"/>
  <c r="E33" i="1" s="1"/>
  <c r="F23" i="1"/>
  <c r="F33" i="1" s="1"/>
  <c r="G23" i="1"/>
  <c r="G33" i="1" s="1"/>
  <c r="C24" i="1"/>
  <c r="D24" i="1"/>
  <c r="E24" i="1"/>
  <c r="F24" i="1"/>
  <c r="G24" i="1"/>
  <c r="B24" i="1"/>
  <c r="B23" i="1"/>
  <c r="B33" i="1" s="1"/>
  <c r="C15" i="1"/>
  <c r="C41" i="1" s="1"/>
  <c r="D15" i="1"/>
  <c r="D41" i="1" s="1"/>
  <c r="E15" i="1"/>
  <c r="E41" i="1" s="1"/>
  <c r="F15" i="1"/>
  <c r="F41" i="1" s="1"/>
  <c r="G15" i="1"/>
  <c r="G41" i="1" s="1"/>
  <c r="B15" i="1"/>
  <c r="B41" i="1" s="1"/>
  <c r="C13" i="1" l="1"/>
  <c r="C39" i="1" s="1"/>
  <c r="D13" i="1"/>
  <c r="D39" i="1" s="1"/>
  <c r="E13" i="1"/>
  <c r="E39" i="1" s="1"/>
  <c r="F13" i="1"/>
  <c r="F39" i="1" s="1"/>
  <c r="G13" i="1"/>
  <c r="G39" i="1" s="1"/>
  <c r="B13" i="1"/>
  <c r="B39" i="1" s="1"/>
  <c r="C14" i="1"/>
  <c r="C40" i="1" s="1"/>
  <c r="D14" i="1"/>
  <c r="D40" i="1" s="1"/>
  <c r="E14" i="1"/>
  <c r="E40" i="1" s="1"/>
  <c r="F14" i="1"/>
  <c r="F40" i="1" s="1"/>
  <c r="G14" i="1"/>
  <c r="G40" i="1" s="1"/>
  <c r="B14" i="1"/>
  <c r="B40" i="1" s="1"/>
  <c r="B4" i="1"/>
  <c r="B5" i="1" s="1"/>
  <c r="C11" i="1"/>
  <c r="C37" i="1" s="1"/>
  <c r="D11" i="1"/>
  <c r="D37" i="1" s="1"/>
  <c r="E11" i="1"/>
  <c r="E37" i="1" s="1"/>
  <c r="F11" i="1"/>
  <c r="F37" i="1" s="1"/>
  <c r="G11" i="1"/>
  <c r="G37" i="1" s="1"/>
  <c r="B11" i="1"/>
  <c r="B37" i="1" s="1"/>
  <c r="B18" i="1" l="1"/>
  <c r="B44" i="1" s="1"/>
  <c r="B25" i="1"/>
  <c r="H14" i="1"/>
  <c r="H40" i="1" s="1"/>
  <c r="H13" i="1"/>
  <c r="H39" i="1" s="1"/>
  <c r="C4" i="1" l="1"/>
  <c r="C5" i="1" s="1"/>
  <c r="B26" i="1"/>
  <c r="H15" i="1"/>
  <c r="C25" i="1" l="1"/>
  <c r="D4" i="1"/>
  <c r="D5" i="1" s="1"/>
  <c r="C18" i="1"/>
  <c r="C44" i="1" s="1"/>
  <c r="H16" i="1"/>
  <c r="H41" i="1"/>
  <c r="H42" i="1" s="1"/>
  <c r="D25" i="1" l="1"/>
  <c r="E4" i="1"/>
  <c r="E5" i="1" s="1"/>
  <c r="D18" i="1"/>
  <c r="D44" i="1" s="1"/>
  <c r="C26" i="1"/>
  <c r="E25" i="1" l="1"/>
  <c r="F4" i="1"/>
  <c r="F5" i="1" s="1"/>
  <c r="D26" i="1"/>
  <c r="E18" i="1"/>
  <c r="E44" i="1" s="1"/>
  <c r="F25" i="1" l="1"/>
  <c r="G4" i="1"/>
  <c r="G5" i="1" s="1"/>
  <c r="F18" i="1"/>
  <c r="F44" i="1" s="1"/>
  <c r="E26" i="1"/>
  <c r="G25" i="1" l="1"/>
  <c r="G26" i="1"/>
  <c r="G18" i="1"/>
  <c r="H18" i="1" s="1"/>
  <c r="H19" i="1" s="1"/>
  <c r="F26" i="1"/>
  <c r="G44" i="1" l="1"/>
  <c r="H44" i="1" s="1"/>
  <c r="H45" i="1" s="1"/>
</calcChain>
</file>

<file path=xl/sharedStrings.xml><?xml version="1.0" encoding="utf-8"?>
<sst xmlns="http://schemas.openxmlformats.org/spreadsheetml/2006/main" count="46" uniqueCount="27">
  <si>
    <t xml:space="preserve">January </t>
  </si>
  <si>
    <t>Febuary</t>
  </si>
  <si>
    <t>March</t>
  </si>
  <si>
    <t>April</t>
  </si>
  <si>
    <t>May</t>
  </si>
  <si>
    <t>June</t>
  </si>
  <si>
    <t>Accounts Recievable</t>
  </si>
  <si>
    <t>Planned Payments</t>
  </si>
  <si>
    <t>Beginning Balance</t>
  </si>
  <si>
    <t>Ending Balance</t>
  </si>
  <si>
    <t>Delay Payments</t>
  </si>
  <si>
    <t>Borrowed Against</t>
  </si>
  <si>
    <t>Short-term Loan</t>
  </si>
  <si>
    <t>Amount Available</t>
  </si>
  <si>
    <t>Forfeit 2% Discount</t>
  </si>
  <si>
    <t>Interest Charged</t>
  </si>
  <si>
    <t>Interst on ST Loan</t>
  </si>
  <si>
    <t>Interest Gained</t>
  </si>
  <si>
    <t>Total</t>
  </si>
  <si>
    <t>Sum of Totals</t>
  </si>
  <si>
    <t>End Balance &gt;=</t>
  </si>
  <si>
    <t xml:space="preserve">&amp; &lt;= Planned Payment </t>
  </si>
  <si>
    <t>Total Cost</t>
  </si>
  <si>
    <t>Borrow Allow</t>
  </si>
  <si>
    <t>BORROW AGAINST</t>
  </si>
  <si>
    <t>DLYPYMNTS</t>
  </si>
  <si>
    <t>Balance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</si>
</sst>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  <numFmt numFmtId="167" formatCode="_(&quot;$&quot;* #,##0.000000_);_(&quot;$&quot;* \(#,##0.000000\);_(&quot;$&quot;* &quot;-&quot;??_);_(@_)"/>
    <numFmt numFmtId="168" formatCode="_(&quot;$&quot;* #,##0.00000_);_(&quot;$&quot;* \(#,##0.00000\);_(&quot;$&quot;* &quot;-&quot;?????_);_(@_)"/>
    <numFmt numFmtId="169" formatCode="_(&quot;$&quot;* #,##0_);_(&quot;$&quot;* \(#,##0\);_(&quot;$&quot;* &quot;-&quot;?????_);_(@_)"/>
    <numFmt numFmtId="174" formatCode="_(&quot;$&quot;* #,##0.00_);_(&quot;$&quot;* \(#,##0.00\);_(&quot;$&quot;* &quot;-&quot;?????_);_(@_)"/>
    <numFmt numFmtId="175" formatCode="_(&quot;$&quot;* #,##0.0_);_(&quot;$&quot;* \(#,##0.0\);_(&quot;$&quot;* &quot;-&quot;???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44" fontId="0" fillId="0" borderId="0" xfId="1" applyFont="1"/>
    <xf numFmtId="164" fontId="0" fillId="0" borderId="0" xfId="1" applyNumberFormat="1" applyFont="1"/>
    <xf numFmtId="4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44" fontId="0" fillId="2" borderId="0" xfId="1" applyNumberFormat="1" applyFont="1" applyFill="1"/>
    <xf numFmtId="167" fontId="0" fillId="0" borderId="0" xfId="1" applyNumberFormat="1" applyFont="1"/>
    <xf numFmtId="166" fontId="0" fillId="2" borderId="0" xfId="1" applyNumberFormat="1" applyFont="1" applyFill="1"/>
    <xf numFmtId="44" fontId="4" fillId="0" borderId="0" xfId="1" applyFont="1" applyFill="1"/>
    <xf numFmtId="0" fontId="0" fillId="3" borderId="0" xfId="0" applyFill="1"/>
    <xf numFmtId="169" fontId="5" fillId="4" borderId="0" xfId="0" applyNumberFormat="1" applyFont="1" applyFill="1"/>
    <xf numFmtId="174" fontId="0" fillId="3" borderId="0" xfId="0" applyNumberFormat="1" applyFill="1"/>
    <xf numFmtId="175" fontId="0" fillId="3" borderId="0" xfId="0" applyNumberFormat="1" applyFill="1"/>
    <xf numFmtId="168" fontId="6" fillId="5" borderId="0" xfId="0" applyNumberFormat="1" applyFont="1" applyFill="1"/>
    <xf numFmtId="0" fontId="6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6" fontId="5" fillId="5" borderId="0" xfId="1" applyNumberFormat="1" applyFont="1" applyFill="1"/>
    <xf numFmtId="0" fontId="7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70A6-5B17-7443-9741-1032AA07EBEC}">
  <dimension ref="A1:I45"/>
  <sheetViews>
    <sheetView tabSelected="1" topLeftCell="D1" zoomScaleNormal="100" workbookViewId="0">
      <selection activeCell="E5" sqref="E5"/>
    </sheetView>
  </sheetViews>
  <sheetFormatPr defaultColWidth="11.19921875" defaultRowHeight="15.6" x14ac:dyDescent="0.3"/>
  <cols>
    <col min="1" max="1" width="18.09765625" bestFit="1" customWidth="1"/>
    <col min="2" max="3" width="15.69921875" bestFit="1" customWidth="1"/>
    <col min="4" max="6" width="11.09765625" bestFit="1" customWidth="1"/>
    <col min="7" max="7" width="12.296875" bestFit="1" customWidth="1"/>
    <col min="8" max="8" width="19.296875" bestFit="1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2" t="s">
        <v>6</v>
      </c>
      <c r="B2" s="9">
        <v>1.5</v>
      </c>
      <c r="C2" s="9">
        <v>1</v>
      </c>
      <c r="D2" s="9">
        <v>1.4</v>
      </c>
      <c r="E2" s="9">
        <v>2.2999999999999998</v>
      </c>
      <c r="F2" s="9">
        <v>2</v>
      </c>
      <c r="G2" s="9">
        <v>1</v>
      </c>
    </row>
    <row r="3" spans="1:9" x14ac:dyDescent="0.3">
      <c r="A3" s="2" t="s">
        <v>7</v>
      </c>
      <c r="B3" s="9">
        <v>1.8</v>
      </c>
      <c r="C3" s="9">
        <v>1.6</v>
      </c>
      <c r="D3" s="9">
        <v>2.2000000000000002</v>
      </c>
      <c r="E3" s="9">
        <v>1.2</v>
      </c>
      <c r="F3" s="9">
        <v>0.8</v>
      </c>
      <c r="G3" s="9">
        <v>1.2</v>
      </c>
    </row>
    <row r="4" spans="1:9" x14ac:dyDescent="0.3">
      <c r="A4" s="2" t="s">
        <v>8</v>
      </c>
      <c r="B4" s="6">
        <f>0.4+B36</f>
        <v>0.4</v>
      </c>
      <c r="C4" s="6">
        <f>B5</f>
        <v>9.9999999999999867E-2</v>
      </c>
      <c r="D4" s="6">
        <f t="shared" ref="D4:G4" si="0">C5</f>
        <v>-0.50000000000000022</v>
      </c>
      <c r="E4" s="6">
        <f t="shared" si="0"/>
        <v>-1.3000000000000005</v>
      </c>
      <c r="F4" s="6">
        <f t="shared" si="0"/>
        <v>-0.20000000000000062</v>
      </c>
      <c r="G4" s="6">
        <f t="shared" si="0"/>
        <v>0.99999999999999933</v>
      </c>
      <c r="I4" t="s">
        <v>20</v>
      </c>
    </row>
    <row r="5" spans="1:9" x14ac:dyDescent="0.3">
      <c r="A5" s="2" t="s">
        <v>9</v>
      </c>
      <c r="B5" s="6">
        <f>(B4+B2)-(B3)+(B31+B29)</f>
        <v>9.9999999999999867E-2</v>
      </c>
      <c r="C5" s="6">
        <f t="shared" ref="C5:G5" si="1">(C4+C2)-(C3)+(C31+C29)</f>
        <v>-0.50000000000000022</v>
      </c>
      <c r="D5" s="6">
        <f t="shared" si="1"/>
        <v>-1.3000000000000005</v>
      </c>
      <c r="E5" s="6">
        <f t="shared" si="1"/>
        <v>-0.20000000000000062</v>
      </c>
      <c r="F5" s="6">
        <f t="shared" si="1"/>
        <v>0.99999999999999933</v>
      </c>
      <c r="G5" s="6">
        <f t="shared" si="1"/>
        <v>0.79999999999999938</v>
      </c>
      <c r="I5">
        <v>0.25</v>
      </c>
    </row>
    <row r="6" spans="1:9" x14ac:dyDescent="0.3">
      <c r="A6" s="2" t="s">
        <v>26</v>
      </c>
      <c r="B6" s="21">
        <v>0.25</v>
      </c>
      <c r="C6" s="21">
        <v>0.25</v>
      </c>
      <c r="D6" s="21">
        <v>0.25</v>
      </c>
      <c r="E6" s="21">
        <v>0.25</v>
      </c>
      <c r="F6" s="21">
        <v>0.25</v>
      </c>
      <c r="G6" s="21">
        <v>0.25</v>
      </c>
      <c r="I6" t="s">
        <v>21</v>
      </c>
    </row>
    <row r="11" spans="1:9" x14ac:dyDescent="0.3">
      <c r="A11" s="2" t="s">
        <v>13</v>
      </c>
      <c r="B11">
        <f>0.75*B2</f>
        <v>1.125</v>
      </c>
      <c r="C11">
        <f t="shared" ref="C11:G11" si="2">0.75*C2</f>
        <v>0.75</v>
      </c>
      <c r="D11">
        <f t="shared" si="2"/>
        <v>1.0499999999999998</v>
      </c>
      <c r="E11">
        <f t="shared" si="2"/>
        <v>1.7249999999999999</v>
      </c>
      <c r="F11">
        <f t="shared" si="2"/>
        <v>1.5</v>
      </c>
      <c r="G11">
        <f t="shared" si="2"/>
        <v>0.75</v>
      </c>
    </row>
    <row r="12" spans="1:9" x14ac:dyDescent="0.3">
      <c r="A12" s="2"/>
      <c r="H12" s="1" t="s">
        <v>18</v>
      </c>
    </row>
    <row r="13" spans="1:9" x14ac:dyDescent="0.3">
      <c r="A13" s="2" t="s">
        <v>14</v>
      </c>
      <c r="B13" s="4">
        <f t="shared" ref="B13:G13" si="3">B30*1.02</f>
        <v>0</v>
      </c>
      <c r="C13" s="4">
        <f t="shared" si="3"/>
        <v>0</v>
      </c>
      <c r="D13" s="4">
        <f t="shared" si="3"/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4">
        <f>SUM(B13:G13)</f>
        <v>0</v>
      </c>
    </row>
    <row r="14" spans="1:9" x14ac:dyDescent="0.3">
      <c r="A14" s="2" t="s">
        <v>15</v>
      </c>
      <c r="B14" s="4">
        <f t="shared" ref="B14:G14" si="4">B31*1.015</f>
        <v>0</v>
      </c>
      <c r="C14" s="4">
        <f t="shared" si="4"/>
        <v>0</v>
      </c>
      <c r="D14" s="4">
        <f t="shared" si="4"/>
        <v>0</v>
      </c>
      <c r="E14" s="4">
        <f t="shared" si="4"/>
        <v>0</v>
      </c>
      <c r="F14" s="4">
        <f t="shared" si="4"/>
        <v>0</v>
      </c>
      <c r="G14" s="4">
        <f t="shared" si="4"/>
        <v>0</v>
      </c>
      <c r="H14" s="4">
        <f t="shared" ref="H14:H15" si="5">SUM(B14:G14)</f>
        <v>0</v>
      </c>
    </row>
    <row r="15" spans="1:9" x14ac:dyDescent="0.3">
      <c r="A15" s="2" t="s">
        <v>16</v>
      </c>
      <c r="B15" s="4">
        <f>$B$36*1.01</f>
        <v>0</v>
      </c>
      <c r="C15" s="4">
        <f>$B$36*1.01</f>
        <v>0</v>
      </c>
      <c r="D15" s="4">
        <f>$B$36*1.01</f>
        <v>0</v>
      </c>
      <c r="E15" s="4">
        <f>$B$36*1.01</f>
        <v>0</v>
      </c>
      <c r="F15" s="4">
        <f>$B$36*1.01</f>
        <v>0</v>
      </c>
      <c r="G15" s="4">
        <f>$B$36*1.01</f>
        <v>0</v>
      </c>
      <c r="H15" s="4">
        <f t="shared" si="5"/>
        <v>0</v>
      </c>
    </row>
    <row r="16" spans="1:9" x14ac:dyDescent="0.3">
      <c r="A16" s="2"/>
      <c r="G16" s="1" t="s">
        <v>19</v>
      </c>
      <c r="H16" s="4">
        <f>SUM(H13:H15)</f>
        <v>0</v>
      </c>
    </row>
    <row r="17" spans="1:8" x14ac:dyDescent="0.3">
      <c r="A17" s="2"/>
    </row>
    <row r="18" spans="1:8" x14ac:dyDescent="0.3">
      <c r="A18" s="2" t="s">
        <v>17</v>
      </c>
      <c r="B18" s="10">
        <f>B4*0.005</f>
        <v>2E-3</v>
      </c>
      <c r="C18" s="4">
        <f t="shared" ref="C18:G18" si="6">C4*0.005</f>
        <v>4.9999999999999936E-4</v>
      </c>
      <c r="D18" s="4">
        <f t="shared" si="6"/>
        <v>-2.5000000000000014E-3</v>
      </c>
      <c r="E18" s="4">
        <f t="shared" si="6"/>
        <v>-6.5000000000000023E-3</v>
      </c>
      <c r="F18" s="4">
        <f t="shared" si="6"/>
        <v>-1.0000000000000031E-3</v>
      </c>
      <c r="G18" s="4">
        <f t="shared" si="6"/>
        <v>4.9999999999999966E-3</v>
      </c>
      <c r="H18" s="5">
        <f>SUM(B18:G18)</f>
        <v>-2.50000000000001E-3</v>
      </c>
    </row>
    <row r="19" spans="1:8" x14ac:dyDescent="0.3">
      <c r="G19" s="1" t="s">
        <v>22</v>
      </c>
      <c r="H19" s="4">
        <f>H16-H18</f>
        <v>2.50000000000001E-3</v>
      </c>
    </row>
    <row r="21" spans="1:8" x14ac:dyDescent="0.3">
      <c r="A21" s="3"/>
      <c r="B21" s="7"/>
    </row>
    <row r="22" spans="1:8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</row>
    <row r="23" spans="1:8" x14ac:dyDescent="0.3">
      <c r="A23" s="2" t="s">
        <v>6</v>
      </c>
      <c r="B23" s="11">
        <f>SUM(B2*100000)</f>
        <v>150000</v>
      </c>
      <c r="C23" s="11">
        <f t="shared" ref="C23:G23" si="7">SUM(C2*100000)</f>
        <v>100000</v>
      </c>
      <c r="D23" s="11">
        <f t="shared" si="7"/>
        <v>140000</v>
      </c>
      <c r="E23" s="11">
        <f t="shared" si="7"/>
        <v>229999.99999999997</v>
      </c>
      <c r="F23" s="11">
        <f t="shared" si="7"/>
        <v>200000</v>
      </c>
      <c r="G23" s="11">
        <f t="shared" si="7"/>
        <v>100000</v>
      </c>
    </row>
    <row r="24" spans="1:8" x14ac:dyDescent="0.3">
      <c r="A24" s="2" t="s">
        <v>7</v>
      </c>
      <c r="B24" s="11">
        <f t="shared" ref="B24:G26" si="8">SUM(B3*100000)</f>
        <v>180000</v>
      </c>
      <c r="C24" s="11">
        <f t="shared" si="8"/>
        <v>160000</v>
      </c>
      <c r="D24" s="11">
        <f t="shared" si="8"/>
        <v>220000.00000000003</v>
      </c>
      <c r="E24" s="11">
        <f t="shared" si="8"/>
        <v>120000</v>
      </c>
      <c r="F24" s="11">
        <f t="shared" si="8"/>
        <v>80000</v>
      </c>
      <c r="G24" s="11">
        <f t="shared" si="8"/>
        <v>120000</v>
      </c>
    </row>
    <row r="25" spans="1:8" x14ac:dyDescent="0.3">
      <c r="A25" s="2" t="s">
        <v>8</v>
      </c>
      <c r="B25" s="11">
        <f t="shared" si="8"/>
        <v>40000</v>
      </c>
      <c r="C25" s="11">
        <f t="shared" si="8"/>
        <v>9999.9999999999873</v>
      </c>
      <c r="D25" s="11">
        <f t="shared" si="8"/>
        <v>-50000.000000000022</v>
      </c>
      <c r="E25" s="11">
        <f t="shared" si="8"/>
        <v>-130000.00000000004</v>
      </c>
      <c r="F25" s="11">
        <f t="shared" si="8"/>
        <v>-20000.000000000062</v>
      </c>
      <c r="G25" s="11">
        <f t="shared" si="8"/>
        <v>99999.999999999927</v>
      </c>
    </row>
    <row r="26" spans="1:8" x14ac:dyDescent="0.3">
      <c r="A26" s="2" t="s">
        <v>9</v>
      </c>
      <c r="B26" s="11">
        <f t="shared" si="8"/>
        <v>9999.9999999999873</v>
      </c>
      <c r="C26" s="11">
        <f t="shared" si="8"/>
        <v>-50000.000000000022</v>
      </c>
      <c r="D26" s="11">
        <f t="shared" si="8"/>
        <v>-130000.00000000004</v>
      </c>
      <c r="E26" s="11">
        <f t="shared" si="8"/>
        <v>-20000.000000000062</v>
      </c>
      <c r="F26" s="11">
        <f t="shared" si="8"/>
        <v>99999.999999999927</v>
      </c>
      <c r="G26" s="11">
        <f t="shared" si="8"/>
        <v>79999.999999999942</v>
      </c>
    </row>
    <row r="27" spans="1:8" x14ac:dyDescent="0.3">
      <c r="A27" s="19" t="s">
        <v>26</v>
      </c>
      <c r="B27" s="20">
        <v>25000</v>
      </c>
      <c r="C27" s="20">
        <v>25000</v>
      </c>
      <c r="D27" s="20">
        <v>25000</v>
      </c>
      <c r="E27" s="20">
        <v>25000</v>
      </c>
      <c r="F27" s="20">
        <v>25000</v>
      </c>
      <c r="G27" s="20">
        <v>25000</v>
      </c>
    </row>
    <row r="28" spans="1:8" x14ac:dyDescent="0.3">
      <c r="A28" s="2"/>
    </row>
    <row r="29" spans="1:8" x14ac:dyDescent="0.3">
      <c r="A29" s="18" t="s">
        <v>25</v>
      </c>
      <c r="B29" s="17">
        <f>B30/100000</f>
        <v>0</v>
      </c>
      <c r="C29" s="17">
        <f t="shared" ref="C29:G29" si="9">C30/100000</f>
        <v>0</v>
      </c>
      <c r="D29" s="17">
        <f t="shared" si="9"/>
        <v>0</v>
      </c>
      <c r="E29" s="17">
        <f t="shared" si="9"/>
        <v>0</v>
      </c>
      <c r="F29" s="17">
        <f t="shared" si="9"/>
        <v>0</v>
      </c>
      <c r="G29" s="17">
        <f t="shared" si="9"/>
        <v>0</v>
      </c>
    </row>
    <row r="30" spans="1:8" x14ac:dyDescent="0.3">
      <c r="A30" s="2" t="s">
        <v>10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8" x14ac:dyDescent="0.3">
      <c r="A31" s="18" t="s">
        <v>11</v>
      </c>
      <c r="B31" s="17">
        <f>SUM(B32/100000)</f>
        <v>0</v>
      </c>
      <c r="C31" s="17">
        <f t="shared" ref="C31:F31" si="10">SUM(C32/100000)</f>
        <v>0</v>
      </c>
      <c r="D31" s="17">
        <f t="shared" si="10"/>
        <v>0</v>
      </c>
      <c r="E31" s="17">
        <f t="shared" si="10"/>
        <v>0</v>
      </c>
      <c r="F31" s="17">
        <f t="shared" si="10"/>
        <v>0</v>
      </c>
      <c r="G31" s="17">
        <f>SUM(G32/100000)</f>
        <v>0</v>
      </c>
    </row>
    <row r="32" spans="1:8" x14ac:dyDescent="0.3">
      <c r="A32" s="2" t="s">
        <v>24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</row>
    <row r="33" spans="1:8" x14ac:dyDescent="0.3">
      <c r="A33" s="2" t="s">
        <v>23</v>
      </c>
      <c r="B33" s="14">
        <f>0.75*B23</f>
        <v>112500</v>
      </c>
      <c r="C33" s="14">
        <f>0.75*C23</f>
        <v>75000</v>
      </c>
      <c r="D33" s="14">
        <f>0.75*D23</f>
        <v>105000</v>
      </c>
      <c r="E33" s="14">
        <f>0.75*E23</f>
        <v>172499.99999999997</v>
      </c>
      <c r="F33" s="14">
        <f>0.75*F23</f>
        <v>150000</v>
      </c>
      <c r="G33" s="14">
        <f>0.75*G23</f>
        <v>75000</v>
      </c>
    </row>
    <row r="34" spans="1:8" x14ac:dyDescent="0.3">
      <c r="A34" s="2"/>
    </row>
    <row r="35" spans="1:8" x14ac:dyDescent="0.3">
      <c r="A35" s="2"/>
    </row>
    <row r="36" spans="1:8" x14ac:dyDescent="0.3">
      <c r="A36" s="2" t="s">
        <v>12</v>
      </c>
      <c r="B36" s="13">
        <v>0</v>
      </c>
    </row>
    <row r="37" spans="1:8" x14ac:dyDescent="0.3">
      <c r="A37" s="2" t="s">
        <v>13</v>
      </c>
      <c r="B37" s="7">
        <f>SUM(B11*100000)</f>
        <v>112500</v>
      </c>
      <c r="C37" s="7">
        <f>SUM(C11*100000)</f>
        <v>75000</v>
      </c>
      <c r="D37" s="7">
        <f>SUM(D11*100000)</f>
        <v>104999.99999999999</v>
      </c>
      <c r="E37" s="7">
        <f>SUM(E11*100000)</f>
        <v>172500</v>
      </c>
      <c r="F37" s="7">
        <f>SUM(F11*100000)</f>
        <v>150000</v>
      </c>
      <c r="G37" s="7">
        <f>SUM(G11*100000)</f>
        <v>75000</v>
      </c>
    </row>
    <row r="38" spans="1:8" x14ac:dyDescent="0.3">
      <c r="A38" s="2"/>
      <c r="H38" s="1" t="s">
        <v>18</v>
      </c>
    </row>
    <row r="39" spans="1:8" x14ac:dyDescent="0.3">
      <c r="A39" s="2" t="s">
        <v>14</v>
      </c>
      <c r="B39" s="8">
        <f>B13</f>
        <v>0</v>
      </c>
      <c r="C39" s="8">
        <f t="shared" ref="C39:G39" si="11">C13</f>
        <v>0</v>
      </c>
      <c r="D39" s="8">
        <f t="shared" si="11"/>
        <v>0</v>
      </c>
      <c r="E39" s="8">
        <f t="shared" si="11"/>
        <v>0</v>
      </c>
      <c r="F39" s="8">
        <f t="shared" si="11"/>
        <v>0</v>
      </c>
      <c r="G39" s="8">
        <f t="shared" si="11"/>
        <v>0</v>
      </c>
      <c r="H39" s="7">
        <f>SUM(H13*100000)</f>
        <v>0</v>
      </c>
    </row>
    <row r="40" spans="1:8" x14ac:dyDescent="0.3">
      <c r="A40" s="2" t="s">
        <v>15</v>
      </c>
      <c r="B40" s="8">
        <f>SUM(B14*100000)</f>
        <v>0</v>
      </c>
      <c r="C40" s="8">
        <f>SUM(C14)</f>
        <v>0</v>
      </c>
      <c r="D40" s="8">
        <f>SUM(D14*100000)</f>
        <v>0</v>
      </c>
      <c r="E40" s="8">
        <f>SUM(E14*100000)</f>
        <v>0</v>
      </c>
      <c r="F40" s="8">
        <f>SUM(F14*100000)</f>
        <v>0</v>
      </c>
      <c r="G40" s="8">
        <f>SUM(G14*100000)</f>
        <v>0</v>
      </c>
      <c r="H40" s="8">
        <f>SUM(H14*100000)</f>
        <v>0</v>
      </c>
    </row>
    <row r="41" spans="1:8" x14ac:dyDescent="0.3">
      <c r="A41" s="2" t="s">
        <v>16</v>
      </c>
      <c r="B41" s="8">
        <f>SUM(B15*100000)</f>
        <v>0</v>
      </c>
      <c r="C41" s="8">
        <f>SUM(C15*100000)</f>
        <v>0</v>
      </c>
      <c r="D41" s="8">
        <f>SUM(D15*100000)</f>
        <v>0</v>
      </c>
      <c r="E41" s="8">
        <f>SUM(E15*100000)</f>
        <v>0</v>
      </c>
      <c r="F41" s="8">
        <f>SUM(F15*100000)</f>
        <v>0</v>
      </c>
      <c r="G41" s="8">
        <f>SUM(G15*100000)</f>
        <v>0</v>
      </c>
      <c r="H41" s="8">
        <f>SUM(H15*100000)</f>
        <v>0</v>
      </c>
    </row>
    <row r="42" spans="1:8" x14ac:dyDescent="0.3">
      <c r="A42" s="2"/>
      <c r="G42" s="1" t="s">
        <v>19</v>
      </c>
      <c r="H42" s="5">
        <f>SUM(H39:H41)</f>
        <v>0</v>
      </c>
    </row>
    <row r="43" spans="1:8" x14ac:dyDescent="0.3">
      <c r="A43" s="2"/>
    </row>
    <row r="44" spans="1:8" x14ac:dyDescent="0.3">
      <c r="A44" s="2" t="s">
        <v>17</v>
      </c>
      <c r="B44" s="4">
        <f>SUM(B18*100000)</f>
        <v>200</v>
      </c>
      <c r="C44" s="4">
        <f>SUM(C18*100000)</f>
        <v>49.999999999999936</v>
      </c>
      <c r="D44" s="4">
        <f>SUM(D18*100000)</f>
        <v>-250.00000000000014</v>
      </c>
      <c r="E44" s="4">
        <f>SUM(E18*100000)</f>
        <v>-650.00000000000023</v>
      </c>
      <c r="F44" s="4">
        <f>SUM(F18*100000)</f>
        <v>-100.00000000000031</v>
      </c>
      <c r="G44" s="4">
        <f>SUM(G18*100000)</f>
        <v>499.99999999999966</v>
      </c>
      <c r="H44" s="8">
        <f>SUM(B44:G44)</f>
        <v>-250.00000000000114</v>
      </c>
    </row>
    <row r="45" spans="1:8" x14ac:dyDescent="0.3">
      <c r="G45" s="1" t="s">
        <v>22</v>
      </c>
      <c r="H45" s="12">
        <f>H42-H44</f>
        <v>250.00000000000114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Pastor</cp:lastModifiedBy>
  <dcterms:created xsi:type="dcterms:W3CDTF">2020-01-30T17:47:50Z</dcterms:created>
  <dcterms:modified xsi:type="dcterms:W3CDTF">2020-02-01T01:22:52Z</dcterms:modified>
</cp:coreProperties>
</file>