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Pasotr\Documents\Data_Coding\Decision Models\Assignments\Assignment02\"/>
    </mc:Choice>
  </mc:AlternateContent>
  <xr:revisionPtr revIDLastSave="0" documentId="8_{B5AB85B8-7FB3-4175-B929-66EC47EEC22A}" xr6:coauthVersionLast="45" xr6:coauthVersionMax="45" xr10:uidLastSave="{00000000-0000-0000-0000-000000000000}"/>
  <bookViews>
    <workbookView xWindow="-108" yWindow="-108" windowWidth="23256" windowHeight="12576" activeTab="3" xr2:uid="{B2EE98C8-EA9B-45A9-BDE6-56F21B3C1E3E}"/>
  </bookViews>
  <sheets>
    <sheet name="Answer Report 1" sheetId="5" r:id="rId1"/>
    <sheet name="Sensitivity Report 1" sheetId="6" r:id="rId2"/>
    <sheet name="Limits Report 1" sheetId="7" r:id="rId3"/>
    <sheet name="Sheet1" sheetId="1" r:id="rId4"/>
  </sheets>
  <definedNames>
    <definedName name="solver_adj" localSheetId="3" hidden="1">Sheet1!$B$36:$B$51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Sheet1!$K$36:$K$39</definedName>
    <definedName name="solver_lhs2" localSheetId="3" hidden="1">Sheet1!$K$41:$K$48</definedName>
    <definedName name="solver_lhs3" localSheetId="3" hidden="1">Sheet1!#REF!</definedName>
    <definedName name="solver_lhs4" localSheetId="3" hidden="1">Sheet1!#REF!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Sheet1!$N$37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2</definedName>
    <definedName name="solver_rel3" localSheetId="3" hidden="1">2</definedName>
    <definedName name="solver_rel4" localSheetId="3" hidden="1">2</definedName>
    <definedName name="solver_rhs1" localSheetId="3" hidden="1">Sheet1!$L$36:$L$39</definedName>
    <definedName name="solver_rhs2" localSheetId="3" hidden="1">Sheet1!$L$41:$L$48</definedName>
    <definedName name="solver_rhs3" localSheetId="3" hidden="1">Sheet1!#REF!</definedName>
    <definedName name="solver_rhs4" localSheetId="3" hidden="1">Sheet1!#REF!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6" i="1"/>
  <c r="N37" i="1" s="1"/>
  <c r="K42" i="1"/>
  <c r="K43" i="1"/>
  <c r="K44" i="1"/>
  <c r="K45" i="1"/>
  <c r="K46" i="1"/>
  <c r="K47" i="1"/>
  <c r="K48" i="1"/>
  <c r="K41" i="1"/>
  <c r="K37" i="1"/>
  <c r="K38" i="1"/>
  <c r="K39" i="1"/>
  <c r="K36" i="1"/>
  <c r="G41" i="1"/>
  <c r="G42" i="1"/>
  <c r="G43" i="1"/>
  <c r="G40" i="1"/>
  <c r="G37" i="1"/>
  <c r="G38" i="1"/>
  <c r="G39" i="1"/>
  <c r="G36" i="1"/>
  <c r="L42" i="1"/>
  <c r="L43" i="1"/>
  <c r="L44" i="1"/>
  <c r="L45" i="1"/>
  <c r="L46" i="1"/>
  <c r="L47" i="1"/>
  <c r="L48" i="1"/>
  <c r="L41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5" i="1" l="1"/>
  <c r="G45" i="1" s="1"/>
  <c r="D26" i="1"/>
  <c r="G46" i="1" s="1"/>
  <c r="D27" i="1"/>
  <c r="G47" i="1" s="1"/>
  <c r="D28" i="1"/>
  <c r="G48" i="1" s="1"/>
  <c r="D29" i="1"/>
  <c r="G49" i="1" s="1"/>
  <c r="D30" i="1"/>
  <c r="G50" i="1" s="1"/>
  <c r="D31" i="1"/>
  <c r="G51" i="1" s="1"/>
  <c r="D24" i="1"/>
  <c r="G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>Sebastian Pastor</author>
    <author>tc={B757B42C-66E1-42D9-A2A7-F17F0BA6170D}</author>
    <author>tc={28213BDF-BB0F-446C-AA06-87B3B10BCEF7}</author>
    <author>tc={7BE001AC-39BA-4365-B7C7-C69F5536DC97}</author>
  </authors>
  <commentList>
    <comment ref="B36" authorId="0" shapeId="0" xr:uid="{141E1782-B403-4BEA-8C5C-0849A297F7CE}">
      <text>
        <r>
          <rPr>
            <sz val="8"/>
            <color indexed="81"/>
            <rFont val="Tahoma"/>
            <family val="2"/>
          </rPr>
          <t>Variable cell</t>
        </r>
      </text>
    </comment>
    <comment ref="D36" authorId="1" shapeId="0" xr:uid="{6E715CEB-E6EB-438F-B4A7-E4486A4A1B23}">
      <text>
        <r>
          <rPr>
            <b/>
            <sz val="9"/>
            <color indexed="81"/>
            <rFont val="Tahoma"/>
            <family val="2"/>
          </rPr>
          <t>Sebastian Pastor:</t>
        </r>
        <r>
          <rPr>
            <sz val="9"/>
            <color indexed="81"/>
            <rFont val="Tahoma"/>
            <family val="2"/>
          </rPr>
          <t xml:space="preserve">
Cross-References the value on C6 with the corresponding value in table $I6$I14-$J6$J14, and returns column 2.</t>
        </r>
      </text>
    </comment>
    <comment ref="F36" authorId="1" shapeId="0" xr:uid="{9C7BF1F4-7FFE-43A5-A4D7-7BCC0ABC3879}">
      <text>
        <r>
          <rPr>
            <b/>
            <sz val="9"/>
            <color indexed="81"/>
            <rFont val="Tahoma"/>
            <family val="2"/>
          </rPr>
          <t>Sebastian Pastor:</t>
        </r>
        <r>
          <rPr>
            <sz val="9"/>
            <color indexed="81"/>
            <rFont val="Tahoma"/>
            <family val="2"/>
          </rPr>
          <t xml:space="preserve">
Cross-References the value on C6 with the corresponding value in table $I6$I14-$J6$J14, and returns column 2.</t>
        </r>
      </text>
    </comment>
    <comment ref="K36" authorId="2" shapeId="0" xr:uid="{B757B42C-66E1-42D9-A2A7-F17F0BA6170D}">
      <text>
        <t>[Threaded comment]
Your version of Excel allows you to read this threaded comment; however, any edits to it will get removed if the file is opened in a newer version of Excel. Learn more: https://go.microsoft.com/fwlink/?linkid=870924
Comment:
    SUMIF adds all the "Ship" values corresponding to 1-Newark on B6-B16, and substracts all the values corresponding to 1-Newark on E1-E16.</t>
      </text>
    </comment>
    <comment ref="B37" authorId="0" shapeId="0" xr:uid="{67020476-A8FA-4AFD-8E94-9DE7989F642D}">
      <text>
        <r>
          <rPr>
            <sz val="8"/>
            <color indexed="81"/>
            <rFont val="Tahoma"/>
            <family val="2"/>
          </rPr>
          <t>Variable cell</t>
        </r>
      </text>
    </comment>
    <comment ref="K37" authorId="0" shapeId="0" xr:uid="{63C08B1F-BF15-42C1-B6D4-BD265F38F0A7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38" authorId="0" shapeId="0" xr:uid="{C54FF935-3083-4F2F-A574-4F417267F173}">
      <text>
        <r>
          <rPr>
            <sz val="8"/>
            <color indexed="81"/>
            <rFont val="Tahoma"/>
            <family val="2"/>
          </rPr>
          <t>Variable cell</t>
        </r>
      </text>
    </comment>
    <comment ref="K38" authorId="3" shapeId="0" xr:uid="{28213BDF-BB0F-446C-AA06-87B3B10BCEF7}">
      <text>
        <t>[Threaded comment]
Your version of Excel allows you to read this threaded comment; however, any edits to it will get removed if the file is opened in a newer version of Excel. Learn more: https://go.microsoft.com/fwlink/?linkid=870924
Comment:
    SUMIF adds all the "Ship" values corresponding to 1-Newark on B6-B16, and substracts all the values corresponding to 1-Newark on E1-E16.</t>
      </text>
    </comment>
    <comment ref="B39" authorId="0" shapeId="0" xr:uid="{E7AD234C-B42D-4352-B1C2-138B717038E3}">
      <text>
        <r>
          <rPr>
            <sz val="8"/>
            <color indexed="81"/>
            <rFont val="Tahoma"/>
            <family val="2"/>
          </rPr>
          <t>Variable cell</t>
        </r>
      </text>
    </comment>
    <comment ref="K39" authorId="0" shapeId="0" xr:uid="{7FAACC22-2DC8-4B2A-9B4D-CBB72B3A24F6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40" authorId="0" shapeId="0" xr:uid="{A5C8ED05-37D5-49FC-AA99-4F7C1E985D08}">
      <text>
        <r>
          <rPr>
            <sz val="8"/>
            <color indexed="81"/>
            <rFont val="Tahoma"/>
            <family val="2"/>
          </rPr>
          <t>Variable cell</t>
        </r>
      </text>
    </comment>
    <comment ref="B41" authorId="0" shapeId="0" xr:uid="{1C4B3461-BDC4-4F69-9E58-9680743282F1}">
      <text>
        <r>
          <rPr>
            <sz val="8"/>
            <color indexed="81"/>
            <rFont val="Tahoma"/>
            <family val="2"/>
          </rPr>
          <t>Variable cell</t>
        </r>
      </text>
    </comment>
    <comment ref="K41" authorId="4" shapeId="0" xr:uid="{7BE001AC-39BA-4365-B7C7-C69F5536DC97}">
      <text>
        <t>[Threaded comment]
Your version of Excel allows you to read this threaded comment; however, any edits to it will get removed if the file is opened in a newer version of Excel. Learn more: https://go.microsoft.com/fwlink/?linkid=870924
Comment:
    SUMIF adds all the "Ship" values corresponding to 1-Newark on B6-B16, and substracts all the values corresponding to 1-Newark on E1-E16.</t>
      </text>
    </comment>
    <comment ref="B42" authorId="0" shapeId="0" xr:uid="{7920D4D1-EA80-46C1-B7E8-D549B5D3FD9D}">
      <text>
        <r>
          <rPr>
            <sz val="8"/>
            <color indexed="81"/>
            <rFont val="Tahoma"/>
            <family val="2"/>
          </rPr>
          <t>Variable cell</t>
        </r>
      </text>
    </comment>
    <comment ref="K42" authorId="0" shapeId="0" xr:uid="{50BD31C0-8E8E-4BEF-86E0-CBC81D6F70FE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43" authorId="0" shapeId="0" xr:uid="{9BC3DB8D-31FD-45AB-BDF8-9954845C3742}">
      <text>
        <r>
          <rPr>
            <sz val="8"/>
            <color indexed="81"/>
            <rFont val="Tahoma"/>
            <family val="2"/>
          </rPr>
          <t>Variable cell</t>
        </r>
      </text>
    </comment>
    <comment ref="K43" authorId="0" shapeId="0" xr:uid="{9EFC42EA-9B84-4C8C-898F-864006728B2F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44" authorId="0" shapeId="0" xr:uid="{5BF3DA7A-0873-4515-856E-384EAEB25FF5}">
      <text>
        <r>
          <rPr>
            <sz val="8"/>
            <color indexed="81"/>
            <rFont val="Tahoma"/>
            <family val="2"/>
          </rPr>
          <t>Variable cell</t>
        </r>
      </text>
    </comment>
    <comment ref="D44" authorId="1" shapeId="0" xr:uid="{A9FB393C-DDAE-4C68-9942-8A7A8EE3D233}">
      <text>
        <r>
          <rPr>
            <b/>
            <sz val="9"/>
            <color indexed="81"/>
            <rFont val="Tahoma"/>
            <family val="2"/>
          </rPr>
          <t>Sebastian Pastor:</t>
        </r>
        <r>
          <rPr>
            <sz val="9"/>
            <color indexed="81"/>
            <rFont val="Tahoma"/>
            <family val="2"/>
          </rPr>
          <t xml:space="preserve">
Cross-References the value on C6 with the corresponding value in table $I6$I14-$J6$J14, and returns column 2.</t>
        </r>
      </text>
    </comment>
    <comment ref="F44" authorId="1" shapeId="0" xr:uid="{3FF01013-C9CD-47E0-8B7B-D4EAA070D465}">
      <text>
        <r>
          <rPr>
            <b/>
            <sz val="9"/>
            <color indexed="81"/>
            <rFont val="Tahoma"/>
            <family val="2"/>
          </rPr>
          <t>Sebastian Pastor:</t>
        </r>
        <r>
          <rPr>
            <sz val="9"/>
            <color indexed="81"/>
            <rFont val="Tahoma"/>
            <family val="2"/>
          </rPr>
          <t xml:space="preserve">
Cross-References the value on C6 with the corresponding value in table $I6$I14-$J6$J14, and returns column 2.</t>
        </r>
      </text>
    </comment>
    <comment ref="K44" authorId="0" shapeId="0" xr:uid="{B6E509FB-27CF-4769-94E3-57AC5579BA3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45" authorId="0" shapeId="0" xr:uid="{D58A51C4-8226-4346-A8EF-5E5C2915D939}">
      <text>
        <r>
          <rPr>
            <sz val="8"/>
            <color indexed="81"/>
            <rFont val="Tahoma"/>
            <family val="2"/>
          </rPr>
          <t>Variable cell</t>
        </r>
      </text>
    </comment>
    <comment ref="K45" authorId="0" shapeId="0" xr:uid="{E6F7FF93-EA4C-425B-8A16-21CCD5C615FA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46" authorId="0" shapeId="0" xr:uid="{9DFE49F1-C4DB-468E-836A-B74E68D608D3}">
      <text>
        <r>
          <rPr>
            <sz val="8"/>
            <color indexed="81"/>
            <rFont val="Tahoma"/>
            <family val="2"/>
          </rPr>
          <t>Variable cell</t>
        </r>
      </text>
    </comment>
    <comment ref="K46" authorId="0" shapeId="0" xr:uid="{68EFA095-9331-4DDB-AC4C-3475CC276E6C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47" authorId="0" shapeId="0" xr:uid="{56DE19E7-70AC-4038-BFEF-17BB4BA785BC}">
      <text>
        <r>
          <rPr>
            <sz val="8"/>
            <color indexed="81"/>
            <rFont val="Tahoma"/>
            <family val="2"/>
          </rPr>
          <t>Variable cell</t>
        </r>
      </text>
    </comment>
    <comment ref="K47" authorId="0" shapeId="0" xr:uid="{FF4323CC-63C2-4492-8570-DC9F46F1A28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48" authorId="0" shapeId="0" xr:uid="{7C5E832A-BFA4-45C1-9602-EF8D39C38D56}">
      <text>
        <r>
          <rPr>
            <sz val="8"/>
            <color indexed="81"/>
            <rFont val="Tahoma"/>
            <family val="2"/>
          </rPr>
          <t>Variable cell</t>
        </r>
      </text>
    </comment>
    <comment ref="K48" authorId="0" shapeId="0" xr:uid="{12440BF4-3C43-4071-B445-5E0E3A913052}">
      <text>
        <r>
          <rPr>
            <sz val="8"/>
            <color indexed="81"/>
            <rFont val="Tahoma"/>
            <family val="2"/>
          </rPr>
          <t>Constraint cell</t>
        </r>
      </text>
    </comment>
    <comment ref="B49" authorId="0" shapeId="0" xr:uid="{0EBD792D-B046-4D38-822E-A44D57BBCB95}">
      <text>
        <r>
          <rPr>
            <sz val="8"/>
            <color indexed="81"/>
            <rFont val="Tahoma"/>
            <family val="2"/>
          </rPr>
          <t>Variable cell</t>
        </r>
      </text>
    </comment>
    <comment ref="B50" authorId="0" shapeId="0" xr:uid="{5ED509D8-A1DC-4FDD-A031-50757A0B586C}">
      <text>
        <r>
          <rPr>
            <sz val="8"/>
            <color indexed="81"/>
            <rFont val="Tahoma"/>
            <family val="2"/>
          </rPr>
          <t>Variable cell</t>
        </r>
      </text>
    </comment>
    <comment ref="B51" authorId="0" shapeId="0" xr:uid="{DAB48DBD-9811-4EBE-90BA-E1A136CDC854}">
      <text>
        <r>
          <rPr>
            <sz val="8"/>
            <color indexed="81"/>
            <rFont val="Tahoma"/>
            <family val="2"/>
          </rPr>
          <t>Variable cell</t>
        </r>
      </text>
    </comment>
  </commentList>
</comments>
</file>

<file path=xl/sharedStrings.xml><?xml version="1.0" encoding="utf-8"?>
<sst xmlns="http://schemas.openxmlformats.org/spreadsheetml/2006/main" count="312" uniqueCount="121">
  <si>
    <t>Origin</t>
  </si>
  <si>
    <t>Destination</t>
  </si>
  <si>
    <t>Huntington</t>
  </si>
  <si>
    <t>Dallas</t>
  </si>
  <si>
    <t>Chicago</t>
  </si>
  <si>
    <t>Denver</t>
  </si>
  <si>
    <t>Atlanta</t>
  </si>
  <si>
    <t>Bakersfield</t>
  </si>
  <si>
    <t>Cost</t>
  </si>
  <si>
    <t>October</t>
  </si>
  <si>
    <t>November</t>
  </si>
  <si>
    <t>Demand</t>
  </si>
  <si>
    <t xml:space="preserve">Total Cost </t>
  </si>
  <si>
    <t>Ship</t>
  </si>
  <si>
    <t xml:space="preserve">  From</t>
  </si>
  <si>
    <t xml:space="preserve">  To</t>
  </si>
  <si>
    <t>Unit Cost</t>
  </si>
  <si>
    <t xml:space="preserve">  Supply Nodes</t>
  </si>
  <si>
    <t>Net Outflow</t>
  </si>
  <si>
    <r>
      <t>Supply (</t>
    </r>
    <r>
      <rPr>
        <b/>
        <sz val="10"/>
        <rFont val="Symbol"/>
        <family val="1"/>
        <charset val="2"/>
      </rPr>
      <t>£)</t>
    </r>
  </si>
  <si>
    <t xml:space="preserve"> Demand Nodes</t>
  </si>
  <si>
    <t>Net Inflow</t>
  </si>
  <si>
    <t>Demand (=)</t>
  </si>
  <si>
    <t>Bakersville</t>
  </si>
  <si>
    <t>Microsoft Excel 16.0 Answer Report</t>
  </si>
  <si>
    <t>Worksheet: [Book1]Sheet1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</si>
  <si>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</si>
  <si>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</si>
  <si>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</si>
  <si>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</si>
  <si>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</si>
  <si>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</si>
  <si>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</si>
  <si>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</si>
  <si>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</si>
  <si>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</si>
  <si>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</si>
  <si>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</si>
  <si>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</si>
  <si>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</si>
  <si>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</si>
  <si>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</si>
  <si>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</si>
  <si>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</si>
  <si>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</si>
  <si>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$N$37</t>
  </si>
  <si>
    <t xml:space="preserve">Bakersville Total Cost </t>
  </si>
  <si>
    <t>$B$36</t>
  </si>
  <si>
    <t>Contin</t>
  </si>
  <si>
    <t>$B$37</t>
  </si>
  <si>
    <t>$B$38</t>
  </si>
  <si>
    <t>$B$39</t>
  </si>
  <si>
    <t>$B$40</t>
  </si>
  <si>
    <t>$B$41</t>
  </si>
  <si>
    <t>$B$42</t>
  </si>
  <si>
    <t>$B$43</t>
  </si>
  <si>
    <t>$B$44</t>
  </si>
  <si>
    <t>$B$45</t>
  </si>
  <si>
    <t>$B$46</t>
  </si>
  <si>
    <t>$B$47</t>
  </si>
  <si>
    <t>$B$48</t>
  </si>
  <si>
    <t>$B$49</t>
  </si>
  <si>
    <t>$B$50</t>
  </si>
  <si>
    <t>$B$51</t>
  </si>
  <si>
    <t>$K$36</t>
  </si>
  <si>
    <t>Huntington Net Outflow</t>
  </si>
  <si>
    <t>$K$36&lt;=$L$36</t>
  </si>
  <si>
    <t>Binding</t>
  </si>
  <si>
    <t>$K$37</t>
  </si>
  <si>
    <t>Bakersville Net Outflow</t>
  </si>
  <si>
    <t>$K$37&lt;=$L$37</t>
  </si>
  <si>
    <t>$K$38</t>
  </si>
  <si>
    <t>$K$38&lt;=$L$38</t>
  </si>
  <si>
    <t>$K$39</t>
  </si>
  <si>
    <t>$K$39&lt;=$L$39</t>
  </si>
  <si>
    <t>$K$41</t>
  </si>
  <si>
    <t>Dallas Net Inflow</t>
  </si>
  <si>
    <t>$K$41=$L$41</t>
  </si>
  <si>
    <t>$K$42</t>
  </si>
  <si>
    <t>Chicago Net Inflow</t>
  </si>
  <si>
    <t>$K$42=$L$42</t>
  </si>
  <si>
    <t>$K$43</t>
  </si>
  <si>
    <t>Denver Net Inflow</t>
  </si>
  <si>
    <t>$K$43=$L$43</t>
  </si>
  <si>
    <t>$K$44</t>
  </si>
  <si>
    <t>Atlanta Net Inflow</t>
  </si>
  <si>
    <t>$K$44=$L$44</t>
  </si>
  <si>
    <t>$K$45</t>
  </si>
  <si>
    <t>$K$45=$L$45</t>
  </si>
  <si>
    <t>$K$46</t>
  </si>
  <si>
    <t>$K$46=$L$46</t>
  </si>
  <si>
    <t>$K$47</t>
  </si>
  <si>
    <t>$K$47=$L$47</t>
  </si>
  <si>
    <t>$K$48</t>
  </si>
  <si>
    <t>$K$48=$L$48</t>
  </si>
  <si>
    <t>$B$36:$B$51</t>
  </si>
  <si>
    <t>$K$36:$K$39 &lt;= $L$36:$L$39</t>
  </si>
  <si>
    <t>$K$41:$K$48 = $L$41:$L$48</t>
  </si>
  <si>
    <t>Microsoft Excel 16.0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</si>
  <si>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</si>
  <si>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</si>
  <si>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</si>
  <si>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</si>
  <si>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</si>
  <si>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</si>
  <si>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</si>
  <si>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</si>
  <si>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</si>
  <si>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</si>
  <si>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</si>
  <si>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</si>
  <si>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</si>
  <si>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</si>
  <si>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</si>
  <si>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</si>
  <si>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</si>
  <si>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</si>
  <si>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Unit+Prod</t>
  </si>
  <si>
    <t>Pcost</t>
  </si>
  <si>
    <t>Report Created: 2/17/2020 3:48:31 PM</t>
  </si>
  <si>
    <t>Iterations: 17 Subproblems: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</si>
</sst>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sz val="10"/>
      <color indexed="17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3" fillId="4" borderId="0" xfId="0" applyFont="1" applyFill="1"/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6" fontId="0" fillId="5" borderId="0" xfId="0" applyNumberFormat="1" applyFill="1" applyAlignment="1">
      <alignment horizontal="center"/>
    </xf>
    <xf numFmtId="0" fontId="3" fillId="7" borderId="0" xfId="0" applyFont="1" applyFill="1"/>
    <xf numFmtId="0" fontId="0" fillId="7" borderId="0" xfId="0" applyFill="1"/>
    <xf numFmtId="0" fontId="2" fillId="6" borderId="0" xfId="0" applyFont="1" applyFill="1"/>
    <xf numFmtId="8" fontId="0" fillId="5" borderId="0" xfId="0" applyNumberFormat="1" applyFill="1"/>
    <xf numFmtId="0" fontId="3" fillId="5" borderId="0" xfId="0" applyFont="1" applyFill="1"/>
    <xf numFmtId="0" fontId="3" fillId="8" borderId="0" xfId="0" applyFont="1" applyFill="1"/>
    <xf numFmtId="0" fontId="0" fillId="8" borderId="0" xfId="0" applyFill="1"/>
    <xf numFmtId="44" fontId="0" fillId="0" borderId="0" xfId="1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0" fillId="0" borderId="1" xfId="0" applyBorder="1" applyAlignment="1">
      <alignment horizontal="left"/>
    </xf>
    <xf numFmtId="0" fontId="7" fillId="9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5" fillId="0" borderId="0" xfId="0" applyFont="1"/>
    <xf numFmtId="0" fontId="9" fillId="9" borderId="3" xfId="0" applyFont="1" applyFill="1" applyBorder="1" applyAlignment="1">
      <alignment horizontal="center"/>
    </xf>
    <xf numFmtId="0" fontId="3" fillId="10" borderId="0" xfId="0" applyFont="1" applyFill="1"/>
    <xf numFmtId="44" fontId="3" fillId="10" borderId="0" xfId="1" applyFont="1" applyFill="1" applyAlignment="1"/>
    <xf numFmtId="166" fontId="5" fillId="0" borderId="0" xfId="0" applyNumberFormat="1" applyFont="1" applyAlignment="1">
      <alignment horizontal="center"/>
    </xf>
    <xf numFmtId="166" fontId="0" fillId="0" borderId="0" xfId="0" applyNumberFormat="1"/>
    <xf numFmtId="0" fontId="3" fillId="3" borderId="0" xfId="0" applyNumberFormat="1" applyFont="1" applyFill="1"/>
    <xf numFmtId="0" fontId="0" fillId="0" borderId="7" xfId="0" applyFill="1" applyBorder="1" applyAlignment="1"/>
    <xf numFmtId="0" fontId="13" fillId="0" borderId="6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8" xfId="0" applyFill="1" applyBorder="1" applyAlignment="1"/>
    <xf numFmtId="44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0" fillId="0" borderId="7" xfId="0" applyNumberFormat="1" applyFill="1" applyBorder="1" applyAlignment="1"/>
    <xf numFmtId="0" fontId="0" fillId="0" borderId="0" xfId="0" applyNumberFormat="1" applyFill="1" applyBorder="1" applyAlignment="1"/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8" xfId="0" applyFont="1" applyFill="1" applyBorder="1" applyAlignment="1">
      <alignment horizontal="left"/>
    </xf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ebastian Pastor" id="{EE94F4C3-9E56-472E-9239-22AF38127A59}" userId="8571243911a1c7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6" dT="2020-02-05T19:46:50.31" personId="{EE94F4C3-9E56-472E-9239-22AF38127A59}" id="{B757B42C-66E1-42D9-A2A7-F17F0BA6170D}">
    <text>SUMIF adds all the "Ship" values corresponding to 1-Newark on B6-B16, and substracts all the values corresponding to 1-Newark on E1-E16.</text>
  </threadedComment>
  <threadedComment ref="K38" dT="2020-02-05T19:46:50.31" personId="{EE94F4C3-9E56-472E-9239-22AF38127A59}" id="{28213BDF-BB0F-446C-AA06-87B3B10BCEF7}">
    <text>SUMIF adds all the "Ship" values corresponding to 1-Newark on B6-B16, and substracts all the values corresponding to 1-Newark on E1-E16.</text>
  </threadedComment>
  <threadedComment ref="K41" dT="2020-02-05T19:46:50.31" personId="{EE94F4C3-9E56-472E-9239-22AF38127A59}" id="{7BE001AC-39BA-4365-B7C7-C69F5536DC97}">
    <text>SUMIF adds all the "Ship" values corresponding to 1-Newark on B6-B16, and substracts all the values corresponding to 1-Newark on E1-E16.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A456-2E69-4079-B51E-B5BBBFF3ADCE}">
  <dimension ref="A1:G58"/>
  <sheetViews>
    <sheetView showGridLines="0" workbookViewId="0"/>
  </sheetViews>
  <sheetFormatPr defaultRowHeight="14.4" outlineLevelRow="1" x14ac:dyDescent="0.3"/>
  <cols>
    <col min="1" max="1" width="2.33203125" customWidth="1"/>
    <col min="2" max="2" width="6" bestFit="1" customWidth="1"/>
    <col min="3" max="3" width="20.77734375" bestFit="1" customWidth="1"/>
    <col min="4" max="4" width="12.6640625" bestFit="1" customWidth="1"/>
    <col min="5" max="5" width="12.88671875" bestFit="1" customWidth="1"/>
    <col min="6" max="6" width="7" bestFit="1" customWidth="1"/>
    <col min="7" max="7" width="5.33203125" bestFit="1" customWidth="1"/>
  </cols>
  <sheetData>
    <row r="1" spans="1:5" x14ac:dyDescent="0.3">
      <c r="A1" s="8" t="s">
        <v>24</v>
      </c>
    </row>
    <row r="2" spans="1:5" x14ac:dyDescent="0.3">
      <c r="A2" s="8" t="s">
        <v>25</v>
      </c>
    </row>
    <row r="3" spans="1:5" x14ac:dyDescent="0.3">
      <c r="A3" s="8" t="s">
        <v>119</v>
      </c>
    </row>
    <row r="4" spans="1:5" x14ac:dyDescent="0.3">
      <c r="A4" s="8" t="s">
        <v>26</v>
      </c>
    </row>
    <row r="5" spans="1:5" x14ac:dyDescent="0.3">
      <c r="A5" s="8" t="s">
        <v>27</v>
      </c>
    </row>
    <row r="6" spans="1:5" hidden="1" outlineLevel="1" x14ac:dyDescent="0.3">
      <c r="A6" s="8"/>
      <c r="B6" t="s">
        <v>28</v>
      </c>
    </row>
    <row r="7" spans="1:5" hidden="1" outlineLevel="1" x14ac:dyDescent="0.3">
      <c r="A7" s="8"/>
      <c r="B7" t="s">
        <v>29</v>
      </c>
    </row>
    <row r="8" spans="1:5" hidden="1" outlineLevel="1" x14ac:dyDescent="0.3">
      <c r="A8" s="8"/>
      <c r="B8" t="s">
        <v>120</v>
      </c>
    </row>
    <row r="9" spans="1:5" collapsed="1" x14ac:dyDescent="0.3">
      <c r="A9" s="8" t="s">
        <v>30</v>
      </c>
    </row>
    <row r="10" spans="1:5" hidden="1" outlineLevel="1" x14ac:dyDescent="0.3">
      <c r="B10" t="s">
        <v>31</v>
      </c>
    </row>
    <row r="11" spans="1:5" hidden="1" outlineLevel="1" x14ac:dyDescent="0.3">
      <c r="B11" t="s">
        <v>32</v>
      </c>
    </row>
    <row r="12" spans="1:5" collapsed="1" x14ac:dyDescent="0.3"/>
    <row r="14" spans="1:5" ht="15" thickBot="1" x14ac:dyDescent="0.35">
      <c r="A14" t="s">
        <v>33</v>
      </c>
    </row>
    <row r="15" spans="1:5" ht="15" thickBot="1" x14ac:dyDescent="0.35">
      <c r="B15" s="38" t="s">
        <v>34</v>
      </c>
      <c r="C15" s="38" t="s">
        <v>35</v>
      </c>
      <c r="D15" s="38" t="s">
        <v>36</v>
      </c>
      <c r="E15" s="38" t="s">
        <v>37</v>
      </c>
    </row>
    <row r="16" spans="1:5" ht="15" thickBot="1" x14ac:dyDescent="0.35">
      <c r="B16" s="37" t="s">
        <v>45</v>
      </c>
      <c r="C16" s="37" t="s">
        <v>46</v>
      </c>
      <c r="D16" s="41">
        <v>397000</v>
      </c>
      <c r="E16" s="41">
        <v>397000</v>
      </c>
    </row>
    <row r="19" spans="1:6" ht="15" thickBot="1" x14ac:dyDescent="0.35">
      <c r="A19" t="s">
        <v>38</v>
      </c>
    </row>
    <row r="20" spans="1:6" ht="15" thickBot="1" x14ac:dyDescent="0.35">
      <c r="B20" s="38" t="s">
        <v>34</v>
      </c>
      <c r="C20" s="38" t="s">
        <v>35</v>
      </c>
      <c r="D20" s="38" t="s">
        <v>36</v>
      </c>
      <c r="E20" s="38" t="s">
        <v>37</v>
      </c>
      <c r="F20" s="38" t="s">
        <v>39</v>
      </c>
    </row>
    <row r="21" spans="1:6" x14ac:dyDescent="0.3">
      <c r="B21" s="46" t="s">
        <v>95</v>
      </c>
      <c r="C21" s="45"/>
      <c r="D21" s="45"/>
      <c r="E21" s="45"/>
      <c r="F21" s="45"/>
    </row>
    <row r="22" spans="1:6" hidden="1" outlineLevel="1" x14ac:dyDescent="0.3">
      <c r="B22" s="40" t="s">
        <v>47</v>
      </c>
      <c r="C22" s="40" t="s">
        <v>13</v>
      </c>
      <c r="D22" s="42">
        <v>0</v>
      </c>
      <c r="E22" s="42">
        <v>0</v>
      </c>
      <c r="F22" s="40" t="s">
        <v>48</v>
      </c>
    </row>
    <row r="23" spans="1:6" hidden="1" outlineLevel="1" x14ac:dyDescent="0.3">
      <c r="B23" s="40" t="s">
        <v>49</v>
      </c>
      <c r="C23" s="40" t="s">
        <v>13</v>
      </c>
      <c r="D23" s="42">
        <v>1500</v>
      </c>
      <c r="E23" s="42">
        <v>1500</v>
      </c>
      <c r="F23" s="40" t="s">
        <v>48</v>
      </c>
    </row>
    <row r="24" spans="1:6" hidden="1" outlineLevel="1" x14ac:dyDescent="0.3">
      <c r="B24" s="40" t="s">
        <v>50</v>
      </c>
      <c r="C24" s="40" t="s">
        <v>13</v>
      </c>
      <c r="D24" s="42">
        <v>0</v>
      </c>
      <c r="E24" s="42">
        <v>0</v>
      </c>
      <c r="F24" s="40" t="s">
        <v>48</v>
      </c>
    </row>
    <row r="25" spans="1:6" hidden="1" outlineLevel="1" x14ac:dyDescent="0.3">
      <c r="B25" s="40" t="s">
        <v>51</v>
      </c>
      <c r="C25" s="40" t="s">
        <v>13</v>
      </c>
      <c r="D25" s="42">
        <v>1500</v>
      </c>
      <c r="E25" s="42">
        <v>1500</v>
      </c>
      <c r="F25" s="40" t="s">
        <v>48</v>
      </c>
    </row>
    <row r="26" spans="1:6" hidden="1" outlineLevel="1" x14ac:dyDescent="0.3">
      <c r="B26" s="40" t="s">
        <v>52</v>
      </c>
      <c r="C26" s="40" t="s">
        <v>13</v>
      </c>
      <c r="D26" s="42">
        <v>1500</v>
      </c>
      <c r="E26" s="42">
        <v>1500</v>
      </c>
      <c r="F26" s="40" t="s">
        <v>48</v>
      </c>
    </row>
    <row r="27" spans="1:6" hidden="1" outlineLevel="1" x14ac:dyDescent="0.3">
      <c r="B27" s="40" t="s">
        <v>53</v>
      </c>
      <c r="C27" s="40" t="s">
        <v>13</v>
      </c>
      <c r="D27" s="42">
        <v>0</v>
      </c>
      <c r="E27" s="42">
        <v>0</v>
      </c>
      <c r="F27" s="40" t="s">
        <v>48</v>
      </c>
    </row>
    <row r="28" spans="1:6" hidden="1" outlineLevel="1" x14ac:dyDescent="0.3">
      <c r="B28" s="40" t="s">
        <v>54</v>
      </c>
      <c r="C28" s="40" t="s">
        <v>13</v>
      </c>
      <c r="D28" s="42">
        <v>1500</v>
      </c>
      <c r="E28" s="42">
        <v>1500</v>
      </c>
      <c r="F28" s="40" t="s">
        <v>48</v>
      </c>
    </row>
    <row r="29" spans="1:6" hidden="1" outlineLevel="1" x14ac:dyDescent="0.3">
      <c r="B29" s="40" t="s">
        <v>55</v>
      </c>
      <c r="C29" s="40" t="s">
        <v>13</v>
      </c>
      <c r="D29" s="42">
        <v>0</v>
      </c>
      <c r="E29" s="42">
        <v>0</v>
      </c>
      <c r="F29" s="40" t="s">
        <v>48</v>
      </c>
    </row>
    <row r="30" spans="1:6" hidden="1" outlineLevel="1" x14ac:dyDescent="0.3">
      <c r="B30" s="40" t="s">
        <v>56</v>
      </c>
      <c r="C30" s="40" t="s">
        <v>13</v>
      </c>
      <c r="D30" s="42">
        <v>0</v>
      </c>
      <c r="E30" s="42">
        <v>0</v>
      </c>
      <c r="F30" s="40" t="s">
        <v>48</v>
      </c>
    </row>
    <row r="31" spans="1:6" hidden="1" outlineLevel="1" x14ac:dyDescent="0.3">
      <c r="B31" s="40" t="s">
        <v>57</v>
      </c>
      <c r="C31" s="40" t="s">
        <v>13</v>
      </c>
      <c r="D31" s="42">
        <v>2000</v>
      </c>
      <c r="E31" s="42">
        <v>2000</v>
      </c>
      <c r="F31" s="40" t="s">
        <v>48</v>
      </c>
    </row>
    <row r="32" spans="1:6" hidden="1" outlineLevel="1" x14ac:dyDescent="0.3">
      <c r="B32" s="40" t="s">
        <v>58</v>
      </c>
      <c r="C32" s="40" t="s">
        <v>13</v>
      </c>
      <c r="D32" s="42">
        <v>0</v>
      </c>
      <c r="E32" s="42">
        <v>0</v>
      </c>
      <c r="F32" s="40" t="s">
        <v>48</v>
      </c>
    </row>
    <row r="33" spans="1:7" hidden="1" outlineLevel="1" x14ac:dyDescent="0.3">
      <c r="B33" s="40" t="s">
        <v>59</v>
      </c>
      <c r="C33" s="40" t="s">
        <v>13</v>
      </c>
      <c r="D33" s="42">
        <v>2000</v>
      </c>
      <c r="E33" s="42">
        <v>2000</v>
      </c>
      <c r="F33" s="40" t="s">
        <v>48</v>
      </c>
    </row>
    <row r="34" spans="1:7" hidden="1" outlineLevel="1" x14ac:dyDescent="0.3">
      <c r="B34" s="40" t="s">
        <v>60</v>
      </c>
      <c r="C34" s="40" t="s">
        <v>13</v>
      </c>
      <c r="D34" s="42">
        <v>2000</v>
      </c>
      <c r="E34" s="42">
        <v>2000</v>
      </c>
      <c r="F34" s="40" t="s">
        <v>48</v>
      </c>
    </row>
    <row r="35" spans="1:7" hidden="1" outlineLevel="1" x14ac:dyDescent="0.3">
      <c r="B35" s="40" t="s">
        <v>61</v>
      </c>
      <c r="C35" s="40" t="s">
        <v>13</v>
      </c>
      <c r="D35" s="42">
        <v>0</v>
      </c>
      <c r="E35" s="42">
        <v>0</v>
      </c>
      <c r="F35" s="40" t="s">
        <v>48</v>
      </c>
    </row>
    <row r="36" spans="1:7" hidden="1" outlineLevel="1" x14ac:dyDescent="0.3">
      <c r="B36" s="40" t="s">
        <v>62</v>
      </c>
      <c r="C36" s="40" t="s">
        <v>13</v>
      </c>
      <c r="D36" s="42">
        <v>2000</v>
      </c>
      <c r="E36" s="42">
        <v>2000</v>
      </c>
      <c r="F36" s="40" t="s">
        <v>48</v>
      </c>
    </row>
    <row r="37" spans="1:7" ht="15" hidden="1" outlineLevel="1" thickBot="1" x14ac:dyDescent="0.35">
      <c r="B37" s="37" t="s">
        <v>63</v>
      </c>
      <c r="C37" s="37" t="s">
        <v>13</v>
      </c>
      <c r="D37" s="43">
        <v>0</v>
      </c>
      <c r="E37" s="43">
        <v>0</v>
      </c>
      <c r="F37" s="37" t="s">
        <v>48</v>
      </c>
    </row>
    <row r="38" spans="1:7" collapsed="1" x14ac:dyDescent="0.3">
      <c r="B38" s="39"/>
      <c r="C38" s="39"/>
      <c r="D38" s="44"/>
      <c r="E38" s="44"/>
      <c r="F38" s="39"/>
    </row>
    <row r="41" spans="1:7" ht="15" thickBot="1" x14ac:dyDescent="0.35">
      <c r="A41" t="s">
        <v>40</v>
      </c>
    </row>
    <row r="42" spans="1:7" ht="15" thickBot="1" x14ac:dyDescent="0.35">
      <c r="B42" s="38" t="s">
        <v>34</v>
      </c>
      <c r="C42" s="38" t="s">
        <v>35</v>
      </c>
      <c r="D42" s="38" t="s">
        <v>41</v>
      </c>
      <c r="E42" s="38" t="s">
        <v>42</v>
      </c>
      <c r="F42" s="38" t="s">
        <v>43</v>
      </c>
      <c r="G42" s="38" t="s">
        <v>44</v>
      </c>
    </row>
    <row r="43" spans="1:7" x14ac:dyDescent="0.3">
      <c r="B43" s="46" t="s">
        <v>96</v>
      </c>
      <c r="C43" s="45"/>
      <c r="D43" s="45"/>
      <c r="E43" s="45"/>
      <c r="F43" s="45"/>
      <c r="G43" s="45"/>
    </row>
    <row r="44" spans="1:7" hidden="1" outlineLevel="1" x14ac:dyDescent="0.3">
      <c r="B44" s="40" t="s">
        <v>64</v>
      </c>
      <c r="C44" s="40" t="s">
        <v>65</v>
      </c>
      <c r="D44" s="42">
        <v>3000</v>
      </c>
      <c r="E44" s="40" t="s">
        <v>66</v>
      </c>
      <c r="F44" s="40" t="s">
        <v>67</v>
      </c>
      <c r="G44" s="40">
        <v>0</v>
      </c>
    </row>
    <row r="45" spans="1:7" hidden="1" outlineLevel="1" x14ac:dyDescent="0.3">
      <c r="B45" s="40" t="s">
        <v>68</v>
      </c>
      <c r="C45" s="40" t="s">
        <v>69</v>
      </c>
      <c r="D45" s="42">
        <v>3000</v>
      </c>
      <c r="E45" s="40" t="s">
        <v>70</v>
      </c>
      <c r="F45" s="40" t="s">
        <v>67</v>
      </c>
      <c r="G45" s="40">
        <v>0</v>
      </c>
    </row>
    <row r="46" spans="1:7" hidden="1" outlineLevel="1" x14ac:dyDescent="0.3">
      <c r="B46" s="40" t="s">
        <v>71</v>
      </c>
      <c r="C46" s="40" t="s">
        <v>65</v>
      </c>
      <c r="D46" s="42">
        <v>4000</v>
      </c>
      <c r="E46" s="40" t="s">
        <v>72</v>
      </c>
      <c r="F46" s="40" t="s">
        <v>67</v>
      </c>
      <c r="G46" s="40">
        <v>0</v>
      </c>
    </row>
    <row r="47" spans="1:7" hidden="1" outlineLevel="1" x14ac:dyDescent="0.3">
      <c r="B47" s="40" t="s">
        <v>73</v>
      </c>
      <c r="C47" s="40" t="s">
        <v>69</v>
      </c>
      <c r="D47" s="42">
        <v>4000</v>
      </c>
      <c r="E47" s="40" t="s">
        <v>74</v>
      </c>
      <c r="F47" s="40" t="s">
        <v>67</v>
      </c>
      <c r="G47" s="40">
        <v>0</v>
      </c>
    </row>
    <row r="48" spans="1:7" collapsed="1" x14ac:dyDescent="0.3">
      <c r="B48" s="40"/>
      <c r="C48" s="40"/>
      <c r="D48" s="42"/>
      <c r="E48" s="40"/>
      <c r="F48" s="40"/>
      <c r="G48" s="40"/>
    </row>
    <row r="49" spans="2:7" x14ac:dyDescent="0.3">
      <c r="B49" s="47" t="s">
        <v>97</v>
      </c>
      <c r="C49" s="40"/>
      <c r="D49" s="42"/>
      <c r="E49" s="40"/>
      <c r="F49" s="40"/>
      <c r="G49" s="40"/>
    </row>
    <row r="50" spans="2:7" hidden="1" outlineLevel="1" x14ac:dyDescent="0.3">
      <c r="B50" s="40" t="s">
        <v>75</v>
      </c>
      <c r="C50" s="40" t="s">
        <v>76</v>
      </c>
      <c r="D50" s="42">
        <v>1500</v>
      </c>
      <c r="E50" s="40" t="s">
        <v>77</v>
      </c>
      <c r="F50" s="40" t="s">
        <v>67</v>
      </c>
      <c r="G50" s="40">
        <v>0</v>
      </c>
    </row>
    <row r="51" spans="2:7" hidden="1" outlineLevel="1" x14ac:dyDescent="0.3">
      <c r="B51" s="40" t="s">
        <v>78</v>
      </c>
      <c r="C51" s="40" t="s">
        <v>79</v>
      </c>
      <c r="D51" s="42">
        <v>1500</v>
      </c>
      <c r="E51" s="40" t="s">
        <v>80</v>
      </c>
      <c r="F51" s="40" t="s">
        <v>67</v>
      </c>
      <c r="G51" s="40">
        <v>0</v>
      </c>
    </row>
    <row r="52" spans="2:7" hidden="1" outlineLevel="1" x14ac:dyDescent="0.3">
      <c r="B52" s="40" t="s">
        <v>81</v>
      </c>
      <c r="C52" s="40" t="s">
        <v>82</v>
      </c>
      <c r="D52" s="42">
        <v>1500</v>
      </c>
      <c r="E52" s="40" t="s">
        <v>83</v>
      </c>
      <c r="F52" s="40" t="s">
        <v>67</v>
      </c>
      <c r="G52" s="40">
        <v>0</v>
      </c>
    </row>
    <row r="53" spans="2:7" hidden="1" outlineLevel="1" x14ac:dyDescent="0.3">
      <c r="B53" s="40" t="s">
        <v>84</v>
      </c>
      <c r="C53" s="40" t="s">
        <v>85</v>
      </c>
      <c r="D53" s="42">
        <v>1500</v>
      </c>
      <c r="E53" s="40" t="s">
        <v>86</v>
      </c>
      <c r="F53" s="40" t="s">
        <v>67</v>
      </c>
      <c r="G53" s="40">
        <v>0</v>
      </c>
    </row>
    <row r="54" spans="2:7" hidden="1" outlineLevel="1" x14ac:dyDescent="0.3">
      <c r="B54" s="40" t="s">
        <v>87</v>
      </c>
      <c r="C54" s="40" t="s">
        <v>76</v>
      </c>
      <c r="D54" s="42">
        <v>2000</v>
      </c>
      <c r="E54" s="40" t="s">
        <v>88</v>
      </c>
      <c r="F54" s="40" t="s">
        <v>67</v>
      </c>
      <c r="G54" s="40">
        <v>0</v>
      </c>
    </row>
    <row r="55" spans="2:7" hidden="1" outlineLevel="1" x14ac:dyDescent="0.3">
      <c r="B55" s="40" t="s">
        <v>89</v>
      </c>
      <c r="C55" s="40" t="s">
        <v>79</v>
      </c>
      <c r="D55" s="42">
        <v>2000</v>
      </c>
      <c r="E55" s="40" t="s">
        <v>90</v>
      </c>
      <c r="F55" s="40" t="s">
        <v>67</v>
      </c>
      <c r="G55" s="40">
        <v>0</v>
      </c>
    </row>
    <row r="56" spans="2:7" hidden="1" outlineLevel="1" x14ac:dyDescent="0.3">
      <c r="B56" s="40" t="s">
        <v>91</v>
      </c>
      <c r="C56" s="40" t="s">
        <v>82</v>
      </c>
      <c r="D56" s="42">
        <v>2000</v>
      </c>
      <c r="E56" s="40" t="s">
        <v>92</v>
      </c>
      <c r="F56" s="40" t="s">
        <v>67</v>
      </c>
      <c r="G56" s="40">
        <v>0</v>
      </c>
    </row>
    <row r="57" spans="2:7" ht="15" hidden="1" outlineLevel="1" thickBot="1" x14ac:dyDescent="0.35">
      <c r="B57" s="37" t="s">
        <v>93</v>
      </c>
      <c r="C57" s="37" t="s">
        <v>85</v>
      </c>
      <c r="D57" s="43">
        <v>2000</v>
      </c>
      <c r="E57" s="37" t="s">
        <v>94</v>
      </c>
      <c r="F57" s="37" t="s">
        <v>67</v>
      </c>
      <c r="G57" s="37">
        <v>0</v>
      </c>
    </row>
    <row r="58" spans="2:7" collapsed="1" x14ac:dyDescent="0.3">
      <c r="B58" s="39"/>
      <c r="C58" s="39"/>
      <c r="D58" s="44"/>
      <c r="E58" s="39"/>
      <c r="F58" s="39"/>
      <c r="G58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93EF8-27CF-4D9B-85F6-712AA392DD0B}">
  <dimension ref="A1:H46"/>
  <sheetViews>
    <sheetView showGridLines="0" workbookViewId="0"/>
  </sheetViews>
  <sheetFormatPr defaultRowHeight="14.4" outlineLevelRow="1" x14ac:dyDescent="0.3"/>
  <cols>
    <col min="1" max="1" width="2.33203125" customWidth="1"/>
    <col min="2" max="2" width="6.109375" bestFit="1" customWidth="1"/>
    <col min="3" max="3" width="20.77734375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8" t="s">
        <v>98</v>
      </c>
    </row>
    <row r="2" spans="1:8" x14ac:dyDescent="0.3">
      <c r="A2" s="8" t="s">
        <v>25</v>
      </c>
    </row>
    <row r="3" spans="1:8" x14ac:dyDescent="0.3">
      <c r="A3" s="8" t="s">
        <v>119</v>
      </c>
    </row>
    <row r="6" spans="1:8" ht="15" thickBot="1" x14ac:dyDescent="0.35">
      <c r="A6" t="s">
        <v>38</v>
      </c>
    </row>
    <row r="7" spans="1:8" x14ac:dyDescent="0.3">
      <c r="B7" s="48"/>
      <c r="C7" s="48"/>
      <c r="D7" s="48" t="s">
        <v>99</v>
      </c>
      <c r="E7" s="48" t="s">
        <v>101</v>
      </c>
      <c r="F7" s="48" t="s">
        <v>102</v>
      </c>
      <c r="G7" s="48" t="s">
        <v>104</v>
      </c>
      <c r="H7" s="48" t="s">
        <v>104</v>
      </c>
    </row>
    <row r="8" spans="1:8" ht="15" thickBot="1" x14ac:dyDescent="0.35">
      <c r="B8" s="49" t="s">
        <v>34</v>
      </c>
      <c r="C8" s="49" t="s">
        <v>35</v>
      </c>
      <c r="D8" s="49" t="s">
        <v>100</v>
      </c>
      <c r="E8" s="49" t="s">
        <v>8</v>
      </c>
      <c r="F8" s="49" t="s">
        <v>103</v>
      </c>
      <c r="G8" s="49" t="s">
        <v>105</v>
      </c>
      <c r="H8" s="49" t="s">
        <v>106</v>
      </c>
    </row>
    <row r="9" spans="1:8" x14ac:dyDescent="0.3">
      <c r="B9" s="46" t="s">
        <v>95</v>
      </c>
      <c r="C9" s="45"/>
      <c r="D9" s="45"/>
      <c r="E9" s="45"/>
      <c r="F9" s="45"/>
      <c r="G9" s="45"/>
      <c r="H9" s="45"/>
    </row>
    <row r="10" spans="1:8" hidden="1" outlineLevel="1" x14ac:dyDescent="0.3">
      <c r="B10" s="40" t="s">
        <v>47</v>
      </c>
      <c r="C10" s="40" t="s">
        <v>13</v>
      </c>
      <c r="D10" s="40">
        <v>0</v>
      </c>
      <c r="E10" s="40">
        <v>0</v>
      </c>
      <c r="F10" s="40">
        <v>31</v>
      </c>
      <c r="G10" s="40">
        <v>1E+30</v>
      </c>
      <c r="H10" s="40">
        <v>0</v>
      </c>
    </row>
    <row r="11" spans="1:8" hidden="1" outlineLevel="1" x14ac:dyDescent="0.3">
      <c r="B11" s="40" t="s">
        <v>49</v>
      </c>
      <c r="C11" s="40" t="s">
        <v>13</v>
      </c>
      <c r="D11" s="40">
        <v>1500</v>
      </c>
      <c r="E11" s="40">
        <v>0</v>
      </c>
      <c r="F11" s="40">
        <v>27</v>
      </c>
      <c r="G11" s="40">
        <v>6</v>
      </c>
      <c r="H11" s="40">
        <v>1E+30</v>
      </c>
    </row>
    <row r="12" spans="1:8" hidden="1" outlineLevel="1" x14ac:dyDescent="0.3">
      <c r="B12" s="40" t="s">
        <v>50</v>
      </c>
      <c r="C12" s="40" t="s">
        <v>13</v>
      </c>
      <c r="D12" s="40">
        <v>0</v>
      </c>
      <c r="E12" s="40">
        <v>0</v>
      </c>
      <c r="F12" s="40">
        <v>26</v>
      </c>
      <c r="G12" s="40">
        <v>0</v>
      </c>
      <c r="H12" s="40">
        <v>4</v>
      </c>
    </row>
    <row r="13" spans="1:8" hidden="1" outlineLevel="1" x14ac:dyDescent="0.3">
      <c r="B13" s="40" t="s">
        <v>51</v>
      </c>
      <c r="C13" s="40" t="s">
        <v>13</v>
      </c>
      <c r="D13" s="40">
        <v>1500</v>
      </c>
      <c r="E13" s="40">
        <v>0</v>
      </c>
      <c r="F13" s="40">
        <v>24</v>
      </c>
      <c r="G13" s="40">
        <v>4</v>
      </c>
      <c r="H13" s="40">
        <v>1E+30</v>
      </c>
    </row>
    <row r="14" spans="1:8" hidden="1" outlineLevel="1" x14ac:dyDescent="0.3">
      <c r="B14" s="40" t="s">
        <v>52</v>
      </c>
      <c r="C14" s="40" t="s">
        <v>13</v>
      </c>
      <c r="D14" s="40">
        <v>1500</v>
      </c>
      <c r="E14" s="40">
        <v>0</v>
      </c>
      <c r="F14" s="40">
        <v>32</v>
      </c>
      <c r="G14" s="40">
        <v>0</v>
      </c>
      <c r="H14" s="40">
        <v>1E+30</v>
      </c>
    </row>
    <row r="15" spans="1:8" hidden="1" outlineLevel="1" x14ac:dyDescent="0.3">
      <c r="B15" s="40" t="s">
        <v>53</v>
      </c>
      <c r="C15" s="40" t="s">
        <v>13</v>
      </c>
      <c r="D15" s="40">
        <v>0</v>
      </c>
      <c r="E15" s="40">
        <v>6</v>
      </c>
      <c r="F15" s="40">
        <v>34</v>
      </c>
      <c r="G15" s="40">
        <v>1E+30</v>
      </c>
      <c r="H15" s="40">
        <v>6</v>
      </c>
    </row>
    <row r="16" spans="1:8" hidden="1" outlineLevel="1" x14ac:dyDescent="0.3">
      <c r="B16" s="40" t="s">
        <v>54</v>
      </c>
      <c r="C16" s="40" t="s">
        <v>13</v>
      </c>
      <c r="D16" s="40">
        <v>1500</v>
      </c>
      <c r="E16" s="40">
        <v>0</v>
      </c>
      <c r="F16" s="40">
        <v>27</v>
      </c>
      <c r="G16" s="40">
        <v>4</v>
      </c>
      <c r="H16" s="40">
        <v>0</v>
      </c>
    </row>
    <row r="17" spans="1:8" hidden="1" outlineLevel="1" x14ac:dyDescent="0.3">
      <c r="B17" s="40" t="s">
        <v>55</v>
      </c>
      <c r="C17" s="40" t="s">
        <v>13</v>
      </c>
      <c r="D17" s="40">
        <v>0</v>
      </c>
      <c r="E17" s="40">
        <v>4</v>
      </c>
      <c r="F17" s="40">
        <v>29</v>
      </c>
      <c r="G17" s="40">
        <v>1E+30</v>
      </c>
      <c r="H17" s="40">
        <v>4</v>
      </c>
    </row>
    <row r="18" spans="1:8" hidden="1" outlineLevel="1" x14ac:dyDescent="0.3">
      <c r="B18" s="40" t="s">
        <v>56</v>
      </c>
      <c r="C18" s="40" t="s">
        <v>13</v>
      </c>
      <c r="D18" s="40">
        <v>0</v>
      </c>
      <c r="E18" s="40">
        <v>0</v>
      </c>
      <c r="F18" s="40">
        <v>34.5</v>
      </c>
      <c r="G18" s="40">
        <v>1E+30</v>
      </c>
      <c r="H18" s="40">
        <v>0</v>
      </c>
    </row>
    <row r="19" spans="1:8" hidden="1" outlineLevel="1" x14ac:dyDescent="0.3">
      <c r="B19" s="40" t="s">
        <v>57</v>
      </c>
      <c r="C19" s="40" t="s">
        <v>13</v>
      </c>
      <c r="D19" s="40">
        <v>2000</v>
      </c>
      <c r="E19" s="40">
        <v>0</v>
      </c>
      <c r="F19" s="40">
        <v>30.5</v>
      </c>
      <c r="G19" s="40">
        <v>6</v>
      </c>
      <c r="H19" s="40">
        <v>1E+30</v>
      </c>
    </row>
    <row r="20" spans="1:8" hidden="1" outlineLevel="1" x14ac:dyDescent="0.3">
      <c r="B20" s="40" t="s">
        <v>58</v>
      </c>
      <c r="C20" s="40" t="s">
        <v>13</v>
      </c>
      <c r="D20" s="40">
        <v>0</v>
      </c>
      <c r="E20" s="40">
        <v>0</v>
      </c>
      <c r="F20" s="40">
        <v>29.5</v>
      </c>
      <c r="G20" s="40">
        <v>0</v>
      </c>
      <c r="H20" s="40">
        <v>3</v>
      </c>
    </row>
    <row r="21" spans="1:8" hidden="1" outlineLevel="1" x14ac:dyDescent="0.3">
      <c r="B21" s="40" t="s">
        <v>59</v>
      </c>
      <c r="C21" s="40" t="s">
        <v>13</v>
      </c>
      <c r="D21" s="40">
        <v>2000</v>
      </c>
      <c r="E21" s="40">
        <v>0</v>
      </c>
      <c r="F21" s="40">
        <v>27.5</v>
      </c>
      <c r="G21" s="40">
        <v>4</v>
      </c>
      <c r="H21" s="40">
        <v>1E+30</v>
      </c>
    </row>
    <row r="22" spans="1:8" hidden="1" outlineLevel="1" x14ac:dyDescent="0.3">
      <c r="B22" s="40" t="s">
        <v>60</v>
      </c>
      <c r="C22" s="40" t="s">
        <v>13</v>
      </c>
      <c r="D22" s="40">
        <v>2000</v>
      </c>
      <c r="E22" s="40">
        <v>0</v>
      </c>
      <c r="F22" s="40">
        <v>31.5</v>
      </c>
      <c r="G22" s="40">
        <v>0</v>
      </c>
      <c r="H22" s="40">
        <v>1E+30</v>
      </c>
    </row>
    <row r="23" spans="1:8" hidden="1" outlineLevel="1" x14ac:dyDescent="0.3">
      <c r="B23" s="40" t="s">
        <v>61</v>
      </c>
      <c r="C23" s="40" t="s">
        <v>13</v>
      </c>
      <c r="D23" s="40">
        <v>0</v>
      </c>
      <c r="E23" s="40">
        <v>6</v>
      </c>
      <c r="F23" s="40">
        <v>33.5</v>
      </c>
      <c r="G23" s="40">
        <v>1E+30</v>
      </c>
      <c r="H23" s="40">
        <v>6</v>
      </c>
    </row>
    <row r="24" spans="1:8" hidden="1" outlineLevel="1" x14ac:dyDescent="0.3">
      <c r="B24" s="40" t="s">
        <v>62</v>
      </c>
      <c r="C24" s="40" t="s">
        <v>13</v>
      </c>
      <c r="D24" s="40">
        <v>2000</v>
      </c>
      <c r="E24" s="40">
        <v>0</v>
      </c>
      <c r="F24" s="40">
        <v>26.5</v>
      </c>
      <c r="G24" s="40">
        <v>3</v>
      </c>
      <c r="H24" s="40">
        <v>0</v>
      </c>
    </row>
    <row r="25" spans="1:8" ht="15" hidden="1" outlineLevel="1" thickBot="1" x14ac:dyDescent="0.35">
      <c r="B25" s="37" t="s">
        <v>63</v>
      </c>
      <c r="C25" s="37" t="s">
        <v>13</v>
      </c>
      <c r="D25" s="37">
        <v>0</v>
      </c>
      <c r="E25" s="37">
        <v>4</v>
      </c>
      <c r="F25" s="37">
        <v>28.5</v>
      </c>
      <c r="G25" s="37">
        <v>1E+30</v>
      </c>
      <c r="H25" s="37">
        <v>4</v>
      </c>
    </row>
    <row r="26" spans="1:8" collapsed="1" x14ac:dyDescent="0.3">
      <c r="B26" s="39"/>
      <c r="C26" s="39"/>
      <c r="D26" s="39"/>
      <c r="E26" s="39"/>
      <c r="F26" s="39"/>
      <c r="G26" s="39"/>
      <c r="H26" s="39"/>
    </row>
    <row r="28" spans="1:8" ht="15" thickBot="1" x14ac:dyDescent="0.35">
      <c r="A28" t="s">
        <v>40</v>
      </c>
    </row>
    <row r="29" spans="1:8" x14ac:dyDescent="0.3">
      <c r="B29" s="48"/>
      <c r="C29" s="48"/>
      <c r="D29" s="48" t="s">
        <v>99</v>
      </c>
      <c r="E29" s="48" t="s">
        <v>107</v>
      </c>
      <c r="F29" s="48" t="s">
        <v>109</v>
      </c>
      <c r="G29" s="48" t="s">
        <v>104</v>
      </c>
      <c r="H29" s="48" t="s">
        <v>104</v>
      </c>
    </row>
    <row r="30" spans="1:8" ht="15" thickBot="1" x14ac:dyDescent="0.35">
      <c r="B30" s="49" t="s">
        <v>34</v>
      </c>
      <c r="C30" s="49" t="s">
        <v>35</v>
      </c>
      <c r="D30" s="49" t="s">
        <v>100</v>
      </c>
      <c r="E30" s="49" t="s">
        <v>108</v>
      </c>
      <c r="F30" s="49" t="s">
        <v>110</v>
      </c>
      <c r="G30" s="49" t="s">
        <v>105</v>
      </c>
      <c r="H30" s="49" t="s">
        <v>106</v>
      </c>
    </row>
    <row r="31" spans="1:8" x14ac:dyDescent="0.3">
      <c r="B31" s="46" t="s">
        <v>96</v>
      </c>
      <c r="C31" s="45"/>
      <c r="D31" s="45"/>
      <c r="E31" s="45"/>
      <c r="F31" s="45"/>
      <c r="G31" s="45"/>
      <c r="H31" s="45"/>
    </row>
    <row r="32" spans="1:8" hidden="1" outlineLevel="1" x14ac:dyDescent="0.3">
      <c r="B32" s="40" t="s">
        <v>64</v>
      </c>
      <c r="C32" s="40" t="s">
        <v>65</v>
      </c>
      <c r="D32" s="40">
        <v>3000</v>
      </c>
      <c r="E32" s="40">
        <v>-1</v>
      </c>
      <c r="F32" s="40">
        <v>3000</v>
      </c>
      <c r="G32" s="40">
        <v>1500</v>
      </c>
      <c r="H32" s="40">
        <v>0</v>
      </c>
    </row>
    <row r="33" spans="2:8" hidden="1" outlineLevel="1" x14ac:dyDescent="0.3">
      <c r="B33" s="40" t="s">
        <v>68</v>
      </c>
      <c r="C33" s="40" t="s">
        <v>69</v>
      </c>
      <c r="D33" s="40">
        <v>3000</v>
      </c>
      <c r="E33" s="40">
        <v>0</v>
      </c>
      <c r="F33" s="40">
        <v>3000</v>
      </c>
      <c r="G33" s="40">
        <v>1E+30</v>
      </c>
      <c r="H33" s="40">
        <v>0</v>
      </c>
    </row>
    <row r="34" spans="2:8" hidden="1" outlineLevel="1" x14ac:dyDescent="0.3">
      <c r="B34" s="40" t="s">
        <v>71</v>
      </c>
      <c r="C34" s="40" t="s">
        <v>65</v>
      </c>
      <c r="D34" s="40">
        <v>4000</v>
      </c>
      <c r="E34" s="40">
        <v>0</v>
      </c>
      <c r="F34" s="40">
        <v>4000</v>
      </c>
      <c r="G34" s="40">
        <v>1E+30</v>
      </c>
      <c r="H34" s="40">
        <v>0</v>
      </c>
    </row>
    <row r="35" spans="2:8" hidden="1" outlineLevel="1" x14ac:dyDescent="0.3">
      <c r="B35" s="40" t="s">
        <v>73</v>
      </c>
      <c r="C35" s="40" t="s">
        <v>69</v>
      </c>
      <c r="D35" s="40">
        <v>4000</v>
      </c>
      <c r="E35" s="40">
        <v>-3</v>
      </c>
      <c r="F35" s="40">
        <v>4000</v>
      </c>
      <c r="G35" s="40">
        <v>0</v>
      </c>
      <c r="H35" s="40">
        <v>0</v>
      </c>
    </row>
    <row r="36" spans="2:8" collapsed="1" x14ac:dyDescent="0.3">
      <c r="B36" s="40"/>
      <c r="C36" s="40"/>
      <c r="D36" s="40"/>
      <c r="E36" s="40"/>
      <c r="F36" s="40"/>
      <c r="G36" s="40"/>
      <c r="H36" s="40"/>
    </row>
    <row r="37" spans="2:8" x14ac:dyDescent="0.3">
      <c r="B37" s="47" t="s">
        <v>97</v>
      </c>
      <c r="C37" s="40"/>
      <c r="D37" s="40"/>
      <c r="E37" s="40"/>
      <c r="F37" s="40"/>
      <c r="G37" s="40"/>
      <c r="H37" s="40"/>
    </row>
    <row r="38" spans="2:8" hidden="1" outlineLevel="1" x14ac:dyDescent="0.3">
      <c r="B38" s="40" t="s">
        <v>75</v>
      </c>
      <c r="C38" s="40" t="s">
        <v>76</v>
      </c>
      <c r="D38" s="40">
        <v>1500</v>
      </c>
      <c r="E38" s="40">
        <v>32</v>
      </c>
      <c r="F38" s="40">
        <v>1500</v>
      </c>
      <c r="G38" s="40">
        <v>0</v>
      </c>
      <c r="H38" s="40">
        <v>1500</v>
      </c>
    </row>
    <row r="39" spans="2:8" hidden="1" outlineLevel="1" x14ac:dyDescent="0.3">
      <c r="B39" s="40" t="s">
        <v>78</v>
      </c>
      <c r="C39" s="40" t="s">
        <v>79</v>
      </c>
      <c r="D39" s="40">
        <v>1500</v>
      </c>
      <c r="E39" s="40">
        <v>28</v>
      </c>
      <c r="F39" s="40">
        <v>1500</v>
      </c>
      <c r="G39" s="40">
        <v>0</v>
      </c>
      <c r="H39" s="40">
        <v>1500</v>
      </c>
    </row>
    <row r="40" spans="2:8" hidden="1" outlineLevel="1" x14ac:dyDescent="0.3">
      <c r="B40" s="40" t="s">
        <v>81</v>
      </c>
      <c r="C40" s="40" t="s">
        <v>82</v>
      </c>
      <c r="D40" s="40">
        <v>1500</v>
      </c>
      <c r="E40" s="40">
        <v>27</v>
      </c>
      <c r="F40" s="40">
        <v>1500</v>
      </c>
      <c r="G40" s="40">
        <v>0</v>
      </c>
      <c r="H40" s="40">
        <v>1500</v>
      </c>
    </row>
    <row r="41" spans="2:8" hidden="1" outlineLevel="1" x14ac:dyDescent="0.3">
      <c r="B41" s="40" t="s">
        <v>84</v>
      </c>
      <c r="C41" s="40" t="s">
        <v>85</v>
      </c>
      <c r="D41" s="40">
        <v>1500</v>
      </c>
      <c r="E41" s="40">
        <v>25</v>
      </c>
      <c r="F41" s="40">
        <v>1500</v>
      </c>
      <c r="G41" s="40">
        <v>0</v>
      </c>
      <c r="H41" s="40">
        <v>1500</v>
      </c>
    </row>
    <row r="42" spans="2:8" hidden="1" outlineLevel="1" x14ac:dyDescent="0.3">
      <c r="B42" s="40" t="s">
        <v>87</v>
      </c>
      <c r="C42" s="40" t="s">
        <v>76</v>
      </c>
      <c r="D42" s="40">
        <v>2000</v>
      </c>
      <c r="E42" s="40">
        <v>34.5</v>
      </c>
      <c r="F42" s="40">
        <v>2000</v>
      </c>
      <c r="G42" s="40">
        <v>0</v>
      </c>
      <c r="H42" s="40">
        <v>0</v>
      </c>
    </row>
    <row r="43" spans="2:8" hidden="1" outlineLevel="1" x14ac:dyDescent="0.3">
      <c r="B43" s="40" t="s">
        <v>89</v>
      </c>
      <c r="C43" s="40" t="s">
        <v>79</v>
      </c>
      <c r="D43" s="40">
        <v>2000</v>
      </c>
      <c r="E43" s="40">
        <v>30.5</v>
      </c>
      <c r="F43" s="40">
        <v>2000</v>
      </c>
      <c r="G43" s="40">
        <v>0</v>
      </c>
      <c r="H43" s="40">
        <v>2000</v>
      </c>
    </row>
    <row r="44" spans="2:8" hidden="1" outlineLevel="1" x14ac:dyDescent="0.3">
      <c r="B44" s="40" t="s">
        <v>91</v>
      </c>
      <c r="C44" s="40" t="s">
        <v>82</v>
      </c>
      <c r="D44" s="40">
        <v>2000</v>
      </c>
      <c r="E44" s="40">
        <v>29.5</v>
      </c>
      <c r="F44" s="40">
        <v>2000</v>
      </c>
      <c r="G44" s="40">
        <v>0</v>
      </c>
      <c r="H44" s="40">
        <v>0</v>
      </c>
    </row>
    <row r="45" spans="2:8" ht="15" hidden="1" outlineLevel="1" thickBot="1" x14ac:dyDescent="0.35">
      <c r="B45" s="37" t="s">
        <v>93</v>
      </c>
      <c r="C45" s="37" t="s">
        <v>85</v>
      </c>
      <c r="D45" s="37">
        <v>2000</v>
      </c>
      <c r="E45" s="37">
        <v>27.5</v>
      </c>
      <c r="F45" s="37">
        <v>2000</v>
      </c>
      <c r="G45" s="37">
        <v>0</v>
      </c>
      <c r="H45" s="37">
        <v>2000</v>
      </c>
    </row>
    <row r="46" spans="2:8" collapsed="1" x14ac:dyDescent="0.3">
      <c r="B46" s="39"/>
      <c r="C46" s="39"/>
      <c r="D46" s="39"/>
      <c r="E46" s="39"/>
      <c r="F46" s="39"/>
      <c r="G46" s="39"/>
      <c r="H46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A08E7-A655-4378-BB74-40A33038ECDB}">
  <dimension ref="A1:J30"/>
  <sheetViews>
    <sheetView showGridLines="0" workbookViewId="0"/>
  </sheetViews>
  <sheetFormatPr defaultRowHeight="14.4" outlineLevelRow="1" x14ac:dyDescent="0.3"/>
  <cols>
    <col min="1" max="1" width="2.33203125" customWidth="1"/>
    <col min="2" max="2" width="6.33203125" bestFit="1" customWidth="1"/>
    <col min="3" max="3" width="19.109375" bestFit="1" customWidth="1"/>
    <col min="4" max="4" width="12.1093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8" t="s">
        <v>111</v>
      </c>
    </row>
    <row r="2" spans="1:10" x14ac:dyDescent="0.3">
      <c r="A2" s="8" t="s">
        <v>25</v>
      </c>
    </row>
    <row r="3" spans="1:10" x14ac:dyDescent="0.3">
      <c r="A3" s="8" t="s">
        <v>119</v>
      </c>
    </row>
    <row r="5" spans="1:10" ht="15" thickBot="1" x14ac:dyDescent="0.35"/>
    <row r="6" spans="1:10" x14ac:dyDescent="0.3">
      <c r="B6" s="48"/>
      <c r="C6" s="48" t="s">
        <v>102</v>
      </c>
      <c r="D6" s="48"/>
    </row>
    <row r="7" spans="1:10" ht="15" thickBot="1" x14ac:dyDescent="0.35">
      <c r="B7" s="49" t="s">
        <v>34</v>
      </c>
      <c r="C7" s="49" t="s">
        <v>35</v>
      </c>
      <c r="D7" s="49" t="s">
        <v>100</v>
      </c>
    </row>
    <row r="8" spans="1:10" ht="15" thickBot="1" x14ac:dyDescent="0.35">
      <c r="B8" s="37" t="s">
        <v>45</v>
      </c>
      <c r="C8" s="37" t="s">
        <v>46</v>
      </c>
      <c r="D8" s="41">
        <v>397000</v>
      </c>
    </row>
    <row r="10" spans="1:10" ht="15" thickBot="1" x14ac:dyDescent="0.35"/>
    <row r="11" spans="1:10" x14ac:dyDescent="0.3">
      <c r="B11" s="48"/>
      <c r="C11" s="48" t="s">
        <v>112</v>
      </c>
      <c r="D11" s="48"/>
      <c r="F11" s="48" t="s">
        <v>113</v>
      </c>
      <c r="G11" s="48" t="s">
        <v>102</v>
      </c>
      <c r="I11" s="48" t="s">
        <v>116</v>
      </c>
      <c r="J11" s="48" t="s">
        <v>102</v>
      </c>
    </row>
    <row r="12" spans="1:10" ht="15" thickBot="1" x14ac:dyDescent="0.35">
      <c r="B12" s="49" t="s">
        <v>34</v>
      </c>
      <c r="C12" s="49" t="s">
        <v>35</v>
      </c>
      <c r="D12" s="49" t="s">
        <v>100</v>
      </c>
      <c r="F12" s="49" t="s">
        <v>114</v>
      </c>
      <c r="G12" s="49" t="s">
        <v>115</v>
      </c>
      <c r="I12" s="49" t="s">
        <v>114</v>
      </c>
      <c r="J12" s="49" t="s">
        <v>115</v>
      </c>
    </row>
    <row r="13" spans="1:10" x14ac:dyDescent="0.3">
      <c r="B13" s="46" t="s">
        <v>95</v>
      </c>
      <c r="C13" s="45"/>
      <c r="D13" s="45"/>
      <c r="F13" s="45"/>
      <c r="G13" s="45"/>
      <c r="I13" s="45"/>
      <c r="J13" s="45"/>
    </row>
    <row r="14" spans="1:10" hidden="1" outlineLevel="1" x14ac:dyDescent="0.3">
      <c r="B14" s="40" t="s">
        <v>47</v>
      </c>
      <c r="C14" s="40" t="s">
        <v>13</v>
      </c>
      <c r="D14" s="42">
        <v>0</v>
      </c>
      <c r="F14" s="42">
        <v>0</v>
      </c>
      <c r="G14" s="42">
        <v>397000</v>
      </c>
      <c r="I14" s="42">
        <v>0</v>
      </c>
      <c r="J14" s="42">
        <v>397000</v>
      </c>
    </row>
    <row r="15" spans="1:10" hidden="1" outlineLevel="1" x14ac:dyDescent="0.3">
      <c r="B15" s="40" t="s">
        <v>49</v>
      </c>
      <c r="C15" s="40" t="s">
        <v>13</v>
      </c>
      <c r="D15" s="42">
        <v>1500</v>
      </c>
      <c r="F15" s="42">
        <v>1500</v>
      </c>
      <c r="G15" s="42">
        <v>397000</v>
      </c>
      <c r="I15" s="42">
        <v>1500</v>
      </c>
      <c r="J15" s="42">
        <v>397000</v>
      </c>
    </row>
    <row r="16" spans="1:10" hidden="1" outlineLevel="1" x14ac:dyDescent="0.3">
      <c r="B16" s="40" t="s">
        <v>50</v>
      </c>
      <c r="C16" s="40" t="s">
        <v>13</v>
      </c>
      <c r="D16" s="42">
        <v>0</v>
      </c>
      <c r="F16" s="42">
        <v>0</v>
      </c>
      <c r="G16" s="42">
        <v>397000</v>
      </c>
      <c r="I16" s="42">
        <v>0</v>
      </c>
      <c r="J16" s="42">
        <v>397000</v>
      </c>
    </row>
    <row r="17" spans="2:10" hidden="1" outlineLevel="1" x14ac:dyDescent="0.3">
      <c r="B17" s="40" t="s">
        <v>51</v>
      </c>
      <c r="C17" s="40" t="s">
        <v>13</v>
      </c>
      <c r="D17" s="42">
        <v>1500</v>
      </c>
      <c r="F17" s="42">
        <v>1500</v>
      </c>
      <c r="G17" s="42">
        <v>397000</v>
      </c>
      <c r="I17" s="42">
        <v>1500</v>
      </c>
      <c r="J17" s="42">
        <v>397000</v>
      </c>
    </row>
    <row r="18" spans="2:10" hidden="1" outlineLevel="1" x14ac:dyDescent="0.3">
      <c r="B18" s="40" t="s">
        <v>52</v>
      </c>
      <c r="C18" s="40" t="s">
        <v>13</v>
      </c>
      <c r="D18" s="42">
        <v>1500</v>
      </c>
      <c r="F18" s="42">
        <v>1500</v>
      </c>
      <c r="G18" s="42">
        <v>397000</v>
      </c>
      <c r="I18" s="42">
        <v>1500</v>
      </c>
      <c r="J18" s="42">
        <v>397000</v>
      </c>
    </row>
    <row r="19" spans="2:10" hidden="1" outlineLevel="1" x14ac:dyDescent="0.3">
      <c r="B19" s="40" t="s">
        <v>53</v>
      </c>
      <c r="C19" s="40" t="s">
        <v>13</v>
      </c>
      <c r="D19" s="42">
        <v>0</v>
      </c>
      <c r="F19" s="42">
        <v>0</v>
      </c>
      <c r="G19" s="42">
        <v>397000</v>
      </c>
      <c r="I19" s="42">
        <v>0</v>
      </c>
      <c r="J19" s="42">
        <v>397000</v>
      </c>
    </row>
    <row r="20" spans="2:10" hidden="1" outlineLevel="1" x14ac:dyDescent="0.3">
      <c r="B20" s="40" t="s">
        <v>54</v>
      </c>
      <c r="C20" s="40" t="s">
        <v>13</v>
      </c>
      <c r="D20" s="42">
        <v>1500</v>
      </c>
      <c r="F20" s="42">
        <v>1500</v>
      </c>
      <c r="G20" s="42">
        <v>397000</v>
      </c>
      <c r="I20" s="42">
        <v>1500</v>
      </c>
      <c r="J20" s="42">
        <v>397000</v>
      </c>
    </row>
    <row r="21" spans="2:10" hidden="1" outlineLevel="1" x14ac:dyDescent="0.3">
      <c r="B21" s="40" t="s">
        <v>55</v>
      </c>
      <c r="C21" s="40" t="s">
        <v>13</v>
      </c>
      <c r="D21" s="42">
        <v>0</v>
      </c>
      <c r="F21" s="42">
        <v>0</v>
      </c>
      <c r="G21" s="42">
        <v>397000</v>
      </c>
      <c r="I21" s="42">
        <v>0</v>
      </c>
      <c r="J21" s="42">
        <v>397000</v>
      </c>
    </row>
    <row r="22" spans="2:10" hidden="1" outlineLevel="1" x14ac:dyDescent="0.3">
      <c r="B22" s="40" t="s">
        <v>56</v>
      </c>
      <c r="C22" s="40" t="s">
        <v>13</v>
      </c>
      <c r="D22" s="42">
        <v>0</v>
      </c>
      <c r="F22" s="42">
        <v>0</v>
      </c>
      <c r="G22" s="42">
        <v>397000</v>
      </c>
      <c r="I22" s="42">
        <v>0</v>
      </c>
      <c r="J22" s="42">
        <v>397000</v>
      </c>
    </row>
    <row r="23" spans="2:10" hidden="1" outlineLevel="1" x14ac:dyDescent="0.3">
      <c r="B23" s="40" t="s">
        <v>57</v>
      </c>
      <c r="C23" s="40" t="s">
        <v>13</v>
      </c>
      <c r="D23" s="42">
        <v>2000</v>
      </c>
      <c r="F23" s="42">
        <v>2000</v>
      </c>
      <c r="G23" s="42">
        <v>397000</v>
      </c>
      <c r="I23" s="42">
        <v>2000</v>
      </c>
      <c r="J23" s="42">
        <v>397000</v>
      </c>
    </row>
    <row r="24" spans="2:10" hidden="1" outlineLevel="1" x14ac:dyDescent="0.3">
      <c r="B24" s="40" t="s">
        <v>58</v>
      </c>
      <c r="C24" s="40" t="s">
        <v>13</v>
      </c>
      <c r="D24" s="42">
        <v>0</v>
      </c>
      <c r="F24" s="42">
        <v>0</v>
      </c>
      <c r="G24" s="42">
        <v>397000</v>
      </c>
      <c r="I24" s="42">
        <v>0</v>
      </c>
      <c r="J24" s="42">
        <v>397000</v>
      </c>
    </row>
    <row r="25" spans="2:10" hidden="1" outlineLevel="1" x14ac:dyDescent="0.3">
      <c r="B25" s="40" t="s">
        <v>59</v>
      </c>
      <c r="C25" s="40" t="s">
        <v>13</v>
      </c>
      <c r="D25" s="42">
        <v>2000</v>
      </c>
      <c r="F25" s="42">
        <v>2000</v>
      </c>
      <c r="G25" s="42">
        <v>397000</v>
      </c>
      <c r="I25" s="42">
        <v>2000</v>
      </c>
      <c r="J25" s="42">
        <v>397000</v>
      </c>
    </row>
    <row r="26" spans="2:10" hidden="1" outlineLevel="1" x14ac:dyDescent="0.3">
      <c r="B26" s="40" t="s">
        <v>60</v>
      </c>
      <c r="C26" s="40" t="s">
        <v>13</v>
      </c>
      <c r="D26" s="42">
        <v>2000</v>
      </c>
      <c r="F26" s="42">
        <v>2000</v>
      </c>
      <c r="G26" s="42">
        <v>397000</v>
      </c>
      <c r="I26" s="42">
        <v>2000</v>
      </c>
      <c r="J26" s="42">
        <v>397000</v>
      </c>
    </row>
    <row r="27" spans="2:10" hidden="1" outlineLevel="1" x14ac:dyDescent="0.3">
      <c r="B27" s="40" t="s">
        <v>61</v>
      </c>
      <c r="C27" s="40" t="s">
        <v>13</v>
      </c>
      <c r="D27" s="42">
        <v>0</v>
      </c>
      <c r="F27" s="42">
        <v>0</v>
      </c>
      <c r="G27" s="42">
        <v>397000</v>
      </c>
      <c r="I27" s="42">
        <v>0</v>
      </c>
      <c r="J27" s="42">
        <v>397000</v>
      </c>
    </row>
    <row r="28" spans="2:10" hidden="1" outlineLevel="1" x14ac:dyDescent="0.3">
      <c r="B28" s="40" t="s">
        <v>62</v>
      </c>
      <c r="C28" s="40" t="s">
        <v>13</v>
      </c>
      <c r="D28" s="42">
        <v>2000</v>
      </c>
      <c r="F28" s="42">
        <v>2000</v>
      </c>
      <c r="G28" s="42">
        <v>397000</v>
      </c>
      <c r="I28" s="42">
        <v>2000</v>
      </c>
      <c r="J28" s="42">
        <v>397000</v>
      </c>
    </row>
    <row r="29" spans="2:10" ht="15" hidden="1" outlineLevel="1" thickBot="1" x14ac:dyDescent="0.35">
      <c r="B29" s="37" t="s">
        <v>63</v>
      </c>
      <c r="C29" s="37" t="s">
        <v>13</v>
      </c>
      <c r="D29" s="43">
        <v>0</v>
      </c>
      <c r="F29" s="43">
        <v>0</v>
      </c>
      <c r="G29" s="43">
        <v>397000</v>
      </c>
      <c r="I29" s="43">
        <v>0</v>
      </c>
      <c r="J29" s="43">
        <v>397000</v>
      </c>
    </row>
    <row r="30" spans="2:10" collapsed="1" x14ac:dyDescent="0.3">
      <c r="B30" s="39"/>
      <c r="C30" s="39"/>
      <c r="D30" s="44"/>
      <c r="F30" s="44"/>
      <c r="G30" s="44"/>
      <c r="I30" s="44"/>
      <c r="J30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99ED-6DDE-4BB7-BACD-73641ED49619}">
  <dimension ref="B5:N51"/>
  <sheetViews>
    <sheetView tabSelected="1" zoomScale="55" zoomScaleNormal="55" workbookViewId="0">
      <selection activeCell="B51" sqref="B51"/>
    </sheetView>
  </sheetViews>
  <sheetFormatPr defaultRowHeight="14.4" x14ac:dyDescent="0.3"/>
  <cols>
    <col min="3" max="3" width="10" bestFit="1" customWidth="1"/>
    <col min="4" max="4" width="10.33203125" bestFit="1" customWidth="1"/>
    <col min="7" max="7" width="9.88671875" bestFit="1" customWidth="1"/>
    <col min="8" max="8" width="11.77734375" customWidth="1"/>
    <col min="9" max="9" width="14.109375" bestFit="1" customWidth="1"/>
    <col min="10" max="10" width="15.77734375" bestFit="1" customWidth="1"/>
    <col min="11" max="11" width="11.33203125" bestFit="1" customWidth="1"/>
    <col min="12" max="12" width="11.109375" bestFit="1" customWidth="1"/>
    <col min="14" max="14" width="18.88671875" bestFit="1" customWidth="1"/>
  </cols>
  <sheetData>
    <row r="5" spans="2:9" x14ac:dyDescent="0.3">
      <c r="B5" s="4" t="s">
        <v>0</v>
      </c>
      <c r="C5" s="4"/>
      <c r="D5" s="5" t="s">
        <v>1</v>
      </c>
      <c r="E5" s="5"/>
      <c r="G5" s="10" t="s">
        <v>118</v>
      </c>
      <c r="H5" s="10"/>
    </row>
    <row r="6" spans="2:9" x14ac:dyDescent="0.3">
      <c r="B6" s="6">
        <v>1</v>
      </c>
      <c r="C6" s="1" t="s">
        <v>2</v>
      </c>
      <c r="D6" s="7">
        <v>3</v>
      </c>
      <c r="E6" s="2" t="s">
        <v>3</v>
      </c>
      <c r="G6" s="51">
        <v>1</v>
      </c>
      <c r="H6" s="22">
        <v>12</v>
      </c>
      <c r="I6" s="22"/>
    </row>
    <row r="7" spans="2:9" x14ac:dyDescent="0.3">
      <c r="B7" s="12">
        <v>2</v>
      </c>
      <c r="C7" s="13" t="s">
        <v>7</v>
      </c>
      <c r="D7" s="7">
        <v>4</v>
      </c>
      <c r="E7" s="2" t="s">
        <v>4</v>
      </c>
      <c r="G7" s="51">
        <v>2</v>
      </c>
      <c r="H7" s="22">
        <v>16</v>
      </c>
      <c r="I7" s="22"/>
    </row>
    <row r="8" spans="2:9" x14ac:dyDescent="0.3">
      <c r="D8" s="7">
        <v>5</v>
      </c>
      <c r="E8" s="2" t="s">
        <v>5</v>
      </c>
      <c r="G8" s="51">
        <v>1.1000000000000001</v>
      </c>
      <c r="H8" s="22">
        <v>14</v>
      </c>
      <c r="I8" s="22"/>
    </row>
    <row r="9" spans="2:9" x14ac:dyDescent="0.3">
      <c r="D9" s="7">
        <v>6</v>
      </c>
      <c r="E9" s="2" t="s">
        <v>6</v>
      </c>
      <c r="G9" s="51">
        <v>2.1</v>
      </c>
      <c r="H9" s="22">
        <v>14</v>
      </c>
      <c r="I9" s="22"/>
    </row>
    <row r="13" spans="2:9" x14ac:dyDescent="0.3">
      <c r="B13" s="15" t="s">
        <v>8</v>
      </c>
      <c r="C13" s="16" t="s">
        <v>9</v>
      </c>
      <c r="F13" s="20" t="s">
        <v>11</v>
      </c>
      <c r="G13" s="21"/>
    </row>
    <row r="14" spans="2:9" x14ac:dyDescent="0.3">
      <c r="B14" s="11" t="s">
        <v>0</v>
      </c>
      <c r="C14" s="11" t="s">
        <v>1</v>
      </c>
      <c r="D14" s="3"/>
    </row>
    <row r="15" spans="2:9" x14ac:dyDescent="0.3">
      <c r="B15" s="6">
        <v>1</v>
      </c>
      <c r="C15" s="7">
        <v>3</v>
      </c>
      <c r="D15" s="14">
        <v>19</v>
      </c>
      <c r="F15" s="7">
        <v>3</v>
      </c>
      <c r="G15">
        <v>1500</v>
      </c>
    </row>
    <row r="16" spans="2:9" x14ac:dyDescent="0.3">
      <c r="B16" s="6">
        <v>1</v>
      </c>
      <c r="C16" s="7">
        <v>4</v>
      </c>
      <c r="D16" s="14">
        <v>15</v>
      </c>
      <c r="F16" s="7">
        <v>4</v>
      </c>
      <c r="G16">
        <v>1500</v>
      </c>
    </row>
    <row r="17" spans="2:7" x14ac:dyDescent="0.3">
      <c r="B17" s="6">
        <v>1</v>
      </c>
      <c r="C17" s="7">
        <v>5</v>
      </c>
      <c r="D17" s="14">
        <v>14</v>
      </c>
      <c r="F17" s="7">
        <v>5</v>
      </c>
      <c r="G17">
        <v>1500</v>
      </c>
    </row>
    <row r="18" spans="2:7" x14ac:dyDescent="0.3">
      <c r="B18" s="6">
        <v>1</v>
      </c>
      <c r="C18" s="7">
        <v>6</v>
      </c>
      <c r="D18" s="14">
        <v>12</v>
      </c>
      <c r="F18" s="7">
        <v>6</v>
      </c>
      <c r="G18">
        <v>1500</v>
      </c>
    </row>
    <row r="19" spans="2:7" x14ac:dyDescent="0.3">
      <c r="B19" s="12">
        <v>2</v>
      </c>
      <c r="C19" s="7">
        <v>3</v>
      </c>
      <c r="D19" s="14">
        <v>16</v>
      </c>
      <c r="F19" s="7">
        <v>3.1</v>
      </c>
      <c r="G19">
        <v>2000</v>
      </c>
    </row>
    <row r="20" spans="2:7" x14ac:dyDescent="0.3">
      <c r="B20" s="12">
        <v>2</v>
      </c>
      <c r="C20" s="7">
        <v>4</v>
      </c>
      <c r="D20" s="14">
        <v>18</v>
      </c>
      <c r="F20" s="7">
        <v>4.0999999999999996</v>
      </c>
      <c r="G20">
        <v>2000</v>
      </c>
    </row>
    <row r="21" spans="2:7" x14ac:dyDescent="0.3">
      <c r="B21" s="12">
        <v>2</v>
      </c>
      <c r="C21" s="7">
        <v>5</v>
      </c>
      <c r="D21" s="14">
        <v>11</v>
      </c>
      <c r="F21" s="7">
        <v>5.0999999999999996</v>
      </c>
      <c r="G21">
        <v>2000</v>
      </c>
    </row>
    <row r="22" spans="2:7" x14ac:dyDescent="0.3">
      <c r="B22" s="12">
        <v>2</v>
      </c>
      <c r="C22" s="7">
        <v>6</v>
      </c>
      <c r="D22" s="14">
        <v>13</v>
      </c>
      <c r="F22" s="7">
        <v>6.1</v>
      </c>
      <c r="G22">
        <v>2000</v>
      </c>
    </row>
    <row r="23" spans="2:7" x14ac:dyDescent="0.3">
      <c r="B23" s="15" t="s">
        <v>8</v>
      </c>
      <c r="C23" s="16" t="s">
        <v>10</v>
      </c>
    </row>
    <row r="24" spans="2:7" x14ac:dyDescent="0.3">
      <c r="B24" s="9">
        <v>1.1000000000000001</v>
      </c>
      <c r="C24" s="19">
        <v>3.1</v>
      </c>
      <c r="D24" s="18">
        <f>D15+1.5</f>
        <v>20.5</v>
      </c>
    </row>
    <row r="25" spans="2:7" x14ac:dyDescent="0.3">
      <c r="B25" s="9">
        <v>1.1000000000000001</v>
      </c>
      <c r="C25" s="19">
        <v>4.0999999999999996</v>
      </c>
      <c r="D25" s="18">
        <f t="shared" ref="D25:D31" si="0">D16+1.5</f>
        <v>16.5</v>
      </c>
    </row>
    <row r="26" spans="2:7" x14ac:dyDescent="0.3">
      <c r="B26" s="9">
        <v>1.1000000000000001</v>
      </c>
      <c r="C26" s="19">
        <v>5.0999999999999996</v>
      </c>
      <c r="D26" s="18">
        <f t="shared" si="0"/>
        <v>15.5</v>
      </c>
    </row>
    <row r="27" spans="2:7" x14ac:dyDescent="0.3">
      <c r="B27" s="36">
        <v>1.1000000000000001</v>
      </c>
      <c r="C27" s="19">
        <v>6.1</v>
      </c>
      <c r="D27" s="18">
        <f t="shared" si="0"/>
        <v>13.5</v>
      </c>
    </row>
    <row r="28" spans="2:7" x14ac:dyDescent="0.3">
      <c r="B28" s="17">
        <v>2.1</v>
      </c>
      <c r="C28" s="19">
        <v>3.1</v>
      </c>
      <c r="D28" s="18">
        <f t="shared" si="0"/>
        <v>17.5</v>
      </c>
    </row>
    <row r="29" spans="2:7" x14ac:dyDescent="0.3">
      <c r="B29" s="17">
        <v>2.1</v>
      </c>
      <c r="C29" s="19">
        <v>4.0999999999999996</v>
      </c>
      <c r="D29" s="18">
        <f t="shared" si="0"/>
        <v>19.5</v>
      </c>
    </row>
    <row r="30" spans="2:7" x14ac:dyDescent="0.3">
      <c r="B30" s="17">
        <v>2.1</v>
      </c>
      <c r="C30" s="19">
        <v>5.0999999999999996</v>
      </c>
      <c r="D30" s="18">
        <f t="shared" si="0"/>
        <v>12.5</v>
      </c>
    </row>
    <row r="31" spans="2:7" x14ac:dyDescent="0.3">
      <c r="B31" s="17">
        <v>2.1</v>
      </c>
      <c r="C31" s="19">
        <v>6.1</v>
      </c>
      <c r="D31" s="18">
        <f t="shared" si="0"/>
        <v>14.5</v>
      </c>
    </row>
    <row r="35" spans="2:14" ht="15" thickBot="1" x14ac:dyDescent="0.35">
      <c r="B35" s="23" t="s">
        <v>13</v>
      </c>
      <c r="C35" s="24" t="s">
        <v>14</v>
      </c>
      <c r="D35" s="24"/>
      <c r="E35" s="24" t="s">
        <v>15</v>
      </c>
      <c r="F35" s="25"/>
      <c r="G35" s="23" t="s">
        <v>16</v>
      </c>
      <c r="H35" s="50" t="s">
        <v>117</v>
      </c>
      <c r="I35" s="24" t="s">
        <v>17</v>
      </c>
      <c r="J35" s="26"/>
      <c r="K35" s="23" t="s">
        <v>18</v>
      </c>
      <c r="L35" s="23" t="s">
        <v>19</v>
      </c>
    </row>
    <row r="36" spans="2:14" x14ac:dyDescent="0.3">
      <c r="B36" s="27">
        <v>0</v>
      </c>
      <c r="C36" s="28">
        <v>1</v>
      </c>
      <c r="D36" s="29" t="str">
        <f>VLOOKUP(C36,$I$36:$J$48,2,FALSE)</f>
        <v>Huntington</v>
      </c>
      <c r="E36" s="28">
        <v>3</v>
      </c>
      <c r="F36" s="29" t="str">
        <f>VLOOKUP(E36,$I$36:$J$48,2,FALSE)</f>
        <v>Dallas</v>
      </c>
      <c r="G36" s="34">
        <f>VLOOKUP(E36,$C$15:$D$18,2,FALSE)</f>
        <v>19</v>
      </c>
      <c r="H36" s="35">
        <f>VLOOKUP(C36,$G$6:$H$9,2,FALSE)+G36</f>
        <v>31</v>
      </c>
      <c r="I36" s="28">
        <v>1</v>
      </c>
      <c r="J36" s="30" t="s">
        <v>2</v>
      </c>
      <c r="K36" s="31">
        <f>SUMIF($C$36:$C$51,I36,$B$36:$B$51)-SUMIF($E$36:$E$51,I36,$B$36:$B$51)</f>
        <v>3000</v>
      </c>
      <c r="L36" s="28">
        <v>3000</v>
      </c>
      <c r="N36" s="32" t="s">
        <v>12</v>
      </c>
    </row>
    <row r="37" spans="2:14" ht="15" thickBot="1" x14ac:dyDescent="0.35">
      <c r="B37" s="27">
        <v>1500</v>
      </c>
      <c r="C37" s="28">
        <v>1</v>
      </c>
      <c r="D37" s="29" t="str">
        <f t="shared" ref="D37:D51" si="1">VLOOKUP(C37,$I$36:$J$48,2,FALSE)</f>
        <v>Huntington</v>
      </c>
      <c r="E37" s="28">
        <v>4</v>
      </c>
      <c r="F37" s="29" t="str">
        <f t="shared" ref="F37:F51" si="2">VLOOKUP(E37,$I$36:$J$48,2,FALSE)</f>
        <v>Chicago</v>
      </c>
      <c r="G37" s="34">
        <f t="shared" ref="G37:G39" si="3">VLOOKUP(E37,$C$15:$D$18,2,FALSE)</f>
        <v>15</v>
      </c>
      <c r="H37" s="35">
        <f t="shared" ref="H37:H51" si="4">VLOOKUP(C37,$G$6:$H$9,2,FALSE)+G37</f>
        <v>27</v>
      </c>
      <c r="I37" s="23">
        <v>2</v>
      </c>
      <c r="J37" s="25" t="s">
        <v>23</v>
      </c>
      <c r="K37" s="31">
        <f t="shared" ref="K37:K39" si="5">SUMIF($C$36:$C$51,I37,$B$36:$B$51)-SUMIF($E$36:$E$51,I37,$B$36:$B$51)</f>
        <v>3000</v>
      </c>
      <c r="L37" s="23">
        <v>3000</v>
      </c>
      <c r="N37" s="33">
        <f>SUMPRODUCT(B36:B51,H36:H51)</f>
        <v>397000</v>
      </c>
    </row>
    <row r="38" spans="2:14" x14ac:dyDescent="0.3">
      <c r="B38" s="27">
        <v>0</v>
      </c>
      <c r="C38" s="28">
        <v>1</v>
      </c>
      <c r="D38" s="29" t="str">
        <f t="shared" si="1"/>
        <v>Huntington</v>
      </c>
      <c r="E38" s="28">
        <v>5</v>
      </c>
      <c r="F38" s="29" t="str">
        <f t="shared" si="2"/>
        <v>Denver</v>
      </c>
      <c r="G38" s="34">
        <f t="shared" si="3"/>
        <v>14</v>
      </c>
      <c r="H38" s="35">
        <f t="shared" si="4"/>
        <v>26</v>
      </c>
      <c r="I38" s="28">
        <v>1.1000000000000001</v>
      </c>
      <c r="J38" s="30" t="s">
        <v>2</v>
      </c>
      <c r="K38" s="31">
        <f t="shared" si="5"/>
        <v>4000</v>
      </c>
      <c r="L38" s="28">
        <v>4000</v>
      </c>
    </row>
    <row r="39" spans="2:14" ht="15" thickBot="1" x14ac:dyDescent="0.35">
      <c r="B39" s="27">
        <v>1500</v>
      </c>
      <c r="C39" s="28">
        <v>1</v>
      </c>
      <c r="D39" s="29" t="str">
        <f t="shared" si="1"/>
        <v>Huntington</v>
      </c>
      <c r="E39" s="28">
        <v>6</v>
      </c>
      <c r="F39" s="29" t="str">
        <f t="shared" si="2"/>
        <v>Atlanta</v>
      </c>
      <c r="G39" s="34">
        <f t="shared" si="3"/>
        <v>12</v>
      </c>
      <c r="H39" s="35">
        <f t="shared" si="4"/>
        <v>24</v>
      </c>
      <c r="I39" s="23">
        <v>2.1</v>
      </c>
      <c r="J39" s="25" t="s">
        <v>23</v>
      </c>
      <c r="K39" s="31">
        <f t="shared" si="5"/>
        <v>4000</v>
      </c>
      <c r="L39" s="23">
        <v>4000</v>
      </c>
    </row>
    <row r="40" spans="2:14" ht="15" thickBot="1" x14ac:dyDescent="0.35">
      <c r="B40" s="27">
        <v>1500</v>
      </c>
      <c r="C40" s="28">
        <v>2</v>
      </c>
      <c r="D40" s="29" t="str">
        <f t="shared" si="1"/>
        <v>Bakersville</v>
      </c>
      <c r="E40" s="28">
        <v>3</v>
      </c>
      <c r="F40" s="29" t="str">
        <f t="shared" si="2"/>
        <v>Dallas</v>
      </c>
      <c r="G40" s="34">
        <f>VLOOKUP(E40,$C$19:$D$22,2,FALSE)</f>
        <v>16</v>
      </c>
      <c r="H40" s="35">
        <f t="shared" si="4"/>
        <v>32</v>
      </c>
      <c r="I40" s="24" t="s">
        <v>20</v>
      </c>
      <c r="J40" s="26"/>
      <c r="K40" s="23" t="s">
        <v>21</v>
      </c>
      <c r="L40" s="23" t="s">
        <v>22</v>
      </c>
    </row>
    <row r="41" spans="2:14" x14ac:dyDescent="0.3">
      <c r="B41" s="27">
        <v>0</v>
      </c>
      <c r="C41" s="28">
        <v>2</v>
      </c>
      <c r="D41" s="29" t="str">
        <f t="shared" si="1"/>
        <v>Bakersville</v>
      </c>
      <c r="E41" s="28">
        <v>4</v>
      </c>
      <c r="F41" s="29" t="str">
        <f t="shared" si="2"/>
        <v>Chicago</v>
      </c>
      <c r="G41" s="34">
        <f t="shared" ref="G41:G43" si="6">VLOOKUP(E41,$C$19:$D$22,2,FALSE)</f>
        <v>18</v>
      </c>
      <c r="H41" s="35">
        <f t="shared" si="4"/>
        <v>34</v>
      </c>
      <c r="I41" s="28">
        <v>3</v>
      </c>
      <c r="J41" s="30" t="s">
        <v>3</v>
      </c>
      <c r="K41" s="31">
        <f>SUMIF($E$36:$E$51,I41,$B$36:$B$51)-SUMIF($C$36:$C$51,I41,$B$36:$B$51)</f>
        <v>1500</v>
      </c>
      <c r="L41" s="28">
        <f>VLOOKUP(I41,$F$15:$G$22,2,FALSE)</f>
        <v>1500</v>
      </c>
    </row>
    <row r="42" spans="2:14" x14ac:dyDescent="0.3">
      <c r="B42" s="27">
        <v>1500</v>
      </c>
      <c r="C42" s="28">
        <v>2</v>
      </c>
      <c r="D42" s="29" t="str">
        <f t="shared" si="1"/>
        <v>Bakersville</v>
      </c>
      <c r="E42" s="28">
        <v>5</v>
      </c>
      <c r="F42" s="29" t="str">
        <f t="shared" si="2"/>
        <v>Denver</v>
      </c>
      <c r="G42" s="34">
        <f t="shared" si="6"/>
        <v>11</v>
      </c>
      <c r="H42" s="35">
        <f t="shared" si="4"/>
        <v>27</v>
      </c>
      <c r="I42" s="28">
        <v>4</v>
      </c>
      <c r="J42" s="30" t="s">
        <v>4</v>
      </c>
      <c r="K42" s="31">
        <f t="shared" ref="K42:K48" si="7">SUMIF($E$36:$E$51,I42,$B$36:$B$51)-SUMIF($C$36:$C$51,I42,$B$36:$B$51)</f>
        <v>1500</v>
      </c>
      <c r="L42" s="28">
        <f t="shared" ref="L42:L48" si="8">VLOOKUP(I42,$F$15:$G$22,2,FALSE)</f>
        <v>1500</v>
      </c>
    </row>
    <row r="43" spans="2:14" x14ac:dyDescent="0.3">
      <c r="B43" s="27">
        <v>0</v>
      </c>
      <c r="C43" s="28">
        <v>2</v>
      </c>
      <c r="D43" s="29" t="str">
        <f t="shared" si="1"/>
        <v>Bakersville</v>
      </c>
      <c r="E43" s="28">
        <v>6</v>
      </c>
      <c r="F43" s="29" t="str">
        <f t="shared" si="2"/>
        <v>Atlanta</v>
      </c>
      <c r="G43" s="34">
        <f t="shared" si="6"/>
        <v>13</v>
      </c>
      <c r="H43" s="35">
        <f t="shared" si="4"/>
        <v>29</v>
      </c>
      <c r="I43" s="28">
        <v>5</v>
      </c>
      <c r="J43" s="30" t="s">
        <v>5</v>
      </c>
      <c r="K43" s="31">
        <f t="shared" si="7"/>
        <v>1500</v>
      </c>
      <c r="L43" s="28">
        <f t="shared" si="8"/>
        <v>1500</v>
      </c>
    </row>
    <row r="44" spans="2:14" x14ac:dyDescent="0.3">
      <c r="B44" s="27">
        <v>0</v>
      </c>
      <c r="C44" s="28">
        <v>1.1000000000000001</v>
      </c>
      <c r="D44" s="29" t="str">
        <f t="shared" si="1"/>
        <v>Huntington</v>
      </c>
      <c r="E44" s="28">
        <v>3.1</v>
      </c>
      <c r="F44" s="29" t="str">
        <f t="shared" si="2"/>
        <v>Dallas</v>
      </c>
      <c r="G44" s="34">
        <f>VLOOKUP(E44,$C$24:$D$27,2,FALSE)</f>
        <v>20.5</v>
      </c>
      <c r="H44" s="35">
        <f t="shared" si="4"/>
        <v>34.5</v>
      </c>
      <c r="I44" s="28">
        <v>6</v>
      </c>
      <c r="J44" s="30" t="s">
        <v>6</v>
      </c>
      <c r="K44" s="31">
        <f t="shared" si="7"/>
        <v>1500</v>
      </c>
      <c r="L44" s="28">
        <f t="shared" si="8"/>
        <v>1500</v>
      </c>
    </row>
    <row r="45" spans="2:14" x14ac:dyDescent="0.3">
      <c r="B45" s="27">
        <v>2000</v>
      </c>
      <c r="C45" s="28">
        <v>1.1000000000000001</v>
      </c>
      <c r="D45" s="29" t="str">
        <f t="shared" si="1"/>
        <v>Huntington</v>
      </c>
      <c r="E45" s="28">
        <v>4.0999999999999996</v>
      </c>
      <c r="F45" s="29" t="str">
        <f t="shared" si="2"/>
        <v>Chicago</v>
      </c>
      <c r="G45" s="34">
        <f t="shared" ref="G45:G47" si="9">VLOOKUP(E45,$C$24:$D$27,2,FALSE)</f>
        <v>16.5</v>
      </c>
      <c r="H45" s="35">
        <f t="shared" si="4"/>
        <v>30.5</v>
      </c>
      <c r="I45" s="28">
        <v>3.1</v>
      </c>
      <c r="J45" s="30" t="s">
        <v>3</v>
      </c>
      <c r="K45" s="31">
        <f t="shared" si="7"/>
        <v>2000</v>
      </c>
      <c r="L45" s="28">
        <f t="shared" si="8"/>
        <v>2000</v>
      </c>
    </row>
    <row r="46" spans="2:14" x14ac:dyDescent="0.3">
      <c r="B46" s="27">
        <v>0</v>
      </c>
      <c r="C46" s="28">
        <v>1.1000000000000001</v>
      </c>
      <c r="D46" s="29" t="str">
        <f t="shared" si="1"/>
        <v>Huntington</v>
      </c>
      <c r="E46" s="28">
        <v>5.0999999999999996</v>
      </c>
      <c r="F46" s="29" t="str">
        <f t="shared" si="2"/>
        <v>Denver</v>
      </c>
      <c r="G46" s="34">
        <f t="shared" si="9"/>
        <v>15.5</v>
      </c>
      <c r="H46" s="35">
        <f t="shared" si="4"/>
        <v>29.5</v>
      </c>
      <c r="I46" s="28">
        <v>4.0999999999999996</v>
      </c>
      <c r="J46" s="30" t="s">
        <v>4</v>
      </c>
      <c r="K46" s="31">
        <f t="shared" si="7"/>
        <v>2000</v>
      </c>
      <c r="L46" s="28">
        <f t="shared" si="8"/>
        <v>2000</v>
      </c>
    </row>
    <row r="47" spans="2:14" x14ac:dyDescent="0.3">
      <c r="B47" s="27">
        <v>2000</v>
      </c>
      <c r="C47" s="28">
        <v>1.1000000000000001</v>
      </c>
      <c r="D47" s="29" t="str">
        <f t="shared" si="1"/>
        <v>Huntington</v>
      </c>
      <c r="E47" s="28">
        <v>6.1</v>
      </c>
      <c r="F47" s="29" t="str">
        <f t="shared" si="2"/>
        <v>Atlanta</v>
      </c>
      <c r="G47" s="34">
        <f t="shared" si="9"/>
        <v>13.5</v>
      </c>
      <c r="H47" s="35">
        <f t="shared" si="4"/>
        <v>27.5</v>
      </c>
      <c r="I47" s="28">
        <v>5.0999999999999996</v>
      </c>
      <c r="J47" s="30" t="s">
        <v>5</v>
      </c>
      <c r="K47" s="31">
        <f t="shared" si="7"/>
        <v>2000</v>
      </c>
      <c r="L47" s="28">
        <f t="shared" si="8"/>
        <v>2000</v>
      </c>
    </row>
    <row r="48" spans="2:14" x14ac:dyDescent="0.3">
      <c r="B48" s="27">
        <v>2000</v>
      </c>
      <c r="C48" s="28">
        <v>2.1</v>
      </c>
      <c r="D48" s="29" t="str">
        <f t="shared" si="1"/>
        <v>Bakersville</v>
      </c>
      <c r="E48" s="28">
        <v>3.1</v>
      </c>
      <c r="F48" s="29" t="str">
        <f t="shared" si="2"/>
        <v>Dallas</v>
      </c>
      <c r="G48" s="34">
        <f>VLOOKUP(E48,$C$28:$D$31,2,FALSE)</f>
        <v>17.5</v>
      </c>
      <c r="H48" s="35">
        <f t="shared" si="4"/>
        <v>31.5</v>
      </c>
      <c r="I48" s="28">
        <v>6.1</v>
      </c>
      <c r="J48" s="30" t="s">
        <v>6</v>
      </c>
      <c r="K48" s="31">
        <f t="shared" si="7"/>
        <v>2000</v>
      </c>
      <c r="L48" s="28">
        <f t="shared" si="8"/>
        <v>2000</v>
      </c>
    </row>
    <row r="49" spans="2:8" x14ac:dyDescent="0.3">
      <c r="B49" s="27">
        <v>0</v>
      </c>
      <c r="C49" s="28">
        <v>2.1</v>
      </c>
      <c r="D49" s="29" t="str">
        <f t="shared" si="1"/>
        <v>Bakersville</v>
      </c>
      <c r="E49" s="28">
        <v>4.0999999999999996</v>
      </c>
      <c r="F49" s="29" t="str">
        <f t="shared" si="2"/>
        <v>Chicago</v>
      </c>
      <c r="G49" s="34">
        <f t="shared" ref="G49:G51" si="10">VLOOKUP(E49,$C$28:$D$31,2,FALSE)</f>
        <v>19.5</v>
      </c>
      <c r="H49" s="35">
        <f t="shared" si="4"/>
        <v>33.5</v>
      </c>
    </row>
    <row r="50" spans="2:8" x14ac:dyDescent="0.3">
      <c r="B50" s="27">
        <v>2000</v>
      </c>
      <c r="C50" s="28">
        <v>2.1</v>
      </c>
      <c r="D50" s="29" t="str">
        <f t="shared" si="1"/>
        <v>Bakersville</v>
      </c>
      <c r="E50" s="28">
        <v>5.0999999999999996</v>
      </c>
      <c r="F50" s="29" t="str">
        <f t="shared" si="2"/>
        <v>Denver</v>
      </c>
      <c r="G50" s="34">
        <f t="shared" si="10"/>
        <v>12.5</v>
      </c>
      <c r="H50" s="35">
        <f t="shared" si="4"/>
        <v>26.5</v>
      </c>
    </row>
    <row r="51" spans="2:8" x14ac:dyDescent="0.3">
      <c r="B51" s="27">
        <v>0</v>
      </c>
      <c r="C51" s="28">
        <v>2.1</v>
      </c>
      <c r="D51" s="29" t="str">
        <f t="shared" si="1"/>
        <v>Bakersville</v>
      </c>
      <c r="E51" s="28">
        <v>6.1</v>
      </c>
      <c r="F51" s="29" t="str">
        <f t="shared" si="2"/>
        <v>Atlanta</v>
      </c>
      <c r="G51" s="34">
        <f t="shared" si="10"/>
        <v>14.5</v>
      </c>
      <c r="H51" s="35">
        <f t="shared" si="4"/>
        <v>28.5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Pastor</dc:creator>
  <cp:lastModifiedBy>Sebastian Pastor</cp:lastModifiedBy>
  <dcterms:created xsi:type="dcterms:W3CDTF">2020-02-17T19:21:11Z</dcterms:created>
  <dcterms:modified xsi:type="dcterms:W3CDTF">2020-02-17T20:48:55Z</dcterms:modified>
</cp:coreProperties>
</file>