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60" yWindow="108" windowWidth="11232" windowHeight="6696" firstSheet="1" activeTab="1"/>
  </bookViews>
  <sheets>
    <sheet name="Module1" sheetId="1" state="veryHidden" r:id=""/>
    <sheet name="Production Report" sheetId="2" r:id="rId1"/>
  </sheets>
  <definedNames>
    <definedName name="coin_cuttype" localSheetId="1" hidden="1">1</definedName>
    <definedName name="coin_dualtol" localSheetId="1" hidden="1">0.0000001</definedName>
    <definedName name="coin_heurs" localSheetId="1" hidden="1">1</definedName>
    <definedName name="coin_integerpresolve" localSheetId="1" hidden="1">1</definedName>
    <definedName name="coin_presolve1" localSheetId="1" hidden="1">1</definedName>
    <definedName name="coin_primaltol" localSheetId="1" hidden="1">0.0000001</definedName>
    <definedName name="grb_bariter" localSheetId="1" hidden="1">1E+100</definedName>
    <definedName name="grb_bartol" localSheetId="1" hidden="1">0.00000001</definedName>
    <definedName name="grb_crossover" localSheetId="1" hidden="1">-1</definedName>
    <definedName name="grb_cutoff" localSheetId="1" hidden="1">1E+100</definedName>
    <definedName name="grb_cuts" localSheetId="1" hidden="1">-1</definedName>
    <definedName name="grb_focus" localSheetId="1" hidden="1">0</definedName>
    <definedName name="grb_heur" localSheetId="1" hidden="1">0.05</definedName>
    <definedName name="grb_infeas" localSheetId="1" hidden="1">0.000001</definedName>
    <definedName name="grb_inttol" localSheetId="1" hidden="1">0.00001</definedName>
    <definedName name="grb_method" localSheetId="1" hidden="1">1</definedName>
    <definedName name="grb_nodefilestart" localSheetId="1" hidden="1">1E+100</definedName>
    <definedName name="grb_optimal" localSheetId="1" hidden="1">0.000001</definedName>
    <definedName name="grb_order" localSheetId="1" hidden="1">-1</definedName>
    <definedName name="grb_presolve" localSheetId="1" hidden="1">-1</definedName>
    <definedName name="grb_pricing" localSheetId="1" hidden="1">-1</definedName>
    <definedName name="grb_relmip" localSheetId="1" hidden="1">0.0001</definedName>
    <definedName name="grb_rootmethod" localSheetId="1" hidden="1">1</definedName>
    <definedName name="grb_submip" localSheetId="1" hidden="1">500</definedName>
    <definedName name="grb_symmetry" localSheetId="1" hidden="1">-1</definedName>
    <definedName name="grb_threads" localSheetId="1" hidden="1">0</definedName>
    <definedName name="grb_var" localSheetId="1" hidden="1">-1</definedName>
    <definedName name="solver_acc" localSheetId="1" hidden="1">0.001</definedName>
    <definedName name="solver_adj_ob" localSheetId="1" hidden="1">1</definedName>
    <definedName name="solver_ars" localSheetId="1" hidden="1">1</definedName>
    <definedName name="solver_bigm" localSheetId="1" hidden="1">1000000</definedName>
    <definedName name="solver_bnd" localSheetId="1" hidden="1">1</definedName>
    <definedName name="solver_cha" localSheetId="1" hidden="1">0</definedName>
    <definedName name="solver_chc1" localSheetId="1" hidden="1">0</definedName>
    <definedName name="solver_chc2" localSheetId="1" hidden="1">0</definedName>
    <definedName name="solver_chc3" localSheetId="1" hidden="1">0</definedName>
    <definedName name="solver_chc4" localSheetId="1" hidden="1">0</definedName>
    <definedName name="solver_chn" localSheetId="1" hidden="1">4</definedName>
    <definedName name="solver_chp1" localSheetId="1" hidden="1">0</definedName>
    <definedName name="solver_chp2" localSheetId="1" hidden="1">0</definedName>
    <definedName name="solver_chp3" localSheetId="1" hidden="1">0</definedName>
    <definedName name="solver_chp4" localSheetId="1" hidden="1">0</definedName>
    <definedName name="solver_cht" localSheetId="1" hidden="1">0</definedName>
    <definedName name="solver_cir1" localSheetId="1" hidden="1">1</definedName>
    <definedName name="solver_cir2" localSheetId="1" hidden="1">1</definedName>
    <definedName name="solver_cir3" localSheetId="1" hidden="1">1</definedName>
    <definedName name="solver_cir4" localSheetId="1" hidden="1">1</definedName>
    <definedName name="solver_con1" localSheetId="1" hidden="1">" "</definedName>
    <definedName name="solver_con2" localSheetId="1" hidden="1">" "</definedName>
    <definedName name="solver_con3" localSheetId="1" hidden="1">" "</definedName>
    <definedName name="solver_con4" localSheetId="1" hidden="1">" "</definedName>
    <definedName name="solver_corr" hidden="1">1</definedName>
    <definedName name="solver_ctp1" hidden="1">0</definedName>
    <definedName name="solver_ctp2" hidden="1">0</definedName>
    <definedName name="solver_cvg" localSheetId="1" hidden="1">0.0001</definedName>
    <definedName name="solver_dia" localSheetId="1" hidden="1">5</definedName>
    <definedName name="solver_disp" hidden="1">0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eval" hidden="1">0</definedName>
    <definedName name="solver_fea" localSheetId="1" hidden="1">0.000001</definedName>
    <definedName name="solver_fns" localSheetId="1" hidden="1">0</definedName>
    <definedName name="solver_gap" localSheetId="1" hidden="1">0.0000001</definedName>
    <definedName name="solver_glb" localSheetId="1" hidden="1">-1E+30</definedName>
    <definedName name="solver_gub" localSheetId="1" hidden="1">1E+30</definedName>
    <definedName name="solver_iao" localSheetId="1" hidden="1">0</definedName>
    <definedName name="solver_ibd" localSheetId="1" hidden="1">2</definedName>
    <definedName name="solver_inc" localSheetId="1" hidden="1">0</definedName>
    <definedName name="solver_int" localSheetId="1" hidden="1">0</definedName>
    <definedName name="solver_ipd" localSheetId="1" hidden="1">3</definedName>
    <definedName name="solver_ipi" localSheetId="1" hidden="1">1</definedName>
    <definedName name="solver_ips" localSheetId="1" hidden="1">0.99</definedName>
    <definedName name="solver_irs" localSheetId="1" hidden="1">0</definedName>
    <definedName name="solver_ism" localSheetId="1" hidden="1">0</definedName>
    <definedName name="solver_itr" localSheetId="1" hidden="1">2147483647</definedName>
    <definedName name="solver_lcens" hidden="1">-1E+30</definedName>
    <definedName name="solver_lcut" hidden="1">-1E+30</definedName>
    <definedName name="solver_lhs_ob1" localSheetId="1" hidden="1">0</definedName>
    <definedName name="solver_lhs_ob2" localSheetId="1" hidden="1">0</definedName>
    <definedName name="solver_lhs_ob3" localSheetId="1" hidden="1">0</definedName>
    <definedName name="solver_lhs_ob4" localSheetId="1" hidden="1">0</definedName>
    <definedName name="solver_lhs1" localSheetId="1" hidden="1">'Production Report'!$C$7:$H$7</definedName>
    <definedName name="solver_lhs2" localSheetId="1" hidden="1">'Production Report'!$C$7:$H$7</definedName>
    <definedName name="solver_lhs3" localSheetId="1" hidden="1">'Production Report'!$C$9:$H$9</definedName>
    <definedName name="solver_lhs4" localSheetId="1" hidden="1">'Production Report'!$C$9:$H$9</definedName>
    <definedName name="solver_lin" localSheetId="1" hidden="1">2</definedName>
    <definedName name="solver_loc" localSheetId="1" hidden="1">4</definedName>
    <definedName name="solver_log" localSheetId="1" hidden="1">1</definedName>
    <definedName name="solver_lpp" localSheetId="1" hidden="1">0</definedName>
    <definedName name="solver_lpt" localSheetId="1" hidden="1">0</definedName>
    <definedName name="solver_lva" localSheetId="1" hidden="1">0</definedName>
    <definedName name="solver_mda" localSheetId="1" hidden="1">4</definedName>
    <definedName name="solver_met" localSheetId="1" hidden="1">1</definedName>
    <definedName name="solver_mip" localSheetId="1" hidden="1">2147483647</definedName>
    <definedName name="solver_mni" localSheetId="1" hidden="1">30</definedName>
    <definedName name="solver_mod" localSheetId="1" hidden="1">1</definedName>
    <definedName name="solver_mrt" localSheetId="1" hidden="1">0.075</definedName>
    <definedName name="solver_msl" localSheetId="1" hidden="1">0</definedName>
    <definedName name="solver_neg" localSheetId="1" hidden="1">0</definedName>
    <definedName name="solver_nod" localSheetId="1" hidden="1">2147483647</definedName>
    <definedName name="solver_nopt" localSheetId="1" hidden="1">1</definedName>
    <definedName name="solver_nsim" hidden="1">1</definedName>
    <definedName name="solver_ntr" localSheetId="1" hidden="1">0</definedName>
    <definedName name="solver_ntri" hidden="1">1000</definedName>
    <definedName name="solver_num" localSheetId="1" hidden="1">0</definedName>
    <definedName name="solver_nwt" localSheetId="1" hidden="1">1</definedName>
    <definedName name="solver_ofx" localSheetId="1" hidden="1">2</definedName>
    <definedName name="solver_piv" localSheetId="1" hidden="1">0.000001</definedName>
    <definedName name="solver_pre" localSheetId="1" hidden="1">0.000001</definedName>
    <definedName name="solver_pro" localSheetId="1" hidden="1">2</definedName>
    <definedName name="solver_psi" localSheetId="1" hidden="1">0</definedName>
    <definedName name="solver_rbv" localSheetId="1" hidden="1">1</definedName>
    <definedName name="solver_rdp" localSheetId="1" hidden="1">1</definedName>
    <definedName name="solver_red" localSheetId="1" hidden="1">0.000001</definedName>
    <definedName name="solver_rel1" localSheetId="1" hidden="1">1</definedName>
    <definedName name="solver_rel2" localSheetId="1" hidden="1">3</definedName>
    <definedName name="solver_rel3" localSheetId="1" hidden="1">1</definedName>
    <definedName name="solver_rel4" localSheetId="1" hidden="1">3</definedName>
    <definedName name="solver_reo" localSheetId="1" hidden="1">2</definedName>
    <definedName name="solver_rep" localSheetId="1" hidden="1">0</definedName>
    <definedName name="solver_res" localSheetId="1" hidden="1">0.05</definedName>
    <definedName name="solver_rhs1" localSheetId="1" hidden="1">'Production Report'!$C$12:$H$12</definedName>
    <definedName name="solver_rhs2" localSheetId="1" hidden="1">'Production Report'!$C$11:$H$11</definedName>
    <definedName name="solver_rhs3" localSheetId="1" hidden="1">'Production Report'!$C$15:$H$15</definedName>
    <definedName name="solver_rhs4" localSheetId="1" hidden="1">'Production Report'!$C$14:$H$14</definedName>
    <definedName name="solver_rlx" localSheetId="1" hidden="1">0</definedName>
    <definedName name="solver_rsmp" hidden="1">2</definedName>
    <definedName name="solver_rtr" localSheetId="1" hidden="1">0</definedName>
    <definedName name="solver_rxc1" localSheetId="1" hidden="1">1</definedName>
    <definedName name="solver_rxc2" localSheetId="1" hidden="1">1</definedName>
    <definedName name="solver_rxc3" localSheetId="1" hidden="1">1</definedName>
    <definedName name="solver_rxc4" localSheetId="1" hidden="1">1</definedName>
    <definedName name="solver_scl" localSheetId="1" hidden="1">0</definedName>
    <definedName name="solver_seed" hidden="1">0</definedName>
    <definedName name="solver_sel" localSheetId="1" hidden="1">1</definedName>
    <definedName name="solver_sho" localSheetId="1" hidden="1">0</definedName>
    <definedName name="solver_slv" localSheetId="1" hidden="1">0</definedName>
    <definedName name="solver_slvu" localSheetId="1" hidden="1">0</definedName>
    <definedName name="solver_soc" localSheetId="1" hidden="1">0</definedName>
    <definedName name="solver_ssz" localSheetId="1" hidden="1">0</definedName>
    <definedName name="solver_sta" localSheetId="1" hidden="1">0</definedName>
    <definedName name="solver_std" localSheetId="1" hidden="1">0</definedName>
    <definedName name="solver_sthr" hidden="1">0</definedName>
    <definedName name="solver_thr" localSheetId="1" hidden="1">0</definedName>
    <definedName name="solver_tim" localSheetId="1" hidden="1">2147483647</definedName>
    <definedName name="solver_tms" localSheetId="1" hidden="1">0</definedName>
    <definedName name="solver_tol" localSheetId="1" hidden="1">0</definedName>
    <definedName name="solver_tree_a" localSheetId="1" hidden="1">1</definedName>
    <definedName name="solver_tree_b" localSheetId="1" hidden="1">1</definedName>
    <definedName name="solver_tree_ce" localSheetId="1" hidden="1">1</definedName>
    <definedName name="solver_tree_dn" localSheetId="1" hidden="1">1</definedName>
    <definedName name="solver_tree_rt" localSheetId="1" hidden="1">999999999999</definedName>
    <definedName name="solver_ubigm" localSheetId="1" hidden="1">1000000</definedName>
    <definedName name="solver_ucens" hidden="1">1E+30</definedName>
    <definedName name="solver_ucut" hidden="1">1E+30</definedName>
    <definedName name="solver_umod" localSheetId="1" hidden="1">1</definedName>
    <definedName name="solver_urs" localSheetId="1" hidden="1">0</definedName>
    <definedName name="solver_ver" localSheetId="1" hidden="1">10</definedName>
    <definedName name="solver_vol" localSheetId="1" hidden="1">0</definedName>
  </definedNames>
  <calcPr calcId="152511"/>
  <fileRecoveryPr repairLoad="1"/>
</workbook>
</file>

<file path=xl/calcChain.xml><?xml version="1.0" encoding="utf-8"?>
<calcChain xmlns="http://schemas.openxmlformats.org/spreadsheetml/2006/main">
  <c r="C20" i="2" l="1"/>
  <c r="D20" i="2"/>
  <c r="E20" i="2"/>
  <c r="F20" i="2"/>
  <c r="G20" i="2"/>
  <c r="H20" i="2"/>
  <c r="C9" i="2"/>
  <c r="C18" i="2"/>
  <c r="D6" i="2"/>
  <c r="D9" i="2" s="1"/>
  <c r="E6" i="2" s="1"/>
  <c r="E9" i="2" s="1"/>
  <c r="F6" i="2" s="1"/>
  <c r="F9" i="2" s="1"/>
  <c r="G6" i="2" s="1"/>
  <c r="G9" i="2" s="1"/>
  <c r="H6" i="2" s="1"/>
  <c r="H9" i="2" s="1"/>
  <c r="D18" i="2"/>
  <c r="E18" i="2"/>
  <c r="F18" i="2"/>
  <c r="G18" i="2"/>
  <c r="H18" i="2"/>
  <c r="D11" i="2"/>
  <c r="E11" i="2"/>
  <c r="F11" i="2"/>
  <c r="G11" i="2"/>
  <c r="H11" i="2"/>
  <c r="C11" i="2"/>
  <c r="G21" i="2" l="1"/>
  <c r="E21" i="2"/>
  <c r="H21" i="2"/>
  <c r="F21" i="2"/>
  <c r="D21" i="2"/>
  <c r="C21" i="2"/>
  <c r="H23" i="2" l="1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C7" author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D7" author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E7" author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F7" author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G7" author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H7" author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C9" author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D9" author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E9" author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F9" author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G9" author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H9" author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H23" authorId="0">
      <text>
        <r>
          <rPr>
            <sz val="8"/>
            <color indexed="81"/>
            <rFont val="Tahoma"/>
            <family val="2"/>
          </rPr>
          <t>Objective cell</t>
        </r>
      </text>
    </comment>
  </commentList>
</comments>
</file>

<file path=xl/sharedStrings.xml><?xml version="1.0" encoding="utf-8"?>
<sst xmlns="http://schemas.openxmlformats.org/spreadsheetml/2006/main" count="14" uniqueCount="14">
  <si>
    <t>M o n t h</t>
  </si>
  <si>
    <t>Beginning Inventory</t>
  </si>
  <si>
    <t xml:space="preserve">Units Produced        </t>
  </si>
  <si>
    <t xml:space="preserve">Units Demanded     </t>
  </si>
  <si>
    <t xml:space="preserve">Ending Inventory    </t>
  </si>
  <si>
    <t>Minimum Production</t>
  </si>
  <si>
    <t>Maximum Production</t>
  </si>
  <si>
    <t>Minimum Inventory</t>
  </si>
  <si>
    <t>Maximum Inventory</t>
  </si>
  <si>
    <t>Unit Production Cost</t>
  </si>
  <si>
    <t xml:space="preserve">Unit Carrying Cost    </t>
  </si>
  <si>
    <t>Monthly Production Cost</t>
  </si>
  <si>
    <t>Monthly Carrying 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</si>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</sst>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&quot;$&quot;#,##0"/>
    <numFmt numFmtId="165" formatCode="&quot;$&quot;#,##0.00"/>
    <numFmt numFmtId="166" formatCode="0.0%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0"/>
      <color indexed="17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166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right"/>
    </xf>
    <xf numFmtId="3" fontId="1" fillId="0" borderId="0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3" fontId="4" fillId="2" borderId="1" xfId="1" applyNumberFormat="1" applyFont="1" applyFill="1" applyBorder="1" applyAlignment="1">
      <alignment horizontal="center"/>
    </xf>
    <xf numFmtId="3" fontId="5" fillId="2" borderId="2" xfId="1" applyNumberFormat="1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164350</xdr:colOff>
      <xdr:row>24</xdr:row>
      <xdr:rowOff>82608</xdr:rowOff>
    </xdr:from>
    <xdr:to>
      <xdr:col>6</xdr:col>
      <xdr:colOff>268952</xdr:colOff>
      <xdr:row>30</xdr:row>
      <xdr:rowOff>98540</xdr:rowOff>
    </xdr:to>
    <xdr:sp macro="" textlink="">
      <xdr:nvSpPr>
        <xdr:cNvPr id="1025" name="Note"/>
        <xdr:cNvSpPr txBox="1">
          <a:spLocks noChangeArrowheads="1"/>
        </xdr:cNvSpPr>
      </xdr:nvSpPr>
      <xdr:spPr bwMode="auto">
        <a:xfrm>
          <a:off x="2480830" y="4136448"/>
          <a:ext cx="2184862" cy="1021772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blurRad="63500" dist="35921" dir="2700000" algn="ctr" rotWithShape="0">
            <a:srgbClr val="000000"/>
          </a:outerShdw>
        </a:effectLst>
        <a:ex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Minimize:        H23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By Changing:  C7:H7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Subject to:      C7:H7&gt;=C11:H11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                       C7:H7&lt;=C12:H12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                       C9:H9&gt;=C14:H14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                       C9:H9&lt;=C15:H15</a:t>
          </a:r>
        </a:p>
      </xdr:txBody>
    </xdr:sp>
    <xdr:clientData/>
  </xdr:twoCellAnchor>
  <xdr:twoCellAnchor>
    <xdr:from>
      <xdr:col>2</xdr:col>
      <xdr:colOff>733425</xdr:colOff>
      <xdr:row>0</xdr:row>
      <xdr:rowOff>38100</xdr:rowOff>
    </xdr:from>
    <xdr:to>
      <xdr:col>6</xdr:col>
      <xdr:colOff>466725</xdr:colOff>
      <xdr:row>2</xdr:row>
      <xdr:rowOff>142875</xdr:rowOff>
    </xdr:to>
    <xdr:sp macro="" textlink="">
      <xdr:nvSpPr>
        <xdr:cNvPr id="1026" name="Text 2"/>
        <xdr:cNvSpPr>
          <a:spLocks noChangeArrowheads="1"/>
        </xdr:cNvSpPr>
      </xdr:nvSpPr>
      <xdr:spPr bwMode="auto">
        <a:xfrm>
          <a:off x="2238375" y="38100"/>
          <a:ext cx="2505075" cy="428625"/>
        </a:xfrm>
        <a:prstGeom prst="roundRect">
          <a:avLst>
            <a:gd name="adj" fmla="val 16667"/>
          </a:avLst>
        </a:prstGeom>
        <a:solidFill>
          <a:srgbClr val="00FFFF"/>
        </a:solidFill>
        <a:ln w="9525">
          <a:solidFill>
            <a:srgbClr val="000000"/>
          </a:solidFill>
          <a:round/>
          <a:headEnd/>
          <a:tailEnd/>
        </a:ln>
        <a:effectLst>
          <a:outerShdw blurRad="63500" dist="35921" dir="2700000" algn="ctr" rotWithShape="0">
            <a:srgbClr val="000000"/>
          </a:outerShdw>
        </a:effectLst>
        <a:extLst/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Upton Manufacturing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x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x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H24"/>
  <sheetViews>
    <sheetView tabSelected="1" zoomScaleNormal="100" workbookViewId="0">
      <selection activeCell="K16" sqref="K16"/>
    </sheetView>
  </sheetViews>
  <sheetFormatPr defaultRowHeight="13.2" x14ac:dyDescent="0.25"/>
  <cols>
    <col min="1" max="1" width="17.33203125" customWidth="1"/>
    <col min="2" max="2" width="5.33203125" customWidth="1"/>
    <col min="3" max="3" width="11.109375" customWidth="1"/>
    <col min="4" max="6" width="10.109375" customWidth="1"/>
    <col min="7" max="7" width="10.44140625" bestFit="1" customWidth="1"/>
    <col min="8" max="8" width="10.109375" customWidth="1"/>
  </cols>
  <sheetData>
    <row r="4" spans="1:8" x14ac:dyDescent="0.25">
      <c r="C4" s="2" t="s">
        <v>0</v>
      </c>
      <c r="D4" s="2"/>
      <c r="E4" s="2"/>
      <c r="F4" s="2"/>
      <c r="G4" s="2"/>
      <c r="H4" s="2"/>
    </row>
    <row r="5" spans="1:8" x14ac:dyDescent="0.25"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</row>
    <row r="6" spans="1:8" x14ac:dyDescent="0.25">
      <c r="A6" s="4" t="s">
        <v>1</v>
      </c>
      <c r="B6" s="4"/>
      <c r="C6" s="9">
        <v>2750</v>
      </c>
      <c r="D6" s="10">
        <f>C9</f>
        <v>1750</v>
      </c>
      <c r="E6" s="10">
        <f>D9</f>
        <v>-2750</v>
      </c>
      <c r="F6" s="10">
        <f>E9</f>
        <v>-8750</v>
      </c>
      <c r="G6" s="10">
        <f>F9</f>
        <v>-14250</v>
      </c>
      <c r="H6" s="10">
        <f>G9</f>
        <v>-17750</v>
      </c>
    </row>
    <row r="7" spans="1:8" x14ac:dyDescent="0.25">
      <c r="A7" s="4" t="s">
        <v>2</v>
      </c>
      <c r="B7" s="4"/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</row>
    <row r="8" spans="1:8" x14ac:dyDescent="0.25">
      <c r="A8" s="4" t="s">
        <v>3</v>
      </c>
      <c r="B8" s="4"/>
      <c r="C8" s="9">
        <v>1000</v>
      </c>
      <c r="D8" s="9">
        <v>4500</v>
      </c>
      <c r="E8" s="9">
        <v>6000</v>
      </c>
      <c r="F8" s="9">
        <v>5500</v>
      </c>
      <c r="G8" s="9">
        <v>3500</v>
      </c>
      <c r="H8" s="9">
        <v>4000</v>
      </c>
    </row>
    <row r="9" spans="1:8" x14ac:dyDescent="0.25">
      <c r="A9" s="4" t="s">
        <v>4</v>
      </c>
      <c r="B9" s="4"/>
      <c r="C9" s="15">
        <f t="shared" ref="C9:H9" si="0">C6+C7-C8</f>
        <v>1750</v>
      </c>
      <c r="D9" s="15">
        <f t="shared" si="0"/>
        <v>-2750</v>
      </c>
      <c r="E9" s="15">
        <f t="shared" si="0"/>
        <v>-8750</v>
      </c>
      <c r="F9" s="15">
        <f t="shared" si="0"/>
        <v>-14250</v>
      </c>
      <c r="G9" s="15">
        <f t="shared" si="0"/>
        <v>-17750</v>
      </c>
      <c r="H9" s="15">
        <f t="shared" si="0"/>
        <v>-21750</v>
      </c>
    </row>
    <row r="10" spans="1:8" x14ac:dyDescent="0.25">
      <c r="A10" s="7"/>
      <c r="B10" s="7"/>
      <c r="C10" s="8"/>
      <c r="D10" s="8"/>
      <c r="E10" s="8"/>
      <c r="F10" s="8"/>
      <c r="G10" s="8"/>
      <c r="H10" s="8"/>
    </row>
    <row r="11" spans="1:8" x14ac:dyDescent="0.25">
      <c r="A11" s="4" t="s">
        <v>5</v>
      </c>
      <c r="B11" s="4"/>
      <c r="C11" s="9">
        <f t="shared" ref="C11:H11" si="1">C12/2</f>
        <v>2000</v>
      </c>
      <c r="D11" s="9">
        <f t="shared" si="1"/>
        <v>1750</v>
      </c>
      <c r="E11" s="9">
        <f t="shared" si="1"/>
        <v>2000</v>
      </c>
      <c r="F11" s="9">
        <f t="shared" si="1"/>
        <v>2250</v>
      </c>
      <c r="G11" s="9">
        <f t="shared" si="1"/>
        <v>2000</v>
      </c>
      <c r="H11" s="9">
        <f t="shared" si="1"/>
        <v>1750</v>
      </c>
    </row>
    <row r="12" spans="1:8" x14ac:dyDescent="0.25">
      <c r="A12" s="4" t="s">
        <v>6</v>
      </c>
      <c r="B12" s="4"/>
      <c r="C12" s="9">
        <v>4000</v>
      </c>
      <c r="D12" s="9">
        <v>3500</v>
      </c>
      <c r="E12" s="9">
        <v>4000</v>
      </c>
      <c r="F12" s="9">
        <v>4500</v>
      </c>
      <c r="G12" s="9">
        <v>4000</v>
      </c>
      <c r="H12" s="9">
        <v>3500</v>
      </c>
    </row>
    <row r="14" spans="1:8" x14ac:dyDescent="0.25">
      <c r="A14" s="4" t="s">
        <v>7</v>
      </c>
      <c r="B14" s="4"/>
      <c r="C14" s="9">
        <v>1500</v>
      </c>
      <c r="D14" s="9">
        <v>1500</v>
      </c>
      <c r="E14" s="9">
        <v>1500</v>
      </c>
      <c r="F14" s="9">
        <v>1500</v>
      </c>
      <c r="G14" s="9">
        <v>1500</v>
      </c>
      <c r="H14" s="9">
        <v>1500</v>
      </c>
    </row>
    <row r="15" spans="1:8" x14ac:dyDescent="0.25">
      <c r="A15" s="4" t="s">
        <v>8</v>
      </c>
      <c r="B15" s="4"/>
      <c r="C15" s="9">
        <v>6000</v>
      </c>
      <c r="D15" s="9">
        <v>6000</v>
      </c>
      <c r="E15" s="9">
        <v>6000</v>
      </c>
      <c r="F15" s="9">
        <v>6000</v>
      </c>
      <c r="G15" s="9">
        <v>6000</v>
      </c>
      <c r="H15" s="9">
        <v>6000</v>
      </c>
    </row>
    <row r="17" spans="1:8" x14ac:dyDescent="0.25">
      <c r="A17" s="4" t="s">
        <v>9</v>
      </c>
      <c r="B17" s="4"/>
      <c r="C17" s="11">
        <v>240</v>
      </c>
      <c r="D17" s="11">
        <v>250</v>
      </c>
      <c r="E17" s="11">
        <v>265</v>
      </c>
      <c r="F17" s="11">
        <v>285</v>
      </c>
      <c r="G17" s="11">
        <v>280</v>
      </c>
      <c r="H17" s="11">
        <v>260</v>
      </c>
    </row>
    <row r="18" spans="1:8" x14ac:dyDescent="0.25">
      <c r="A18" s="4" t="s">
        <v>10</v>
      </c>
      <c r="B18" s="5">
        <v>1.4999999999999999E-2</v>
      </c>
      <c r="C18" s="13">
        <f t="shared" ref="C18:H18" si="2">$B$18*C17</f>
        <v>3.5999999999999996</v>
      </c>
      <c r="D18" s="13">
        <f t="shared" si="2"/>
        <v>3.75</v>
      </c>
      <c r="E18" s="13">
        <f t="shared" si="2"/>
        <v>3.9749999999999996</v>
      </c>
      <c r="F18" s="13">
        <f t="shared" si="2"/>
        <v>4.2749999999999995</v>
      </c>
      <c r="G18" s="13">
        <f t="shared" si="2"/>
        <v>4.2</v>
      </c>
      <c r="H18" s="13">
        <f t="shared" si="2"/>
        <v>3.9</v>
      </c>
    </row>
    <row r="19" spans="1:8" x14ac:dyDescent="0.25">
      <c r="A19" s="6"/>
      <c r="B19" s="6"/>
      <c r="C19" s="10"/>
      <c r="D19" s="10"/>
      <c r="E19" s="10"/>
      <c r="F19" s="10"/>
      <c r="G19" s="10"/>
      <c r="H19" s="10"/>
    </row>
    <row r="20" spans="1:8" x14ac:dyDescent="0.25">
      <c r="A20" s="6" t="s">
        <v>11</v>
      </c>
      <c r="B20" s="6"/>
      <c r="C20" s="12">
        <f t="shared" ref="C20:H20" si="3">C17*C7</f>
        <v>0</v>
      </c>
      <c r="D20" s="12">
        <f t="shared" si="3"/>
        <v>0</v>
      </c>
      <c r="E20" s="12">
        <f t="shared" si="3"/>
        <v>0</v>
      </c>
      <c r="F20" s="12">
        <f t="shared" si="3"/>
        <v>0</v>
      </c>
      <c r="G20" s="12">
        <f t="shared" si="3"/>
        <v>0</v>
      </c>
      <c r="H20" s="12">
        <f t="shared" si="3"/>
        <v>0</v>
      </c>
    </row>
    <row r="21" spans="1:8" x14ac:dyDescent="0.25">
      <c r="A21" s="6" t="s">
        <v>12</v>
      </c>
      <c r="B21" s="6"/>
      <c r="C21" s="12">
        <f t="shared" ref="C21:H21" si="4">C18*(C6+C9)/2</f>
        <v>8099.9999999999991</v>
      </c>
      <c r="D21" s="12">
        <f t="shared" si="4"/>
        <v>-1875</v>
      </c>
      <c r="E21" s="12">
        <f t="shared" si="4"/>
        <v>-22856.249999999996</v>
      </c>
      <c r="F21" s="12">
        <f t="shared" si="4"/>
        <v>-49162.499999999993</v>
      </c>
      <c r="G21" s="12">
        <f t="shared" si="4"/>
        <v>-67200</v>
      </c>
      <c r="H21" s="12">
        <f t="shared" si="4"/>
        <v>-77025</v>
      </c>
    </row>
    <row r="22" spans="1:8" ht="13.8" thickBot="1" x14ac:dyDescent="0.3">
      <c r="A22" s="7"/>
      <c r="B22" s="7"/>
      <c r="C22" s="7"/>
      <c r="D22" s="7"/>
      <c r="E22" s="7"/>
      <c r="F22" s="7"/>
      <c r="G22" s="7"/>
      <c r="H22" s="7"/>
    </row>
    <row r="23" spans="1:8" ht="14.4" thickTop="1" thickBot="1" x14ac:dyDescent="0.3">
      <c r="G23" s="3" t="s">
        <v>13</v>
      </c>
      <c r="H23" s="16">
        <f>SUM(C20:H21)</f>
        <v>-210018.75</v>
      </c>
    </row>
    <row r="24" spans="1: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2010-01-04T22:15:51Z</outs:dateTime>
      <outs:isPinned>true</outs:isPinned>
    </outs:relatedDate>
    <outs:relatedDate>
      <outs:type>2</outs:type>
      <outs:displayName>Created</outs:displayName>
      <outs:dateTime>1996-09-25T01:14:52Z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Cliff Ragsdale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Windows User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35B221E5-CB0F-440D-9FC6-645EDB08CE8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Production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Ragsdale</dc:creator>
  <cp:lastModifiedBy>Ahmad I. Jarrah</cp:lastModifiedBy>
  <dcterms:created xsi:type="dcterms:W3CDTF">1996-09-25T01:14:52Z</dcterms:created>
  <dcterms:modified xsi:type="dcterms:W3CDTF">2018-01-09T15:22:34Z</dcterms:modified>
</cp:coreProperties>
</file>