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tian Pasotr\Documents\Data_Coding\Decision Models\"/>
    </mc:Choice>
  </mc:AlternateContent>
  <xr:revisionPtr revIDLastSave="0" documentId="13_ncr:1_{8CBCE85E-D047-49B9-9743-C6911100F6CF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Module1" sheetId="1" state="veryHidden" r:id="rId1"/>
    <sheet name="Shipping Plan" sheetId="2" r:id="rId2"/>
  </sheets>
  <definedNames>
    <definedName name="coin_cuttype" localSheetId="1" hidden="1">1</definedName>
    <definedName name="coin_dualtol" localSheetId="1" hidden="1">0.0000001</definedName>
    <definedName name="coin_heurs" localSheetId="1" hidden="1">1</definedName>
    <definedName name="coin_integerpresolve" localSheetId="1" hidden="1">1</definedName>
    <definedName name="coin_presolve1" localSheetId="1" hidden="1">1</definedName>
    <definedName name="coin_primaltol" localSheetId="1" hidden="1">0.0000001</definedName>
    <definedName name="grb_cutoff" localSheetId="1" hidden="1">1E+100</definedName>
    <definedName name="grb_cuts" localSheetId="1" hidden="1">-1</definedName>
    <definedName name="grb_heur" localSheetId="1" hidden="1">0.05</definedName>
    <definedName name="grb_infeas" localSheetId="1" hidden="1">0.000001</definedName>
    <definedName name="grb_inttol" localSheetId="1" hidden="1">0.00001</definedName>
    <definedName name="grb_method" localSheetId="1" hidden="1">1</definedName>
    <definedName name="grb_nodefilestart" localSheetId="1" hidden="1">1E+100</definedName>
    <definedName name="grb_optimal" localSheetId="1" hidden="1">0.000001</definedName>
    <definedName name="grb_presolve" localSheetId="1" hidden="1">-1</definedName>
    <definedName name="grb_pricing" localSheetId="1" hidden="1">-1</definedName>
    <definedName name="grb_relmip" localSheetId="1" hidden="1">0.0001</definedName>
    <definedName name="grb_rootmethod" localSheetId="1" hidden="1">1</definedName>
    <definedName name="grb_submip" localSheetId="1" hidden="1">500</definedName>
    <definedName name="grb_threads" localSheetId="1" hidden="1">0</definedName>
    <definedName name="grb_var" localSheetId="1" hidden="1">-1</definedName>
    <definedName name="solver_acc" localSheetId="1" hidden="1">0.001</definedName>
    <definedName name="solver_adj" localSheetId="1" hidden="1">'Shipping Plan'!$B$6:$B$16</definedName>
    <definedName name="solver_adj_ob" localSheetId="1" hidden="1">1</definedName>
    <definedName name="solver_ars" localSheetId="1" hidden="1">1</definedName>
    <definedName name="solver_bigm" localSheetId="1" hidden="1">1000000</definedName>
    <definedName name="solver_bnd" localSheetId="1" hidden="1">1</definedName>
    <definedName name="solver_cha" localSheetId="1" hidden="1">0</definedName>
    <definedName name="solver_chc1" localSheetId="1" hidden="1">0</definedName>
    <definedName name="solver_chc2" localSheetId="1" hidden="1">0</definedName>
    <definedName name="solver_chn" localSheetId="1" hidden="1">4</definedName>
    <definedName name="solver_chp1" localSheetId="1" hidden="1">0</definedName>
    <definedName name="solver_chp2" localSheetId="1" hidden="1">0</definedName>
    <definedName name="solver_cht" localSheetId="1" hidden="1">0</definedName>
    <definedName name="solver_cir1" localSheetId="1" hidden="1">1</definedName>
    <definedName name="solver_cir2" localSheetId="1" hidden="1">1</definedName>
    <definedName name="solver_con1" localSheetId="1" hidden="1">" "</definedName>
    <definedName name="solver_con2" localSheetId="1" hidden="1">" "</definedName>
    <definedName name="solver_corr" hidden="1">1</definedName>
    <definedName name="solver_ctp1" hidden="1">0</definedName>
    <definedName name="solver_ctp2" hidden="1">0</definedName>
    <definedName name="solver_cvg" localSheetId="1" hidden="1">0.0001</definedName>
    <definedName name="solver_dia" localSheetId="1" hidden="1">5</definedName>
    <definedName name="solver_disp" hidden="1">0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eval" hidden="1">0</definedName>
    <definedName name="solver_fea" localSheetId="1" hidden="1">0.000001</definedName>
    <definedName name="solver_fns" localSheetId="1" hidden="1">0</definedName>
    <definedName name="solver_gap" localSheetId="1" hidden="1">0.0000001</definedName>
    <definedName name="solver_glb" localSheetId="1" hidden="1">-1E+30</definedName>
    <definedName name="solver_gub" localSheetId="1" hidden="1">1E+30</definedName>
    <definedName name="solver_iao" localSheetId="1" hidden="1">0</definedName>
    <definedName name="solver_ibd" localSheetId="1" hidden="1">2</definedName>
    <definedName name="solver_inc" localSheetId="1" hidden="1">0</definedName>
    <definedName name="solver_int" localSheetId="1" hidden="1">0</definedName>
    <definedName name="solver_ipd" localSheetId="1" hidden="1">3</definedName>
    <definedName name="solver_ipi" localSheetId="1" hidden="1">1</definedName>
    <definedName name="solver_ips" localSheetId="1" hidden="1">0.99</definedName>
    <definedName name="solver_irs" localSheetId="1" hidden="1">0</definedName>
    <definedName name="solver_ism" localSheetId="1" hidden="1">0</definedName>
    <definedName name="solver_itr" localSheetId="1" hidden="1">2147483647</definedName>
    <definedName name="solver_lcens" hidden="1">-1E+30</definedName>
    <definedName name="solver_lcut" hidden="1">-1E+30</definedName>
    <definedName name="solver_lhs_ob1" localSheetId="1" hidden="1">0</definedName>
    <definedName name="solver_lhs_ob2" localSheetId="1" hidden="1">0</definedName>
    <definedName name="solver_lhs1" localSheetId="1" hidden="1">'Shipping Plan'!$K$10:$K$14</definedName>
    <definedName name="solver_lhs2" localSheetId="1" hidden="1">'Shipping Plan'!$K$6:$K$7</definedName>
    <definedName name="solver_lin" localSheetId="1" hidden="1">2</definedName>
    <definedName name="solver_loc" localSheetId="1" hidden="1">4</definedName>
    <definedName name="solver_log" localSheetId="1" hidden="1">1</definedName>
    <definedName name="solver_lpp" localSheetId="1" hidden="1">0</definedName>
    <definedName name="solver_lpt" localSheetId="1" hidden="1">0</definedName>
    <definedName name="solver_lva" localSheetId="1" hidden="1">0</definedName>
    <definedName name="solver_mda" localSheetId="1" hidden="1">4</definedName>
    <definedName name="solver_met" localSheetId="1" hidden="1">1</definedName>
    <definedName name="solver_mip" localSheetId="1" hidden="1">2147483647</definedName>
    <definedName name="solver_mni" localSheetId="1" hidden="1">30</definedName>
    <definedName name="solver_mod" localSheetId="1" hidden="1">1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opt" localSheetId="1" hidden="1">1</definedName>
    <definedName name="solver_nsim" hidden="1">1</definedName>
    <definedName name="solver_ntr" localSheetId="1" hidden="1">0</definedName>
    <definedName name="solver_ntri" hidden="1">1000</definedName>
    <definedName name="solver_num" localSheetId="1" hidden="1">2</definedName>
    <definedName name="solver_nwt" localSheetId="1" hidden="1">1</definedName>
    <definedName name="solver_ofx" localSheetId="1" hidden="1">2</definedName>
    <definedName name="solver_opt" localSheetId="1" hidden="1">'Shipping Plan'!$G$18</definedName>
    <definedName name="solver_piv" localSheetId="1" hidden="1">0.000001</definedName>
    <definedName name="solver_pre" localSheetId="1" hidden="1">0.000001</definedName>
    <definedName name="solver_pro" localSheetId="1" hidden="1">2</definedName>
    <definedName name="solver_psi" localSheetId="1" hidden="1">0</definedName>
    <definedName name="solver_rbv" localSheetId="1" hidden="1">1</definedName>
    <definedName name="solver_rdp" localSheetId="1" hidden="1">1</definedName>
    <definedName name="solver_red" localSheetId="1" hidden="1">0.000001</definedName>
    <definedName name="solver_rel1" localSheetId="1" hidden="1">2</definedName>
    <definedName name="solver_rel2" localSheetId="1" hidden="1">1</definedName>
    <definedName name="solver_reo" localSheetId="1" hidden="1">2</definedName>
    <definedName name="solver_rep" localSheetId="1" hidden="1">0</definedName>
    <definedName name="solver_res" localSheetId="1" hidden="1">0.05</definedName>
    <definedName name="solver_rhs1" localSheetId="1" hidden="1">'Shipping Plan'!$L$10:$L$14</definedName>
    <definedName name="solver_rhs2" localSheetId="1" hidden="1">'Shipping Plan'!$L$6:$L$7</definedName>
    <definedName name="solver_rlx" localSheetId="1" hidden="1">2</definedName>
    <definedName name="solver_rsd" localSheetId="1" hidden="1">0</definedName>
    <definedName name="solver_rsmp" hidden="1">2</definedName>
    <definedName name="solver_rtr" localSheetId="1" hidden="1">0</definedName>
    <definedName name="solver_rxc1" localSheetId="1" hidden="1">1</definedName>
    <definedName name="solver_rxc2" localSheetId="1" hidden="1">1</definedName>
    <definedName name="solver_scl" localSheetId="1" hidden="1">1</definedName>
    <definedName name="solver_seed" hidden="1">0</definedName>
    <definedName name="solver_sel" localSheetId="1" hidden="1">1</definedName>
    <definedName name="solver_sho" localSheetId="1" hidden="1">2</definedName>
    <definedName name="solver_slv" localSheetId="1" hidden="1">0</definedName>
    <definedName name="solver_slvu" localSheetId="1" hidden="1">0</definedName>
    <definedName name="solver_soc" localSheetId="1" hidden="1">0</definedName>
    <definedName name="solver_ssz" localSheetId="1" hidden="1">100</definedName>
    <definedName name="solver_sta" localSheetId="1" hidden="1">0</definedName>
    <definedName name="solver_std" localSheetId="1" hidden="1">0</definedName>
    <definedName name="solver_sthr" hidden="1">0</definedName>
    <definedName name="solver_thr" localSheetId="1" hidden="1">0</definedName>
    <definedName name="solver_tim" localSheetId="1" hidden="1">2147483647</definedName>
    <definedName name="solver_tms" localSheetId="1" hidden="1">0</definedName>
    <definedName name="solver_tol" localSheetId="1" hidden="1">0.01</definedName>
    <definedName name="solver_tree_a" localSheetId="1" hidden="1">1</definedName>
    <definedName name="solver_tree_b" localSheetId="1" hidden="1">1</definedName>
    <definedName name="solver_tree_ce" localSheetId="1" hidden="1">1</definedName>
    <definedName name="solver_tree_dn" localSheetId="1" hidden="1">1</definedName>
    <definedName name="solver_tree_rt" localSheetId="1" hidden="1">999999999999</definedName>
    <definedName name="solver_typ" localSheetId="1" hidden="1">2</definedName>
    <definedName name="solver_ubigm" localSheetId="1" hidden="1">1000000</definedName>
    <definedName name="solver_ucens" hidden="1">1E+30</definedName>
    <definedName name="solver_ucut" hidden="1">1E+30</definedName>
    <definedName name="solver_umod" localSheetId="1" hidden="1">1</definedName>
    <definedName name="solver_urs" localSheetId="1" hidden="1">0</definedName>
    <definedName name="solver_val" localSheetId="1" hidden="1">0</definedName>
    <definedName name="solver_ver" localSheetId="1" hidden="1">3</definedName>
    <definedName name="solver_vol" localSheetId="1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" i="2" l="1"/>
  <c r="F7" i="2"/>
  <c r="F8" i="2"/>
  <c r="F9" i="2"/>
  <c r="F10" i="2"/>
  <c r="F11" i="2"/>
  <c r="F12" i="2"/>
  <c r="F13" i="2"/>
  <c r="F14" i="2"/>
  <c r="F15" i="2"/>
  <c r="F16" i="2"/>
  <c r="F6" i="2"/>
  <c r="D7" i="2"/>
  <c r="D8" i="2"/>
  <c r="D9" i="2"/>
  <c r="D10" i="2"/>
  <c r="D11" i="2"/>
  <c r="D12" i="2"/>
  <c r="D13" i="2"/>
  <c r="D14" i="2"/>
  <c r="D15" i="2"/>
  <c r="D16" i="2"/>
  <c r="D6" i="2"/>
  <c r="G18" i="2"/>
  <c r="K7" i="2" l="1"/>
  <c r="K14" i="2"/>
  <c r="K13" i="2"/>
  <c r="K12" i="2"/>
  <c r="K11" i="2"/>
  <c r="K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  <author>Sebastian Pastor</author>
    <author>tc={2D21B70A-8EF7-45AB-A20E-7329CB46EFB0}</author>
  </authors>
  <commentList>
    <comment ref="B6" authorId="0" shapeId="0" xr:uid="{00000000-0006-0000-0100-000001000000}">
      <text>
        <r>
          <rPr>
            <sz val="8"/>
            <color indexed="81"/>
            <rFont val="Tahoma"/>
            <family val="2"/>
          </rPr>
          <t>Variable cell</t>
        </r>
      </text>
    </comment>
    <comment ref="D6" authorId="1" shapeId="0" xr:uid="{82DCE6BF-261C-45DD-ADD9-5B6030512582}">
      <text>
        <r>
          <rPr>
            <b/>
            <sz val="9"/>
            <color indexed="81"/>
            <rFont val="Tahoma"/>
            <family val="2"/>
          </rPr>
          <t>Sebastian Pastor:</t>
        </r>
        <r>
          <rPr>
            <sz val="9"/>
            <color indexed="81"/>
            <rFont val="Tahoma"/>
            <family val="2"/>
          </rPr>
          <t xml:space="preserve">
Cross-References the value on C6 with the corresponding value in table $I6$I14-$J6$J14, and returns column 2.</t>
        </r>
      </text>
    </comment>
    <comment ref="K6" authorId="2" shapeId="0" xr:uid="{2D21B70A-8EF7-45AB-A20E-7329CB46EFB0}">
      <text>
        <t>[Threaded comment]
Your version of Excel allows you to read this threaded comment; however, any edits to it will get removed if the file is opened in a newer version of Excel. Learn more: https://go.microsoft.com/fwlink/?linkid=870924
Comment:
    SUMIF adds all the "Ship" values corresponding to 1-Newark on B6-B16, and substracts all the values corresponding to 1-Newark on E1-E16.</t>
      </text>
    </comment>
    <comment ref="B7" authorId="0" shapeId="0" xr:uid="{00000000-0006-0000-0100-000003000000}">
      <text>
        <r>
          <rPr>
            <sz val="8"/>
            <color indexed="81"/>
            <rFont val="Tahoma"/>
            <family val="2"/>
          </rPr>
          <t>Variable cell</t>
        </r>
      </text>
    </comment>
    <comment ref="K7" authorId="0" shapeId="0" xr:uid="{00000000-0006-0000-0100-000004000000}">
      <text>
        <r>
          <rPr>
            <sz val="8"/>
            <color indexed="81"/>
            <rFont val="Tahoma"/>
            <family val="2"/>
          </rPr>
          <t>Constraint cell</t>
        </r>
      </text>
    </comment>
    <comment ref="B8" authorId="0" shapeId="0" xr:uid="{00000000-0006-0000-0100-000005000000}">
      <text>
        <r>
          <rPr>
            <sz val="8"/>
            <color indexed="81"/>
            <rFont val="Tahoma"/>
            <family val="2"/>
          </rPr>
          <t>Variable cell</t>
        </r>
      </text>
    </comment>
    <comment ref="B9" authorId="0" shapeId="0" xr:uid="{00000000-0006-0000-0100-000006000000}">
      <text>
        <r>
          <rPr>
            <sz val="8"/>
            <color indexed="81"/>
            <rFont val="Tahoma"/>
            <family val="2"/>
          </rPr>
          <t>Variable cell</t>
        </r>
      </text>
    </comment>
    <comment ref="B10" authorId="0" shapeId="0" xr:uid="{00000000-0006-0000-0100-000007000000}">
      <text>
        <r>
          <rPr>
            <sz val="8"/>
            <color indexed="81"/>
            <rFont val="Tahoma"/>
            <family val="2"/>
          </rPr>
          <t>Variable cell</t>
        </r>
      </text>
    </comment>
    <comment ref="K10" authorId="0" shapeId="0" xr:uid="{00000000-0006-0000-0100-000008000000}">
      <text>
        <r>
          <rPr>
            <sz val="8"/>
            <color indexed="81"/>
            <rFont val="Tahoma"/>
            <family val="2"/>
          </rPr>
          <t>Constraint cell</t>
        </r>
      </text>
    </comment>
    <comment ref="B11" authorId="0" shapeId="0" xr:uid="{00000000-0006-0000-0100-000009000000}">
      <text>
        <r>
          <rPr>
            <sz val="8"/>
            <color indexed="81"/>
            <rFont val="Tahoma"/>
            <family val="2"/>
          </rPr>
          <t>Variable cell</t>
        </r>
      </text>
    </comment>
    <comment ref="K11" authorId="0" shapeId="0" xr:uid="{00000000-0006-0000-0100-00000A000000}">
      <text>
        <r>
          <rPr>
            <sz val="8"/>
            <color indexed="81"/>
            <rFont val="Tahoma"/>
            <family val="2"/>
          </rPr>
          <t>Constraint cell</t>
        </r>
      </text>
    </comment>
    <comment ref="B12" authorId="0" shapeId="0" xr:uid="{00000000-0006-0000-0100-00000B000000}">
      <text>
        <r>
          <rPr>
            <sz val="8"/>
            <color indexed="81"/>
            <rFont val="Tahoma"/>
            <family val="2"/>
          </rPr>
          <t>Variable cell</t>
        </r>
      </text>
    </comment>
    <comment ref="K12" authorId="0" shapeId="0" xr:uid="{00000000-0006-0000-0100-00000C000000}">
      <text>
        <r>
          <rPr>
            <sz val="8"/>
            <color indexed="81"/>
            <rFont val="Tahoma"/>
            <family val="2"/>
          </rPr>
          <t>Constraint cell</t>
        </r>
      </text>
    </comment>
    <comment ref="B13" authorId="0" shapeId="0" xr:uid="{00000000-0006-0000-0100-00000D000000}">
      <text>
        <r>
          <rPr>
            <sz val="8"/>
            <color indexed="81"/>
            <rFont val="Tahoma"/>
            <family val="2"/>
          </rPr>
          <t>Variable cell</t>
        </r>
      </text>
    </comment>
    <comment ref="K13" authorId="0" shapeId="0" xr:uid="{00000000-0006-0000-0100-00000E000000}">
      <text>
        <r>
          <rPr>
            <sz val="8"/>
            <color indexed="81"/>
            <rFont val="Tahoma"/>
            <family val="2"/>
          </rPr>
          <t>Constraint cell</t>
        </r>
      </text>
    </comment>
    <comment ref="B14" authorId="0" shapeId="0" xr:uid="{00000000-0006-0000-0100-00000F000000}">
      <text>
        <r>
          <rPr>
            <sz val="8"/>
            <color indexed="81"/>
            <rFont val="Tahoma"/>
            <family val="2"/>
          </rPr>
          <t>Variable cell</t>
        </r>
      </text>
    </comment>
    <comment ref="K14" authorId="0" shapeId="0" xr:uid="{00000000-0006-0000-0100-000010000000}">
      <text>
        <r>
          <rPr>
            <sz val="8"/>
            <color indexed="81"/>
            <rFont val="Tahoma"/>
            <family val="2"/>
          </rPr>
          <t>Constraint cell</t>
        </r>
      </text>
    </comment>
    <comment ref="B15" authorId="0" shapeId="0" xr:uid="{00000000-0006-0000-0100-000011000000}">
      <text>
        <r>
          <rPr>
            <sz val="8"/>
            <color indexed="81"/>
            <rFont val="Tahoma"/>
            <family val="2"/>
          </rPr>
          <t>Variable cell</t>
        </r>
      </text>
    </comment>
    <comment ref="B16" authorId="0" shapeId="0" xr:uid="{00000000-0006-0000-0100-000012000000}">
      <text>
        <r>
          <rPr>
            <sz val="8"/>
            <color indexed="81"/>
            <rFont val="Tahoma"/>
            <family val="2"/>
          </rPr>
          <t>Variable cell</t>
        </r>
      </text>
    </comment>
    <comment ref="G18" authorId="0" shapeId="0" xr:uid="{00000000-0006-0000-0100-000013000000}">
      <text>
        <r>
          <rPr>
            <sz val="8"/>
            <color indexed="81"/>
            <rFont val="Tahoma"/>
            <family val="2"/>
          </rPr>
          <t>Objective cell</t>
        </r>
      </text>
    </comment>
  </commentList>
</comments>
</file>

<file path=xl/sharedStrings.xml><?xml version="1.0" encoding="utf-8"?>
<sst xmlns="http://schemas.openxmlformats.org/spreadsheetml/2006/main" count="18" uniqueCount="18">
  <si>
    <t>Ship</t>
  </si>
  <si>
    <t xml:space="preserve">  From</t>
  </si>
  <si>
    <t xml:space="preserve">  To</t>
  </si>
  <si>
    <t>Unit Cost</t>
  </si>
  <si>
    <t>Newark</t>
  </si>
  <si>
    <t>Boston</t>
  </si>
  <si>
    <t>Columbus</t>
  </si>
  <si>
    <t>Richmond</t>
  </si>
  <si>
    <t>Atlanta</t>
  </si>
  <si>
    <t>Mobile</t>
  </si>
  <si>
    <t>Jacksonville</t>
  </si>
  <si>
    <t xml:space="preserve">Total Transportation Cost </t>
  </si>
  <si>
    <t xml:space="preserve">  Supply Nodes</t>
  </si>
  <si>
    <r>
      <t>Supply (</t>
    </r>
    <r>
      <rPr>
        <b/>
        <sz val="10"/>
        <rFont val="Symbol"/>
        <family val="1"/>
        <charset val="2"/>
      </rPr>
      <t>£)</t>
    </r>
  </si>
  <si>
    <t>Demand (=)</t>
  </si>
  <si>
    <t>Net Outflow</t>
  </si>
  <si>
    <t>Net Inflow</t>
  </si>
  <si>
    <t xml:space="preserve"> Demand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</si>
</sst>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7"/>
      <name val="Arial"/>
      <family val="2"/>
    </font>
    <font>
      <sz val="8"/>
      <color indexed="81"/>
      <name val="Tahoma"/>
      <family val="2"/>
    </font>
    <font>
      <b/>
      <sz val="10"/>
      <color indexed="17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name val="Symbol"/>
      <family val="1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5" fillId="2" borderId="2" xfId="0" applyFont="1" applyFill="1" applyBorder="1" applyAlignment="1">
      <alignment horizontal="center"/>
    </xf>
    <xf numFmtId="164" fontId="6" fillId="2" borderId="3" xfId="0" applyNumberFormat="1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0" fillId="0" borderId="0" xfId="0" applyAlignment="1"/>
    <xf numFmtId="0" fontId="1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771525</xdr:colOff>
      <xdr:row>0</xdr:row>
      <xdr:rowOff>142875</xdr:rowOff>
    </xdr:from>
    <xdr:to>
      <xdr:col>9</xdr:col>
      <xdr:colOff>504825</xdr:colOff>
      <xdr:row>2</xdr:row>
      <xdr:rowOff>152400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rrowheads="1"/>
        </xdr:cNvSpPr>
      </xdr:nvSpPr>
      <xdr:spPr bwMode="auto">
        <a:xfrm>
          <a:off x="1647825" y="142875"/>
          <a:ext cx="2714625" cy="3333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00FFFF" mc:Ignorable="a14" a14:legacySpreadsheetColorIndex="1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Bavarian Motor Company</a:t>
          </a:r>
        </a:p>
      </xdr:txBody>
    </xdr:sp>
    <xdr:clientData/>
  </xdr:twoCellAnchor>
  <xdr:twoCellAnchor>
    <xdr:from>
      <xdr:col>1</xdr:col>
      <xdr:colOff>187036</xdr:colOff>
      <xdr:row>19</xdr:row>
      <xdr:rowOff>134217</xdr:rowOff>
    </xdr:from>
    <xdr:to>
      <xdr:col>6</xdr:col>
      <xdr:colOff>180975</xdr:colOff>
      <xdr:row>24</xdr:row>
      <xdr:rowOff>29441</xdr:rowOff>
    </xdr:to>
    <xdr:sp macro="" textlink="">
      <xdr:nvSpPr>
        <xdr:cNvPr id="1027" name="Note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561109" y="3341544"/>
          <a:ext cx="2259157" cy="7264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Minimize:    	G18</a:t>
          </a:r>
        </a:p>
        <a:p>
          <a:pPr algn="l" rtl="0">
            <a:lnSpc>
              <a:spcPts val="10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By changing: 	B6:B16</a:t>
          </a:r>
        </a:p>
        <a:p>
          <a:pPr algn="l" rtl="0">
            <a:lnSpc>
              <a:spcPts val="10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Subject to:  	K6:K7 &lt;=L6:L7</a:t>
          </a:r>
        </a:p>
        <a:p>
          <a:pPr algn="l" rtl="0">
            <a:lnSpc>
              <a:spcPts val="10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	K10:K14 =L10:L14</a:t>
          </a:r>
        </a:p>
        <a:p>
          <a:pPr algn="l" rtl="0">
            <a:lnSpc>
              <a:spcPts val="10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             	B6:B16&gt;=0</a:t>
          </a:r>
        </a:p>
        <a:p>
          <a:pPr algn="l" rtl="0">
            <a:lnSpc>
              <a:spcPts val="10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Fixedsys"/>
            </a:rPr>
            <a:t>                 </a:t>
          </a:r>
        </a:p>
        <a:p>
          <a:pPr algn="l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Fixedsys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bastian Pastor" id="{BD4C9B4F-B35C-420E-B693-9FBE7CC9D17A}" userId="8571243911a1c78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6" dT="2020-02-05T19:46:50.31" personId="{BD4C9B4F-B35C-420E-B693-9FBE7CC9D17A}" id="{2D21B70A-8EF7-45AB-A20E-7329CB46EFB0}">
    <text>SUMIF adds all the "Ship" values corresponding to 1-Newark on B6-B16, and substracts all the values corresponding to 1-Newark on E1-E16.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4"/>
  <sheetViews>
    <sheetView tabSelected="1" zoomScaleNormal="100" workbookViewId="0">
      <selection activeCell="D4" sqref="D4"/>
    </sheetView>
  </sheetViews>
  <sheetFormatPr defaultRowHeight="13.2" x14ac:dyDescent="0.25"/>
  <cols>
    <col min="1" max="1" width="5.44140625" customWidth="1"/>
    <col min="2" max="2" width="5.109375" customWidth="1"/>
    <col min="3" max="3" width="2.5546875" style="1" customWidth="1"/>
    <col min="4" max="4" width="12.109375" customWidth="1"/>
    <col min="5" max="5" width="3.109375" style="1" customWidth="1"/>
    <col min="6" max="6" width="10.109375" customWidth="1"/>
    <col min="7" max="7" width="9" style="1" customWidth="1"/>
    <col min="8" max="8" width="7" customWidth="1"/>
    <col min="9" max="9" width="3.33203125" style="1" customWidth="1"/>
    <col min="10" max="10" width="12.109375" customWidth="1"/>
    <col min="11" max="11" width="11.33203125" bestFit="1" customWidth="1"/>
    <col min="12" max="12" width="15.44140625" style="1" customWidth="1"/>
  </cols>
  <sheetData>
    <row r="2" spans="2:12" x14ac:dyDescent="0.25">
      <c r="G2" s="21"/>
    </row>
    <row r="4" spans="2:12" x14ac:dyDescent="0.25">
      <c r="B4" s="1"/>
      <c r="G4" s="2"/>
    </row>
    <row r="5" spans="2:12" ht="13.8" thickBot="1" x14ac:dyDescent="0.3">
      <c r="B5" s="4" t="s">
        <v>0</v>
      </c>
      <c r="C5" s="6" t="s">
        <v>1</v>
      </c>
      <c r="D5" s="6"/>
      <c r="E5" s="6" t="s">
        <v>2</v>
      </c>
      <c r="F5" s="5"/>
      <c r="G5" s="4" t="s">
        <v>3</v>
      </c>
      <c r="I5" s="6" t="s">
        <v>12</v>
      </c>
      <c r="J5" s="10"/>
      <c r="K5" s="4" t="s">
        <v>15</v>
      </c>
      <c r="L5" s="4" t="s">
        <v>13</v>
      </c>
    </row>
    <row r="6" spans="2:12" x14ac:dyDescent="0.25">
      <c r="B6" s="17">
        <v>120</v>
      </c>
      <c r="C6" s="2">
        <v>1</v>
      </c>
      <c r="D6" s="15" t="str">
        <f>VLOOKUP(C6,$I$6:$J$14,2,FALSE)</f>
        <v>Newark</v>
      </c>
      <c r="E6" s="2">
        <v>2</v>
      </c>
      <c r="F6" s="15" t="str">
        <f>VLOOKUP(E6,$I$6:$J$14,2,FALSE)</f>
        <v>Boston</v>
      </c>
      <c r="G6" s="12">
        <v>30</v>
      </c>
      <c r="I6" s="2">
        <v>1</v>
      </c>
      <c r="J6" s="3" t="s">
        <v>4</v>
      </c>
      <c r="K6" s="19">
        <f>SUMIF($C$6:$C$16,I6,$B$6:$B$16)-SUMIF($E$6:$E$16,I6,$B$6:$B$16)</f>
        <v>200</v>
      </c>
      <c r="L6" s="2">
        <v>200</v>
      </c>
    </row>
    <row r="7" spans="2:12" ht="13.8" thickBot="1" x14ac:dyDescent="0.3">
      <c r="B7" s="17">
        <v>80</v>
      </c>
      <c r="C7" s="2">
        <v>1</v>
      </c>
      <c r="D7" s="15" t="str">
        <f t="shared" ref="D7:D16" si="0">VLOOKUP(C7,$I$6:$J$14,2,FALSE)</f>
        <v>Newark</v>
      </c>
      <c r="E7" s="2">
        <v>4</v>
      </c>
      <c r="F7" s="15" t="str">
        <f t="shared" ref="F7:F16" si="1">VLOOKUP(E7,$I$6:$J$14,2,FALSE)</f>
        <v>Richmond</v>
      </c>
      <c r="G7" s="12">
        <v>40</v>
      </c>
      <c r="I7" s="4">
        <v>7</v>
      </c>
      <c r="J7" s="5" t="s">
        <v>10</v>
      </c>
      <c r="K7" s="20">
        <f>SUMIF($C$6:$C$16,I7,$B$6:$B$16)-SUMIF($E$6:$E$16,I7,$B$6:$B$16)</f>
        <v>280</v>
      </c>
      <c r="L7" s="4">
        <v>300</v>
      </c>
    </row>
    <row r="8" spans="2:12" x14ac:dyDescent="0.25">
      <c r="B8" s="17">
        <v>20</v>
      </c>
      <c r="C8" s="2">
        <v>2</v>
      </c>
      <c r="D8" s="15" t="str">
        <f t="shared" si="0"/>
        <v>Boston</v>
      </c>
      <c r="E8" s="2">
        <v>3</v>
      </c>
      <c r="F8" s="15" t="str">
        <f t="shared" si="1"/>
        <v>Columbus</v>
      </c>
      <c r="G8" s="12">
        <v>50</v>
      </c>
      <c r="I8" s="14"/>
      <c r="J8" s="22"/>
      <c r="K8" s="23"/>
      <c r="L8" s="14"/>
    </row>
    <row r="9" spans="2:12" ht="13.8" thickBot="1" x14ac:dyDescent="0.3">
      <c r="B9" s="17">
        <v>0</v>
      </c>
      <c r="C9" s="2">
        <v>3</v>
      </c>
      <c r="D9" s="15" t="str">
        <f t="shared" si="0"/>
        <v>Columbus</v>
      </c>
      <c r="E9" s="2">
        <v>5</v>
      </c>
      <c r="F9" s="15" t="str">
        <f t="shared" si="1"/>
        <v>Atlanta</v>
      </c>
      <c r="G9" s="12">
        <v>35</v>
      </c>
      <c r="I9" s="6" t="s">
        <v>17</v>
      </c>
      <c r="J9" s="10"/>
      <c r="K9" s="4" t="s">
        <v>16</v>
      </c>
      <c r="L9" s="4" t="s">
        <v>14</v>
      </c>
    </row>
    <row r="10" spans="2:12" x14ac:dyDescent="0.25">
      <c r="B10" s="17">
        <v>40</v>
      </c>
      <c r="C10" s="2">
        <v>5</v>
      </c>
      <c r="D10" s="15" t="str">
        <f t="shared" si="0"/>
        <v>Atlanta</v>
      </c>
      <c r="E10" s="2">
        <v>3</v>
      </c>
      <c r="F10" s="15" t="str">
        <f t="shared" si="1"/>
        <v>Columbus</v>
      </c>
      <c r="G10" s="12">
        <v>40</v>
      </c>
      <c r="I10" s="2">
        <v>2</v>
      </c>
      <c r="J10" s="3" t="s">
        <v>5</v>
      </c>
      <c r="K10" s="19">
        <f>SUMIF($E$6:$E$16,I10,$B$6:$B$16)-SUMIF($C$6:$C$16,I10,$B$6:$B$16)</f>
        <v>100</v>
      </c>
      <c r="L10" s="2">
        <v>100</v>
      </c>
    </row>
    <row r="11" spans="2:12" x14ac:dyDescent="0.25">
      <c r="B11" s="17">
        <v>0</v>
      </c>
      <c r="C11" s="2">
        <v>5</v>
      </c>
      <c r="D11" s="15" t="str">
        <f t="shared" si="0"/>
        <v>Atlanta</v>
      </c>
      <c r="E11" s="2">
        <v>4</v>
      </c>
      <c r="F11" s="15" t="str">
        <f t="shared" si="1"/>
        <v>Richmond</v>
      </c>
      <c r="G11" s="12">
        <v>30</v>
      </c>
      <c r="I11" s="2">
        <v>3</v>
      </c>
      <c r="J11" s="3" t="s">
        <v>6</v>
      </c>
      <c r="K11" s="19">
        <f>SUMIF($E$6:$E$16,I11,$B$6:$B$16)-SUMIF($C$6:$C$16,I11,$B$6:$B$16)</f>
        <v>60</v>
      </c>
      <c r="L11" s="2">
        <v>60</v>
      </c>
    </row>
    <row r="12" spans="2:12" x14ac:dyDescent="0.25">
      <c r="B12" s="17">
        <v>0</v>
      </c>
      <c r="C12" s="2">
        <v>5</v>
      </c>
      <c r="D12" s="15" t="str">
        <f t="shared" si="0"/>
        <v>Atlanta</v>
      </c>
      <c r="E12" s="2">
        <v>6</v>
      </c>
      <c r="F12" s="15" t="str">
        <f t="shared" si="1"/>
        <v>Mobile</v>
      </c>
      <c r="G12" s="12">
        <v>35</v>
      </c>
      <c r="I12" s="2">
        <v>4</v>
      </c>
      <c r="J12" s="3" t="s">
        <v>7</v>
      </c>
      <c r="K12" s="19">
        <f>SUMIF($E$6:$E$16,I12,$B$6:$B$16)-SUMIF($C$6:$C$16,I12,$B$6:$B$16)</f>
        <v>80</v>
      </c>
      <c r="L12" s="2">
        <v>80</v>
      </c>
    </row>
    <row r="13" spans="2:12" x14ac:dyDescent="0.25">
      <c r="B13" s="17">
        <v>0</v>
      </c>
      <c r="C13" s="2">
        <v>6</v>
      </c>
      <c r="D13" s="15" t="str">
        <f t="shared" si="0"/>
        <v>Mobile</v>
      </c>
      <c r="E13" s="2">
        <v>5</v>
      </c>
      <c r="F13" s="15" t="str">
        <f t="shared" si="1"/>
        <v>Atlanta</v>
      </c>
      <c r="G13" s="12">
        <v>25</v>
      </c>
      <c r="I13" s="2">
        <v>5</v>
      </c>
      <c r="J13" s="3" t="s">
        <v>8</v>
      </c>
      <c r="K13" s="19">
        <f>SUMIF($E$6:$E$16,I13,$B$6:$B$16)-SUMIF($C$6:$C$16,I13,$B$6:$B$16)</f>
        <v>170</v>
      </c>
      <c r="L13" s="2">
        <v>170</v>
      </c>
    </row>
    <row r="14" spans="2:12" ht="13.8" thickBot="1" x14ac:dyDescent="0.3">
      <c r="B14" s="17">
        <v>0</v>
      </c>
      <c r="C14" s="2">
        <v>7</v>
      </c>
      <c r="D14" s="15" t="str">
        <f t="shared" si="0"/>
        <v>Jacksonville</v>
      </c>
      <c r="E14" s="2">
        <v>4</v>
      </c>
      <c r="F14" s="15" t="str">
        <f t="shared" si="1"/>
        <v>Richmond</v>
      </c>
      <c r="G14" s="12">
        <v>50</v>
      </c>
      <c r="I14" s="4">
        <v>6</v>
      </c>
      <c r="J14" s="5" t="s">
        <v>9</v>
      </c>
      <c r="K14" s="20">
        <f>SUMIF($E$6:$E$16,I14,$B$6:$B$16)-SUMIF($C$6:$C$16,I14,$B$6:$B$16)</f>
        <v>70</v>
      </c>
      <c r="L14" s="4">
        <v>70</v>
      </c>
    </row>
    <row r="15" spans="2:12" x14ac:dyDescent="0.25">
      <c r="B15" s="17">
        <v>210</v>
      </c>
      <c r="C15" s="2">
        <v>7</v>
      </c>
      <c r="D15" s="15" t="str">
        <f t="shared" si="0"/>
        <v>Jacksonville</v>
      </c>
      <c r="E15" s="2">
        <v>5</v>
      </c>
      <c r="F15" s="15" t="str">
        <f t="shared" si="1"/>
        <v>Atlanta</v>
      </c>
      <c r="G15" s="12">
        <v>45</v>
      </c>
    </row>
    <row r="16" spans="2:12" ht="13.8" thickBot="1" x14ac:dyDescent="0.3">
      <c r="B16" s="25">
        <v>70</v>
      </c>
      <c r="C16" s="4">
        <v>7</v>
      </c>
      <c r="D16" s="16" t="str">
        <f t="shared" si="0"/>
        <v>Jacksonville</v>
      </c>
      <c r="E16" s="4">
        <v>6</v>
      </c>
      <c r="F16" s="16" t="str">
        <f t="shared" si="1"/>
        <v>Mobile</v>
      </c>
      <c r="G16" s="13">
        <v>50</v>
      </c>
    </row>
    <row r="17" spans="2:12" ht="13.8" thickBot="1" x14ac:dyDescent="0.3">
      <c r="B17" s="24"/>
      <c r="C17" s="11"/>
      <c r="D17" s="7"/>
      <c r="E17" s="11"/>
      <c r="F17" s="7"/>
      <c r="G17" s="8"/>
    </row>
    <row r="18" spans="2:12" ht="14.4" thickTop="1" thickBot="1" x14ac:dyDescent="0.3">
      <c r="B18" s="1"/>
      <c r="F18" s="9" t="s">
        <v>11</v>
      </c>
      <c r="G18" s="18">
        <f>SUMPRODUCT(B6:B16,G6:G16)</f>
        <v>22350</v>
      </c>
    </row>
    <row r="19" spans="2:12" ht="13.8" thickTop="1" x14ac:dyDescent="0.25">
      <c r="B19" s="1"/>
    </row>
    <row r="24" spans="2:12" x14ac:dyDescent="0.25">
      <c r="I24" s="14"/>
      <c r="J24" s="22"/>
      <c r="K24" s="23"/>
      <c r="L24" s="14"/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 Plan</vt:lpstr>
    </vt:vector>
  </TitlesOfParts>
  <Company>Virginia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Dep't of Management Science</dc:creator>
  <cp:lastModifiedBy>Sebastian Pastor</cp:lastModifiedBy>
  <dcterms:created xsi:type="dcterms:W3CDTF">1996-12-10T22:33:21Z</dcterms:created>
  <dcterms:modified xsi:type="dcterms:W3CDTF">2020-02-05T19:49:47Z</dcterms:modified>
</cp:coreProperties>
</file>